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" sheetId="1" state="visible" r:id="rId1"/>
    <sheet xmlns:r="http://schemas.openxmlformats.org/officeDocument/2006/relationships" name="Analyst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E6E220"/>
      </patternFill>
    </fill>
    <fill>
      <patternFill patternType="solid">
        <fgColor rgb="00E6972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D518DB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R. Praveen</author>
  </authors>
  <commentList>
    <comment ref="A247" authorId="0" shapeId="0">
      <text>
        <t>Merging Error was corrected in this row</t>
      </text>
    </comment>
    <comment ref="B247" authorId="0" shapeId="0">
      <text>
        <t>Merging Error was corrected in this row</t>
      </text>
    </comment>
    <comment ref="C247" authorId="0" shapeId="0">
      <text>
        <t>Merging Error was corrected in this row</t>
      </text>
    </comment>
    <comment ref="D247" authorId="0" shapeId="0">
      <text>
        <t>Merging Error was corrected in this row</t>
      </text>
    </comment>
    <comment ref="E247" authorId="0" shapeId="0">
      <text>
        <t>Merging Error was corrected in this row</t>
      </text>
    </comment>
    <comment ref="F247" authorId="0" shapeId="0">
      <text>
        <t>Merging Error was corrected in this row</t>
      </text>
    </comment>
    <comment ref="G247" authorId="0" shapeId="0">
      <text>
        <t>Merging Error was corrected in this row</t>
      </text>
    </comment>
    <comment ref="H247" authorId="0" shapeId="0">
      <text>
        <t>Merging Error was corrected in this row</t>
      </text>
    </comment>
    <comment ref="I247" authorId="0" shapeId="0">
      <text>
        <t>Merging Error was corrected in this row</t>
      </text>
    </comment>
    <comment ref="J247" authorId="0" shapeId="0">
      <text>
        <t>Merging Error was corrected in this row</t>
      </text>
    </comment>
    <comment ref="K247" authorId="0" shapeId="0">
      <text>
        <t>Merging Error was corrected in this row</t>
      </text>
    </comment>
    <comment ref="L247" authorId="0" shapeId="0">
      <text>
        <t>Merging Error was corrected in this row</t>
      </text>
    </comment>
    <comment ref="M247" authorId="0" shapeId="0">
      <text>
        <t>Merging Error was corrected in this row</t>
      </text>
    </comment>
    <comment ref="N247" authorId="0" shapeId="0">
      <text>
        <t>Merging Error was corrected in this row</t>
      </text>
    </comment>
    <comment ref="O247" authorId="0" shapeId="0">
      <text>
        <t>Merging Error was corrected in this row</t>
      </text>
    </comment>
    <comment ref="P247" authorId="0" shapeId="0">
      <text>
        <t>Merging Error was corrected in this row</t>
      </text>
    </comment>
    <comment ref="Q247" authorId="0" shapeId="0">
      <text>
        <t>Merging Error was corrected in this row</t>
      </text>
    </comment>
    <comment ref="R247" authorId="0" shapeId="0">
      <text>
        <t>Merging Error was corrected in this row</t>
      </text>
    </comment>
    <comment ref="S247" authorId="0" shapeId="0">
      <text>
        <t>Merging Error was corrected in this row</t>
      </text>
    </comment>
    <comment ref="T247" authorId="0" shapeId="0">
      <text>
        <t>Merging Error was corrected in this row</t>
      </text>
    </comment>
    <comment ref="U247" authorId="0" shapeId="0">
      <text>
        <t>Merging Error was corrected in this row</t>
      </text>
    </comment>
    <comment ref="V247" authorId="0" shapeId="0">
      <text>
        <t>Merging Error was corrected in this row</t>
      </text>
    </comment>
    <comment ref="W247" authorId="0" shapeId="0">
      <text>
        <t>Merging Error was corrected in this row</t>
      </text>
    </comment>
    <comment ref="X247" authorId="0" shapeId="0">
      <text>
        <t>Merging Error was corrected in this row</t>
      </text>
    </comment>
    <comment ref="Y247" authorId="0" shapeId="0">
      <text>
        <t>Merging Error was corrected in this row</t>
      </text>
    </comment>
    <comment ref="Z247" authorId="0" shapeId="0">
      <text>
        <t>Merging Error was corrected in this row</t>
      </text>
    </comment>
    <comment ref="AA247" authorId="0" shapeId="0">
      <text>
        <t>Merging Error was corrected in this row</t>
      </text>
    </comment>
    <comment ref="AB247" authorId="0" shapeId="0">
      <text>
        <t>Merging Error was corrected in this row</t>
      </text>
    </comment>
    <comment ref="AC247" authorId="0" shapeId="0">
      <text>
        <t>Merging Error was corrected in this row</t>
      </text>
    </comment>
    <comment ref="AD247" authorId="0" shapeId="0">
      <text>
        <t>Merging Error was corrected in this row</t>
      </text>
    </comment>
    <comment ref="AE247" authorId="0" shapeId="0">
      <text>
        <t>Merging Error was corrected in this row</t>
      </text>
    </comment>
    <comment ref="AF247" authorId="0" shapeId="0">
      <text>
        <t>Merging Error was corrected in this row</t>
      </text>
    </comment>
    <comment ref="AG247" authorId="0" shapeId="0">
      <text>
        <t>Merging Error was corrected in this row</t>
      </text>
    </comment>
    <comment ref="AH247" authorId="0" shapeId="0">
      <text>
        <t>Merging Error was corrected in this row</t>
      </text>
    </comment>
    <comment ref="AI247" authorId="0" shapeId="0">
      <text>
        <t>Merging Error was corrected in this row</t>
      </text>
    </comment>
    <comment ref="AJ247" authorId="0" shapeId="0">
      <text>
        <t>Merging Error was corrected in this row</t>
      </text>
    </comment>
    <comment ref="AK247" authorId="0" shapeId="0">
      <text>
        <t>Merging Error was corrected in this row</t>
      </text>
    </comment>
    <comment ref="AL247" authorId="0" shapeId="0">
      <text>
        <t>Merging Error was corrected in this row</t>
      </text>
    </comment>
    <comment ref="AM247" authorId="0" shapeId="0">
      <text>
        <t>Merging Error was corrected in this row</t>
      </text>
    </comment>
    <comment ref="AN247" authorId="0" shapeId="0">
      <text>
        <t>Merging Error was corrected in this row</t>
      </text>
    </comment>
    <comment ref="AO247" authorId="0" shapeId="0">
      <text>
        <t>Merging Error was corrected in this row</t>
      </text>
    </comment>
    <comment ref="AP247" authorId="0" shapeId="0">
      <text>
        <t>Merging Error was corrected in this row</t>
      </text>
    </comment>
    <comment ref="AQ247" authorId="0" shapeId="0">
      <text>
        <t>Merging Error was corrected in this row</t>
      </text>
    </comment>
    <comment ref="AR247" authorId="0" shapeId="0">
      <text>
        <t>Merging Error was corrected in this row</t>
      </text>
    </comment>
    <comment ref="AS247" authorId="0" shapeId="0">
      <text>
        <t>Merging Error was corrected in this row</t>
      </text>
    </comment>
    <comment ref="AT247" authorId="0" shapeId="0">
      <text>
        <t>Merging Error was corrected in this row</t>
      </text>
    </comment>
    <comment ref="A248" authorId="0" shapeId="0">
      <text>
        <t>Merging Error was corrected in this row</t>
      </text>
    </comment>
    <comment ref="B248" authorId="0" shapeId="0">
      <text>
        <t>Merging Error was corrected in this row</t>
      </text>
    </comment>
    <comment ref="C248" authorId="0" shapeId="0">
      <text>
        <t>Merging Error was corrected in this row</t>
      </text>
    </comment>
    <comment ref="D248" authorId="0" shapeId="0">
      <text>
        <t>Merging Error was corrected in this row</t>
      </text>
    </comment>
    <comment ref="E248" authorId="0" shapeId="0">
      <text>
        <t>Merging Error was corrected in this row</t>
      </text>
    </comment>
    <comment ref="F248" authorId="0" shapeId="0">
      <text>
        <t>Merging Error was corrected in this row</t>
      </text>
    </comment>
    <comment ref="G248" authorId="0" shapeId="0">
      <text>
        <t>Merging Error was corrected in this row</t>
      </text>
    </comment>
    <comment ref="H248" authorId="0" shapeId="0">
      <text>
        <t>Merging Error was corrected in this row</t>
      </text>
    </comment>
    <comment ref="I248" authorId="0" shapeId="0">
      <text>
        <t>Merging Error was corrected in this row</t>
      </text>
    </comment>
    <comment ref="J248" authorId="0" shapeId="0">
      <text>
        <t>Merging Error was corrected in this row</t>
      </text>
    </comment>
    <comment ref="K248" authorId="0" shapeId="0">
      <text>
        <t>Merging Error was corrected in this row</t>
      </text>
    </comment>
    <comment ref="L248" authorId="0" shapeId="0">
      <text>
        <t>Merging Error was corrected in this row</t>
      </text>
    </comment>
    <comment ref="M248" authorId="0" shapeId="0">
      <text>
        <t>Merging Error was corrected in this row</t>
      </text>
    </comment>
    <comment ref="N248" authorId="0" shapeId="0">
      <text>
        <t>Merging Error was corrected in this row</t>
      </text>
    </comment>
    <comment ref="O248" authorId="0" shapeId="0">
      <text>
        <t>Merging Error was corrected in this row</t>
      </text>
    </comment>
    <comment ref="P248" authorId="0" shapeId="0">
      <text>
        <t>Merging Error was corrected in this row</t>
      </text>
    </comment>
    <comment ref="Q248" authorId="0" shapeId="0">
      <text>
        <t>Merging Error was corrected in this row</t>
      </text>
    </comment>
    <comment ref="R248" authorId="0" shapeId="0">
      <text>
        <t>Merging Error was corrected in this row</t>
      </text>
    </comment>
    <comment ref="S248" authorId="0" shapeId="0">
      <text>
        <t>Merging Error was corrected in this row</t>
      </text>
    </comment>
    <comment ref="T248" authorId="0" shapeId="0">
      <text>
        <t>Merging Error was corrected in this row</t>
      </text>
    </comment>
    <comment ref="U248" authorId="0" shapeId="0">
      <text>
        <t>Merging Error was corrected in this row</t>
      </text>
    </comment>
    <comment ref="V248" authorId="0" shapeId="0">
      <text>
        <t>Merging Error was corrected in this row</t>
      </text>
    </comment>
    <comment ref="W248" authorId="0" shapeId="0">
      <text>
        <t>Merging Error was corrected in this row</t>
      </text>
    </comment>
    <comment ref="X248" authorId="0" shapeId="0">
      <text>
        <t>Merging Error was corrected in this row</t>
      </text>
    </comment>
    <comment ref="Y248" authorId="0" shapeId="0">
      <text>
        <t>Merging Error was corrected in this row</t>
      </text>
    </comment>
    <comment ref="Z248" authorId="0" shapeId="0">
      <text>
        <t>Merging Error was corrected in this row</t>
      </text>
    </comment>
    <comment ref="AA248" authorId="0" shapeId="0">
      <text>
        <t>Merging Error was corrected in this row</t>
      </text>
    </comment>
    <comment ref="AB248" authorId="0" shapeId="0">
      <text>
        <t>Merging Error was corrected in this row</t>
      </text>
    </comment>
    <comment ref="AC248" authorId="0" shapeId="0">
      <text>
        <t>Merging Error was corrected in this row</t>
      </text>
    </comment>
    <comment ref="AD248" authorId="0" shapeId="0">
      <text>
        <t>Merging Error was corrected in this row</t>
      </text>
    </comment>
    <comment ref="AE248" authorId="0" shapeId="0">
      <text>
        <t>Merging Error was corrected in this row</t>
      </text>
    </comment>
    <comment ref="AF248" authorId="0" shapeId="0">
      <text>
        <t>Merging Error was corrected in this row</t>
      </text>
    </comment>
    <comment ref="AG248" authorId="0" shapeId="0">
      <text>
        <t>Merging Error was corrected in this row</t>
      </text>
    </comment>
    <comment ref="AH248" authorId="0" shapeId="0">
      <text>
        <t>Merging Error was corrected in this row</t>
      </text>
    </comment>
    <comment ref="AI248" authorId="0" shapeId="0">
      <text>
        <t>Merging Error was corrected in this row</t>
      </text>
    </comment>
    <comment ref="AJ248" authorId="0" shapeId="0">
      <text>
        <t>Merging Error was corrected in this row</t>
      </text>
    </comment>
    <comment ref="AK248" authorId="0" shapeId="0">
      <text>
        <t>Merging Error was corrected in this row</t>
      </text>
    </comment>
    <comment ref="AL248" authorId="0" shapeId="0">
      <text>
        <t>Merging Error was corrected in this row</t>
      </text>
    </comment>
    <comment ref="AM248" authorId="0" shapeId="0">
      <text>
        <t>Merging Error was corrected in this row</t>
      </text>
    </comment>
    <comment ref="AN248" authorId="0" shapeId="0">
      <text>
        <t>Merging Error was corrected in this row</t>
      </text>
    </comment>
    <comment ref="AO248" authorId="0" shapeId="0">
      <text>
        <t>Merging Error was corrected in this row</t>
      </text>
    </comment>
    <comment ref="AP248" authorId="0" shapeId="0">
      <text>
        <t>Merging Error was corrected in this row</t>
      </text>
    </comment>
    <comment ref="AQ248" authorId="0" shapeId="0">
      <text>
        <t>Merging Error was corrected in this row</t>
      </text>
    </comment>
    <comment ref="AR248" authorId="0" shapeId="0">
      <text>
        <t>Merging Error was corrected in this row</t>
      </text>
    </comment>
    <comment ref="AS248" authorId="0" shapeId="0">
      <text>
        <t>Merging Error was corrected in this row</t>
      </text>
    </comment>
    <comment ref="AT248" authorId="0" shapeId="0">
      <text>
        <t>Merging Error was corrected in this row</t>
      </text>
    </comment>
    <comment ref="A249" authorId="0" shapeId="0">
      <text>
        <t>Merging Error was corrected in this row</t>
      </text>
    </comment>
    <comment ref="B249" authorId="0" shapeId="0">
      <text>
        <t>Merging Error was corrected in this row</t>
      </text>
    </comment>
    <comment ref="C249" authorId="0" shapeId="0">
      <text>
        <t>Merging Error was corrected in this row</t>
      </text>
    </comment>
    <comment ref="D249" authorId="0" shapeId="0">
      <text>
        <t>Merging Error was corrected in this row</t>
      </text>
    </comment>
    <comment ref="E249" authorId="0" shapeId="0">
      <text>
        <t>Merging Error was corrected in this row</t>
      </text>
    </comment>
    <comment ref="F249" authorId="0" shapeId="0">
      <text>
        <t>Merging Error was corrected in this row</t>
      </text>
    </comment>
    <comment ref="G249" authorId="0" shapeId="0">
      <text>
        <t>Merging Error was corrected in this row</t>
      </text>
    </comment>
    <comment ref="H249" authorId="0" shapeId="0">
      <text>
        <t>Merging Error was corrected in this row</t>
      </text>
    </comment>
    <comment ref="I249" authorId="0" shapeId="0">
      <text>
        <t>Merging Error was corrected in this row</t>
      </text>
    </comment>
    <comment ref="J249" authorId="0" shapeId="0">
      <text>
        <t>Merging Error was corrected in this row</t>
      </text>
    </comment>
    <comment ref="K249" authorId="0" shapeId="0">
      <text>
        <t>Merging Error was corrected in this row</t>
      </text>
    </comment>
    <comment ref="L249" authorId="0" shapeId="0">
      <text>
        <t>Merging Error was corrected in this row</t>
      </text>
    </comment>
    <comment ref="M249" authorId="0" shapeId="0">
      <text>
        <t>Merging Error was corrected in this row</t>
      </text>
    </comment>
    <comment ref="N249" authorId="0" shapeId="0">
      <text>
        <t>Merging Error was corrected in this row</t>
      </text>
    </comment>
    <comment ref="O249" authorId="0" shapeId="0">
      <text>
        <t>Merging Error was corrected in this row</t>
      </text>
    </comment>
    <comment ref="P249" authorId="0" shapeId="0">
      <text>
        <t>Merging Error was corrected in this row</t>
      </text>
    </comment>
    <comment ref="Q249" authorId="0" shapeId="0">
      <text>
        <t>Merging Error was corrected in this row</t>
      </text>
    </comment>
    <comment ref="R249" authorId="0" shapeId="0">
      <text>
        <t>Merging Error was corrected in this row</t>
      </text>
    </comment>
    <comment ref="S249" authorId="0" shapeId="0">
      <text>
        <t>Merging Error was corrected in this row</t>
      </text>
    </comment>
    <comment ref="T249" authorId="0" shapeId="0">
      <text>
        <t>Merging Error was corrected in this row</t>
      </text>
    </comment>
    <comment ref="U249" authorId="0" shapeId="0">
      <text>
        <t>Merging Error was corrected in this row</t>
      </text>
    </comment>
    <comment ref="V249" authorId="0" shapeId="0">
      <text>
        <t>Merging Error was corrected in this row</t>
      </text>
    </comment>
    <comment ref="W249" authorId="0" shapeId="0">
      <text>
        <t>Merging Error was corrected in this row</t>
      </text>
    </comment>
    <comment ref="X249" authorId="0" shapeId="0">
      <text>
        <t>Merging Error was corrected in this row</t>
      </text>
    </comment>
    <comment ref="Y249" authorId="0" shapeId="0">
      <text>
        <t>Merging Error was corrected in this row</t>
      </text>
    </comment>
    <comment ref="Z249" authorId="0" shapeId="0">
      <text>
        <t>Merging Error was corrected in this row</t>
      </text>
    </comment>
    <comment ref="AA249" authorId="0" shapeId="0">
      <text>
        <t>Merging Error was corrected in this row</t>
      </text>
    </comment>
    <comment ref="AB249" authorId="0" shapeId="0">
      <text>
        <t>Merging Error was corrected in this row</t>
      </text>
    </comment>
    <comment ref="AC249" authorId="0" shapeId="0">
      <text>
        <t>Merging Error was corrected in this row</t>
      </text>
    </comment>
    <comment ref="AD249" authorId="0" shapeId="0">
      <text>
        <t>Merging Error was corrected in this row</t>
      </text>
    </comment>
    <comment ref="AE249" authorId="0" shapeId="0">
      <text>
        <t>Merging Error was corrected in this row</t>
      </text>
    </comment>
    <comment ref="AF249" authorId="0" shapeId="0">
      <text>
        <t>Merging Error was corrected in this row</t>
      </text>
    </comment>
    <comment ref="AG249" authorId="0" shapeId="0">
      <text>
        <t>Merging Error was corrected in this row</t>
      </text>
    </comment>
    <comment ref="AH249" authorId="0" shapeId="0">
      <text>
        <t>Merging Error was corrected in this row</t>
      </text>
    </comment>
    <comment ref="AI249" authorId="0" shapeId="0">
      <text>
        <t>Merging Error was corrected in this row</t>
      </text>
    </comment>
    <comment ref="AJ249" authorId="0" shapeId="0">
      <text>
        <t>Merging Error was corrected in this row</t>
      </text>
    </comment>
    <comment ref="AK249" authorId="0" shapeId="0">
      <text>
        <t>Merging Error was corrected in this row</t>
      </text>
    </comment>
    <comment ref="AL249" authorId="0" shapeId="0">
      <text>
        <t>Merging Error was corrected in this row</t>
      </text>
    </comment>
    <comment ref="AM249" authorId="0" shapeId="0">
      <text>
        <t>Merging Error was corrected in this row</t>
      </text>
    </comment>
    <comment ref="AN249" authorId="0" shapeId="0">
      <text>
        <t>Merging Error was corrected in this row</t>
      </text>
    </comment>
    <comment ref="AO249" authorId="0" shapeId="0">
      <text>
        <t>Merging Error was corrected in this row</t>
      </text>
    </comment>
    <comment ref="AP249" authorId="0" shapeId="0">
      <text>
        <t>Merging Error was corrected in this row</t>
      </text>
    </comment>
    <comment ref="AQ249" authorId="0" shapeId="0">
      <text>
        <t>Merging Error was corrected in this row</t>
      </text>
    </comment>
    <comment ref="AR249" authorId="0" shapeId="0">
      <text>
        <t>Merging Error was corrected in this row</t>
      </text>
    </comment>
    <comment ref="AS249" authorId="0" shapeId="0">
      <text>
        <t>Merging Error was corrected in this row</t>
      </text>
    </comment>
    <comment ref="AT249" authorId="0" shapeId="0">
      <text>
        <t>Merging Error was corrected in this row</t>
      </text>
    </comment>
    <comment ref="A257" authorId="0" shapeId="0">
      <text>
        <t>Merging Error was corrected in this row</t>
      </text>
    </comment>
    <comment ref="B257" authorId="0" shapeId="0">
      <text>
        <t>Merging Error was corrected in this row</t>
      </text>
    </comment>
    <comment ref="C257" authorId="0" shapeId="0">
      <text>
        <t>Merging Error was corrected in this row</t>
      </text>
    </comment>
    <comment ref="D257" authorId="0" shapeId="0">
      <text>
        <t>Merging Error was corrected in this row</t>
      </text>
    </comment>
    <comment ref="E257" authorId="0" shapeId="0">
      <text>
        <t>Merging Error was corrected in this row</t>
      </text>
    </comment>
    <comment ref="F257" authorId="0" shapeId="0">
      <text>
        <t>Merging Error was corrected in this row</t>
      </text>
    </comment>
    <comment ref="G257" authorId="0" shapeId="0">
      <text>
        <t>Merging Error was corrected in this row</t>
      </text>
    </comment>
    <comment ref="H257" authorId="0" shapeId="0">
      <text>
        <t>Merging Error was corrected in this row</t>
      </text>
    </comment>
    <comment ref="I257" authorId="0" shapeId="0">
      <text>
        <t>Merging Error was corrected in this row</t>
      </text>
    </comment>
    <comment ref="J257" authorId="0" shapeId="0">
      <text>
        <t>Merging Error was corrected in this row</t>
      </text>
    </comment>
    <comment ref="K257" authorId="0" shapeId="0">
      <text>
        <t>Merging Error was corrected in this row</t>
      </text>
    </comment>
    <comment ref="L257" authorId="0" shapeId="0">
      <text>
        <t>Merging Error was corrected in this row</t>
      </text>
    </comment>
    <comment ref="M257" authorId="0" shapeId="0">
      <text>
        <t>Merging Error was corrected in this row</t>
      </text>
    </comment>
    <comment ref="N257" authorId="0" shapeId="0">
      <text>
        <t>Merging Error was corrected in this row</t>
      </text>
    </comment>
    <comment ref="O257" authorId="0" shapeId="0">
      <text>
        <t>Merging Error was corrected in this row</t>
      </text>
    </comment>
    <comment ref="P257" authorId="0" shapeId="0">
      <text>
        <t>Merging Error was corrected in this row</t>
      </text>
    </comment>
    <comment ref="Q257" authorId="0" shapeId="0">
      <text>
        <t>Merging Error was corrected in this row</t>
      </text>
    </comment>
    <comment ref="R257" authorId="0" shapeId="0">
      <text>
        <t>Merging Error was corrected in this row</t>
      </text>
    </comment>
    <comment ref="S257" authorId="0" shapeId="0">
      <text>
        <t>Merging Error was corrected in this row</t>
      </text>
    </comment>
    <comment ref="T257" authorId="0" shapeId="0">
      <text>
        <t>Merging Error was corrected in this row</t>
      </text>
    </comment>
    <comment ref="U257" authorId="0" shapeId="0">
      <text>
        <t>Merging Error was corrected in this row</t>
      </text>
    </comment>
    <comment ref="V257" authorId="0" shapeId="0">
      <text>
        <t>Merging Error was corrected in this row</t>
      </text>
    </comment>
    <comment ref="W257" authorId="0" shapeId="0">
      <text>
        <t>Merging Error was corrected in this row</t>
      </text>
    </comment>
    <comment ref="X257" authorId="0" shapeId="0">
      <text>
        <t>Merging Error was corrected in this row</t>
      </text>
    </comment>
    <comment ref="Y257" authorId="0" shapeId="0">
      <text>
        <t>Merging Error was corrected in this row</t>
      </text>
    </comment>
    <comment ref="Z257" authorId="0" shapeId="0">
      <text>
        <t>Merging Error was corrected in this row</t>
      </text>
    </comment>
    <comment ref="AA257" authorId="0" shapeId="0">
      <text>
        <t>Merging Error was corrected in this row</t>
      </text>
    </comment>
    <comment ref="AB257" authorId="0" shapeId="0">
      <text>
        <t>Merging Error was corrected in this row</t>
      </text>
    </comment>
    <comment ref="AC257" authorId="0" shapeId="0">
      <text>
        <t>Merging Error was corrected in this row</t>
      </text>
    </comment>
    <comment ref="AD257" authorId="0" shapeId="0">
      <text>
        <t>Merging Error was corrected in this row</t>
      </text>
    </comment>
    <comment ref="AE257" authorId="0" shapeId="0">
      <text>
        <t>Merging Error was corrected in this row</t>
      </text>
    </comment>
    <comment ref="AF257" authorId="0" shapeId="0">
      <text>
        <t>Merging Error was corrected in this row</t>
      </text>
    </comment>
    <comment ref="AG257" authorId="0" shapeId="0">
      <text>
        <t>Merging Error was corrected in this row</t>
      </text>
    </comment>
    <comment ref="AH257" authorId="0" shapeId="0">
      <text>
        <t>Merging Error was corrected in this row</t>
      </text>
    </comment>
    <comment ref="AI257" authorId="0" shapeId="0">
      <text>
        <t>Merging Error was corrected in this row</t>
      </text>
    </comment>
    <comment ref="AJ257" authorId="0" shapeId="0">
      <text>
        <t>Merging Error was corrected in this row</t>
      </text>
    </comment>
    <comment ref="AK257" authorId="0" shapeId="0">
      <text>
        <t>Merging Error was corrected in this row</t>
      </text>
    </comment>
    <comment ref="AL257" authorId="0" shapeId="0">
      <text>
        <t>Merging Error was corrected in this row</t>
      </text>
    </comment>
    <comment ref="AM257" authorId="0" shapeId="0">
      <text>
        <t>Merging Error was corrected in this row</t>
      </text>
    </comment>
    <comment ref="AN257" authorId="0" shapeId="0">
      <text>
        <t>Merging Error was corrected in this row</t>
      </text>
    </comment>
    <comment ref="AO257" authorId="0" shapeId="0">
      <text>
        <t>Merging Error was corrected in this row</t>
      </text>
    </comment>
    <comment ref="AP257" authorId="0" shapeId="0">
      <text>
        <t>Merging Error was corrected in this row</t>
      </text>
    </comment>
    <comment ref="AQ257" authorId="0" shapeId="0">
      <text>
        <t>Merging Error was corrected in this row</t>
      </text>
    </comment>
    <comment ref="AR257" authorId="0" shapeId="0">
      <text>
        <t>Merging Error was corrected in this row</t>
      </text>
    </comment>
    <comment ref="AS257" authorId="0" shapeId="0">
      <text>
        <t>Merging Error was corrected in this row</t>
      </text>
    </comment>
    <comment ref="AT257" authorId="0" shapeId="0">
      <text>
        <t>Merging Error was corrected in this row</t>
      </text>
    </comment>
    <comment ref="A258" authorId="0" shapeId="0">
      <text>
        <t>Merging Error was corrected in this row</t>
      </text>
    </comment>
    <comment ref="B258" authorId="0" shapeId="0">
      <text>
        <t>Merging Error was corrected in this row</t>
      </text>
    </comment>
    <comment ref="C258" authorId="0" shapeId="0">
      <text>
        <t>Merging Error was corrected in this row</t>
      </text>
    </comment>
    <comment ref="D258" authorId="0" shapeId="0">
      <text>
        <t>Merging Error was corrected in this row</t>
      </text>
    </comment>
    <comment ref="E258" authorId="0" shapeId="0">
      <text>
        <t>Merging Error was corrected in this row</t>
      </text>
    </comment>
    <comment ref="F258" authorId="0" shapeId="0">
      <text>
        <t>Merging Error was corrected in this row</t>
      </text>
    </comment>
    <comment ref="G258" authorId="0" shapeId="0">
      <text>
        <t>Merging Error was corrected in this row</t>
      </text>
    </comment>
    <comment ref="H258" authorId="0" shapeId="0">
      <text>
        <t>Merging Error was corrected in this row</t>
      </text>
    </comment>
    <comment ref="I258" authorId="0" shapeId="0">
      <text>
        <t>Merging Error was corrected in this row</t>
      </text>
    </comment>
    <comment ref="J258" authorId="0" shapeId="0">
      <text>
        <t>Merging Error was corrected in this row</t>
      </text>
    </comment>
    <comment ref="K258" authorId="0" shapeId="0">
      <text>
        <t>Merging Error was corrected in this row</t>
      </text>
    </comment>
    <comment ref="L258" authorId="0" shapeId="0">
      <text>
        <t>Merging Error was corrected in this row</t>
      </text>
    </comment>
    <comment ref="M258" authorId="0" shapeId="0">
      <text>
        <t>Merging Error was corrected in this row</t>
      </text>
    </comment>
    <comment ref="N258" authorId="0" shapeId="0">
      <text>
        <t>Merging Error was corrected in this row</t>
      </text>
    </comment>
    <comment ref="O258" authorId="0" shapeId="0">
      <text>
        <t>Merging Error was corrected in this row</t>
      </text>
    </comment>
    <comment ref="P258" authorId="0" shapeId="0">
      <text>
        <t>Merging Error was corrected in this row</t>
      </text>
    </comment>
    <comment ref="Q258" authorId="0" shapeId="0">
      <text>
        <t>Merging Error was corrected in this row</t>
      </text>
    </comment>
    <comment ref="R258" authorId="0" shapeId="0">
      <text>
        <t>Merging Error was corrected in this row</t>
      </text>
    </comment>
    <comment ref="S258" authorId="0" shapeId="0">
      <text>
        <t>Merging Error was corrected in this row</t>
      </text>
    </comment>
    <comment ref="T258" authorId="0" shapeId="0">
      <text>
        <t>Merging Error was corrected in this row</t>
      </text>
    </comment>
    <comment ref="U258" authorId="0" shapeId="0">
      <text>
        <t>Merging Error was corrected in this row</t>
      </text>
    </comment>
    <comment ref="V258" authorId="0" shapeId="0">
      <text>
        <t>Merging Error was corrected in this row</t>
      </text>
    </comment>
    <comment ref="W258" authorId="0" shapeId="0">
      <text>
        <t>Merging Error was corrected in this row</t>
      </text>
    </comment>
    <comment ref="X258" authorId="0" shapeId="0">
      <text>
        <t>Merging Error was corrected in this row</t>
      </text>
    </comment>
    <comment ref="Y258" authorId="0" shapeId="0">
      <text>
        <t>Merging Error was corrected in this row</t>
      </text>
    </comment>
    <comment ref="Z258" authorId="0" shapeId="0">
      <text>
        <t>Merging Error was corrected in this row</t>
      </text>
    </comment>
    <comment ref="AA258" authorId="0" shapeId="0">
      <text>
        <t>Merging Error was corrected in this row</t>
      </text>
    </comment>
    <comment ref="AB258" authorId="0" shapeId="0">
      <text>
        <t>Merging Error was corrected in this row</t>
      </text>
    </comment>
    <comment ref="AC258" authorId="0" shapeId="0">
      <text>
        <t>Merging Error was corrected in this row</t>
      </text>
    </comment>
    <comment ref="AD258" authorId="0" shapeId="0">
      <text>
        <t>Merging Error was corrected in this row</t>
      </text>
    </comment>
    <comment ref="AE258" authorId="0" shapeId="0">
      <text>
        <t>Merging Error was corrected in this row</t>
      </text>
    </comment>
    <comment ref="AF258" authorId="0" shapeId="0">
      <text>
        <t>Merging Error was corrected in this row</t>
      </text>
    </comment>
    <comment ref="AG258" authorId="0" shapeId="0">
      <text>
        <t>Merging Error was corrected in this row</t>
      </text>
    </comment>
    <comment ref="AH258" authorId="0" shapeId="0">
      <text>
        <t>Merging Error was corrected in this row</t>
      </text>
    </comment>
    <comment ref="AI258" authorId="0" shapeId="0">
      <text>
        <t>Merging Error was corrected in this row</t>
      </text>
    </comment>
    <comment ref="AJ258" authorId="0" shapeId="0">
      <text>
        <t>Merging Error was corrected in this row</t>
      </text>
    </comment>
    <comment ref="AK258" authorId="0" shapeId="0">
      <text>
        <t>Merging Error was corrected in this row</t>
      </text>
    </comment>
    <comment ref="AL258" authorId="0" shapeId="0">
      <text>
        <t>Merging Error was corrected in this row</t>
      </text>
    </comment>
    <comment ref="AM258" authorId="0" shapeId="0">
      <text>
        <t>Merging Error was corrected in this row</t>
      </text>
    </comment>
    <comment ref="AN258" authorId="0" shapeId="0">
      <text>
        <t>Merging Error was corrected in this row</t>
      </text>
    </comment>
    <comment ref="AO258" authorId="0" shapeId="0">
      <text>
        <t>Merging Error was corrected in this row</t>
      </text>
    </comment>
    <comment ref="AP258" authorId="0" shapeId="0">
      <text>
        <t>Merging Error was corrected in this row</t>
      </text>
    </comment>
    <comment ref="AQ258" authorId="0" shapeId="0">
      <text>
        <t>Merging Error was corrected in this row</t>
      </text>
    </comment>
    <comment ref="AR258" authorId="0" shapeId="0">
      <text>
        <t>Merging Error was corrected in this row</t>
      </text>
    </comment>
    <comment ref="AS258" authorId="0" shapeId="0">
      <text>
        <t>Merging Error was corrected in this row</t>
      </text>
    </comment>
    <comment ref="AT258" authorId="0" shapeId="0">
      <text>
        <t>Merging Error was corrected in this row</t>
      </text>
    </comment>
    <comment ref="A291" authorId="0" shapeId="0">
      <text>
        <t>Merging Error was corrected in this row</t>
      </text>
    </comment>
    <comment ref="B291" authorId="0" shapeId="0">
      <text>
        <t>Merging Error was corrected in this row</t>
      </text>
    </comment>
    <comment ref="C291" authorId="0" shapeId="0">
      <text>
        <t>Merging Error was corrected in this row</t>
      </text>
    </comment>
    <comment ref="D291" authorId="0" shapeId="0">
      <text>
        <t>Merging Error was corrected in this row</t>
      </text>
    </comment>
    <comment ref="E291" authorId="0" shapeId="0">
      <text>
        <t>Merging Error was corrected in this row</t>
      </text>
    </comment>
    <comment ref="F291" authorId="0" shapeId="0">
      <text>
        <t>Merging Error was corrected in this row</t>
      </text>
    </comment>
    <comment ref="G291" authorId="0" shapeId="0">
      <text>
        <t>Merging Error was corrected in this row</t>
      </text>
    </comment>
    <comment ref="H291" authorId="0" shapeId="0">
      <text>
        <t>Merging Error was corrected in this row</t>
      </text>
    </comment>
    <comment ref="I291" authorId="0" shapeId="0">
      <text>
        <t>Merging Error was corrected in this row</t>
      </text>
    </comment>
    <comment ref="J291" authorId="0" shapeId="0">
      <text>
        <t>Merging Error was corrected in this row</t>
      </text>
    </comment>
    <comment ref="K291" authorId="0" shapeId="0">
      <text>
        <t>Merging Error was corrected in this row</t>
      </text>
    </comment>
    <comment ref="L291" authorId="0" shapeId="0">
      <text>
        <t>Merging Error was corrected in this row</t>
      </text>
    </comment>
    <comment ref="M291" authorId="0" shapeId="0">
      <text>
        <t>Merging Error was corrected in this row</t>
      </text>
    </comment>
    <comment ref="N291" authorId="0" shapeId="0">
      <text>
        <t>Merging Error was corrected in this row</t>
      </text>
    </comment>
    <comment ref="O291" authorId="0" shapeId="0">
      <text>
        <t>Merging Error was corrected in this row</t>
      </text>
    </comment>
    <comment ref="P291" authorId="0" shapeId="0">
      <text>
        <t>Merging Error was corrected in this row</t>
      </text>
    </comment>
    <comment ref="Q291" authorId="0" shapeId="0">
      <text>
        <t>Merging Error was corrected in this row</t>
      </text>
    </comment>
    <comment ref="R291" authorId="0" shapeId="0">
      <text>
        <t>Merging Error was corrected in this row</t>
      </text>
    </comment>
    <comment ref="S291" authorId="0" shapeId="0">
      <text>
        <t>Merging Error was corrected in this row</t>
      </text>
    </comment>
    <comment ref="T291" authorId="0" shapeId="0">
      <text>
        <t>Merging Error was corrected in this row</t>
      </text>
    </comment>
    <comment ref="U291" authorId="0" shapeId="0">
      <text>
        <t>Merging Error was corrected in this row</t>
      </text>
    </comment>
    <comment ref="V291" authorId="0" shapeId="0">
      <text>
        <t>Merging Error was corrected in this row</t>
      </text>
    </comment>
    <comment ref="W291" authorId="0" shapeId="0">
      <text>
        <t>Merging Error was corrected in this row</t>
      </text>
    </comment>
    <comment ref="X291" authorId="0" shapeId="0">
      <text>
        <t>Merging Error was corrected in this row</t>
      </text>
    </comment>
    <comment ref="Y291" authorId="0" shapeId="0">
      <text>
        <t>Merging Error was corrected in this row</t>
      </text>
    </comment>
    <comment ref="Z291" authorId="0" shapeId="0">
      <text>
        <t>Merging Error was corrected in this row</t>
      </text>
    </comment>
    <comment ref="AA291" authorId="0" shapeId="0">
      <text>
        <t>Merging Error was corrected in this row</t>
      </text>
    </comment>
    <comment ref="AB291" authorId="0" shapeId="0">
      <text>
        <t>Merging Error was corrected in this row</t>
      </text>
    </comment>
    <comment ref="AC291" authorId="0" shapeId="0">
      <text>
        <t>Merging Error was corrected in this row</t>
      </text>
    </comment>
    <comment ref="AD291" authorId="0" shapeId="0">
      <text>
        <t>Merging Error was corrected in this row</t>
      </text>
    </comment>
    <comment ref="AE291" authorId="0" shapeId="0">
      <text>
        <t>Merging Error was corrected in this row</t>
      </text>
    </comment>
    <comment ref="AF291" authorId="0" shapeId="0">
      <text>
        <t>Merging Error was corrected in this row</t>
      </text>
    </comment>
    <comment ref="AG291" authorId="0" shapeId="0">
      <text>
        <t>Merging Error was corrected in this row</t>
      </text>
    </comment>
    <comment ref="AH291" authorId="0" shapeId="0">
      <text>
        <t>Merging Error was corrected in this row</t>
      </text>
    </comment>
    <comment ref="AI291" authorId="0" shapeId="0">
      <text>
        <t>Merging Error was corrected in this row</t>
      </text>
    </comment>
    <comment ref="AJ291" authorId="0" shapeId="0">
      <text>
        <t>Merging Error was corrected in this row</t>
      </text>
    </comment>
    <comment ref="AK291" authorId="0" shapeId="0">
      <text>
        <t>Merging Error was corrected in this row</t>
      </text>
    </comment>
    <comment ref="AL291" authorId="0" shapeId="0">
      <text>
        <t>Merging Error was corrected in this row</t>
      </text>
    </comment>
    <comment ref="AM291" authorId="0" shapeId="0">
      <text>
        <t>Merging Error was corrected in this row</t>
      </text>
    </comment>
    <comment ref="AN291" authorId="0" shapeId="0">
      <text>
        <t>Merging Error was corrected in this row</t>
      </text>
    </comment>
    <comment ref="AO291" authorId="0" shapeId="0">
      <text>
        <t>Merging Error was corrected in this row</t>
      </text>
    </comment>
    <comment ref="AP291" authorId="0" shapeId="0">
      <text>
        <t>Merging Error was corrected in this row</t>
      </text>
    </comment>
    <comment ref="AQ291" authorId="0" shapeId="0">
      <text>
        <t>Merging Error was corrected in this row</t>
      </text>
    </comment>
    <comment ref="AR291" authorId="0" shapeId="0">
      <text>
        <t>Merging Error was corrected in this row</t>
      </text>
    </comment>
    <comment ref="AS291" authorId="0" shapeId="0">
      <text>
        <t>Merging Error was corrected in this row</t>
      </text>
    </comment>
    <comment ref="AT291" authorId="0" shapeId="0">
      <text>
        <t>Merging Error was corrected in this row</t>
      </text>
    </comment>
    <comment ref="A292" authorId="0" shapeId="0">
      <text>
        <t>Merging Error was corrected in this row</t>
      </text>
    </comment>
    <comment ref="B292" authorId="0" shapeId="0">
      <text>
        <t>Merging Error was corrected in this row</t>
      </text>
    </comment>
    <comment ref="C292" authorId="0" shapeId="0">
      <text>
        <t>Merging Error was corrected in this row</t>
      </text>
    </comment>
    <comment ref="D292" authorId="0" shapeId="0">
      <text>
        <t>Merging Error was corrected in this row</t>
      </text>
    </comment>
    <comment ref="E292" authorId="0" shapeId="0">
      <text>
        <t>Merging Error was corrected in this row</t>
      </text>
    </comment>
    <comment ref="F292" authorId="0" shapeId="0">
      <text>
        <t>Merging Error was corrected in this row</t>
      </text>
    </comment>
    <comment ref="G292" authorId="0" shapeId="0">
      <text>
        <t>Merging Error was corrected in this row</t>
      </text>
    </comment>
    <comment ref="H292" authorId="0" shapeId="0">
      <text>
        <t>Merging Error was corrected in this row</t>
      </text>
    </comment>
    <comment ref="I292" authorId="0" shapeId="0">
      <text>
        <t>Merging Error was corrected in this row</t>
      </text>
    </comment>
    <comment ref="J292" authorId="0" shapeId="0">
      <text>
        <t>Merging Error was corrected in this row</t>
      </text>
    </comment>
    <comment ref="K292" authorId="0" shapeId="0">
      <text>
        <t>Merging Error was corrected in this row</t>
      </text>
    </comment>
    <comment ref="L292" authorId="0" shapeId="0">
      <text>
        <t>Merging Error was corrected in this row</t>
      </text>
    </comment>
    <comment ref="M292" authorId="0" shapeId="0">
      <text>
        <t>Merging Error was corrected in this row</t>
      </text>
    </comment>
    <comment ref="N292" authorId="0" shapeId="0">
      <text>
        <t>Merging Error was corrected in this row</t>
      </text>
    </comment>
    <comment ref="O292" authorId="0" shapeId="0">
      <text>
        <t>Merging Error was corrected in this row</t>
      </text>
    </comment>
    <comment ref="P292" authorId="0" shapeId="0">
      <text>
        <t>Merging Error was corrected in this row</t>
      </text>
    </comment>
    <comment ref="Q292" authorId="0" shapeId="0">
      <text>
        <t>Merging Error was corrected in this row</t>
      </text>
    </comment>
    <comment ref="R292" authorId="0" shapeId="0">
      <text>
        <t>Merging Error was corrected in this row</t>
      </text>
    </comment>
    <comment ref="S292" authorId="0" shapeId="0">
      <text>
        <t>Merging Error was corrected in this row</t>
      </text>
    </comment>
    <comment ref="T292" authorId="0" shapeId="0">
      <text>
        <t>Merging Error was corrected in this row</t>
      </text>
    </comment>
    <comment ref="U292" authorId="0" shapeId="0">
      <text>
        <t>Merging Error was corrected in this row</t>
      </text>
    </comment>
    <comment ref="V292" authorId="0" shapeId="0">
      <text>
        <t>Merging Error was corrected in this row</t>
      </text>
    </comment>
    <comment ref="W292" authorId="0" shapeId="0">
      <text>
        <t>Merging Error was corrected in this row</t>
      </text>
    </comment>
    <comment ref="X292" authorId="0" shapeId="0">
      <text>
        <t>Merging Error was corrected in this row</t>
      </text>
    </comment>
    <comment ref="Y292" authorId="0" shapeId="0">
      <text>
        <t>Merging Error was corrected in this row</t>
      </text>
    </comment>
    <comment ref="Z292" authorId="0" shapeId="0">
      <text>
        <t>Merging Error was corrected in this row</t>
      </text>
    </comment>
    <comment ref="AA292" authorId="0" shapeId="0">
      <text>
        <t>Merging Error was corrected in this row</t>
      </text>
    </comment>
    <comment ref="AB292" authorId="0" shapeId="0">
      <text>
        <t>Merging Error was corrected in this row</t>
      </text>
    </comment>
    <comment ref="AC292" authorId="0" shapeId="0">
      <text>
        <t>Merging Error was corrected in this row</t>
      </text>
    </comment>
    <comment ref="AD292" authorId="0" shapeId="0">
      <text>
        <t>Merging Error was corrected in this row</t>
      </text>
    </comment>
    <comment ref="AE292" authorId="0" shapeId="0">
      <text>
        <t>Merging Error was corrected in this row</t>
      </text>
    </comment>
    <comment ref="AF292" authorId="0" shapeId="0">
      <text>
        <t>Merging Error was corrected in this row</t>
      </text>
    </comment>
    <comment ref="AG292" authorId="0" shapeId="0">
      <text>
        <t>Merging Error was corrected in this row</t>
      </text>
    </comment>
    <comment ref="AH292" authorId="0" shapeId="0">
      <text>
        <t>Merging Error was corrected in this row</t>
      </text>
    </comment>
    <comment ref="AI292" authorId="0" shapeId="0">
      <text>
        <t>Merging Error was corrected in this row</t>
      </text>
    </comment>
    <comment ref="AJ292" authorId="0" shapeId="0">
      <text>
        <t>Merging Error was corrected in this row</t>
      </text>
    </comment>
    <comment ref="AK292" authorId="0" shapeId="0">
      <text>
        <t>Merging Error was corrected in this row</t>
      </text>
    </comment>
    <comment ref="AL292" authorId="0" shapeId="0">
      <text>
        <t>Merging Error was corrected in this row</t>
      </text>
    </comment>
    <comment ref="AM292" authorId="0" shapeId="0">
      <text>
        <t>Merging Error was corrected in this row</t>
      </text>
    </comment>
    <comment ref="AN292" authorId="0" shapeId="0">
      <text>
        <t>Merging Error was corrected in this row</t>
      </text>
    </comment>
    <comment ref="AO292" authorId="0" shapeId="0">
      <text>
        <t>Merging Error was corrected in this row</t>
      </text>
    </comment>
    <comment ref="AP292" authorId="0" shapeId="0">
      <text>
        <t>Merging Error was corrected in this row</t>
      </text>
    </comment>
    <comment ref="AQ292" authorId="0" shapeId="0">
      <text>
        <t>Merging Error was corrected in this row</t>
      </text>
    </comment>
    <comment ref="AR292" authorId="0" shapeId="0">
      <text>
        <t>Merging Error was corrected in this row</t>
      </text>
    </comment>
    <comment ref="AS292" authorId="0" shapeId="0">
      <text>
        <t>Merging Error was corrected in this row</t>
      </text>
    </comment>
    <comment ref="AT292" authorId="0" shapeId="0">
      <text>
        <t>Merging Error was corrected in this row</t>
      </text>
    </comment>
    <comment ref="H1106" authorId="0" shapeId="0">
      <text>
        <t>Data Added in AR file</t>
      </text>
    </comment>
    <comment ref="A1337" authorId="0" shapeId="0">
      <text>
        <t>Merging Error was corrected in this row</t>
      </text>
    </comment>
    <comment ref="B1337" authorId="0" shapeId="0">
      <text>
        <t>Merging Error was corrected in this row</t>
      </text>
    </comment>
    <comment ref="C1337" authorId="0" shapeId="0">
      <text>
        <t>Merging Error was corrected in this row</t>
      </text>
    </comment>
    <comment ref="D1337" authorId="0" shapeId="0">
      <text>
        <t>Merging Error was corrected in this row</t>
      </text>
    </comment>
    <comment ref="E1337" authorId="0" shapeId="0">
      <text>
        <t>Merging Error was corrected in this row</t>
      </text>
    </comment>
    <comment ref="F1337" authorId="0" shapeId="0">
      <text>
        <t>Merging Error was corrected in this row</t>
      </text>
    </comment>
    <comment ref="G1337" authorId="0" shapeId="0">
      <text>
        <t>Merging Error was corrected in this row</t>
      </text>
    </comment>
    <comment ref="H1337" authorId="0" shapeId="0">
      <text>
        <t>Merging Error was corrected in this row</t>
      </text>
    </comment>
    <comment ref="I1337" authorId="0" shapeId="0">
      <text>
        <t>Merging Error was corrected in this row</t>
      </text>
    </comment>
    <comment ref="J1337" authorId="0" shapeId="0">
      <text>
        <t>Merging Error was corrected in this row</t>
      </text>
    </comment>
    <comment ref="K1337" authorId="0" shapeId="0">
      <text>
        <t>Merging Error was corrected in this row</t>
      </text>
    </comment>
    <comment ref="L1337" authorId="0" shapeId="0">
      <text>
        <t>Merging Error was corrected in this row</t>
      </text>
    </comment>
    <comment ref="M1337" authorId="0" shapeId="0">
      <text>
        <t>Merging Error was corrected in this row</t>
      </text>
    </comment>
    <comment ref="N1337" authorId="0" shapeId="0">
      <text>
        <t>Merging Error was corrected in this row</t>
      </text>
    </comment>
    <comment ref="O1337" authorId="0" shapeId="0">
      <text>
        <t>Merging Error was corrected in this row</t>
      </text>
    </comment>
    <comment ref="P1337" authorId="0" shapeId="0">
      <text>
        <t>Merging Error was corrected in this row</t>
      </text>
    </comment>
    <comment ref="Q1337" authorId="0" shapeId="0">
      <text>
        <t>Merging Error was corrected in this row</t>
      </text>
    </comment>
    <comment ref="R1337" authorId="0" shapeId="0">
      <text>
        <t>Merging Error was corrected in this row</t>
      </text>
    </comment>
    <comment ref="S1337" authorId="0" shapeId="0">
      <text>
        <t>Merging Error was corrected in this row</t>
      </text>
    </comment>
    <comment ref="T1337" authorId="0" shapeId="0">
      <text>
        <t>Merging Error was corrected in this row</t>
      </text>
    </comment>
    <comment ref="U1337" authorId="0" shapeId="0">
      <text>
        <t>Merging Error was corrected in this row</t>
      </text>
    </comment>
    <comment ref="V1337" authorId="0" shapeId="0">
      <text>
        <t>Merging Error was corrected in this row</t>
      </text>
    </comment>
    <comment ref="W1337" authorId="0" shapeId="0">
      <text>
        <t>Merging Error was corrected in this row</t>
      </text>
    </comment>
    <comment ref="X1337" authorId="0" shapeId="0">
      <text>
        <t>Merging Error was corrected in this row</t>
      </text>
    </comment>
    <comment ref="Y1337" authorId="0" shapeId="0">
      <text>
        <t>Merging Error was corrected in this row</t>
      </text>
    </comment>
    <comment ref="Z1337" authorId="0" shapeId="0">
      <text>
        <t>Merging Error was corrected in this row</t>
      </text>
    </comment>
    <comment ref="AA1337" authorId="0" shapeId="0">
      <text>
        <t>Merging Error was corrected in this row</t>
      </text>
    </comment>
    <comment ref="AB1337" authorId="0" shapeId="0">
      <text>
        <t>Merging Error was corrected in this row</t>
      </text>
    </comment>
    <comment ref="AC1337" authorId="0" shapeId="0">
      <text>
        <t>Merging Error was corrected in this row</t>
      </text>
    </comment>
    <comment ref="AD1337" authorId="0" shapeId="0">
      <text>
        <t>Merging Error was corrected in this row</t>
      </text>
    </comment>
    <comment ref="AE1337" authorId="0" shapeId="0">
      <text>
        <t>Merging Error was corrected in this row</t>
      </text>
    </comment>
    <comment ref="AF1337" authorId="0" shapeId="0">
      <text>
        <t>Merging Error was corrected in this row</t>
      </text>
    </comment>
    <comment ref="AG1337" authorId="0" shapeId="0">
      <text>
        <t>Merging Error was corrected in this row</t>
      </text>
    </comment>
    <comment ref="AH1337" authorId="0" shapeId="0">
      <text>
        <t>Merging Error was corrected in this row</t>
      </text>
    </comment>
    <comment ref="AI1337" authorId="0" shapeId="0">
      <text>
        <t>Merging Error was corrected in this row</t>
      </text>
    </comment>
    <comment ref="AJ1337" authorId="0" shapeId="0">
      <text>
        <t>Merging Error was corrected in this row</t>
      </text>
    </comment>
    <comment ref="AK1337" authorId="0" shapeId="0">
      <text>
        <t>Merging Error was corrected in this row</t>
      </text>
    </comment>
    <comment ref="AL1337" authorId="0" shapeId="0">
      <text>
        <t>Merging Error was corrected in this row</t>
      </text>
    </comment>
    <comment ref="AM1337" authorId="0" shapeId="0">
      <text>
        <t>Merging Error was corrected in this row</t>
      </text>
    </comment>
    <comment ref="AN1337" authorId="0" shapeId="0">
      <text>
        <t>Merging Error was corrected in this row</t>
      </text>
    </comment>
    <comment ref="AO1337" authorId="0" shapeId="0">
      <text>
        <t>Merging Error was corrected in this row</t>
      </text>
    </comment>
    <comment ref="AP1337" authorId="0" shapeId="0">
      <text>
        <t>Merging Error was corrected in this row</t>
      </text>
    </comment>
    <comment ref="AQ1337" authorId="0" shapeId="0">
      <text>
        <t>Merging Error was corrected in this row</t>
      </text>
    </comment>
    <comment ref="AR1337" authorId="0" shapeId="0">
      <text>
        <t>Merging Error was corrected in this row</t>
      </text>
    </comment>
    <comment ref="AS1337" authorId="0" shapeId="0">
      <text>
        <t>Merging Error was corrected in this row</t>
      </text>
    </comment>
    <comment ref="AT1337" authorId="0" shapeId="0">
      <text>
        <t>Merging Error was corrected in this row</t>
      </text>
    </comment>
    <comment ref="A1409" authorId="0" shapeId="0">
      <text>
        <t>Merging Error was corrected in this row</t>
      </text>
    </comment>
    <comment ref="B1409" authorId="0" shapeId="0">
      <text>
        <t>Merging Error was corrected in this row</t>
      </text>
    </comment>
    <comment ref="C1409" authorId="0" shapeId="0">
      <text>
        <t>Merging Error was corrected in this row</t>
      </text>
    </comment>
    <comment ref="D1409" authorId="0" shapeId="0">
      <text>
        <t>Merging Error was corrected in this row</t>
      </text>
    </comment>
    <comment ref="E1409" authorId="0" shapeId="0">
      <text>
        <t>Merging Error was corrected in this row</t>
      </text>
    </comment>
    <comment ref="F1409" authorId="0" shapeId="0">
      <text>
        <t>Merging Error was corrected in this row</t>
      </text>
    </comment>
    <comment ref="G1409" authorId="0" shapeId="0">
      <text>
        <t>Merging Error was corrected in this row</t>
      </text>
    </comment>
    <comment ref="H1409" authorId="0" shapeId="0">
      <text>
        <t>Merging Error was corrected in this row</t>
      </text>
    </comment>
    <comment ref="I1409" authorId="0" shapeId="0">
      <text>
        <t>Merging Error was corrected in this row</t>
      </text>
    </comment>
    <comment ref="J1409" authorId="0" shapeId="0">
      <text>
        <t>Merging Error was corrected in this row</t>
      </text>
    </comment>
    <comment ref="K1409" authorId="0" shapeId="0">
      <text>
        <t>Merging Error was corrected in this row</t>
      </text>
    </comment>
    <comment ref="L1409" authorId="0" shapeId="0">
      <text>
        <t>Merging Error was corrected in this row</t>
      </text>
    </comment>
    <comment ref="M1409" authorId="0" shapeId="0">
      <text>
        <t>Merging Error was corrected in this row</t>
      </text>
    </comment>
    <comment ref="N1409" authorId="0" shapeId="0">
      <text>
        <t>Merging Error was corrected in this row</t>
      </text>
    </comment>
    <comment ref="O1409" authorId="0" shapeId="0">
      <text>
        <t>Merging Error was corrected in this row</t>
      </text>
    </comment>
    <comment ref="P1409" authorId="0" shapeId="0">
      <text>
        <t>Merging Error was corrected in this row</t>
      </text>
    </comment>
    <comment ref="Q1409" authorId="0" shapeId="0">
      <text>
        <t>Merging Error was corrected in this row</t>
      </text>
    </comment>
    <comment ref="R1409" authorId="0" shapeId="0">
      <text>
        <t>Merging Error was corrected in this row</t>
      </text>
    </comment>
    <comment ref="S1409" authorId="0" shapeId="0">
      <text>
        <t>Merging Error was corrected in this row</t>
      </text>
    </comment>
    <comment ref="T1409" authorId="0" shapeId="0">
      <text>
        <t>Merging Error was corrected in this row</t>
      </text>
    </comment>
    <comment ref="U1409" authorId="0" shapeId="0">
      <text>
        <t>Merging Error was corrected in this row</t>
      </text>
    </comment>
    <comment ref="V1409" authorId="0" shapeId="0">
      <text>
        <t>Merging Error was corrected in this row</t>
      </text>
    </comment>
    <comment ref="W1409" authorId="0" shapeId="0">
      <text>
        <t>Merging Error was corrected in this row</t>
      </text>
    </comment>
    <comment ref="X1409" authorId="0" shapeId="0">
      <text>
        <t>Merging Error was corrected in this row</t>
      </text>
    </comment>
    <comment ref="Y1409" authorId="0" shapeId="0">
      <text>
        <t>Merging Error was corrected in this row</t>
      </text>
    </comment>
    <comment ref="Z1409" authorId="0" shapeId="0">
      <text>
        <t>Merging Error was corrected in this row</t>
      </text>
    </comment>
    <comment ref="AA1409" authorId="0" shapeId="0">
      <text>
        <t>Merging Error was corrected in this row</t>
      </text>
    </comment>
    <comment ref="AB1409" authorId="0" shapeId="0">
      <text>
        <t>Merging Error was corrected in this row</t>
      </text>
    </comment>
    <comment ref="AC1409" authorId="0" shapeId="0">
      <text>
        <t>Merging Error was corrected in this row</t>
      </text>
    </comment>
    <comment ref="AD1409" authorId="0" shapeId="0">
      <text>
        <t>Merging Error was corrected in this row</t>
      </text>
    </comment>
    <comment ref="AE1409" authorId="0" shapeId="0">
      <text>
        <t>Merging Error was corrected in this row</t>
      </text>
    </comment>
    <comment ref="AF1409" authorId="0" shapeId="0">
      <text>
        <t>Merging Error was corrected in this row</t>
      </text>
    </comment>
    <comment ref="AG1409" authorId="0" shapeId="0">
      <text>
        <t>Merging Error was corrected in this row</t>
      </text>
    </comment>
    <comment ref="AH1409" authorId="0" shapeId="0">
      <text>
        <t>Merging Error was corrected in this row</t>
      </text>
    </comment>
    <comment ref="AI1409" authorId="0" shapeId="0">
      <text>
        <t>Merging Error was corrected in this row</t>
      </text>
    </comment>
    <comment ref="AJ1409" authorId="0" shapeId="0">
      <text>
        <t>Merging Error was corrected in this row</t>
      </text>
    </comment>
    <comment ref="AK1409" authorId="0" shapeId="0">
      <text>
        <t>Merging Error was corrected in this row</t>
      </text>
    </comment>
    <comment ref="AL1409" authorId="0" shapeId="0">
      <text>
        <t>Merging Error was corrected in this row</t>
      </text>
    </comment>
    <comment ref="AM1409" authorId="0" shapeId="0">
      <text>
        <t>Merging Error was corrected in this row</t>
      </text>
    </comment>
    <comment ref="AN1409" authorId="0" shapeId="0">
      <text>
        <t>Merging Error was corrected in this row</t>
      </text>
    </comment>
    <comment ref="AO1409" authorId="0" shapeId="0">
      <text>
        <t>Merging Error was corrected in this row</t>
      </text>
    </comment>
    <comment ref="AP1409" authorId="0" shapeId="0">
      <text>
        <t>Merging Error was corrected in this row</t>
      </text>
    </comment>
    <comment ref="AQ1409" authorId="0" shapeId="0">
      <text>
        <t>Merging Error was corrected in this row</t>
      </text>
    </comment>
    <comment ref="AR1409" authorId="0" shapeId="0">
      <text>
        <t>Merging Error was corrected in this row</t>
      </text>
    </comment>
    <comment ref="AS1409" authorId="0" shapeId="0">
      <text>
        <t>Merging Error was corrected in this row</t>
      </text>
    </comment>
    <comment ref="AT1409" authorId="0" shapeId="0">
      <text>
        <t>Merging Error was corrected in this row</t>
      </text>
    </comment>
    <comment ref="A1411" authorId="0" shapeId="0">
      <text>
        <t>Merging Error was corrected in this row</t>
      </text>
    </comment>
    <comment ref="B1411" authorId="0" shapeId="0">
      <text>
        <t>Merging Error was corrected in this row</t>
      </text>
    </comment>
    <comment ref="C1411" authorId="0" shapeId="0">
      <text>
        <t>Merging Error was corrected in this row</t>
      </text>
    </comment>
    <comment ref="D1411" authorId="0" shapeId="0">
      <text>
        <t>Merging Error was corrected in this row</t>
      </text>
    </comment>
    <comment ref="E1411" authorId="0" shapeId="0">
      <text>
        <t>Merging Error was corrected in this row</t>
      </text>
    </comment>
    <comment ref="F1411" authorId="0" shapeId="0">
      <text>
        <t>Merging Error was corrected in this row</t>
      </text>
    </comment>
    <comment ref="G1411" authorId="0" shapeId="0">
      <text>
        <t>Merging Error was corrected in this row</t>
      </text>
    </comment>
    <comment ref="H1411" authorId="0" shapeId="0">
      <text>
        <t>Merging Error was corrected in this row</t>
      </text>
    </comment>
    <comment ref="I1411" authorId="0" shapeId="0">
      <text>
        <t>Merging Error was corrected in this row</t>
      </text>
    </comment>
    <comment ref="J1411" authorId="0" shapeId="0">
      <text>
        <t>Merging Error was corrected in this row</t>
      </text>
    </comment>
    <comment ref="K1411" authorId="0" shapeId="0">
      <text>
        <t>Merging Error was corrected in this row</t>
      </text>
    </comment>
    <comment ref="L1411" authorId="0" shapeId="0">
      <text>
        <t>Merging Error was corrected in this row</t>
      </text>
    </comment>
    <comment ref="M1411" authorId="0" shapeId="0">
      <text>
        <t>Merging Error was corrected in this row</t>
      </text>
    </comment>
    <comment ref="N1411" authorId="0" shapeId="0">
      <text>
        <t>Merging Error was corrected in this row</t>
      </text>
    </comment>
    <comment ref="O1411" authorId="0" shapeId="0">
      <text>
        <t>Merging Error was corrected in this row</t>
      </text>
    </comment>
    <comment ref="P1411" authorId="0" shapeId="0">
      <text>
        <t>Merging Error was corrected in this row</t>
      </text>
    </comment>
    <comment ref="Q1411" authorId="0" shapeId="0">
      <text>
        <t>Merging Error was corrected in this row</t>
      </text>
    </comment>
    <comment ref="R1411" authorId="0" shapeId="0">
      <text>
        <t>Merging Error was corrected in this row</t>
      </text>
    </comment>
    <comment ref="S1411" authorId="0" shapeId="0">
      <text>
        <t>Merging Error was corrected in this row</t>
      </text>
    </comment>
    <comment ref="T1411" authorId="0" shapeId="0">
      <text>
        <t>Merging Error was corrected in this row</t>
      </text>
    </comment>
    <comment ref="U1411" authorId="0" shapeId="0">
      <text>
        <t>Merging Error was corrected in this row</t>
      </text>
    </comment>
    <comment ref="V1411" authorId="0" shapeId="0">
      <text>
        <t>Merging Error was corrected in this row</t>
      </text>
    </comment>
    <comment ref="W1411" authorId="0" shapeId="0">
      <text>
        <t>Merging Error was corrected in this row</t>
      </text>
    </comment>
    <comment ref="X1411" authorId="0" shapeId="0">
      <text>
        <t>Merging Error was corrected in this row</t>
      </text>
    </comment>
    <comment ref="Y1411" authorId="0" shapeId="0">
      <text>
        <t>Merging Error was corrected in this row</t>
      </text>
    </comment>
    <comment ref="Z1411" authorId="0" shapeId="0">
      <text>
        <t>Merging Error was corrected in this row</t>
      </text>
    </comment>
    <comment ref="AA1411" authorId="0" shapeId="0">
      <text>
        <t>Merging Error was corrected in this row</t>
      </text>
    </comment>
    <comment ref="AB1411" authorId="0" shapeId="0">
      <text>
        <t>Merging Error was corrected in this row</t>
      </text>
    </comment>
    <comment ref="AC1411" authorId="0" shapeId="0">
      <text>
        <t>Merging Error was corrected in this row</t>
      </text>
    </comment>
    <comment ref="AD1411" authorId="0" shapeId="0">
      <text>
        <t>Merging Error was corrected in this row</t>
      </text>
    </comment>
    <comment ref="AE1411" authorId="0" shapeId="0">
      <text>
        <t>Merging Error was corrected in this row</t>
      </text>
    </comment>
    <comment ref="AF1411" authorId="0" shapeId="0">
      <text>
        <t>Merging Error was corrected in this row</t>
      </text>
    </comment>
    <comment ref="AG1411" authorId="0" shapeId="0">
      <text>
        <t>Merging Error was corrected in this row</t>
      </text>
    </comment>
    <comment ref="AH1411" authorId="0" shapeId="0">
      <text>
        <t>Merging Error was corrected in this row</t>
      </text>
    </comment>
    <comment ref="AI1411" authorId="0" shapeId="0">
      <text>
        <t>Merging Error was corrected in this row</t>
      </text>
    </comment>
    <comment ref="AJ1411" authorId="0" shapeId="0">
      <text>
        <t>Merging Error was corrected in this row</t>
      </text>
    </comment>
    <comment ref="AK1411" authorId="0" shapeId="0">
      <text>
        <t>Merging Error was corrected in this row</t>
      </text>
    </comment>
    <comment ref="AL1411" authorId="0" shapeId="0">
      <text>
        <t>Merging Error was corrected in this row</t>
      </text>
    </comment>
    <comment ref="AM1411" authorId="0" shapeId="0">
      <text>
        <t>Merging Error was corrected in this row</t>
      </text>
    </comment>
    <comment ref="AN1411" authorId="0" shapeId="0">
      <text>
        <t>Merging Error was corrected in this row</t>
      </text>
    </comment>
    <comment ref="AO1411" authorId="0" shapeId="0">
      <text>
        <t>Merging Error was corrected in this row</t>
      </text>
    </comment>
    <comment ref="AP1411" authorId="0" shapeId="0">
      <text>
        <t>Merging Error was corrected in this row</t>
      </text>
    </comment>
    <comment ref="AQ1411" authorId="0" shapeId="0">
      <text>
        <t>Merging Error was corrected in this row</t>
      </text>
    </comment>
    <comment ref="AR1411" authorId="0" shapeId="0">
      <text>
        <t>Merging Error was corrected in this row</t>
      </text>
    </comment>
    <comment ref="AS1411" authorId="0" shapeId="0">
      <text>
        <t>Merging Error was corrected in this row</t>
      </text>
    </comment>
    <comment ref="AT1411" authorId="0" shapeId="0">
      <text>
        <t>Merging Error was corrected in this row</t>
      </text>
    </comment>
    <comment ref="J1470" authorId="0" shapeId="0">
      <text>
        <t>Data Added in AR file</t>
      </text>
    </comment>
    <comment ref="O1470" authorId="0" shapeId="0">
      <text>
        <t>Data Added in AR file</t>
      </text>
    </comment>
    <comment ref="P1470" authorId="0" shapeId="0">
      <text>
        <t>Data Added in AR file</t>
      </text>
    </comment>
    <comment ref="Q1470" authorId="0" shapeId="0">
      <text>
        <t>Data Added in AR file</t>
      </text>
    </comment>
    <comment ref="R1470" authorId="0" shapeId="0">
      <text>
        <t>Data Added in AR file</t>
      </text>
    </comment>
    <comment ref="J1474" authorId="0" shapeId="0">
      <text>
        <t>Data Added in AR file</t>
      </text>
    </comment>
    <comment ref="O1474" authorId="0" shapeId="0">
      <text>
        <t>Data Added in AR file</t>
      </text>
    </comment>
    <comment ref="P1474" authorId="0" shapeId="0">
      <text>
        <t>Data Added in AR file</t>
      </text>
    </comment>
    <comment ref="Q1474" authorId="0" shapeId="0">
      <text>
        <t>Data Added in AR file</t>
      </text>
    </comment>
    <comment ref="R1474" authorId="0" shapeId="0">
      <text>
        <t>Data Added in AR file</t>
      </text>
    </comment>
    <comment ref="J1480" authorId="0" shapeId="0">
      <text>
        <t>Data Added in AR file</t>
      </text>
    </comment>
    <comment ref="Q1480" authorId="0" shapeId="0">
      <text>
        <t>Data Added in AR file</t>
      </text>
    </comment>
    <comment ref="J1481" authorId="0" shapeId="0">
      <text>
        <t>Data Added in AR file</t>
      </text>
    </comment>
    <comment ref="O1481" authorId="0" shapeId="0">
      <text>
        <t>Data Added in AR file</t>
      </text>
    </comment>
    <comment ref="Q1481" authorId="0" shapeId="0">
      <text>
        <t>Data Added in AR file</t>
      </text>
    </comment>
    <comment ref="R1481" authorId="0" shapeId="0">
      <text>
        <t>Data Added in AR file</t>
      </text>
    </comment>
    <comment ref="J1482" authorId="0" shapeId="0">
      <text>
        <t>Data Added in AR file</t>
      </text>
    </comment>
    <comment ref="O1482" authorId="0" shapeId="0">
      <text>
        <t>Data Added in AR file</t>
      </text>
    </comment>
    <comment ref="P1482" authorId="0" shapeId="0">
      <text>
        <t>Data Added in AR file</t>
      </text>
    </comment>
    <comment ref="Q1482" authorId="0" shapeId="0">
      <text>
        <t>Data Added in AR file</t>
      </text>
    </comment>
    <comment ref="R1482" authorId="0" shapeId="0">
      <text>
        <t>Data Added in AR file</t>
      </text>
    </comment>
    <comment ref="J1486" authorId="0" shapeId="0">
      <text>
        <t>Data Added in AR file</t>
      </text>
    </comment>
    <comment ref="O1486" authorId="0" shapeId="0">
      <text>
        <t>Data Added in AR file</t>
      </text>
    </comment>
    <comment ref="P1486" authorId="0" shapeId="0">
      <text>
        <t>Data Added in AR file</t>
      </text>
    </comment>
    <comment ref="Q1486" authorId="0" shapeId="0">
      <text>
        <t>Data Added in AR file</t>
      </text>
    </comment>
    <comment ref="R1486" authorId="0" shapeId="0">
      <text>
        <t>Data Added in AR file</t>
      </text>
    </comment>
    <comment ref="J1494" authorId="0" shapeId="0">
      <text>
        <t>Data Added in AR file</t>
      </text>
    </comment>
    <comment ref="O1494" authorId="0" shapeId="0">
      <text>
        <t>Data Added in AR file</t>
      </text>
    </comment>
    <comment ref="P1494" authorId="0" shapeId="0">
      <text>
        <t>Data Added in AR file</t>
      </text>
    </comment>
    <comment ref="Q1494" authorId="0" shapeId="0">
      <text>
        <t>Data Added in AR file</t>
      </text>
    </comment>
    <comment ref="R1494" authorId="0" shapeId="0">
      <text>
        <t>Data Added in AR file</t>
      </text>
    </comment>
    <comment ref="A1500" authorId="0" shapeId="0">
      <text>
        <t>Merging Error was corrected in this row</t>
      </text>
    </comment>
    <comment ref="B1500" authorId="0" shapeId="0">
      <text>
        <t>Merging Error was corrected in this row</t>
      </text>
    </comment>
    <comment ref="C1500" authorId="0" shapeId="0">
      <text>
        <t>Merging Error was corrected in this row</t>
      </text>
    </comment>
    <comment ref="D1500" authorId="0" shapeId="0">
      <text>
        <t>Merging Error was corrected in this row</t>
      </text>
    </comment>
    <comment ref="E1500" authorId="0" shapeId="0">
      <text>
        <t>Merging Error was corrected in this row</t>
      </text>
    </comment>
    <comment ref="F1500" authorId="0" shapeId="0">
      <text>
        <t>Merging Error was corrected in this row</t>
      </text>
    </comment>
    <comment ref="G1500" authorId="0" shapeId="0">
      <text>
        <t>Merging Error was corrected in this row</t>
      </text>
    </comment>
    <comment ref="H1500" authorId="0" shapeId="0">
      <text>
        <t>Merging Error was corrected in this row</t>
      </text>
    </comment>
    <comment ref="I1500" authorId="0" shapeId="0">
      <text>
        <t>Merging Error was corrected in this row</t>
      </text>
    </comment>
    <comment ref="J1500" authorId="0" shapeId="0">
      <text>
        <t>Merging Error was corrected in this row</t>
      </text>
    </comment>
    <comment ref="K1500" authorId="0" shapeId="0">
      <text>
        <t>Merging Error was corrected in this row</t>
      </text>
    </comment>
    <comment ref="L1500" authorId="0" shapeId="0">
      <text>
        <t>Merging Error was corrected in this row</t>
      </text>
    </comment>
    <comment ref="M1500" authorId="0" shapeId="0">
      <text>
        <t>Merging Error was corrected in this row</t>
      </text>
    </comment>
    <comment ref="N1500" authorId="0" shapeId="0">
      <text>
        <t>Merging Error was corrected in this row</t>
      </text>
    </comment>
    <comment ref="O1500" authorId="0" shapeId="0">
      <text>
        <t>Merging Error was corrected in this row</t>
      </text>
    </comment>
    <comment ref="P1500" authorId="0" shapeId="0">
      <text>
        <t>Merging Error was corrected in this row</t>
      </text>
    </comment>
    <comment ref="Q1500" authorId="0" shapeId="0">
      <text>
        <t>Merging Error was corrected in this row</t>
      </text>
    </comment>
    <comment ref="R1500" authorId="0" shapeId="0">
      <text>
        <t>Merging Error was corrected in this row</t>
      </text>
    </comment>
    <comment ref="S1500" authorId="0" shapeId="0">
      <text>
        <t>Merging Error was corrected in this row</t>
      </text>
    </comment>
    <comment ref="T1500" authorId="0" shapeId="0">
      <text>
        <t>Merging Error was corrected in this row</t>
      </text>
    </comment>
    <comment ref="U1500" authorId="0" shapeId="0">
      <text>
        <t>Merging Error was corrected in this row</t>
      </text>
    </comment>
    <comment ref="V1500" authorId="0" shapeId="0">
      <text>
        <t>Merging Error was corrected in this row</t>
      </text>
    </comment>
    <comment ref="W1500" authorId="0" shapeId="0">
      <text>
        <t>Merging Error was corrected in this row</t>
      </text>
    </comment>
    <comment ref="X1500" authorId="0" shapeId="0">
      <text>
        <t>Merging Error was corrected in this row</t>
      </text>
    </comment>
    <comment ref="Y1500" authorId="0" shapeId="0">
      <text>
        <t>Merging Error was corrected in this row</t>
      </text>
    </comment>
    <comment ref="Z1500" authorId="0" shapeId="0">
      <text>
        <t>Merging Error was corrected in this row</t>
      </text>
    </comment>
    <comment ref="AA1500" authorId="0" shapeId="0">
      <text>
        <t>Merging Error was corrected in this row</t>
      </text>
    </comment>
    <comment ref="AB1500" authorId="0" shapeId="0">
      <text>
        <t>Merging Error was corrected in this row</t>
      </text>
    </comment>
    <comment ref="AC1500" authorId="0" shapeId="0">
      <text>
        <t>Merging Error was corrected in this row</t>
      </text>
    </comment>
    <comment ref="AD1500" authorId="0" shapeId="0">
      <text>
        <t>Merging Error was corrected in this row</t>
      </text>
    </comment>
    <comment ref="AE1500" authorId="0" shapeId="0">
      <text>
        <t>Merging Error was corrected in this row</t>
      </text>
    </comment>
    <comment ref="AF1500" authorId="0" shapeId="0">
      <text>
        <t>Merging Error was corrected in this row</t>
      </text>
    </comment>
    <comment ref="AG1500" authorId="0" shapeId="0">
      <text>
        <t>Merging Error was corrected in this row</t>
      </text>
    </comment>
    <comment ref="AH1500" authorId="0" shapeId="0">
      <text>
        <t>Merging Error was corrected in this row</t>
      </text>
    </comment>
    <comment ref="AI1500" authorId="0" shapeId="0">
      <text>
        <t>Merging Error was corrected in this row</t>
      </text>
    </comment>
    <comment ref="AJ1500" authorId="0" shapeId="0">
      <text>
        <t>Merging Error was corrected in this row</t>
      </text>
    </comment>
    <comment ref="AK1500" authorId="0" shapeId="0">
      <text>
        <t>Merging Error was corrected in this row</t>
      </text>
    </comment>
    <comment ref="AL1500" authorId="0" shapeId="0">
      <text>
        <t>Merging Error was corrected in this row</t>
      </text>
    </comment>
    <comment ref="AM1500" authorId="0" shapeId="0">
      <text>
        <t>Merging Error was corrected in this row</t>
      </text>
    </comment>
    <comment ref="AN1500" authorId="0" shapeId="0">
      <text>
        <t>Merging Error was corrected in this row</t>
      </text>
    </comment>
    <comment ref="AO1500" authorId="0" shapeId="0">
      <text>
        <t>Merging Error was corrected in this row</t>
      </text>
    </comment>
    <comment ref="AP1500" authorId="0" shapeId="0">
      <text>
        <t>Merging Error was corrected in this row</t>
      </text>
    </comment>
    <comment ref="AQ1500" authorId="0" shapeId="0">
      <text>
        <t>Merging Error was corrected in this row</t>
      </text>
    </comment>
    <comment ref="AR1500" authorId="0" shapeId="0">
      <text>
        <t>Merging Error was corrected in this row</t>
      </text>
    </comment>
    <comment ref="AS1500" authorId="0" shapeId="0">
      <text>
        <t>Merging Error was corrected in this row</t>
      </text>
    </comment>
    <comment ref="AT1500" authorId="0" shapeId="0">
      <text>
        <t>Merging Error was corrected in this row</t>
      </text>
    </comment>
    <comment ref="AM1502" authorId="0" shapeId="0">
      <text>
        <t>Data Added in AR file</t>
      </text>
    </comment>
    <comment ref="AN1502" authorId="0" shapeId="0">
      <text>
        <t>Data Added in AR file</t>
      </text>
    </comment>
    <comment ref="AM1503" authorId="0" shapeId="0">
      <text>
        <t>Data Added in AR file</t>
      </text>
    </comment>
    <comment ref="AN1503" authorId="0" shapeId="0">
      <text>
        <t>Data Added in AR file</t>
      </text>
    </comment>
    <comment ref="AM1505" authorId="0" shapeId="0">
      <text>
        <t>Data Added in AR file</t>
      </text>
    </comment>
    <comment ref="AN1505" authorId="0" shapeId="0">
      <text>
        <t>Data Added in AR file</t>
      </text>
    </comment>
    <comment ref="A1626" authorId="0" shapeId="0">
      <text>
        <t>Merging Error was corrected in this row</t>
      </text>
    </comment>
    <comment ref="B1626" authorId="0" shapeId="0">
      <text>
        <t>Merging Error was corrected in this row</t>
      </text>
    </comment>
    <comment ref="C1626" authorId="0" shapeId="0">
      <text>
        <t>Merging Error was corrected in this row</t>
      </text>
    </comment>
    <comment ref="D1626" authorId="0" shapeId="0">
      <text>
        <t>Merging Error was corrected in this row</t>
      </text>
    </comment>
    <comment ref="E1626" authorId="0" shapeId="0">
      <text>
        <t>Merging Error was corrected in this row</t>
      </text>
    </comment>
    <comment ref="F1626" authorId="0" shapeId="0">
      <text>
        <t>Merging Error was corrected in this row</t>
      </text>
    </comment>
    <comment ref="G1626" authorId="0" shapeId="0">
      <text>
        <t>Merging Error was corrected in this row</t>
      </text>
    </comment>
    <comment ref="H1626" authorId="0" shapeId="0">
      <text>
        <t>Merging Error was corrected in this row</t>
      </text>
    </comment>
    <comment ref="I1626" authorId="0" shapeId="0">
      <text>
        <t>Merging Error was corrected in this row</t>
      </text>
    </comment>
    <comment ref="J1626" authorId="0" shapeId="0">
      <text>
        <t>Merging Error was corrected in this row</t>
      </text>
    </comment>
    <comment ref="K1626" authorId="0" shapeId="0">
      <text>
        <t>Merging Error was corrected in this row</t>
      </text>
    </comment>
    <comment ref="L1626" authorId="0" shapeId="0">
      <text>
        <t>Merging Error was corrected in this row</t>
      </text>
    </comment>
    <comment ref="M1626" authorId="0" shapeId="0">
      <text>
        <t>Merging Error was corrected in this row</t>
      </text>
    </comment>
    <comment ref="N1626" authorId="0" shapeId="0">
      <text>
        <t>Merging Error was corrected in this row</t>
      </text>
    </comment>
    <comment ref="O1626" authorId="0" shapeId="0">
      <text>
        <t>Merging Error was corrected in this row</t>
      </text>
    </comment>
    <comment ref="P1626" authorId="0" shapeId="0">
      <text>
        <t>Merging Error was corrected in this row</t>
      </text>
    </comment>
    <comment ref="Q1626" authorId="0" shapeId="0">
      <text>
        <t>Merging Error was corrected in this row</t>
      </text>
    </comment>
    <comment ref="R1626" authorId="0" shapeId="0">
      <text>
        <t>Merging Error was corrected in this row</t>
      </text>
    </comment>
    <comment ref="S1626" authorId="0" shapeId="0">
      <text>
        <t>Merging Error was corrected in this row</t>
      </text>
    </comment>
    <comment ref="T1626" authorId="0" shapeId="0">
      <text>
        <t>Merging Error was corrected in this row</t>
      </text>
    </comment>
    <comment ref="U1626" authorId="0" shapeId="0">
      <text>
        <t>Merging Error was corrected in this row</t>
      </text>
    </comment>
    <comment ref="V1626" authorId="0" shapeId="0">
      <text>
        <t>Merging Error was corrected in this row</t>
      </text>
    </comment>
    <comment ref="W1626" authorId="0" shapeId="0">
      <text>
        <t>Merging Error was corrected in this row</t>
      </text>
    </comment>
    <comment ref="X1626" authorId="0" shapeId="0">
      <text>
        <t>Merging Error was corrected in this row</t>
      </text>
    </comment>
    <comment ref="Y1626" authorId="0" shapeId="0">
      <text>
        <t>Merging Error was corrected in this row</t>
      </text>
    </comment>
    <comment ref="Z1626" authorId="0" shapeId="0">
      <text>
        <t>Merging Error was corrected in this row</t>
      </text>
    </comment>
    <comment ref="AA1626" authorId="0" shapeId="0">
      <text>
        <t>Merging Error was corrected in this row</t>
      </text>
    </comment>
    <comment ref="AB1626" authorId="0" shapeId="0">
      <text>
        <t>Merging Error was corrected in this row</t>
      </text>
    </comment>
    <comment ref="AC1626" authorId="0" shapeId="0">
      <text>
        <t>Merging Error was corrected in this row</t>
      </text>
    </comment>
    <comment ref="AD1626" authorId="0" shapeId="0">
      <text>
        <t>Merging Error was corrected in this row</t>
      </text>
    </comment>
    <comment ref="AE1626" authorId="0" shapeId="0">
      <text>
        <t>Merging Error was corrected in this row</t>
      </text>
    </comment>
    <comment ref="AF1626" authorId="0" shapeId="0">
      <text>
        <t>Merging Error was corrected in this row</t>
      </text>
    </comment>
    <comment ref="AG1626" authorId="0" shapeId="0">
      <text>
        <t>Merging Error was corrected in this row</t>
      </text>
    </comment>
    <comment ref="AH1626" authorId="0" shapeId="0">
      <text>
        <t>Merging Error was corrected in this row</t>
      </text>
    </comment>
    <comment ref="AI1626" authorId="0" shapeId="0">
      <text>
        <t>Merging Error was corrected in this row</t>
      </text>
    </comment>
    <comment ref="AJ1626" authorId="0" shapeId="0">
      <text>
        <t>Merging Error was corrected in this row</t>
      </text>
    </comment>
    <comment ref="AK1626" authorId="0" shapeId="0">
      <text>
        <t>Merging Error was corrected in this row</t>
      </text>
    </comment>
    <comment ref="AL1626" authorId="0" shapeId="0">
      <text>
        <t>Merging Error was corrected in this row</t>
      </text>
    </comment>
    <comment ref="AM1626" authorId="0" shapeId="0">
      <text>
        <t>Merging Error was corrected in this row</t>
      </text>
    </comment>
    <comment ref="AN1626" authorId="0" shapeId="0">
      <text>
        <t>Merging Error was corrected in this row</t>
      </text>
    </comment>
    <comment ref="AO1626" authorId="0" shapeId="0">
      <text>
        <t>Merging Error was corrected in this row</t>
      </text>
    </comment>
    <comment ref="AP1626" authorId="0" shapeId="0">
      <text>
        <t>Merging Error was corrected in this row</t>
      </text>
    </comment>
    <comment ref="AQ1626" authorId="0" shapeId="0">
      <text>
        <t>Merging Error was corrected in this row</t>
      </text>
    </comment>
    <comment ref="AR1626" authorId="0" shapeId="0">
      <text>
        <t>Merging Error was corrected in this row</t>
      </text>
    </comment>
    <comment ref="AS1626" authorId="0" shapeId="0">
      <text>
        <t>Merging Error was corrected in this row</t>
      </text>
    </comment>
    <comment ref="AT1626" authorId="0" shapeId="0">
      <text>
        <t>Merging Error was corrected in this row</t>
      </text>
    </comment>
    <comment ref="A1635" authorId="0" shapeId="0">
      <text>
        <t>Merging Error was corrected in this row</t>
      </text>
    </comment>
    <comment ref="B1635" authorId="0" shapeId="0">
      <text>
        <t>Merging Error was corrected in this row</t>
      </text>
    </comment>
    <comment ref="C1635" authorId="0" shapeId="0">
      <text>
        <t>Merging Error was corrected in this row</t>
      </text>
    </comment>
    <comment ref="D1635" authorId="0" shapeId="0">
      <text>
        <t>Merging Error was corrected in this row</t>
      </text>
    </comment>
    <comment ref="E1635" authorId="0" shapeId="0">
      <text>
        <t>Merging Error was corrected in this row</t>
      </text>
    </comment>
    <comment ref="F1635" authorId="0" shapeId="0">
      <text>
        <t>Merging Error was corrected in this row</t>
      </text>
    </comment>
    <comment ref="G1635" authorId="0" shapeId="0">
      <text>
        <t>Merging Error was corrected in this row</t>
      </text>
    </comment>
    <comment ref="H1635" authorId="0" shapeId="0">
      <text>
        <t>Merging Error was corrected in this row</t>
      </text>
    </comment>
    <comment ref="I1635" authorId="0" shapeId="0">
      <text>
        <t>Merging Error was corrected in this row</t>
      </text>
    </comment>
    <comment ref="J1635" authorId="0" shapeId="0">
      <text>
        <t>Merging Error was corrected in this row</t>
      </text>
    </comment>
    <comment ref="K1635" authorId="0" shapeId="0">
      <text>
        <t>Merging Error was corrected in this row</t>
      </text>
    </comment>
    <comment ref="L1635" authorId="0" shapeId="0">
      <text>
        <t>Merging Error was corrected in this row</t>
      </text>
    </comment>
    <comment ref="M1635" authorId="0" shapeId="0">
      <text>
        <t>Merging Error was corrected in this row</t>
      </text>
    </comment>
    <comment ref="N1635" authorId="0" shapeId="0">
      <text>
        <t>Merging Error was corrected in this row</t>
      </text>
    </comment>
    <comment ref="O1635" authorId="0" shapeId="0">
      <text>
        <t>Merging Error was corrected in this row</t>
      </text>
    </comment>
    <comment ref="P1635" authorId="0" shapeId="0">
      <text>
        <t>Merging Error was corrected in this row</t>
      </text>
    </comment>
    <comment ref="Q1635" authorId="0" shapeId="0">
      <text>
        <t>Merging Error was corrected in this row</t>
      </text>
    </comment>
    <comment ref="R1635" authorId="0" shapeId="0">
      <text>
        <t>Merging Error was corrected in this row</t>
      </text>
    </comment>
    <comment ref="S1635" authorId="0" shapeId="0">
      <text>
        <t>Merging Error was corrected in this row</t>
      </text>
    </comment>
    <comment ref="T1635" authorId="0" shapeId="0">
      <text>
        <t>Merging Error was corrected in this row</t>
      </text>
    </comment>
    <comment ref="U1635" authorId="0" shapeId="0">
      <text>
        <t>Merging Error was corrected in this row</t>
      </text>
    </comment>
    <comment ref="V1635" authorId="0" shapeId="0">
      <text>
        <t>Merging Error was corrected in this row</t>
      </text>
    </comment>
    <comment ref="W1635" authorId="0" shapeId="0">
      <text>
        <t>Merging Error was corrected in this row</t>
      </text>
    </comment>
    <comment ref="X1635" authorId="0" shapeId="0">
      <text>
        <t>Merging Error was corrected in this row</t>
      </text>
    </comment>
    <comment ref="Y1635" authorId="0" shapeId="0">
      <text>
        <t>Merging Error was corrected in this row</t>
      </text>
    </comment>
    <comment ref="Z1635" authorId="0" shapeId="0">
      <text>
        <t>Merging Error was corrected in this row</t>
      </text>
    </comment>
    <comment ref="AA1635" authorId="0" shapeId="0">
      <text>
        <t>Merging Error was corrected in this row</t>
      </text>
    </comment>
    <comment ref="AB1635" authorId="0" shapeId="0">
      <text>
        <t>Merging Error was corrected in this row</t>
      </text>
    </comment>
    <comment ref="AC1635" authorId="0" shapeId="0">
      <text>
        <t>Merging Error was corrected in this row</t>
      </text>
    </comment>
    <comment ref="AD1635" authorId="0" shapeId="0">
      <text>
        <t>Merging Error was corrected in this row</t>
      </text>
    </comment>
    <comment ref="AE1635" authorId="0" shapeId="0">
      <text>
        <t>Merging Error was corrected in this row</t>
      </text>
    </comment>
    <comment ref="AF1635" authorId="0" shapeId="0">
      <text>
        <t>Merging Error was corrected in this row</t>
      </text>
    </comment>
    <comment ref="AG1635" authorId="0" shapeId="0">
      <text>
        <t>Merging Error was corrected in this row</t>
      </text>
    </comment>
    <comment ref="AH1635" authorId="0" shapeId="0">
      <text>
        <t>Merging Error was corrected in this row</t>
      </text>
    </comment>
    <comment ref="AI1635" authorId="0" shapeId="0">
      <text>
        <t>Merging Error was corrected in this row</t>
      </text>
    </comment>
    <comment ref="AJ1635" authorId="0" shapeId="0">
      <text>
        <t>Merging Error was corrected in this row</t>
      </text>
    </comment>
    <comment ref="AK1635" authorId="0" shapeId="0">
      <text>
        <t>Merging Error was corrected in this row</t>
      </text>
    </comment>
    <comment ref="AL1635" authorId="0" shapeId="0">
      <text>
        <t>Merging Error was corrected in this row</t>
      </text>
    </comment>
    <comment ref="AM1635" authorId="0" shapeId="0">
      <text>
        <t>Merging Error was corrected in this row</t>
      </text>
    </comment>
    <comment ref="AN1635" authorId="0" shapeId="0">
      <text>
        <t>Merging Error was corrected in this row</t>
      </text>
    </comment>
    <comment ref="AO1635" authorId="0" shapeId="0">
      <text>
        <t>Merging Error was corrected in this row</t>
      </text>
    </comment>
    <comment ref="AP1635" authorId="0" shapeId="0">
      <text>
        <t>Merging Error was corrected in this row</t>
      </text>
    </comment>
    <comment ref="AQ1635" authorId="0" shapeId="0">
      <text>
        <t>Merging Error was corrected in this row</t>
      </text>
    </comment>
    <comment ref="AR1635" authorId="0" shapeId="0">
      <text>
        <t>Merging Error was corrected in this row</t>
      </text>
    </comment>
    <comment ref="AS1635" authorId="0" shapeId="0">
      <text>
        <t>Merging Error was corrected in this row</t>
      </text>
    </comment>
    <comment ref="AT1635" authorId="0" shapeId="0">
      <text>
        <t>Merging Error was corrected in this row</t>
      </text>
    </comment>
    <comment ref="A1638" authorId="0" shapeId="0">
      <text>
        <t>Merging Error was corrected in this row</t>
      </text>
    </comment>
    <comment ref="B1638" authorId="0" shapeId="0">
      <text>
        <t>Merging Error was corrected in this row</t>
      </text>
    </comment>
    <comment ref="C1638" authorId="0" shapeId="0">
      <text>
        <t>Merging Error was corrected in this row</t>
      </text>
    </comment>
    <comment ref="D1638" authorId="0" shapeId="0">
      <text>
        <t>Merging Error was corrected in this row</t>
      </text>
    </comment>
    <comment ref="E1638" authorId="0" shapeId="0">
      <text>
        <t>Merging Error was corrected in this row</t>
      </text>
    </comment>
    <comment ref="F1638" authorId="0" shapeId="0">
      <text>
        <t>Merging Error was corrected in this row</t>
      </text>
    </comment>
    <comment ref="G1638" authorId="0" shapeId="0">
      <text>
        <t>Merging Error was corrected in this row</t>
      </text>
    </comment>
    <comment ref="H1638" authorId="0" shapeId="0">
      <text>
        <t>Merging Error was corrected in this row</t>
      </text>
    </comment>
    <comment ref="I1638" authorId="0" shapeId="0">
      <text>
        <t>Merging Error was corrected in this row</t>
      </text>
    </comment>
    <comment ref="J1638" authorId="0" shapeId="0">
      <text>
        <t>Merging Error was corrected in this row</t>
      </text>
    </comment>
    <comment ref="K1638" authorId="0" shapeId="0">
      <text>
        <t>Merging Error was corrected in this row</t>
      </text>
    </comment>
    <comment ref="L1638" authorId="0" shapeId="0">
      <text>
        <t>Merging Error was corrected in this row</t>
      </text>
    </comment>
    <comment ref="M1638" authorId="0" shapeId="0">
      <text>
        <t>Merging Error was corrected in this row</t>
      </text>
    </comment>
    <comment ref="N1638" authorId="0" shapeId="0">
      <text>
        <t>Merging Error was corrected in this row</t>
      </text>
    </comment>
    <comment ref="O1638" authorId="0" shapeId="0">
      <text>
        <t>Merging Error was corrected in this row</t>
      </text>
    </comment>
    <comment ref="P1638" authorId="0" shapeId="0">
      <text>
        <t>Merging Error was corrected in this row</t>
      </text>
    </comment>
    <comment ref="Q1638" authorId="0" shapeId="0">
      <text>
        <t>Merging Error was corrected in this row</t>
      </text>
    </comment>
    <comment ref="R1638" authorId="0" shapeId="0">
      <text>
        <t>Merging Error was corrected in this row</t>
      </text>
    </comment>
    <comment ref="S1638" authorId="0" shapeId="0">
      <text>
        <t>Merging Error was corrected in this row</t>
      </text>
    </comment>
    <comment ref="T1638" authorId="0" shapeId="0">
      <text>
        <t>Merging Error was corrected in this row</t>
      </text>
    </comment>
    <comment ref="U1638" authorId="0" shapeId="0">
      <text>
        <t>Merging Error was corrected in this row</t>
      </text>
    </comment>
    <comment ref="V1638" authorId="0" shapeId="0">
      <text>
        <t>Merging Error was corrected in this row</t>
      </text>
    </comment>
    <comment ref="W1638" authorId="0" shapeId="0">
      <text>
        <t>Merging Error was corrected in this row</t>
      </text>
    </comment>
    <comment ref="X1638" authorId="0" shapeId="0">
      <text>
        <t>Merging Error was corrected in this row</t>
      </text>
    </comment>
    <comment ref="Y1638" authorId="0" shapeId="0">
      <text>
        <t>Merging Error was corrected in this row</t>
      </text>
    </comment>
    <comment ref="Z1638" authorId="0" shapeId="0">
      <text>
        <t>Merging Error was corrected in this row</t>
      </text>
    </comment>
    <comment ref="AA1638" authorId="0" shapeId="0">
      <text>
        <t>Merging Error was corrected in this row</t>
      </text>
    </comment>
    <comment ref="AB1638" authorId="0" shapeId="0">
      <text>
        <t>Merging Error was corrected in this row</t>
      </text>
    </comment>
    <comment ref="AC1638" authorId="0" shapeId="0">
      <text>
        <t>Merging Error was corrected in this row</t>
      </text>
    </comment>
    <comment ref="AD1638" authorId="0" shapeId="0">
      <text>
        <t>Merging Error was corrected in this row</t>
      </text>
    </comment>
    <comment ref="AE1638" authorId="0" shapeId="0">
      <text>
        <t>Merging Error was corrected in this row</t>
      </text>
    </comment>
    <comment ref="AF1638" authorId="0" shapeId="0">
      <text>
        <t>Merging Error was corrected in this row</t>
      </text>
    </comment>
    <comment ref="AG1638" authorId="0" shapeId="0">
      <text>
        <t>Merging Error was corrected in this row</t>
      </text>
    </comment>
    <comment ref="AH1638" authorId="0" shapeId="0">
      <text>
        <t>Merging Error was corrected in this row</t>
      </text>
    </comment>
    <comment ref="AI1638" authorId="0" shapeId="0">
      <text>
        <t>Merging Error was corrected in this row</t>
      </text>
    </comment>
    <comment ref="AJ1638" authorId="0" shapeId="0">
      <text>
        <t>Merging Error was corrected in this row</t>
      </text>
    </comment>
    <comment ref="AK1638" authorId="0" shapeId="0">
      <text>
        <t>Merging Error was corrected in this row</t>
      </text>
    </comment>
    <comment ref="AL1638" authorId="0" shapeId="0">
      <text>
        <t>Merging Error was corrected in this row</t>
      </text>
    </comment>
    <comment ref="AM1638" authorId="0" shapeId="0">
      <text>
        <t>Merging Error was corrected in this row</t>
      </text>
    </comment>
    <comment ref="AN1638" authorId="0" shapeId="0">
      <text>
        <t>Merging Error was corrected in this row</t>
      </text>
    </comment>
    <comment ref="AO1638" authorId="0" shapeId="0">
      <text>
        <t>Merging Error was corrected in this row</t>
      </text>
    </comment>
    <comment ref="AP1638" authorId="0" shapeId="0">
      <text>
        <t>Merging Error was corrected in this row</t>
      </text>
    </comment>
    <comment ref="AQ1638" authorId="0" shapeId="0">
      <text>
        <t>Merging Error was corrected in this row</t>
      </text>
    </comment>
    <comment ref="AR1638" authorId="0" shapeId="0">
      <text>
        <t>Merging Error was corrected in this row</t>
      </text>
    </comment>
    <comment ref="AS1638" authorId="0" shapeId="0">
      <text>
        <t>Merging Error was corrected in this row</t>
      </text>
    </comment>
    <comment ref="AT1638" authorId="0" shapeId="0">
      <text>
        <t>Merging Error was corrected in this row</t>
      </text>
    </comment>
    <comment ref="A1643" authorId="0" shapeId="0">
      <text>
        <t>Merging Error was corrected in this row</t>
      </text>
    </comment>
    <comment ref="B1643" authorId="0" shapeId="0">
      <text>
        <t>Merging Error was corrected in this row</t>
      </text>
    </comment>
    <comment ref="C1643" authorId="0" shapeId="0">
      <text>
        <t>Merging Error was corrected in this row</t>
      </text>
    </comment>
    <comment ref="D1643" authorId="0" shapeId="0">
      <text>
        <t>Merging Error was corrected in this row</t>
      </text>
    </comment>
    <comment ref="E1643" authorId="0" shapeId="0">
      <text>
        <t>Merging Error was corrected in this row</t>
      </text>
    </comment>
    <comment ref="F1643" authorId="0" shapeId="0">
      <text>
        <t>Merging Error was corrected in this row</t>
      </text>
    </comment>
    <comment ref="G1643" authorId="0" shapeId="0">
      <text>
        <t>Merging Error was corrected in this row</t>
      </text>
    </comment>
    <comment ref="H1643" authorId="0" shapeId="0">
      <text>
        <t>Merging Error was corrected in this row</t>
      </text>
    </comment>
    <comment ref="I1643" authorId="0" shapeId="0">
      <text>
        <t>Merging Error was corrected in this row</t>
      </text>
    </comment>
    <comment ref="J1643" authorId="0" shapeId="0">
      <text>
        <t>Merging Error was corrected in this row</t>
      </text>
    </comment>
    <comment ref="K1643" authorId="0" shapeId="0">
      <text>
        <t>Merging Error was corrected in this row</t>
      </text>
    </comment>
    <comment ref="L1643" authorId="0" shapeId="0">
      <text>
        <t>Merging Error was corrected in this row</t>
      </text>
    </comment>
    <comment ref="M1643" authorId="0" shapeId="0">
      <text>
        <t>Merging Error was corrected in this row</t>
      </text>
    </comment>
    <comment ref="N1643" authorId="0" shapeId="0">
      <text>
        <t>Merging Error was corrected in this row</t>
      </text>
    </comment>
    <comment ref="O1643" authorId="0" shapeId="0">
      <text>
        <t>Merging Error was corrected in this row</t>
      </text>
    </comment>
    <comment ref="P1643" authorId="0" shapeId="0">
      <text>
        <t>Merging Error was corrected in this row</t>
      </text>
    </comment>
    <comment ref="Q1643" authorId="0" shapeId="0">
      <text>
        <t>Merging Error was corrected in this row</t>
      </text>
    </comment>
    <comment ref="R1643" authorId="0" shapeId="0">
      <text>
        <t>Merging Error was corrected in this row</t>
      </text>
    </comment>
    <comment ref="S1643" authorId="0" shapeId="0">
      <text>
        <t>Merging Error was corrected in this row</t>
      </text>
    </comment>
    <comment ref="T1643" authorId="0" shapeId="0">
      <text>
        <t>Merging Error was corrected in this row</t>
      </text>
    </comment>
    <comment ref="U1643" authorId="0" shapeId="0">
      <text>
        <t>Merging Error was corrected in this row</t>
      </text>
    </comment>
    <comment ref="V1643" authorId="0" shapeId="0">
      <text>
        <t>Merging Error was corrected in this row</t>
      </text>
    </comment>
    <comment ref="W1643" authorId="0" shapeId="0">
      <text>
        <t>Merging Error was corrected in this row</t>
      </text>
    </comment>
    <comment ref="X1643" authorId="0" shapeId="0">
      <text>
        <t>Merging Error was corrected in this row</t>
      </text>
    </comment>
    <comment ref="Y1643" authorId="0" shapeId="0">
      <text>
        <t>Merging Error was corrected in this row</t>
      </text>
    </comment>
    <comment ref="Z1643" authorId="0" shapeId="0">
      <text>
        <t>Merging Error was corrected in this row</t>
      </text>
    </comment>
    <comment ref="AA1643" authorId="0" shapeId="0">
      <text>
        <t>Merging Error was corrected in this row</t>
      </text>
    </comment>
    <comment ref="AB1643" authorId="0" shapeId="0">
      <text>
        <t>Merging Error was corrected in this row</t>
      </text>
    </comment>
    <comment ref="AC1643" authorId="0" shapeId="0">
      <text>
        <t>Merging Error was corrected in this row</t>
      </text>
    </comment>
    <comment ref="AD1643" authorId="0" shapeId="0">
      <text>
        <t>Merging Error was corrected in this row</t>
      </text>
    </comment>
    <comment ref="AE1643" authorId="0" shapeId="0">
      <text>
        <t>Merging Error was corrected in this row</t>
      </text>
    </comment>
    <comment ref="AF1643" authorId="0" shapeId="0">
      <text>
        <t>Merging Error was corrected in this row</t>
      </text>
    </comment>
    <comment ref="AG1643" authorId="0" shapeId="0">
      <text>
        <t>Merging Error was corrected in this row</t>
      </text>
    </comment>
    <comment ref="AH1643" authorId="0" shapeId="0">
      <text>
        <t>Merging Error was corrected in this row</t>
      </text>
    </comment>
    <comment ref="AI1643" authorId="0" shapeId="0">
      <text>
        <t>Merging Error was corrected in this row</t>
      </text>
    </comment>
    <comment ref="AJ1643" authorId="0" shapeId="0">
      <text>
        <t>Merging Error was corrected in this row</t>
      </text>
    </comment>
    <comment ref="AK1643" authorId="0" shapeId="0">
      <text>
        <t>Merging Error was corrected in this row</t>
      </text>
    </comment>
    <comment ref="AL1643" authorId="0" shapeId="0">
      <text>
        <t>Merging Error was corrected in this row</t>
      </text>
    </comment>
    <comment ref="AM1643" authorId="0" shapeId="0">
      <text>
        <t>Merging Error was corrected in this row</t>
      </text>
    </comment>
    <comment ref="AN1643" authorId="0" shapeId="0">
      <text>
        <t>Merging Error was corrected in this row</t>
      </text>
    </comment>
    <comment ref="AO1643" authorId="0" shapeId="0">
      <text>
        <t>Merging Error was corrected in this row</t>
      </text>
    </comment>
    <comment ref="AP1643" authorId="0" shapeId="0">
      <text>
        <t>Merging Error was corrected in this row</t>
      </text>
    </comment>
    <comment ref="AQ1643" authorId="0" shapeId="0">
      <text>
        <t>Merging Error was corrected in this row</t>
      </text>
    </comment>
    <comment ref="AR1643" authorId="0" shapeId="0">
      <text>
        <t>Merging Error was corrected in this row</t>
      </text>
    </comment>
    <comment ref="AS1643" authorId="0" shapeId="0">
      <text>
        <t>Merging Error was corrected in this row</t>
      </text>
    </comment>
    <comment ref="AT1643" authorId="0" shapeId="0">
      <text>
        <t>Merging Error was corrected in this row</t>
      </text>
    </comment>
    <comment ref="A1648" authorId="0" shapeId="0">
      <text>
        <t>Merging Error was corrected in this row</t>
      </text>
    </comment>
    <comment ref="B1648" authorId="0" shapeId="0">
      <text>
        <t>Merging Error was corrected in this row</t>
      </text>
    </comment>
    <comment ref="C1648" authorId="0" shapeId="0">
      <text>
        <t>Merging Error was corrected in this row</t>
      </text>
    </comment>
    <comment ref="D1648" authorId="0" shapeId="0">
      <text>
        <t>Merging Error was corrected in this row</t>
      </text>
    </comment>
    <comment ref="E1648" authorId="0" shapeId="0">
      <text>
        <t>Merging Error was corrected in this row</t>
      </text>
    </comment>
    <comment ref="F1648" authorId="0" shapeId="0">
      <text>
        <t>Merging Error was corrected in this row</t>
      </text>
    </comment>
    <comment ref="G1648" authorId="0" shapeId="0">
      <text>
        <t>Merging Error was corrected in this row</t>
      </text>
    </comment>
    <comment ref="H1648" authorId="0" shapeId="0">
      <text>
        <t>Merging Error was corrected in this row</t>
      </text>
    </comment>
    <comment ref="I1648" authorId="0" shapeId="0">
      <text>
        <t>Merging Error was corrected in this row</t>
      </text>
    </comment>
    <comment ref="J1648" authorId="0" shapeId="0">
      <text>
        <t>Merging Error was corrected in this row</t>
      </text>
    </comment>
    <comment ref="K1648" authorId="0" shapeId="0">
      <text>
        <t>Merging Error was corrected in this row</t>
      </text>
    </comment>
    <comment ref="L1648" authorId="0" shapeId="0">
      <text>
        <t>Merging Error was corrected in this row</t>
      </text>
    </comment>
    <comment ref="M1648" authorId="0" shapeId="0">
      <text>
        <t>Merging Error was corrected in this row</t>
      </text>
    </comment>
    <comment ref="N1648" authorId="0" shapeId="0">
      <text>
        <t>Merging Error was corrected in this row</t>
      </text>
    </comment>
    <comment ref="O1648" authorId="0" shapeId="0">
      <text>
        <t>Merging Error was corrected in this row</t>
      </text>
    </comment>
    <comment ref="P1648" authorId="0" shapeId="0">
      <text>
        <t>Merging Error was corrected in this row</t>
      </text>
    </comment>
    <comment ref="Q1648" authorId="0" shapeId="0">
      <text>
        <t>Merging Error was corrected in this row</t>
      </text>
    </comment>
    <comment ref="R1648" authorId="0" shapeId="0">
      <text>
        <t>Merging Error was corrected in this row</t>
      </text>
    </comment>
    <comment ref="S1648" authorId="0" shapeId="0">
      <text>
        <t>Merging Error was corrected in this row</t>
      </text>
    </comment>
    <comment ref="T1648" authorId="0" shapeId="0">
      <text>
        <t>Merging Error was corrected in this row</t>
      </text>
    </comment>
    <comment ref="U1648" authorId="0" shapeId="0">
      <text>
        <t>Merging Error was corrected in this row</t>
      </text>
    </comment>
    <comment ref="V1648" authorId="0" shapeId="0">
      <text>
        <t>Merging Error was corrected in this row</t>
      </text>
    </comment>
    <comment ref="W1648" authorId="0" shapeId="0">
      <text>
        <t>Merging Error was corrected in this row</t>
      </text>
    </comment>
    <comment ref="X1648" authorId="0" shapeId="0">
      <text>
        <t>Merging Error was corrected in this row</t>
      </text>
    </comment>
    <comment ref="Y1648" authorId="0" shapeId="0">
      <text>
        <t>Merging Error was corrected in this row</t>
      </text>
    </comment>
    <comment ref="Z1648" authorId="0" shapeId="0">
      <text>
        <t>Merging Error was corrected in this row</t>
      </text>
    </comment>
    <comment ref="AA1648" authorId="0" shapeId="0">
      <text>
        <t>Merging Error was corrected in this row</t>
      </text>
    </comment>
    <comment ref="AB1648" authorId="0" shapeId="0">
      <text>
        <t>Merging Error was corrected in this row</t>
      </text>
    </comment>
    <comment ref="AC1648" authorId="0" shapeId="0">
      <text>
        <t>Merging Error was corrected in this row</t>
      </text>
    </comment>
    <comment ref="AD1648" authorId="0" shapeId="0">
      <text>
        <t>Merging Error was corrected in this row</t>
      </text>
    </comment>
    <comment ref="AE1648" authorId="0" shapeId="0">
      <text>
        <t>Merging Error was corrected in this row</t>
      </text>
    </comment>
    <comment ref="AF1648" authorId="0" shapeId="0">
      <text>
        <t>Merging Error was corrected in this row</t>
      </text>
    </comment>
    <comment ref="AG1648" authorId="0" shapeId="0">
      <text>
        <t>Merging Error was corrected in this row</t>
      </text>
    </comment>
    <comment ref="AH1648" authorId="0" shapeId="0">
      <text>
        <t>Merging Error was corrected in this row</t>
      </text>
    </comment>
    <comment ref="AI1648" authorId="0" shapeId="0">
      <text>
        <t>Merging Error was corrected in this row</t>
      </text>
    </comment>
    <comment ref="AJ1648" authorId="0" shapeId="0">
      <text>
        <t>Merging Error was corrected in this row</t>
      </text>
    </comment>
    <comment ref="AK1648" authorId="0" shapeId="0">
      <text>
        <t>Merging Error was corrected in this row</t>
      </text>
    </comment>
    <comment ref="AL1648" authorId="0" shapeId="0">
      <text>
        <t>Merging Error was corrected in this row</t>
      </text>
    </comment>
    <comment ref="AM1648" authorId="0" shapeId="0">
      <text>
        <t>Merging Error was corrected in this row</t>
      </text>
    </comment>
    <comment ref="AN1648" authorId="0" shapeId="0">
      <text>
        <t>Merging Error was corrected in this row</t>
      </text>
    </comment>
    <comment ref="AO1648" authorId="0" shapeId="0">
      <text>
        <t>Merging Error was corrected in this row</t>
      </text>
    </comment>
    <comment ref="AP1648" authorId="0" shapeId="0">
      <text>
        <t>Merging Error was corrected in this row</t>
      </text>
    </comment>
    <comment ref="AQ1648" authorId="0" shapeId="0">
      <text>
        <t>Merging Error was corrected in this row</t>
      </text>
    </comment>
    <comment ref="AR1648" authorId="0" shapeId="0">
      <text>
        <t>Merging Error was corrected in this row</t>
      </text>
    </comment>
    <comment ref="AS1648" authorId="0" shapeId="0">
      <text>
        <t>Merging Error was corrected in this row</t>
      </text>
    </comment>
    <comment ref="AT1648" authorId="0" shapeId="0">
      <text>
        <t>Merging Error was corrected in this row</t>
      </text>
    </comment>
    <comment ref="A1652" authorId="0" shapeId="0">
      <text>
        <t>Merging Error was corrected in this row</t>
      </text>
    </comment>
    <comment ref="B1652" authorId="0" shapeId="0">
      <text>
        <t>Merging Error was corrected in this row</t>
      </text>
    </comment>
    <comment ref="C1652" authorId="0" shapeId="0">
      <text>
        <t>Merging Error was corrected in this row</t>
      </text>
    </comment>
    <comment ref="D1652" authorId="0" shapeId="0">
      <text>
        <t>Merging Error was corrected in this row</t>
      </text>
    </comment>
    <comment ref="E1652" authorId="0" shapeId="0">
      <text>
        <t>Merging Error was corrected in this row</t>
      </text>
    </comment>
    <comment ref="F1652" authorId="0" shapeId="0">
      <text>
        <t>Merging Error was corrected in this row</t>
      </text>
    </comment>
    <comment ref="G1652" authorId="0" shapeId="0">
      <text>
        <t>Merging Error was corrected in this row</t>
      </text>
    </comment>
    <comment ref="H1652" authorId="0" shapeId="0">
      <text>
        <t>Merging Error was corrected in this row</t>
      </text>
    </comment>
    <comment ref="I1652" authorId="0" shapeId="0">
      <text>
        <t>Merging Error was corrected in this row</t>
      </text>
    </comment>
    <comment ref="J1652" authorId="0" shapeId="0">
      <text>
        <t>Merging Error was corrected in this row</t>
      </text>
    </comment>
    <comment ref="K1652" authorId="0" shapeId="0">
      <text>
        <t>Merging Error was corrected in this row</t>
      </text>
    </comment>
    <comment ref="L1652" authorId="0" shapeId="0">
      <text>
        <t>Merging Error was corrected in this row</t>
      </text>
    </comment>
    <comment ref="M1652" authorId="0" shapeId="0">
      <text>
        <t>Merging Error was corrected in this row</t>
      </text>
    </comment>
    <comment ref="N1652" authorId="0" shapeId="0">
      <text>
        <t>Merging Error was corrected in this row</t>
      </text>
    </comment>
    <comment ref="O1652" authorId="0" shapeId="0">
      <text>
        <t>Merging Error was corrected in this row</t>
      </text>
    </comment>
    <comment ref="P1652" authorId="0" shapeId="0">
      <text>
        <t>Merging Error was corrected in this row</t>
      </text>
    </comment>
    <comment ref="Q1652" authorId="0" shapeId="0">
      <text>
        <t>Merging Error was corrected in this row</t>
      </text>
    </comment>
    <comment ref="R1652" authorId="0" shapeId="0">
      <text>
        <t>Merging Error was corrected in this row</t>
      </text>
    </comment>
    <comment ref="S1652" authorId="0" shapeId="0">
      <text>
        <t>Merging Error was corrected in this row</t>
      </text>
    </comment>
    <comment ref="T1652" authorId="0" shapeId="0">
      <text>
        <t>Merging Error was corrected in this row</t>
      </text>
    </comment>
    <comment ref="U1652" authorId="0" shapeId="0">
      <text>
        <t>Merging Error was corrected in this row</t>
      </text>
    </comment>
    <comment ref="V1652" authorId="0" shapeId="0">
      <text>
        <t>Merging Error was corrected in this row</t>
      </text>
    </comment>
    <comment ref="W1652" authorId="0" shapeId="0">
      <text>
        <t>Merging Error was corrected in this row</t>
      </text>
    </comment>
    <comment ref="X1652" authorId="0" shapeId="0">
      <text>
        <t>Merging Error was corrected in this row</t>
      </text>
    </comment>
    <comment ref="Y1652" authorId="0" shapeId="0">
      <text>
        <t>Merging Error was corrected in this row</t>
      </text>
    </comment>
    <comment ref="Z1652" authorId="0" shapeId="0">
      <text>
        <t>Merging Error was corrected in this row</t>
      </text>
    </comment>
    <comment ref="AA1652" authorId="0" shapeId="0">
      <text>
        <t>Merging Error was corrected in this row</t>
      </text>
    </comment>
    <comment ref="AB1652" authorId="0" shapeId="0">
      <text>
        <t>Merging Error was corrected in this row</t>
      </text>
    </comment>
    <comment ref="AC1652" authorId="0" shapeId="0">
      <text>
        <t>Merging Error was corrected in this row</t>
      </text>
    </comment>
    <comment ref="AD1652" authorId="0" shapeId="0">
      <text>
        <t>Merging Error was corrected in this row</t>
      </text>
    </comment>
    <comment ref="AE1652" authorId="0" shapeId="0">
      <text>
        <t>Merging Error was corrected in this row</t>
      </text>
    </comment>
    <comment ref="AF1652" authorId="0" shapeId="0">
      <text>
        <t>Merging Error was corrected in this row</t>
      </text>
    </comment>
    <comment ref="AG1652" authorId="0" shapeId="0">
      <text>
        <t>Merging Error was corrected in this row</t>
      </text>
    </comment>
    <comment ref="AH1652" authorId="0" shapeId="0">
      <text>
        <t>Merging Error was corrected in this row</t>
      </text>
    </comment>
    <comment ref="AI1652" authorId="0" shapeId="0">
      <text>
        <t>Merging Error was corrected in this row</t>
      </text>
    </comment>
    <comment ref="AJ1652" authorId="0" shapeId="0">
      <text>
        <t>Merging Error was corrected in this row</t>
      </text>
    </comment>
    <comment ref="AK1652" authorId="0" shapeId="0">
      <text>
        <t>Merging Error was corrected in this row</t>
      </text>
    </comment>
    <comment ref="AL1652" authorId="0" shapeId="0">
      <text>
        <t>Merging Error was corrected in this row</t>
      </text>
    </comment>
    <comment ref="AM1652" authorId="0" shapeId="0">
      <text>
        <t>Merging Error was corrected in this row</t>
      </text>
    </comment>
    <comment ref="AN1652" authorId="0" shapeId="0">
      <text>
        <t>Merging Error was corrected in this row</t>
      </text>
    </comment>
    <comment ref="AO1652" authorId="0" shapeId="0">
      <text>
        <t>Merging Error was corrected in this row</t>
      </text>
    </comment>
    <comment ref="AP1652" authorId="0" shapeId="0">
      <text>
        <t>Merging Error was corrected in this row</t>
      </text>
    </comment>
    <comment ref="AQ1652" authorId="0" shapeId="0">
      <text>
        <t>Merging Error was corrected in this row</t>
      </text>
    </comment>
    <comment ref="AR1652" authorId="0" shapeId="0">
      <text>
        <t>Merging Error was corrected in this row</t>
      </text>
    </comment>
    <comment ref="AS1652" authorId="0" shapeId="0">
      <text>
        <t>Merging Error was corrected in this row</t>
      </text>
    </comment>
    <comment ref="AT1652" authorId="0" shapeId="0">
      <text>
        <t>Merging Error was corrected in this row</t>
      </text>
    </comment>
    <comment ref="A1653" authorId="0" shapeId="0">
      <text>
        <t>Merging Error was corrected in this row</t>
      </text>
    </comment>
    <comment ref="B1653" authorId="0" shapeId="0">
      <text>
        <t>Merging Error was corrected in this row</t>
      </text>
    </comment>
    <comment ref="C1653" authorId="0" shapeId="0">
      <text>
        <t>Merging Error was corrected in this row</t>
      </text>
    </comment>
    <comment ref="D1653" authorId="0" shapeId="0">
      <text>
        <t>Merging Error was corrected in this row</t>
      </text>
    </comment>
    <comment ref="E1653" authorId="0" shapeId="0">
      <text>
        <t>Merging Error was corrected in this row</t>
      </text>
    </comment>
    <comment ref="F1653" authorId="0" shapeId="0">
      <text>
        <t>Merging Error was corrected in this row</t>
      </text>
    </comment>
    <comment ref="G1653" authorId="0" shapeId="0">
      <text>
        <t>Merging Error was corrected in this row</t>
      </text>
    </comment>
    <comment ref="H1653" authorId="0" shapeId="0">
      <text>
        <t>Merging Error was corrected in this row</t>
      </text>
    </comment>
    <comment ref="I1653" authorId="0" shapeId="0">
      <text>
        <t>Merging Error was corrected in this row</t>
      </text>
    </comment>
    <comment ref="J1653" authorId="0" shapeId="0">
      <text>
        <t>Merging Error was corrected in this row</t>
      </text>
    </comment>
    <comment ref="K1653" authorId="0" shapeId="0">
      <text>
        <t>Merging Error was corrected in this row</t>
      </text>
    </comment>
    <comment ref="L1653" authorId="0" shapeId="0">
      <text>
        <t>Merging Error was corrected in this row</t>
      </text>
    </comment>
    <comment ref="M1653" authorId="0" shapeId="0">
      <text>
        <t>Merging Error was corrected in this row</t>
      </text>
    </comment>
    <comment ref="N1653" authorId="0" shapeId="0">
      <text>
        <t>Merging Error was corrected in this row</t>
      </text>
    </comment>
    <comment ref="O1653" authorId="0" shapeId="0">
      <text>
        <t>Merging Error was corrected in this row</t>
      </text>
    </comment>
    <comment ref="P1653" authorId="0" shapeId="0">
      <text>
        <t>Merging Error was corrected in this row</t>
      </text>
    </comment>
    <comment ref="Q1653" authorId="0" shapeId="0">
      <text>
        <t>Merging Error was corrected in this row</t>
      </text>
    </comment>
    <comment ref="R1653" authorId="0" shapeId="0">
      <text>
        <t>Merging Error was corrected in this row</t>
      </text>
    </comment>
    <comment ref="S1653" authorId="0" shapeId="0">
      <text>
        <t>Merging Error was corrected in this row</t>
      </text>
    </comment>
    <comment ref="T1653" authorId="0" shapeId="0">
      <text>
        <t>Merging Error was corrected in this row</t>
      </text>
    </comment>
    <comment ref="U1653" authorId="0" shapeId="0">
      <text>
        <t>Merging Error was corrected in this row</t>
      </text>
    </comment>
    <comment ref="V1653" authorId="0" shapeId="0">
      <text>
        <t>Merging Error was corrected in this row</t>
      </text>
    </comment>
    <comment ref="W1653" authorId="0" shapeId="0">
      <text>
        <t>Merging Error was corrected in this row</t>
      </text>
    </comment>
    <comment ref="X1653" authorId="0" shapeId="0">
      <text>
        <t>Merging Error was corrected in this row</t>
      </text>
    </comment>
    <comment ref="Y1653" authorId="0" shapeId="0">
      <text>
        <t>Merging Error was corrected in this row</t>
      </text>
    </comment>
    <comment ref="Z1653" authorId="0" shapeId="0">
      <text>
        <t>Merging Error was corrected in this row</t>
      </text>
    </comment>
    <comment ref="AA1653" authorId="0" shapeId="0">
      <text>
        <t>Merging Error was corrected in this row</t>
      </text>
    </comment>
    <comment ref="AB1653" authorId="0" shapeId="0">
      <text>
        <t>Merging Error was corrected in this row</t>
      </text>
    </comment>
    <comment ref="AC1653" authorId="0" shapeId="0">
      <text>
        <t>Merging Error was corrected in this row</t>
      </text>
    </comment>
    <comment ref="AD1653" authorId="0" shapeId="0">
      <text>
        <t>Merging Error was corrected in this row</t>
      </text>
    </comment>
    <comment ref="AE1653" authorId="0" shapeId="0">
      <text>
        <t>Merging Error was corrected in this row</t>
      </text>
    </comment>
    <comment ref="AF1653" authorId="0" shapeId="0">
      <text>
        <t>Merging Error was corrected in this row</t>
      </text>
    </comment>
    <comment ref="AG1653" authorId="0" shapeId="0">
      <text>
        <t>Merging Error was corrected in this row</t>
      </text>
    </comment>
    <comment ref="AH1653" authorId="0" shapeId="0">
      <text>
        <t>Merging Error was corrected in this row</t>
      </text>
    </comment>
    <comment ref="AI1653" authorId="0" shapeId="0">
      <text>
        <t>Merging Error was corrected in this row</t>
      </text>
    </comment>
    <comment ref="AJ1653" authorId="0" shapeId="0">
      <text>
        <t>Merging Error was corrected in this row</t>
      </text>
    </comment>
    <comment ref="AK1653" authorId="0" shapeId="0">
      <text>
        <t>Merging Error was corrected in this row</t>
      </text>
    </comment>
    <comment ref="AL1653" authorId="0" shapeId="0">
      <text>
        <t>Merging Error was corrected in this row</t>
      </text>
    </comment>
    <comment ref="AM1653" authorId="0" shapeId="0">
      <text>
        <t>Merging Error was corrected in this row</t>
      </text>
    </comment>
    <comment ref="AN1653" authorId="0" shapeId="0">
      <text>
        <t>Merging Error was corrected in this row</t>
      </text>
    </comment>
    <comment ref="AO1653" authorId="0" shapeId="0">
      <text>
        <t>Merging Error was corrected in this row</t>
      </text>
    </comment>
    <comment ref="AP1653" authorId="0" shapeId="0">
      <text>
        <t>Merging Error was corrected in this row</t>
      </text>
    </comment>
    <comment ref="AQ1653" authorId="0" shapeId="0">
      <text>
        <t>Merging Error was corrected in this row</t>
      </text>
    </comment>
    <comment ref="AR1653" authorId="0" shapeId="0">
      <text>
        <t>Merging Error was corrected in this row</t>
      </text>
    </comment>
    <comment ref="AS1653" authorId="0" shapeId="0">
      <text>
        <t>Merging Error was corrected in this row</t>
      </text>
    </comment>
    <comment ref="AT1653" authorId="0" shapeId="0">
      <text>
        <t>Merging Error was corrected in this row</t>
      </text>
    </comment>
    <comment ref="A1657" authorId="0" shapeId="0">
      <text>
        <t>Merging Error was corrected in this row</t>
      </text>
    </comment>
    <comment ref="B1657" authorId="0" shapeId="0">
      <text>
        <t>Merging Error was corrected in this row</t>
      </text>
    </comment>
    <comment ref="C1657" authorId="0" shapeId="0">
      <text>
        <t>Merging Error was corrected in this row</t>
      </text>
    </comment>
    <comment ref="D1657" authorId="0" shapeId="0">
      <text>
        <t>Merging Error was corrected in this row</t>
      </text>
    </comment>
    <comment ref="E1657" authorId="0" shapeId="0">
      <text>
        <t>Merging Error was corrected in this row</t>
      </text>
    </comment>
    <comment ref="F1657" authorId="0" shapeId="0">
      <text>
        <t>Merging Error was corrected in this row</t>
      </text>
    </comment>
    <comment ref="G1657" authorId="0" shapeId="0">
      <text>
        <t>Merging Error was corrected in this row</t>
      </text>
    </comment>
    <comment ref="H1657" authorId="0" shapeId="0">
      <text>
        <t>Merging Error was corrected in this row</t>
      </text>
    </comment>
    <comment ref="I1657" authorId="0" shapeId="0">
      <text>
        <t>Merging Error was corrected in this row</t>
      </text>
    </comment>
    <comment ref="J1657" authorId="0" shapeId="0">
      <text>
        <t>Merging Error was corrected in this row</t>
      </text>
    </comment>
    <comment ref="K1657" authorId="0" shapeId="0">
      <text>
        <t>Merging Error was corrected in this row</t>
      </text>
    </comment>
    <comment ref="L1657" authorId="0" shapeId="0">
      <text>
        <t>Merging Error was corrected in this row</t>
      </text>
    </comment>
    <comment ref="M1657" authorId="0" shapeId="0">
      <text>
        <t>Merging Error was corrected in this row</t>
      </text>
    </comment>
    <comment ref="N1657" authorId="0" shapeId="0">
      <text>
        <t>Merging Error was corrected in this row</t>
      </text>
    </comment>
    <comment ref="O1657" authorId="0" shapeId="0">
      <text>
        <t>Merging Error was corrected in this row</t>
      </text>
    </comment>
    <comment ref="P1657" authorId="0" shapeId="0">
      <text>
        <t>Merging Error was corrected in this row</t>
      </text>
    </comment>
    <comment ref="Q1657" authorId="0" shapeId="0">
      <text>
        <t>Merging Error was corrected in this row</t>
      </text>
    </comment>
    <comment ref="R1657" authorId="0" shapeId="0">
      <text>
        <t>Merging Error was corrected in this row</t>
      </text>
    </comment>
    <comment ref="S1657" authorId="0" shapeId="0">
      <text>
        <t>Merging Error was corrected in this row</t>
      </text>
    </comment>
    <comment ref="T1657" authorId="0" shapeId="0">
      <text>
        <t>Merging Error was corrected in this row</t>
      </text>
    </comment>
    <comment ref="U1657" authorId="0" shapeId="0">
      <text>
        <t>Merging Error was corrected in this row</t>
      </text>
    </comment>
    <comment ref="V1657" authorId="0" shapeId="0">
      <text>
        <t>Merging Error was corrected in this row</t>
      </text>
    </comment>
    <comment ref="W1657" authorId="0" shapeId="0">
      <text>
        <t>Merging Error was corrected in this row</t>
      </text>
    </comment>
    <comment ref="X1657" authorId="0" shapeId="0">
      <text>
        <t>Merging Error was corrected in this row</t>
      </text>
    </comment>
    <comment ref="Y1657" authorId="0" shapeId="0">
      <text>
        <t>Merging Error was corrected in this row</t>
      </text>
    </comment>
    <comment ref="Z1657" authorId="0" shapeId="0">
      <text>
        <t>Merging Error was corrected in this row</t>
      </text>
    </comment>
    <comment ref="AA1657" authorId="0" shapeId="0">
      <text>
        <t>Merging Error was corrected in this row</t>
      </text>
    </comment>
    <comment ref="AB1657" authorId="0" shapeId="0">
      <text>
        <t>Merging Error was corrected in this row</t>
      </text>
    </comment>
    <comment ref="AC1657" authorId="0" shapeId="0">
      <text>
        <t>Merging Error was corrected in this row</t>
      </text>
    </comment>
    <comment ref="AD1657" authorId="0" shapeId="0">
      <text>
        <t>Merging Error was corrected in this row</t>
      </text>
    </comment>
    <comment ref="AE1657" authorId="0" shapeId="0">
      <text>
        <t>Merging Error was corrected in this row</t>
      </text>
    </comment>
    <comment ref="AF1657" authorId="0" shapeId="0">
      <text>
        <t>Merging Error was corrected in this row</t>
      </text>
    </comment>
    <comment ref="AG1657" authorId="0" shapeId="0">
      <text>
        <t>Merging Error was corrected in this row</t>
      </text>
    </comment>
    <comment ref="AH1657" authorId="0" shapeId="0">
      <text>
        <t>Merging Error was corrected in this row</t>
      </text>
    </comment>
    <comment ref="AI1657" authorId="0" shapeId="0">
      <text>
        <t>Merging Error was corrected in this row</t>
      </text>
    </comment>
    <comment ref="AJ1657" authorId="0" shapeId="0">
      <text>
        <t>Merging Error was corrected in this row</t>
      </text>
    </comment>
    <comment ref="AK1657" authorId="0" shapeId="0">
      <text>
        <t>Merging Error was corrected in this row</t>
      </text>
    </comment>
    <comment ref="AL1657" authorId="0" shapeId="0">
      <text>
        <t>Merging Error was corrected in this row</t>
      </text>
    </comment>
    <comment ref="AM1657" authorId="0" shapeId="0">
      <text>
        <t>Merging Error was corrected in this row</t>
      </text>
    </comment>
    <comment ref="AN1657" authorId="0" shapeId="0">
      <text>
        <t>Merging Error was corrected in this row</t>
      </text>
    </comment>
    <comment ref="AO1657" authorId="0" shapeId="0">
      <text>
        <t>Merging Error was corrected in this row</t>
      </text>
    </comment>
    <comment ref="AP1657" authorId="0" shapeId="0">
      <text>
        <t>Merging Error was corrected in this row</t>
      </text>
    </comment>
    <comment ref="AQ1657" authorId="0" shapeId="0">
      <text>
        <t>Merging Error was corrected in this row</t>
      </text>
    </comment>
    <comment ref="AR1657" authorId="0" shapeId="0">
      <text>
        <t>Merging Error was corrected in this row</t>
      </text>
    </comment>
    <comment ref="AS1657" authorId="0" shapeId="0">
      <text>
        <t>Merging Error was corrected in this row</t>
      </text>
    </comment>
    <comment ref="AT1657" authorId="0" shapeId="0">
      <text>
        <t>Merging Error was corrected in this row</t>
      </text>
    </comment>
    <comment ref="A1660" authorId="0" shapeId="0">
      <text>
        <t>Merging Error was corrected in this row</t>
      </text>
    </comment>
    <comment ref="B1660" authorId="0" shapeId="0">
      <text>
        <t>Merging Error was corrected in this row</t>
      </text>
    </comment>
    <comment ref="C1660" authorId="0" shapeId="0">
      <text>
        <t>Merging Error was corrected in this row</t>
      </text>
    </comment>
    <comment ref="D1660" authorId="0" shapeId="0">
      <text>
        <t>Merging Error was corrected in this row</t>
      </text>
    </comment>
    <comment ref="E1660" authorId="0" shapeId="0">
      <text>
        <t>Merging Error was corrected in this row</t>
      </text>
    </comment>
    <comment ref="F1660" authorId="0" shapeId="0">
      <text>
        <t>Merging Error was corrected in this row</t>
      </text>
    </comment>
    <comment ref="G1660" authorId="0" shapeId="0">
      <text>
        <t>Merging Error was corrected in this row</t>
      </text>
    </comment>
    <comment ref="H1660" authorId="0" shapeId="0">
      <text>
        <t>Merging Error was corrected in this row</t>
      </text>
    </comment>
    <comment ref="I1660" authorId="0" shapeId="0">
      <text>
        <t>Merging Error was corrected in this row</t>
      </text>
    </comment>
    <comment ref="J1660" authorId="0" shapeId="0">
      <text>
        <t>Merging Error was corrected in this row</t>
      </text>
    </comment>
    <comment ref="K1660" authorId="0" shapeId="0">
      <text>
        <t>Merging Error was corrected in this row</t>
      </text>
    </comment>
    <comment ref="L1660" authorId="0" shapeId="0">
      <text>
        <t>Merging Error was corrected in this row</t>
      </text>
    </comment>
    <comment ref="M1660" authorId="0" shapeId="0">
      <text>
        <t>Merging Error was corrected in this row</t>
      </text>
    </comment>
    <comment ref="N1660" authorId="0" shapeId="0">
      <text>
        <t>Merging Error was corrected in this row</t>
      </text>
    </comment>
    <comment ref="O1660" authorId="0" shapeId="0">
      <text>
        <t>Merging Error was corrected in this row</t>
      </text>
    </comment>
    <comment ref="P1660" authorId="0" shapeId="0">
      <text>
        <t>Merging Error was corrected in this row</t>
      </text>
    </comment>
    <comment ref="Q1660" authorId="0" shapeId="0">
      <text>
        <t>Merging Error was corrected in this row</t>
      </text>
    </comment>
    <comment ref="R1660" authorId="0" shapeId="0">
      <text>
        <t>Merging Error was corrected in this row</t>
      </text>
    </comment>
    <comment ref="S1660" authorId="0" shapeId="0">
      <text>
        <t>Merging Error was corrected in this row</t>
      </text>
    </comment>
    <comment ref="T1660" authorId="0" shapeId="0">
      <text>
        <t>Merging Error was corrected in this row</t>
      </text>
    </comment>
    <comment ref="U1660" authorId="0" shapeId="0">
      <text>
        <t>Merging Error was corrected in this row</t>
      </text>
    </comment>
    <comment ref="V1660" authorId="0" shapeId="0">
      <text>
        <t>Merging Error was corrected in this row</t>
      </text>
    </comment>
    <comment ref="W1660" authorId="0" shapeId="0">
      <text>
        <t>Merging Error was corrected in this row</t>
      </text>
    </comment>
    <comment ref="X1660" authorId="0" shapeId="0">
      <text>
        <t>Merging Error was corrected in this row</t>
      </text>
    </comment>
    <comment ref="Y1660" authorId="0" shapeId="0">
      <text>
        <t>Merging Error was corrected in this row</t>
      </text>
    </comment>
    <comment ref="Z1660" authorId="0" shapeId="0">
      <text>
        <t>Merging Error was corrected in this row</t>
      </text>
    </comment>
    <comment ref="AA1660" authorId="0" shapeId="0">
      <text>
        <t>Merging Error was corrected in this row</t>
      </text>
    </comment>
    <comment ref="AB1660" authorId="0" shapeId="0">
      <text>
        <t>Merging Error was corrected in this row</t>
      </text>
    </comment>
    <comment ref="AC1660" authorId="0" shapeId="0">
      <text>
        <t>Merging Error was corrected in this row</t>
      </text>
    </comment>
    <comment ref="AD1660" authorId="0" shapeId="0">
      <text>
        <t>Merging Error was corrected in this row</t>
      </text>
    </comment>
    <comment ref="AE1660" authorId="0" shapeId="0">
      <text>
        <t>Merging Error was corrected in this row</t>
      </text>
    </comment>
    <comment ref="AF1660" authorId="0" shapeId="0">
      <text>
        <t>Merging Error was corrected in this row</t>
      </text>
    </comment>
    <comment ref="AG1660" authorId="0" shapeId="0">
      <text>
        <t>Merging Error was corrected in this row</t>
      </text>
    </comment>
    <comment ref="AH1660" authorId="0" shapeId="0">
      <text>
        <t>Merging Error was corrected in this row</t>
      </text>
    </comment>
    <comment ref="AI1660" authorId="0" shapeId="0">
      <text>
        <t>Merging Error was corrected in this row</t>
      </text>
    </comment>
    <comment ref="AJ1660" authorId="0" shapeId="0">
      <text>
        <t>Merging Error was corrected in this row</t>
      </text>
    </comment>
    <comment ref="AK1660" authorId="0" shapeId="0">
      <text>
        <t>Merging Error was corrected in this row</t>
      </text>
    </comment>
    <comment ref="AL1660" authorId="0" shapeId="0">
      <text>
        <t>Merging Error was corrected in this row</t>
      </text>
    </comment>
    <comment ref="AM1660" authorId="0" shapeId="0">
      <text>
        <t>Merging Error was corrected in this row</t>
      </text>
    </comment>
    <comment ref="AN1660" authorId="0" shapeId="0">
      <text>
        <t>Merging Error was corrected in this row</t>
      </text>
    </comment>
    <comment ref="AO1660" authorId="0" shapeId="0">
      <text>
        <t>Merging Error was corrected in this row</t>
      </text>
    </comment>
    <comment ref="AP1660" authorId="0" shapeId="0">
      <text>
        <t>Merging Error was corrected in this row</t>
      </text>
    </comment>
    <comment ref="AQ1660" authorId="0" shapeId="0">
      <text>
        <t>Merging Error was corrected in this row</t>
      </text>
    </comment>
    <comment ref="AR1660" authorId="0" shapeId="0">
      <text>
        <t>Merging Error was corrected in this row</t>
      </text>
    </comment>
    <comment ref="AS1660" authorId="0" shapeId="0">
      <text>
        <t>Merging Error was corrected in this row</t>
      </text>
    </comment>
    <comment ref="AT1660" authorId="0" shapeId="0">
      <text>
        <t>Merging Error was corrected in this row</t>
      </text>
    </comment>
    <comment ref="A1665" authorId="0" shapeId="0">
      <text>
        <t>Merging Error was corrected in this row</t>
      </text>
    </comment>
    <comment ref="B1665" authorId="0" shapeId="0">
      <text>
        <t>Merging Error was corrected in this row</t>
      </text>
    </comment>
    <comment ref="C1665" authorId="0" shapeId="0">
      <text>
        <t>Merging Error was corrected in this row</t>
      </text>
    </comment>
    <comment ref="D1665" authorId="0" shapeId="0">
      <text>
        <t>Merging Error was corrected in this row</t>
      </text>
    </comment>
    <comment ref="E1665" authorId="0" shapeId="0">
      <text>
        <t>Merging Error was corrected in this row</t>
      </text>
    </comment>
    <comment ref="F1665" authorId="0" shapeId="0">
      <text>
        <t>Merging Error was corrected in this row</t>
      </text>
    </comment>
    <comment ref="G1665" authorId="0" shapeId="0">
      <text>
        <t>Merging Error was corrected in this row</t>
      </text>
    </comment>
    <comment ref="H1665" authorId="0" shapeId="0">
      <text>
        <t>Merging Error was corrected in this row</t>
      </text>
    </comment>
    <comment ref="I1665" authorId="0" shapeId="0">
      <text>
        <t>Merging Error was corrected in this row</t>
      </text>
    </comment>
    <comment ref="J1665" authorId="0" shapeId="0">
      <text>
        <t>Merging Error was corrected in this row</t>
      </text>
    </comment>
    <comment ref="K1665" authorId="0" shapeId="0">
      <text>
        <t>Merging Error was corrected in this row</t>
      </text>
    </comment>
    <comment ref="L1665" authorId="0" shapeId="0">
      <text>
        <t>Merging Error was corrected in this row</t>
      </text>
    </comment>
    <comment ref="M1665" authorId="0" shapeId="0">
      <text>
        <t>Merging Error was corrected in this row</t>
      </text>
    </comment>
    <comment ref="N1665" authorId="0" shapeId="0">
      <text>
        <t>Merging Error was corrected in this row</t>
      </text>
    </comment>
    <comment ref="O1665" authorId="0" shapeId="0">
      <text>
        <t>Merging Error was corrected in this row</t>
      </text>
    </comment>
    <comment ref="P1665" authorId="0" shapeId="0">
      <text>
        <t>Merging Error was corrected in this row</t>
      </text>
    </comment>
    <comment ref="Q1665" authorId="0" shapeId="0">
      <text>
        <t>Merging Error was corrected in this row</t>
      </text>
    </comment>
    <comment ref="R1665" authorId="0" shapeId="0">
      <text>
        <t>Merging Error was corrected in this row</t>
      </text>
    </comment>
    <comment ref="S1665" authorId="0" shapeId="0">
      <text>
        <t>Merging Error was corrected in this row</t>
      </text>
    </comment>
    <comment ref="T1665" authorId="0" shapeId="0">
      <text>
        <t>Merging Error was corrected in this row</t>
      </text>
    </comment>
    <comment ref="U1665" authorId="0" shapeId="0">
      <text>
        <t>Merging Error was corrected in this row</t>
      </text>
    </comment>
    <comment ref="V1665" authorId="0" shapeId="0">
      <text>
        <t>Merging Error was corrected in this row</t>
      </text>
    </comment>
    <comment ref="W1665" authorId="0" shapeId="0">
      <text>
        <t>Merging Error was corrected in this row</t>
      </text>
    </comment>
    <comment ref="X1665" authorId="0" shapeId="0">
      <text>
        <t>Merging Error was corrected in this row</t>
      </text>
    </comment>
    <comment ref="Y1665" authorId="0" shapeId="0">
      <text>
        <t>Merging Error was corrected in this row</t>
      </text>
    </comment>
    <comment ref="Z1665" authorId="0" shapeId="0">
      <text>
        <t>Merging Error was corrected in this row</t>
      </text>
    </comment>
    <comment ref="AA1665" authorId="0" shapeId="0">
      <text>
        <t>Merging Error was corrected in this row</t>
      </text>
    </comment>
    <comment ref="AB1665" authorId="0" shapeId="0">
      <text>
        <t>Merging Error was corrected in this row</t>
      </text>
    </comment>
    <comment ref="AC1665" authorId="0" shapeId="0">
      <text>
        <t>Merging Error was corrected in this row</t>
      </text>
    </comment>
    <comment ref="AD1665" authorId="0" shapeId="0">
      <text>
        <t>Merging Error was corrected in this row</t>
      </text>
    </comment>
    <comment ref="AE1665" authorId="0" shapeId="0">
      <text>
        <t>Merging Error was corrected in this row</t>
      </text>
    </comment>
    <comment ref="AF1665" authorId="0" shapeId="0">
      <text>
        <t>Merging Error was corrected in this row</t>
      </text>
    </comment>
    <comment ref="AG1665" authorId="0" shapeId="0">
      <text>
        <t>Merging Error was corrected in this row</t>
      </text>
    </comment>
    <comment ref="AH1665" authorId="0" shapeId="0">
      <text>
        <t>Merging Error was corrected in this row</t>
      </text>
    </comment>
    <comment ref="AI1665" authorId="0" shapeId="0">
      <text>
        <t>Merging Error was corrected in this row</t>
      </text>
    </comment>
    <comment ref="AJ1665" authorId="0" shapeId="0">
      <text>
        <t>Merging Error was corrected in this row</t>
      </text>
    </comment>
    <comment ref="AK1665" authorId="0" shapeId="0">
      <text>
        <t>Merging Error was corrected in this row</t>
      </text>
    </comment>
    <comment ref="AL1665" authorId="0" shapeId="0">
      <text>
        <t>Merging Error was corrected in this row</t>
      </text>
    </comment>
    <comment ref="AM1665" authorId="0" shapeId="0">
      <text>
        <t>Merging Error was corrected in this row</t>
      </text>
    </comment>
    <comment ref="AN1665" authorId="0" shapeId="0">
      <text>
        <t>Merging Error was corrected in this row</t>
      </text>
    </comment>
    <comment ref="AO1665" authorId="0" shapeId="0">
      <text>
        <t>Merging Error was corrected in this row</t>
      </text>
    </comment>
    <comment ref="AP1665" authorId="0" shapeId="0">
      <text>
        <t>Merging Error was corrected in this row</t>
      </text>
    </comment>
    <comment ref="AQ1665" authorId="0" shapeId="0">
      <text>
        <t>Merging Error was corrected in this row</t>
      </text>
    </comment>
    <comment ref="AR1665" authorId="0" shapeId="0">
      <text>
        <t>Merging Error was corrected in this row</t>
      </text>
    </comment>
    <comment ref="AS1665" authorId="0" shapeId="0">
      <text>
        <t>Merging Error was corrected in this row</t>
      </text>
    </comment>
    <comment ref="AT1665" authorId="0" shapeId="0">
      <text>
        <t>Merging Error was corrected in this row</t>
      </text>
    </comment>
    <comment ref="J1695" authorId="0" shapeId="0">
      <text>
        <t>Wrong tagging corrected, shfited from I1824 to J1695</t>
      </text>
    </comment>
    <comment ref="O1695" authorId="0" shapeId="0">
      <text>
        <t>Wrong tagging corrected, shfited from N1824 to O1695</t>
      </text>
    </comment>
    <comment ref="T1695" authorId="0" shapeId="0">
      <text>
        <t>Wrong tagging corrected, shfited from S1824 to T1695</t>
      </text>
    </comment>
    <comment ref="Y1695" authorId="0" shapeId="0">
      <text>
        <t>Wrong tagging corrected, shfited from X1824 to Y1695</t>
      </text>
    </comment>
    <comment ref="AD1695" authorId="0" shapeId="0">
      <text>
        <t>Wrong tagging corrected, shfited from AC1824 to AD1695</t>
      </text>
    </comment>
    <comment ref="AI1695" authorId="0" shapeId="0">
      <text>
        <t>Wrong tagging corrected, shfited from AH1824 to AI1695</t>
      </text>
    </comment>
    <comment ref="AN1695" authorId="0" shapeId="0">
      <text>
        <t>Wrong tagging corrected, shfited from AM1824 to AN1695</t>
      </text>
    </comment>
    <comment ref="AS1695" authorId="0" shapeId="0">
      <text>
        <t>Wrong tagging corrected, shfited from AR1824 to AS1695</t>
      </text>
    </comment>
    <comment ref="D1696" authorId="0" shapeId="0">
      <text>
        <t>Period is Changed from QQQA to QQQQ</t>
      </text>
    </comment>
    <comment ref="J1696" authorId="0" shapeId="0">
      <text>
        <t>Wrong tagging corrected, shfited from I1825 to J1696</t>
      </text>
    </comment>
    <comment ref="O1696" authorId="0" shapeId="0">
      <text>
        <t>Wrong tagging corrected, shfited from N1825 to O1696</t>
      </text>
    </comment>
    <comment ref="T1696" authorId="0" shapeId="0">
      <text>
        <t>Wrong tagging corrected, shfited from S1825 to T1696</t>
      </text>
    </comment>
    <comment ref="Y1696" authorId="0" shapeId="0">
      <text>
        <t>Wrong tagging corrected, shfited from X1825 to Y1696</t>
      </text>
    </comment>
    <comment ref="AD1696" authorId="0" shapeId="0">
      <text>
        <t>Wrong tagging corrected, shfited from AC1825 to AD1696</t>
      </text>
    </comment>
    <comment ref="AI1696" authorId="0" shapeId="0">
      <text>
        <t>Wrong tagging corrected, shfited from AH1825 to AI1696</t>
      </text>
    </comment>
    <comment ref="AN1696" authorId="0" shapeId="0">
      <text>
        <t>Wrong tagging corrected, shfited from AM1825 to AN1696</t>
      </text>
    </comment>
    <comment ref="D1697" authorId="0" shapeId="0">
      <text>
        <t>Period is Changed from QQQA to QQQQ</t>
      </text>
    </comment>
    <comment ref="J1697" authorId="0" shapeId="0">
      <text>
        <t>Wrong tagging corrected, shfited from I1826 to J1697</t>
      </text>
    </comment>
    <comment ref="O1697" authorId="0" shapeId="0">
      <text>
        <t>Wrong tagging corrected, shfited from N1826 to O1697</t>
      </text>
    </comment>
    <comment ref="T1697" authorId="0" shapeId="0">
      <text>
        <t>Wrong tagging corrected, shfited from S1826 to T1697</t>
      </text>
    </comment>
    <comment ref="Y1697" authorId="0" shapeId="0">
      <text>
        <t>Wrong tagging corrected, shfited from X1826 to Y1697</t>
      </text>
    </comment>
    <comment ref="AD1697" authorId="0" shapeId="0">
      <text>
        <t>Wrong tagging corrected, shfited from AC1826 to AD1697</t>
      </text>
    </comment>
    <comment ref="AI1697" authorId="0" shapeId="0">
      <text>
        <t>Wrong tagging corrected, shfited from AH1826 to AI1697</t>
      </text>
    </comment>
    <comment ref="AN1697" authorId="0" shapeId="0">
      <text>
        <t>Wrong tagging corrected, shfited from AM1826 to AN1697</t>
      </text>
    </comment>
    <comment ref="AS1697" authorId="0" shapeId="0">
      <text>
        <t>Wrong tagging corrected, shfited from AR1826 to AS1697</t>
      </text>
    </comment>
    <comment ref="J1698" authorId="0" shapeId="0">
      <text>
        <t>Wrong tagging corrected, shfited from I1827 to J1698</t>
      </text>
    </comment>
    <comment ref="O1698" authorId="0" shapeId="0">
      <text>
        <t>Wrong tagging corrected, shfited from N1827 to O1698</t>
      </text>
    </comment>
    <comment ref="T1698" authorId="0" shapeId="0">
      <text>
        <t>Wrong tagging corrected, shfited from S1827 to T1698</t>
      </text>
    </comment>
    <comment ref="Y1698" authorId="0" shapeId="0">
      <text>
        <t>Wrong tagging corrected, shfited from X1827 to Y1698</t>
      </text>
    </comment>
    <comment ref="AD1698" authorId="0" shapeId="0">
      <text>
        <t>Wrong tagging corrected, shfited from AC1827 to AD1698</t>
      </text>
    </comment>
    <comment ref="AI1698" authorId="0" shapeId="0">
      <text>
        <t>Wrong tagging corrected, shfited from AH1827 to AI1698</t>
      </text>
    </comment>
    <comment ref="AN1698" authorId="0" shapeId="0">
      <text>
        <t>Wrong tagging corrected, shfited from AM1827 to AN1698</t>
      </text>
    </comment>
    <comment ref="J1702" authorId="0" shapeId="0">
      <text>
        <t>Wrong tagging corrected, shfited from I1831 to J1702</t>
      </text>
    </comment>
    <comment ref="O1702" authorId="0" shapeId="0">
      <text>
        <t>Wrong tagging corrected, shfited from N1831 to O1702</t>
      </text>
    </comment>
    <comment ref="T1702" authorId="0" shapeId="0">
      <text>
        <t>Wrong tagging corrected, shfited from S1831 to T1702</t>
      </text>
    </comment>
    <comment ref="Y1702" authorId="0" shapeId="0">
      <text>
        <t>Wrong tagging corrected, shfited from X1831 to Y1702</t>
      </text>
    </comment>
    <comment ref="AD1702" authorId="0" shapeId="0">
      <text>
        <t>Wrong tagging corrected, shfited from AC1831 to AD1702</t>
      </text>
    </comment>
    <comment ref="AI1702" authorId="0" shapeId="0">
      <text>
        <t>Wrong tagging corrected, shfited from AH1831 to AI1702</t>
      </text>
    </comment>
    <comment ref="AN1702" authorId="0" shapeId="0">
      <text>
        <t>Wrong tagging corrected, shfited from AM1831 to AN1702</t>
      </text>
    </comment>
    <comment ref="AS1702" authorId="0" shapeId="0">
      <text>
        <t>Wrong tagging corrected, shfited from AR1831 to AS1702</t>
      </text>
    </comment>
    <comment ref="D1703" authorId="0" shapeId="0">
      <text>
        <t>Period is Changed from QQQA to QQQQ</t>
      </text>
    </comment>
    <comment ref="AD1703" authorId="0" shapeId="0">
      <text>
        <t>Wrong tagging corrected, shfited from AC1832 to AD1703</t>
      </text>
    </comment>
    <comment ref="AN1703" authorId="0" shapeId="0">
      <text>
        <t>Wrong tagging corrected, shfited from AM1832 to AN1703</t>
      </text>
    </comment>
    <comment ref="D1704" authorId="0" shapeId="0">
      <text>
        <t>Period is Changed from QQQA to QQQQ</t>
      </text>
    </comment>
    <comment ref="J1704" authorId="0" shapeId="0">
      <text>
        <t>Wrong tagging corrected, shfited from I1833 to J1704</t>
      </text>
    </comment>
    <comment ref="O1704" authorId="0" shapeId="0">
      <text>
        <t>Wrong tagging corrected, shfited from N1833 to O1704</t>
      </text>
    </comment>
    <comment ref="T1704" authorId="0" shapeId="0">
      <text>
        <t>Wrong tagging corrected, shfited from S1833 to T1704</t>
      </text>
    </comment>
    <comment ref="Y1704" authorId="0" shapeId="0">
      <text>
        <t>Wrong tagging corrected, shfited from X1833 to Y1704</t>
      </text>
    </comment>
    <comment ref="AD1704" authorId="0" shapeId="0">
      <text>
        <t>Wrong tagging corrected, shfited from AC1833 to AD1704</t>
      </text>
    </comment>
    <comment ref="AI1704" authorId="0" shapeId="0">
      <text>
        <t>Wrong tagging corrected, shfited from AH1833 to AI1704</t>
      </text>
    </comment>
    <comment ref="AN1704" authorId="0" shapeId="0">
      <text>
        <t>Wrong tagging corrected, shfited from AM1833 to AN1704</t>
      </text>
    </comment>
    <comment ref="D1705" authorId="0" shapeId="0">
      <text>
        <t>Period is Changed from QQQA to QQQQ</t>
      </text>
    </comment>
    <comment ref="J1705" authorId="0" shapeId="0">
      <text>
        <t>Wrong tagging corrected, shfited from I1834 to J1705</t>
      </text>
    </comment>
    <comment ref="O1705" authorId="0" shapeId="0">
      <text>
        <t>Wrong tagging corrected, shfited from N1834 to O1705</t>
      </text>
    </comment>
    <comment ref="T1705" authorId="0" shapeId="0">
      <text>
        <t>Wrong tagging corrected, shfited from S1834 to T1705</t>
      </text>
    </comment>
    <comment ref="Y1705" authorId="0" shapeId="0">
      <text>
        <t>Wrong tagging corrected, shfited from X1834 to Y1705</t>
      </text>
    </comment>
    <comment ref="AI1705" authorId="0" shapeId="0">
      <text>
        <t>Wrong tagging corrected, shfited from AH1834 to AI1705</t>
      </text>
    </comment>
    <comment ref="AN1705" authorId="0" shapeId="0">
      <text>
        <t>Wrong tagging corrected, shfited from AM1834 to AN1705</t>
      </text>
    </comment>
    <comment ref="AS1705" authorId="0" shapeId="0">
      <text>
        <t>Wrong tagging corrected, shfited from AR1834 to AS1705</t>
      </text>
    </comment>
    <comment ref="J1706" authorId="0" shapeId="0">
      <text>
        <t>Wrong tagging corrected, shfited from I1835 to J1706</t>
      </text>
    </comment>
    <comment ref="O1706" authorId="0" shapeId="0">
      <text>
        <t>Wrong tagging corrected, shfited from N1835 to O1706</t>
      </text>
    </comment>
    <comment ref="T1706" authorId="0" shapeId="0">
      <text>
        <t>Wrong tagging corrected, shfited from S1835 to T1706</t>
      </text>
    </comment>
    <comment ref="Y1706" authorId="0" shapeId="0">
      <text>
        <t>Wrong tagging corrected, shfited from X1835 to Y1706</t>
      </text>
    </comment>
    <comment ref="AD1706" authorId="0" shapeId="0">
      <text>
        <t>Wrong tagging corrected, shfited from AC1835 to AD1706</t>
      </text>
    </comment>
    <comment ref="AI1706" authorId="0" shapeId="0">
      <text>
        <t>Wrong tagging corrected, shfited from AH1835 to AI1706</t>
      </text>
    </comment>
    <comment ref="AN1706" authorId="0" shapeId="0">
      <text>
        <t>Wrong tagging corrected, shfited from AM1835 to AN1706</t>
      </text>
    </comment>
    <comment ref="J1710" authorId="0" shapeId="0">
      <text>
        <t>Wrong tagging corrected, shfited from I1839 to J1710</t>
      </text>
    </comment>
    <comment ref="O1710" authorId="0" shapeId="0">
      <text>
        <t>Wrong tagging corrected, shfited from N1839 to O1710</t>
      </text>
    </comment>
    <comment ref="T1710" authorId="0" shapeId="0">
      <text>
        <t>Wrong tagging corrected, shfited from S1839 to T1710</t>
      </text>
    </comment>
    <comment ref="Y1710" authorId="0" shapeId="0">
      <text>
        <t>Wrong tagging corrected, shfited from X1839 to Y1710</t>
      </text>
    </comment>
    <comment ref="AD1710" authorId="0" shapeId="0">
      <text>
        <t>Wrong tagging corrected, shfited from AC1839 to AD1710</t>
      </text>
    </comment>
    <comment ref="AI1710" authorId="0" shapeId="0">
      <text>
        <t>Wrong tagging corrected, shfited from AH1839 to AI1710</t>
      </text>
    </comment>
    <comment ref="AN1710" authorId="0" shapeId="0">
      <text>
        <t>Wrong tagging corrected, shfited from AM1839 to AN1710</t>
      </text>
    </comment>
    <comment ref="D1711" authorId="0" shapeId="0">
      <text>
        <t>Period is Changed from QQQA to QQQQ</t>
      </text>
    </comment>
    <comment ref="J1711" authorId="0" shapeId="0">
      <text>
        <t>Wrong tagging corrected, shfited from I1840 to J1711</t>
      </text>
    </comment>
    <comment ref="O1711" authorId="0" shapeId="0">
      <text>
        <t>Wrong tagging corrected, shfited from N1840 to O1711</t>
      </text>
    </comment>
    <comment ref="T1711" authorId="0" shapeId="0">
      <text>
        <t>Wrong tagging corrected, shfited from S1840 to T1711</t>
      </text>
    </comment>
    <comment ref="Y1711" authorId="0" shapeId="0">
      <text>
        <t>Wrong tagging corrected, shfited from X1840 to Y1711</t>
      </text>
    </comment>
    <comment ref="AD1711" authorId="0" shapeId="0">
      <text>
        <t>Wrong tagging corrected, shfited from AC1840 to AD1711</t>
      </text>
    </comment>
    <comment ref="AI1711" authorId="0" shapeId="0">
      <text>
        <t>Wrong tagging corrected, shfited from AH1840 to AI1711</t>
      </text>
    </comment>
    <comment ref="AN1711" authorId="0" shapeId="0">
      <text>
        <t>Wrong tagging corrected, shfited from AM1840 to AN1711</t>
      </text>
    </comment>
    <comment ref="D1712" authorId="0" shapeId="0">
      <text>
        <t>Period is Changed from QQQA to QQQQ</t>
      </text>
    </comment>
    <comment ref="J1712" authorId="0" shapeId="0">
      <text>
        <t>Wrong tagging corrected, shfited from I1841 to J1712</t>
      </text>
    </comment>
    <comment ref="O1712" authorId="0" shapeId="0">
      <text>
        <t>Wrong tagging corrected, shfited from N1841 to O1712</t>
      </text>
    </comment>
    <comment ref="T1712" authorId="0" shapeId="0">
      <text>
        <t>Wrong tagging corrected, shfited from S1841 to T1712</t>
      </text>
    </comment>
    <comment ref="Y1712" authorId="0" shapeId="0">
      <text>
        <t>Wrong tagging corrected, shfited from X1841 to Y1712</t>
      </text>
    </comment>
    <comment ref="AD1712" authorId="0" shapeId="0">
      <text>
        <t>Wrong tagging corrected, shfited from AC1841 to AD1712</t>
      </text>
    </comment>
    <comment ref="AI1712" authorId="0" shapeId="0">
      <text>
        <t>Wrong tagging corrected, shfited from AH1841 to AI1712</t>
      </text>
    </comment>
    <comment ref="AN1712" authorId="0" shapeId="0">
      <text>
        <t>Wrong tagging corrected, shfited from AM1841 to AN1712</t>
      </text>
    </comment>
    <comment ref="D1713" authorId="0" shapeId="0">
      <text>
        <t>Period is Changed from QQQA to QQQQ</t>
      </text>
    </comment>
    <comment ref="J1713" authorId="0" shapeId="0">
      <text>
        <t>Wrong tagging corrected, shfited from I1842 to J1713</t>
      </text>
    </comment>
    <comment ref="O1713" authorId="0" shapeId="0">
      <text>
        <t>Wrong tagging corrected, shfited from N1842 to O1713</t>
      </text>
    </comment>
    <comment ref="T1713" authorId="0" shapeId="0">
      <text>
        <t>Wrong tagging corrected, shfited from S1842 to T1713</t>
      </text>
    </comment>
    <comment ref="Y1713" authorId="0" shapeId="0">
      <text>
        <t>Wrong tagging corrected, shfited from X1842 to Y1713</t>
      </text>
    </comment>
    <comment ref="AD1713" authorId="0" shapeId="0">
      <text>
        <t>Wrong tagging corrected, shfited from AC1842 to AD1713</t>
      </text>
    </comment>
    <comment ref="AI1713" authorId="0" shapeId="0">
      <text>
        <t>Wrong tagging corrected, shfited from AH1842 to AI1713</t>
      </text>
    </comment>
    <comment ref="AN1713" authorId="0" shapeId="0">
      <text>
        <t>Wrong tagging corrected, shfited from AM1842 to AN1713</t>
      </text>
    </comment>
    <comment ref="J1714" authorId="0" shapeId="0">
      <text>
        <t>Wrong tagging corrected, shfited from I1843 to J1714</t>
      </text>
    </comment>
    <comment ref="O1714" authorId="0" shapeId="0">
      <text>
        <t>Wrong tagging corrected, shfited from N1843 to O1714</t>
      </text>
    </comment>
    <comment ref="T1714" authorId="0" shapeId="0">
      <text>
        <t>Wrong tagging corrected, shfited from S1843 to T1714</t>
      </text>
    </comment>
    <comment ref="Y1714" authorId="0" shapeId="0">
      <text>
        <t>Wrong tagging corrected, shfited from X1843 to Y1714</t>
      </text>
    </comment>
    <comment ref="AD1714" authorId="0" shapeId="0">
      <text>
        <t>Wrong tagging corrected, shfited from AC1843 to AD1714</t>
      </text>
    </comment>
    <comment ref="AI1714" authorId="0" shapeId="0">
      <text>
        <t>Wrong tagging corrected, shfited from AH1843 to AI1714</t>
      </text>
    </comment>
    <comment ref="J1718" authorId="0" shapeId="0">
      <text>
        <t>Wrong tagging corrected, shfited from I1847 to J1718</t>
      </text>
    </comment>
    <comment ref="O1718" authorId="0" shapeId="0">
      <text>
        <t>Wrong tagging corrected, shfited from N1847 to O1718</t>
      </text>
    </comment>
    <comment ref="T1718" authorId="0" shapeId="0">
      <text>
        <t>Wrong tagging corrected, shfited from S1847 to T1718</t>
      </text>
    </comment>
    <comment ref="Y1718" authorId="0" shapeId="0">
      <text>
        <t>Wrong tagging corrected, shfited from X1847 to Y1718</t>
      </text>
    </comment>
    <comment ref="AD1718" authorId="0" shapeId="0">
      <text>
        <t>Wrong tagging corrected, shfited from AC1847 to AD1718</t>
      </text>
    </comment>
    <comment ref="AI1718" authorId="0" shapeId="0">
      <text>
        <t>Wrong tagging corrected, shfited from AH1847 to AI1718</t>
      </text>
    </comment>
    <comment ref="AD1723" authorId="0" shapeId="0">
      <text>
        <t>Wrong tagging corrected, shfited from AC1852 to AD1723</t>
      </text>
    </comment>
    <comment ref="AI1723" authorId="0" shapeId="0">
      <text>
        <t>Wrong tagging corrected, shfited from AH1852 to AI1723</t>
      </text>
    </comment>
    <comment ref="AN1723" authorId="0" shapeId="0">
      <text>
        <t>Wrong tagging corrected, shfited from AM1852 to AN1723</t>
      </text>
    </comment>
    <comment ref="AS1723" authorId="0" shapeId="0">
      <text>
        <t>Wrong tagging corrected, shfited from AR1852 to AS1723</t>
      </text>
    </comment>
    <comment ref="D1724" authorId="0" shapeId="0">
      <text>
        <t>Period is Changed from QQQA to QQQQ</t>
      </text>
    </comment>
    <comment ref="AD1724" authorId="0" shapeId="0">
      <text>
        <t>Wrong tagging corrected, shfited from AC1853 to AD1724</t>
      </text>
    </comment>
    <comment ref="D1725" authorId="0" shapeId="0">
      <text>
        <t>Period is Changed from QQQA to QQQQ</t>
      </text>
    </comment>
    <comment ref="Y1725" authorId="0" shapeId="0">
      <text>
        <t>Wrong tagging corrected, shfited from X1854 to Y1725</t>
      </text>
    </comment>
    <comment ref="AD1725" authorId="0" shapeId="0">
      <text>
        <t>Wrong tagging corrected, shfited from AC1854 to AD1725</t>
      </text>
    </comment>
    <comment ref="AI1725" authorId="0" shapeId="0">
      <text>
        <t>Wrong tagging corrected, shfited from AH1854 to AI1725</t>
      </text>
    </comment>
    <comment ref="AN1725" authorId="0" shapeId="0">
      <text>
        <t>Wrong tagging corrected, shfited from AM1854 to AN1725</t>
      </text>
    </comment>
    <comment ref="AS1725" authorId="0" shapeId="0">
      <text>
        <t>Wrong tagging corrected, shfited from AR1854 to AS1725</t>
      </text>
    </comment>
    <comment ref="D1726" authorId="0" shapeId="0">
      <text>
        <t>Period is Changed from QQQA to QQQQ</t>
      </text>
    </comment>
    <comment ref="Y1726" authorId="0" shapeId="0">
      <text>
        <t>Wrong tagging corrected, shfited from X1855 to Y1726</t>
      </text>
    </comment>
    <comment ref="AD1726" authorId="0" shapeId="0">
      <text>
        <t>Wrong tagging corrected, shfited from AC1855 to AD1726</t>
      </text>
    </comment>
    <comment ref="AI1726" authorId="0" shapeId="0">
      <text>
        <t>Wrong tagging corrected, shfited from AH1855 to AI1726</t>
      </text>
    </comment>
    <comment ref="AS1726" authorId="0" shapeId="0">
      <text>
        <t>Wrong tagging corrected, shfited from AR1855 to AS1726</t>
      </text>
    </comment>
    <comment ref="D1727" authorId="0" shapeId="0">
      <text>
        <t>Period is Changed from QQQA to QQQQ</t>
      </text>
    </comment>
    <comment ref="AD1727" authorId="0" shapeId="0">
      <text>
        <t>Wrong tagging corrected, shfited from AC1856 to AD1727</t>
      </text>
    </comment>
    <comment ref="AI1727" authorId="0" shapeId="0">
      <text>
        <t>Wrong tagging corrected, shfited from AH1856 to AI1727</t>
      </text>
    </comment>
    <comment ref="AN1727" authorId="0" shapeId="0">
      <text>
        <t>Wrong tagging corrected, shfited from AM1856 to AN1727</t>
      </text>
    </comment>
    <comment ref="AS1727" authorId="0" shapeId="0">
      <text>
        <t>Wrong tagging corrected, shfited from AR1856 to AS1727</t>
      </text>
    </comment>
    <comment ref="Y1728" authorId="0" shapeId="0">
      <text>
        <t>Wrong tagging corrected, shfited from X1857 to Y1728</t>
      </text>
    </comment>
    <comment ref="AD1728" authorId="0" shapeId="0">
      <text>
        <t>Wrong tagging corrected, shfited from AC1857 to AD1728</t>
      </text>
    </comment>
    <comment ref="AI1728" authorId="0" shapeId="0">
      <text>
        <t>Wrong tagging corrected, shfited from AH1857 to AI1728</t>
      </text>
    </comment>
    <comment ref="AN1728" authorId="0" shapeId="0">
      <text>
        <t>Wrong tagging corrected, shfited from AM1857 to AN1728</t>
      </text>
    </comment>
    <comment ref="AS1728" authorId="0" shapeId="0">
      <text>
        <t>Wrong tagging corrected, shfited from AR1857 to AS1728</t>
      </text>
    </comment>
    <comment ref="AI1732" authorId="0" shapeId="0">
      <text>
        <t>Wrong tagging corrected, shfited from AH1861 to AI1732</t>
      </text>
    </comment>
    <comment ref="AN1732" authorId="0" shapeId="0">
      <text>
        <t>Wrong tagging corrected, shfited from AM1861 to AN1732</t>
      </text>
    </comment>
    <comment ref="AS1732" authorId="0" shapeId="0">
      <text>
        <t>Wrong tagging corrected, shfited from AR1861 to AS1732</t>
      </text>
    </comment>
    <comment ref="D1733" authorId="0" shapeId="0">
      <text>
        <t>Period is Changed from QQQA to QQQQ</t>
      </text>
    </comment>
    <comment ref="AD1733" authorId="0" shapeId="0">
      <text>
        <t>Wrong tagging corrected, shfited from AC1862 to AD1733</t>
      </text>
    </comment>
    <comment ref="AI1733" authorId="0" shapeId="0">
      <text>
        <t>Wrong tagging corrected, shfited from AH1862 to AI1733</t>
      </text>
    </comment>
    <comment ref="AN1733" authorId="0" shapeId="0">
      <text>
        <t>Wrong tagging corrected, shfited from AM1862 to AN1733</t>
      </text>
    </comment>
    <comment ref="AS1733" authorId="0" shapeId="0">
      <text>
        <t>Wrong tagging corrected, shfited from AR1862 to AS1733</t>
      </text>
    </comment>
    <comment ref="D1734" authorId="0" shapeId="0">
      <text>
        <t>Period is Changed from QQQA to QQQQ</t>
      </text>
    </comment>
    <comment ref="AI1734" authorId="0" shapeId="0">
      <text>
        <t>Wrong tagging corrected, shfited from AH1863 to AI1734</t>
      </text>
    </comment>
    <comment ref="AN1734" authorId="0" shapeId="0">
      <text>
        <t>Wrong tagging corrected, shfited from AM1863 to AN1734</t>
      </text>
    </comment>
    <comment ref="AS1734" authorId="0" shapeId="0">
      <text>
        <t>Wrong tagging corrected, shfited from AR1863 to AS1734</t>
      </text>
    </comment>
    <comment ref="D1735" authorId="0" shapeId="0">
      <text>
        <t>Period is Changed from QQQA to QQQQ</t>
      </text>
    </comment>
    <comment ref="AD1735" authorId="0" shapeId="0">
      <text>
        <t>Wrong tagging corrected, shfited from AC1864 to AD1735</t>
      </text>
    </comment>
    <comment ref="AI1735" authorId="0" shapeId="0">
      <text>
        <t>Wrong tagging corrected, shfited from AH1864 to AI1735</t>
      </text>
    </comment>
    <comment ref="AN1735" authorId="0" shapeId="0">
      <text>
        <t>Wrong tagging corrected, shfited from AM1864 to AN1735</t>
      </text>
    </comment>
    <comment ref="AS1735" authorId="0" shapeId="0">
      <text>
        <t>Wrong tagging corrected, shfited from AR1864 to AS1735</t>
      </text>
    </comment>
    <comment ref="AD1736" authorId="0" shapeId="0">
      <text>
        <t>Wrong tagging corrected, shfited from AC1865 to AD1736</t>
      </text>
    </comment>
    <comment ref="AI1736" authorId="0" shapeId="0">
      <text>
        <t>Wrong tagging corrected, shfited from AH1865 to AI1736</t>
      </text>
    </comment>
    <comment ref="AN1736" authorId="0" shapeId="0">
      <text>
        <t>Wrong tagging corrected, shfited from AM1865 to AN1736</t>
      </text>
    </comment>
    <comment ref="AS1736" authorId="0" shapeId="0">
      <text>
        <t>Wrong tagging corrected, shfited from AR1865 to AS1736</t>
      </text>
    </comment>
    <comment ref="Y1740" authorId="0" shapeId="0">
      <text>
        <t>Wrong tagging corrected, shfited from X1869 to Y1740</t>
      </text>
    </comment>
    <comment ref="AD1740" authorId="0" shapeId="0">
      <text>
        <t>Wrong tagging corrected, shfited from AC1869 to AD1740</t>
      </text>
    </comment>
    <comment ref="AI1740" authorId="0" shapeId="0">
      <text>
        <t>Wrong tagging corrected, shfited from AH1869 to AI1740</t>
      </text>
    </comment>
    <comment ref="AN1740" authorId="0" shapeId="0">
      <text>
        <t>Wrong tagging corrected, shfited from AM1869 to AN1740</t>
      </text>
    </comment>
    <comment ref="AS1740" authorId="0" shapeId="0">
      <text>
        <t>Wrong tagging corrected, shfited from AR1869 to AS1740</t>
      </text>
    </comment>
    <comment ref="AI1745" authorId="0" shapeId="0">
      <text>
        <t>Wrong tagging corrected, shfited from AH1874 to AI1745</t>
      </text>
    </comment>
    <comment ref="AN1745" authorId="0" shapeId="0">
      <text>
        <t>Wrong tagging corrected, shfited from AM1874 to AN1745</t>
      </text>
    </comment>
    <comment ref="AS1745" authorId="0" shapeId="0">
      <text>
        <t>Wrong tagging corrected, shfited from AR1874 to AS1745</t>
      </text>
    </comment>
    <comment ref="D1747" authorId="0" shapeId="0">
      <text>
        <t>Period is Changed from QQQA to QQQQ</t>
      </text>
    </comment>
    <comment ref="AI1747" authorId="0" shapeId="0">
      <text>
        <t>Wrong tagging corrected, shfited from AH1876 to AI1747</t>
      </text>
    </comment>
    <comment ref="AN1747" authorId="0" shapeId="0">
      <text>
        <t>Wrong tagging corrected, shfited from AM1876 to AN1747</t>
      </text>
    </comment>
    <comment ref="AS1747" authorId="0" shapeId="0">
      <text>
        <t>Wrong tagging corrected, shfited from AR1876 to AS1747</t>
      </text>
    </comment>
    <comment ref="D1748" authorId="0" shapeId="0">
      <text>
        <t>Period is Changed from QQQA to QQQQ</t>
      </text>
    </comment>
    <comment ref="AN1748" authorId="0" shapeId="0">
      <text>
        <t>Wrong tagging corrected, shfited from AM1877 to AN1748</t>
      </text>
    </comment>
    <comment ref="D1749" authorId="0" shapeId="0">
      <text>
        <t>Period is Changed from QQQA to QQQQ</t>
      </text>
    </comment>
    <comment ref="AI1749" authorId="0" shapeId="0">
      <text>
        <t>Wrong tagging corrected, shfited from AH1878 to AI1749</t>
      </text>
    </comment>
    <comment ref="AN1749" authorId="0" shapeId="0">
      <text>
        <t>Wrong tagging corrected, shfited from AM1878 to AN1749</t>
      </text>
    </comment>
    <comment ref="AS1749" authorId="0" shapeId="0">
      <text>
        <t>Wrong tagging corrected, shfited from AR1878 to AS1749</t>
      </text>
    </comment>
    <comment ref="AI1750" authorId="0" shapeId="0">
      <text>
        <t>Wrong tagging corrected, shfited from AH1879 to AI1750</t>
      </text>
    </comment>
    <comment ref="AN1750" authorId="0" shapeId="0">
      <text>
        <t>Wrong tagging corrected, shfited from AM1879 to AN1750</t>
      </text>
    </comment>
    <comment ref="AS1750" authorId="0" shapeId="0">
      <text>
        <t>Wrong tagging corrected, shfited from AR1879 to AS1750</t>
      </text>
    </comment>
    <comment ref="AI1754" authorId="0" shapeId="0">
      <text>
        <t>Wrong tagging corrected, shfited from AH1883 to AI1754</t>
      </text>
    </comment>
    <comment ref="AN1754" authorId="0" shapeId="0">
      <text>
        <t>Wrong tagging corrected, shfited from AM1883 to AN1754</t>
      </text>
    </comment>
    <comment ref="AS1754" authorId="0" shapeId="0">
      <text>
        <t>Wrong tagging corrected, shfited from AR1883 to AS1754</t>
      </text>
    </comment>
    <comment ref="D1755" authorId="0" shapeId="0">
      <text>
        <t>Period is Changed from QQQA to QQQQ</t>
      </text>
    </comment>
    <comment ref="AI1755" authorId="0" shapeId="0">
      <text>
        <t>Wrong tagging corrected, shfited from AH1884 to AI1755</t>
      </text>
    </comment>
    <comment ref="AN1755" authorId="0" shapeId="0">
      <text>
        <t>Wrong tagging corrected, shfited from AM1884 to AN1755</t>
      </text>
    </comment>
    <comment ref="AS1755" authorId="0" shapeId="0">
      <text>
        <t>Wrong tagging corrected, shfited from AR1884 to AS1755</t>
      </text>
    </comment>
    <comment ref="D1757" authorId="0" shapeId="0">
      <text>
        <t>Period is Changed from QQQA to QQQQ</t>
      </text>
    </comment>
    <comment ref="AS1757" authorId="0" shapeId="0">
      <text>
        <t>Wrong tagging corrected, shfited from AR1886 to AS1757</t>
      </text>
    </comment>
    <comment ref="AI1758" authorId="0" shapeId="0">
      <text>
        <t>Wrong tagging corrected, shfited from AH1887 to AI1758</t>
      </text>
    </comment>
    <comment ref="AN1758" authorId="0" shapeId="0">
      <text>
        <t>Wrong tagging corrected, shfited from AM1887 to AN1758</t>
      </text>
    </comment>
    <comment ref="AS1758" authorId="0" shapeId="0">
      <text>
        <t>Wrong tagging corrected, shfited from AR1887 to AS1758</t>
      </text>
    </comment>
    <comment ref="AI1762" authorId="0" shapeId="0">
      <text>
        <t>Wrong tagging corrected, shfited from AH1891 to AI1762</t>
      </text>
    </comment>
    <comment ref="AN1762" authorId="0" shapeId="0">
      <text>
        <t>Wrong tagging corrected, shfited from AM1891 to AN1762</t>
      </text>
    </comment>
    <comment ref="AS1762" authorId="0" shapeId="0">
      <text>
        <t>Wrong tagging corrected, shfited from AR1891 to AS1762</t>
      </text>
    </comment>
    <comment ref="D1763" authorId="0" shapeId="0">
      <text>
        <t>Period is Changed from QQQA to QQQQ</t>
      </text>
    </comment>
    <comment ref="AI1763" authorId="0" shapeId="0">
      <text>
        <t>Wrong tagging corrected, shfited from AH1892 to AI1763</t>
      </text>
    </comment>
    <comment ref="AN1763" authorId="0" shapeId="0">
      <text>
        <t>Wrong tagging corrected, shfited from AM1892 to AN1763</t>
      </text>
    </comment>
    <comment ref="AS1763" authorId="0" shapeId="0">
      <text>
        <t>Wrong tagging corrected, shfited from AR1892 to AS1763</t>
      </text>
    </comment>
    <comment ref="D1764" authorId="0" shapeId="0">
      <text>
        <t>Period is Changed from QQQA to QQQQ</t>
      </text>
    </comment>
    <comment ref="AN1764" authorId="0" shapeId="0">
      <text>
        <t>Wrong tagging corrected, shfited from AM1893 to AN1764</t>
      </text>
    </comment>
    <comment ref="AS1764" authorId="0" shapeId="0">
      <text>
        <t>Wrong tagging corrected, shfited from AR1893 to AS1764</t>
      </text>
    </comment>
    <comment ref="D1765" authorId="0" shapeId="0">
      <text>
        <t>Period is Changed from QQQA to QQQQ</t>
      </text>
    </comment>
    <comment ref="AI1765" authorId="0" shapeId="0">
      <text>
        <t>Wrong tagging corrected, shfited from AH1894 to AI1765</t>
      </text>
    </comment>
    <comment ref="AN1765" authorId="0" shapeId="0">
      <text>
        <t>Wrong tagging corrected, shfited from AM1894 to AN1765</t>
      </text>
    </comment>
    <comment ref="AS1765" authorId="0" shapeId="0">
      <text>
        <t>Wrong tagging corrected, shfited from AR1894 to AS1765</t>
      </text>
    </comment>
    <comment ref="AI1766" authorId="0" shapeId="0">
      <text>
        <t>Wrong tagging corrected, shfited from AH1895 to AI1766</t>
      </text>
    </comment>
    <comment ref="AN1766" authorId="0" shapeId="0">
      <text>
        <t>Wrong tagging corrected, shfited from AM1895 to AN1766</t>
      </text>
    </comment>
    <comment ref="AS1766" authorId="0" shapeId="0">
      <text>
        <t>Wrong tagging corrected, shfited from AR1895 to AS1766</t>
      </text>
    </comment>
    <comment ref="AI1770" authorId="0" shapeId="0">
      <text>
        <t>Wrong tagging corrected, shfited from AH1899 to AI1770</t>
      </text>
    </comment>
    <comment ref="AN1770" authorId="0" shapeId="0">
      <text>
        <t>Wrong tagging corrected, shfited from AM1899 to AN1770</t>
      </text>
    </comment>
    <comment ref="AS1770" authorId="0" shapeId="0">
      <text>
        <t>Wrong tagging corrected, shfited from AR1899 to AS1770</t>
      </text>
    </comment>
    <comment ref="J1775" authorId="0" shapeId="0">
      <text>
        <t>Wrong tagging corrected, shfited from I1904 to J1775</t>
      </text>
    </comment>
    <comment ref="O1775" authorId="0" shapeId="0">
      <text>
        <t>Wrong tagging corrected, shfited from N1904 to O1775</t>
      </text>
    </comment>
    <comment ref="T1775" authorId="0" shapeId="0">
      <text>
        <t>Wrong tagging corrected, shfited from S1904 to T1775</t>
      </text>
    </comment>
    <comment ref="Y1775" authorId="0" shapeId="0">
      <text>
        <t>Wrong tagging corrected, shfited from X1904 to Y1775</t>
      </text>
    </comment>
    <comment ref="AD1775" authorId="0" shapeId="0">
      <text>
        <t>Wrong tagging corrected, shfited from AC1904 to AD1775</t>
      </text>
    </comment>
    <comment ref="D1776" authorId="0" shapeId="0">
      <text>
        <t>Period is Changed from QQQA to QQQQ</t>
      </text>
    </comment>
    <comment ref="AD1776" authorId="0" shapeId="0">
      <text>
        <t>Wrong tagging corrected, shfited from AC1905 to AD1776</t>
      </text>
    </comment>
    <comment ref="D1777" authorId="0" shapeId="0">
      <text>
        <t>Period is Changed from QQQA to QQQQ</t>
      </text>
    </comment>
    <comment ref="J1777" authorId="0" shapeId="0">
      <text>
        <t>Wrong tagging corrected, shfited from I1906 to J1777</t>
      </text>
    </comment>
    <comment ref="O1777" authorId="0" shapeId="0">
      <text>
        <t>Wrong tagging corrected, shfited from N1906 to O1777</t>
      </text>
    </comment>
    <comment ref="T1777" authorId="0" shapeId="0">
      <text>
        <t>Wrong tagging corrected, shfited from S1906 to T1777</t>
      </text>
    </comment>
    <comment ref="Y1777" authorId="0" shapeId="0">
      <text>
        <t>Wrong tagging corrected, shfited from X1906 to Y1777</t>
      </text>
    </comment>
    <comment ref="AD1777" authorId="0" shapeId="0">
      <text>
        <t>Wrong tagging corrected, shfited from AC1906 to AD1777</t>
      </text>
    </comment>
    <comment ref="D1778" authorId="0" shapeId="0">
      <text>
        <t>Period is Changed from QQQA to QQQQ</t>
      </text>
    </comment>
    <comment ref="O1778" authorId="0" shapeId="0">
      <text>
        <t>Wrong tagging corrected, shfited from N1907 to O1778</t>
      </text>
    </comment>
    <comment ref="T1778" authorId="0" shapeId="0">
      <text>
        <t>Wrong tagging corrected, shfited from S1907 to T1778</t>
      </text>
    </comment>
    <comment ref="Y1778" authorId="0" shapeId="0">
      <text>
        <t>Wrong tagging corrected, shfited from X1907 to Y1778</t>
      </text>
    </comment>
    <comment ref="AD1778" authorId="0" shapeId="0">
      <text>
        <t>Wrong tagging corrected, shfited from AC1907 to AD1778</t>
      </text>
    </comment>
    <comment ref="D1779" authorId="0" shapeId="0">
      <text>
        <t>Period is Changed from QQQA to QQQQ</t>
      </text>
    </comment>
    <comment ref="J1779" authorId="0" shapeId="0">
      <text>
        <t>Wrong tagging corrected, shfited from I1908 to J1779</t>
      </text>
    </comment>
    <comment ref="O1779" authorId="0" shapeId="0">
      <text>
        <t>Wrong tagging corrected, shfited from N1908 to O1779</t>
      </text>
    </comment>
    <comment ref="T1779" authorId="0" shapeId="0">
      <text>
        <t>Wrong tagging corrected, shfited from S1908 to T1779</t>
      </text>
    </comment>
    <comment ref="Y1779" authorId="0" shapeId="0">
      <text>
        <t>Wrong tagging corrected, shfited from X1908 to Y1779</t>
      </text>
    </comment>
    <comment ref="AD1779" authorId="0" shapeId="0">
      <text>
        <t>Wrong tagging corrected, shfited from AC1908 to AD1779</t>
      </text>
    </comment>
    <comment ref="J1780" authorId="0" shapeId="0">
      <text>
        <t>Wrong tagging corrected, shfited from I1909 to J1780</t>
      </text>
    </comment>
    <comment ref="O1780" authorId="0" shapeId="0">
      <text>
        <t>Wrong tagging corrected, shfited from N1909 to O1780</t>
      </text>
    </comment>
    <comment ref="T1780" authorId="0" shapeId="0">
      <text>
        <t>Wrong tagging corrected, shfited from S1909 to T1780</t>
      </text>
    </comment>
    <comment ref="Y1780" authorId="0" shapeId="0">
      <text>
        <t>Wrong tagging corrected, shfited from X1909 to Y1780</t>
      </text>
    </comment>
    <comment ref="AD1780" authorId="0" shapeId="0">
      <text>
        <t>Wrong tagging corrected, shfited from AC1909 to AD1780</t>
      </text>
    </comment>
    <comment ref="J1784" authorId="0" shapeId="0">
      <text>
        <t>Wrong tagging corrected, shfited from I1913 to J1784</t>
      </text>
    </comment>
    <comment ref="O1784" authorId="0" shapeId="0">
      <text>
        <t>Wrong tagging corrected, shfited from N1913 to O1784</t>
      </text>
    </comment>
    <comment ref="T1784" authorId="0" shapeId="0">
      <text>
        <t>Wrong tagging corrected, shfited from S1913 to T1784</t>
      </text>
    </comment>
    <comment ref="Y1784" authorId="0" shapeId="0">
      <text>
        <t>Wrong tagging corrected, shfited from X1913 to Y1784</t>
      </text>
    </comment>
    <comment ref="AD1784" authorId="0" shapeId="0">
      <text>
        <t>Wrong tagging corrected, shfited from AC1913 to AD1784</t>
      </text>
    </comment>
    <comment ref="D1785" authorId="0" shapeId="0">
      <text>
        <t>Period is Changed from QQQA to QQQQ</t>
      </text>
    </comment>
    <comment ref="J1785" authorId="0" shapeId="0">
      <text>
        <t>Wrong tagging corrected, shfited from I1914 to J1785</t>
      </text>
    </comment>
    <comment ref="O1785" authorId="0" shapeId="0">
      <text>
        <t>Wrong tagging corrected, shfited from N1914 to O1785</t>
      </text>
    </comment>
    <comment ref="T1785" authorId="0" shapeId="0">
      <text>
        <t>Wrong tagging corrected, shfited from S1914 to T1785</t>
      </text>
    </comment>
    <comment ref="Y1785" authorId="0" shapeId="0">
      <text>
        <t>Wrong tagging corrected, shfited from X1914 to Y1785</t>
      </text>
    </comment>
    <comment ref="AD1785" authorId="0" shapeId="0">
      <text>
        <t>Wrong tagging corrected, shfited from AC1914 to AD1785</t>
      </text>
    </comment>
    <comment ref="D1786" authorId="0" shapeId="0">
      <text>
        <t>Period is Changed from QQQA to QQQQ</t>
      </text>
    </comment>
    <comment ref="J1786" authorId="0" shapeId="0">
      <text>
        <t>Wrong tagging corrected, shfited from I1915 to J1786</t>
      </text>
    </comment>
    <comment ref="D1787" authorId="0" shapeId="0">
      <text>
        <t>Period is Changed from QQQA to QQQQ</t>
      </text>
    </comment>
    <comment ref="J1787" authorId="0" shapeId="0">
      <text>
        <t>Wrong tagging corrected, shfited from I1916 to J1787</t>
      </text>
    </comment>
    <comment ref="O1787" authorId="0" shapeId="0">
      <text>
        <t>Wrong tagging corrected, shfited from N1916 to O1787</t>
      </text>
    </comment>
    <comment ref="T1787" authorId="0" shapeId="0">
      <text>
        <t>Wrong tagging corrected, shfited from S1916 to T1787</t>
      </text>
    </comment>
    <comment ref="Y1787" authorId="0" shapeId="0">
      <text>
        <t>Wrong tagging corrected, shfited from X1916 to Y1787</t>
      </text>
    </comment>
    <comment ref="AD1787" authorId="0" shapeId="0">
      <text>
        <t>Wrong tagging corrected, shfited from AC1916 to AD1787</t>
      </text>
    </comment>
    <comment ref="J1788" authorId="0" shapeId="0">
      <text>
        <t>Wrong tagging corrected, shfited from I1917 to J1788</t>
      </text>
    </comment>
    <comment ref="O1788" authorId="0" shapeId="0">
      <text>
        <t>Wrong tagging corrected, shfited from N1917 to O1788</t>
      </text>
    </comment>
    <comment ref="T1788" authorId="0" shapeId="0">
      <text>
        <t>Wrong tagging corrected, shfited from S1917 to T1788</t>
      </text>
    </comment>
    <comment ref="Y1788" authorId="0" shapeId="0">
      <text>
        <t>Wrong tagging corrected, shfited from X1917 to Y1788</t>
      </text>
    </comment>
    <comment ref="AD1788" authorId="0" shapeId="0">
      <text>
        <t>Wrong tagging corrected, shfited from AC1917 to AD1788</t>
      </text>
    </comment>
    <comment ref="J1792" authorId="0" shapeId="0">
      <text>
        <t>Wrong tagging corrected, shfited from I1921 to J1792</t>
      </text>
    </comment>
    <comment ref="O1792" authorId="0" shapeId="0">
      <text>
        <t>Wrong tagging corrected, shfited from N1921 to O1792</t>
      </text>
    </comment>
    <comment ref="T1792" authorId="0" shapeId="0">
      <text>
        <t>Wrong tagging corrected, shfited from S1921 to T1792</t>
      </text>
    </comment>
    <comment ref="Y1792" authorId="0" shapeId="0">
      <text>
        <t>Wrong tagging corrected, shfited from X1921 to Y1792</t>
      </text>
    </comment>
    <comment ref="AD1792" authorId="0" shapeId="0">
      <text>
        <t>Wrong tagging corrected, shfited from AC1921 to AD1792</t>
      </text>
    </comment>
    <comment ref="D1793" authorId="0" shapeId="0">
      <text>
        <t>Period is Changed from QQQA to QQQQ</t>
      </text>
    </comment>
    <comment ref="J1793" authorId="0" shapeId="0">
      <text>
        <t>Wrong tagging corrected, shfited from I1922 to J1793</t>
      </text>
    </comment>
    <comment ref="O1793" authorId="0" shapeId="0">
      <text>
        <t>Wrong tagging corrected, shfited from N1922 to O1793</t>
      </text>
    </comment>
    <comment ref="T1793" authorId="0" shapeId="0">
      <text>
        <t>Wrong tagging corrected, shfited from S1922 to T1793</t>
      </text>
    </comment>
    <comment ref="Y1793" authorId="0" shapeId="0">
      <text>
        <t>Wrong tagging corrected, shfited from X1922 to Y1793</t>
      </text>
    </comment>
    <comment ref="AD1793" authorId="0" shapeId="0">
      <text>
        <t>Wrong tagging corrected, shfited from AC1922 to AD1793</t>
      </text>
    </comment>
    <comment ref="D1794" authorId="0" shapeId="0">
      <text>
        <t>Period is Changed from QQQA to QQQQ</t>
      </text>
    </comment>
    <comment ref="J1794" authorId="0" shapeId="0">
      <text>
        <t>Wrong tagging corrected, shfited from I1923 to J1794</t>
      </text>
    </comment>
    <comment ref="T1794" authorId="0" shapeId="0">
      <text>
        <t>Wrong tagging corrected, shfited from S1923 to T1794</t>
      </text>
    </comment>
    <comment ref="Y1794" authorId="0" shapeId="0">
      <text>
        <t>Wrong tagging corrected, shfited from X1923 to Y1794</t>
      </text>
    </comment>
    <comment ref="AD1794" authorId="0" shapeId="0">
      <text>
        <t>Wrong tagging corrected, shfited from AC1923 to AD1794</t>
      </text>
    </comment>
    <comment ref="D1795" authorId="0" shapeId="0">
      <text>
        <t>Period is Changed from QQQA to QQQQ</t>
      </text>
    </comment>
    <comment ref="J1795" authorId="0" shapeId="0">
      <text>
        <t>Wrong tagging corrected, shfited from I1924 to J1795</t>
      </text>
    </comment>
    <comment ref="O1795" authorId="0" shapeId="0">
      <text>
        <t>Wrong tagging corrected, shfited from N1924 to O1795</t>
      </text>
    </comment>
    <comment ref="T1795" authorId="0" shapeId="0">
      <text>
        <t>Wrong tagging corrected, shfited from S1924 to T1795</t>
      </text>
    </comment>
    <comment ref="Y1795" authorId="0" shapeId="0">
      <text>
        <t>Wrong tagging corrected, shfited from X1924 to Y1795</t>
      </text>
    </comment>
    <comment ref="AD1795" authorId="0" shapeId="0">
      <text>
        <t>Wrong tagging corrected, shfited from AC1924 to AD1795</t>
      </text>
    </comment>
    <comment ref="J1796" authorId="0" shapeId="0">
      <text>
        <t>Wrong tagging corrected, shfited from I1925 to J1796</t>
      </text>
    </comment>
    <comment ref="O1796" authorId="0" shapeId="0">
      <text>
        <t>Wrong tagging corrected, shfited from N1925 to O1796</t>
      </text>
    </comment>
    <comment ref="T1796" authorId="0" shapeId="0">
      <text>
        <t>Wrong tagging corrected, shfited from S1925 to T1796</t>
      </text>
    </comment>
    <comment ref="Y1796" authorId="0" shapeId="0">
      <text>
        <t>Wrong tagging corrected, shfited from X1925 to Y1796</t>
      </text>
    </comment>
    <comment ref="AD1796" authorId="0" shapeId="0">
      <text>
        <t>Wrong tagging corrected, shfited from AC1925 to AD1796</t>
      </text>
    </comment>
    <comment ref="J1800" authorId="0" shapeId="0">
      <text>
        <t>Wrong tagging corrected, shfited from I1929 to J1800</t>
      </text>
    </comment>
    <comment ref="O1800" authorId="0" shapeId="0">
      <text>
        <t>Wrong tagging corrected, shfited from N1929 to O1800</t>
      </text>
    </comment>
    <comment ref="T1800" authorId="0" shapeId="0">
      <text>
        <t>Wrong tagging corrected, shfited from S1929 to T1800</t>
      </text>
    </comment>
    <comment ref="Y1800" authorId="0" shapeId="0">
      <text>
        <t>Wrong tagging corrected, shfited from X1929 to Y1800</t>
      </text>
    </comment>
    <comment ref="AD1800" authorId="0" shapeId="0">
      <text>
        <t>Wrong tagging corrected, shfited from AC1929 to AD1800</t>
      </text>
    </comment>
    <comment ref="J1805" authorId="0" shapeId="0">
      <text>
        <t>Wrong tagging corrected, shfited from I1934 to J1805</t>
      </text>
    </comment>
    <comment ref="O1805" authorId="0" shapeId="0">
      <text>
        <t>Wrong tagging corrected, shfited from N1934 to O1805</t>
      </text>
    </comment>
    <comment ref="T1805" authorId="0" shapeId="0">
      <text>
        <t>Wrong tagging corrected, shfited from S1934 to T1805</t>
      </text>
    </comment>
    <comment ref="Y1805" authorId="0" shapeId="0">
      <text>
        <t>Wrong tagging corrected, shfited from X1934 to Y1805</t>
      </text>
    </comment>
    <comment ref="AD1805" authorId="0" shapeId="0">
      <text>
        <t>Wrong tagging corrected, shfited from AC1934 to AD1805</t>
      </text>
    </comment>
    <comment ref="AI1805" authorId="0" shapeId="0">
      <text>
        <t>Wrong tagging corrected, shfited from AH1934 to AI1805</t>
      </text>
    </comment>
    <comment ref="AN1805" authorId="0" shapeId="0">
      <text>
        <t>Wrong tagging corrected, shfited from AM1934 to AN1805</t>
      </text>
    </comment>
    <comment ref="AS1805" authorId="0" shapeId="0">
      <text>
        <t>Wrong tagging corrected, shfited from AR1934 to AS1805</t>
      </text>
    </comment>
    <comment ref="D1806" authorId="0" shapeId="0">
      <text>
        <t>Period is Changed from QQQA to QQQQ</t>
      </text>
    </comment>
    <comment ref="AD1806" authorId="0" shapeId="0">
      <text>
        <t>Wrong tagging corrected, shfited from AC1935 to AD1806</t>
      </text>
    </comment>
    <comment ref="D1807" authorId="0" shapeId="0">
      <text>
        <t>Period is Changed from QQQA to QQQQ</t>
      </text>
    </comment>
    <comment ref="J1807" authorId="0" shapeId="0">
      <text>
        <t>Wrong tagging corrected, shfited from I1936 to J1807</t>
      </text>
    </comment>
    <comment ref="O1807" authorId="0" shapeId="0">
      <text>
        <t>Wrong tagging corrected, shfited from N1936 to O1807</t>
      </text>
    </comment>
    <comment ref="T1807" authorId="0" shapeId="0">
      <text>
        <t>Wrong tagging corrected, shfited from S1936 to T1807</t>
      </text>
    </comment>
    <comment ref="Y1807" authorId="0" shapeId="0">
      <text>
        <t>Wrong tagging corrected, shfited from X1936 to Y1807</t>
      </text>
    </comment>
    <comment ref="AD1807" authorId="0" shapeId="0">
      <text>
        <t>Wrong tagging corrected, shfited from AC1936 to AD1807</t>
      </text>
    </comment>
    <comment ref="AI1807" authorId="0" shapeId="0">
      <text>
        <t>Wrong tagging corrected, shfited from AH1936 to AI1807</t>
      </text>
    </comment>
    <comment ref="AN1807" authorId="0" shapeId="0">
      <text>
        <t>Wrong tagging corrected, shfited from AM1936 to AN1807</t>
      </text>
    </comment>
    <comment ref="AS1807" authorId="0" shapeId="0">
      <text>
        <t>Wrong tagging corrected, shfited from AR1936 to AS1807</t>
      </text>
    </comment>
    <comment ref="D1808" authorId="0" shapeId="0">
      <text>
        <t>Period is Changed from QQQA to QQQQ</t>
      </text>
    </comment>
    <comment ref="O1808" authorId="0" shapeId="0">
      <text>
        <t>Wrong tagging corrected, shfited from N1937 to O1808</t>
      </text>
    </comment>
    <comment ref="AD1808" authorId="0" shapeId="0">
      <text>
        <t>Wrong tagging corrected, shfited from AC1937 to AD1808</t>
      </text>
    </comment>
    <comment ref="AN1808" authorId="0" shapeId="0">
      <text>
        <t>Wrong tagging corrected, shfited from AM1937 to AN1808</t>
      </text>
    </comment>
    <comment ref="D1809" authorId="0" shapeId="0">
      <text>
        <t>Period is Changed from QQQA to QQQQ</t>
      </text>
    </comment>
    <comment ref="J1809" authorId="0" shapeId="0">
      <text>
        <t>Wrong tagging corrected, shfited from I1938 to J1809</t>
      </text>
    </comment>
    <comment ref="O1809" authorId="0" shapeId="0">
      <text>
        <t>Wrong tagging corrected, shfited from N1938 to O1809</t>
      </text>
    </comment>
    <comment ref="T1809" authorId="0" shapeId="0">
      <text>
        <t>Wrong tagging corrected, shfited from S1938 to T1809</t>
      </text>
    </comment>
    <comment ref="Y1809" authorId="0" shapeId="0">
      <text>
        <t>Wrong tagging corrected, shfited from X1938 to Y1809</t>
      </text>
    </comment>
    <comment ref="AD1809" authorId="0" shapeId="0">
      <text>
        <t>Wrong tagging corrected, shfited from AC1938 to AD1809</t>
      </text>
    </comment>
    <comment ref="AI1809" authorId="0" shapeId="0">
      <text>
        <t>Wrong tagging corrected, shfited from AH1938 to AI1809</t>
      </text>
    </comment>
    <comment ref="AN1809" authorId="0" shapeId="0">
      <text>
        <t>Wrong tagging corrected, shfited from AM1938 to AN1809</t>
      </text>
    </comment>
    <comment ref="AS1809" authorId="0" shapeId="0">
      <text>
        <t>Wrong tagging corrected, shfited from AR1938 to AS1809</t>
      </text>
    </comment>
    <comment ref="J1810" authorId="0" shapeId="0">
      <text>
        <t>Wrong tagging corrected, shfited from I1939 to J1810</t>
      </text>
    </comment>
    <comment ref="O1810" authorId="0" shapeId="0">
      <text>
        <t>Wrong tagging corrected, shfited from N1939 to O1810</t>
      </text>
    </comment>
    <comment ref="T1810" authorId="0" shapeId="0">
      <text>
        <t>Wrong tagging corrected, shfited from S1939 to T1810</t>
      </text>
    </comment>
    <comment ref="Y1810" authorId="0" shapeId="0">
      <text>
        <t>Wrong tagging corrected, shfited from X1939 to Y1810</t>
      </text>
    </comment>
    <comment ref="AD1810" authorId="0" shapeId="0">
      <text>
        <t>Wrong tagging corrected, shfited from AC1939 to AD1810</t>
      </text>
    </comment>
    <comment ref="AI1810" authorId="0" shapeId="0">
      <text>
        <t>Wrong tagging corrected, shfited from AH1939 to AI1810</t>
      </text>
    </comment>
    <comment ref="AN1810" authorId="0" shapeId="0">
      <text>
        <t>Wrong tagging corrected, shfited from AM1939 to AN1810</t>
      </text>
    </comment>
    <comment ref="AS1810" authorId="0" shapeId="0">
      <text>
        <t>Wrong tagging corrected, shfited from AR1939 to AS1810</t>
      </text>
    </comment>
    <comment ref="J1814" authorId="0" shapeId="0">
      <text>
        <t>Wrong tagging corrected, shfited from I1943 to J1814</t>
      </text>
    </comment>
    <comment ref="O1814" authorId="0" shapeId="0">
      <text>
        <t>Wrong tagging corrected, shfited from N1943 to O1814</t>
      </text>
    </comment>
    <comment ref="T1814" authorId="0" shapeId="0">
      <text>
        <t>Wrong tagging corrected, shfited from S1943 to T1814</t>
      </text>
    </comment>
    <comment ref="Y1814" authorId="0" shapeId="0">
      <text>
        <t>Wrong tagging corrected, shfited from X1943 to Y1814</t>
      </text>
    </comment>
    <comment ref="AD1814" authorId="0" shapeId="0">
      <text>
        <t>Wrong tagging corrected, shfited from AC1943 to AD1814</t>
      </text>
    </comment>
    <comment ref="AI1814" authorId="0" shapeId="0">
      <text>
        <t>Wrong tagging corrected, shfited from AH1943 to AI1814</t>
      </text>
    </comment>
    <comment ref="AN1814" authorId="0" shapeId="0">
      <text>
        <t>Wrong tagging corrected, shfited from AM1943 to AN1814</t>
      </text>
    </comment>
    <comment ref="AS1814" authorId="0" shapeId="0">
      <text>
        <t>Wrong tagging corrected, shfited from AR1943 to AS1814</t>
      </text>
    </comment>
    <comment ref="D1815" authorId="0" shapeId="0">
      <text>
        <t>Period is Changed from QQQA to QQQQ</t>
      </text>
    </comment>
    <comment ref="J1815" authorId="0" shapeId="0">
      <text>
        <t>Wrong tagging corrected, shfited from I1944 to J1815</t>
      </text>
    </comment>
    <comment ref="O1815" authorId="0" shapeId="0">
      <text>
        <t>Wrong tagging corrected, shfited from N1944 to O1815</t>
      </text>
    </comment>
    <comment ref="T1815" authorId="0" shapeId="0">
      <text>
        <t>Wrong tagging corrected, shfited from S1944 to T1815</t>
      </text>
    </comment>
    <comment ref="Y1815" authorId="0" shapeId="0">
      <text>
        <t>Wrong tagging corrected, shfited from X1944 to Y1815</t>
      </text>
    </comment>
    <comment ref="AD1815" authorId="0" shapeId="0">
      <text>
        <t>Wrong tagging corrected, shfited from AC1944 to AD1815</t>
      </text>
    </comment>
    <comment ref="AI1815" authorId="0" shapeId="0">
      <text>
        <t>Wrong tagging corrected, shfited from AH1944 to AI1815</t>
      </text>
    </comment>
    <comment ref="AN1815" authorId="0" shapeId="0">
      <text>
        <t>Wrong tagging corrected, shfited from AM1944 to AN1815</t>
      </text>
    </comment>
    <comment ref="AS1815" authorId="0" shapeId="0">
      <text>
        <t>Wrong tagging corrected, shfited from AR1944 to AS1815</t>
      </text>
    </comment>
    <comment ref="D1816" authorId="0" shapeId="0">
      <text>
        <t>Period is Changed from QQQA to QQQQ</t>
      </text>
    </comment>
    <comment ref="J1816" authorId="0" shapeId="0">
      <text>
        <t>Wrong tagging corrected, shfited from I1945 to J1816</t>
      </text>
    </comment>
    <comment ref="O1816" authorId="0" shapeId="0">
      <text>
        <t>Wrong tagging corrected, shfited from N1945 to O1816</t>
      </text>
    </comment>
    <comment ref="D1817" authorId="0" shapeId="0">
      <text>
        <t>Period is Changed from QQQA to QQQQ</t>
      </text>
    </comment>
    <comment ref="T1817" authorId="0" shapeId="0">
      <text>
        <t>Wrong tagging corrected, shfited from S1946 to T1817</t>
      </text>
    </comment>
    <comment ref="Y1817" authorId="0" shapeId="0">
      <text>
        <t>Wrong tagging corrected, shfited from X1946 to Y1817</t>
      </text>
    </comment>
    <comment ref="AD1817" authorId="0" shapeId="0">
      <text>
        <t>Wrong tagging corrected, shfited from AC1946 to AD1817</t>
      </text>
    </comment>
    <comment ref="AI1817" authorId="0" shapeId="0">
      <text>
        <t>Wrong tagging corrected, shfited from AH1946 to AI1817</t>
      </text>
    </comment>
    <comment ref="AN1817" authorId="0" shapeId="0">
      <text>
        <t>Wrong tagging corrected, shfited from AM1946 to AN1817</t>
      </text>
    </comment>
    <comment ref="AS1817" authorId="0" shapeId="0">
      <text>
        <t>Wrong tagging corrected, shfited from AR1946 to AS1817</t>
      </text>
    </comment>
    <comment ref="J1818" authorId="0" shapeId="0">
      <text>
        <t>Wrong tagging corrected, shfited from I1947 to J1818</t>
      </text>
    </comment>
    <comment ref="O1818" authorId="0" shapeId="0">
      <text>
        <t>Wrong tagging corrected, shfited from N1947 to O1818</t>
      </text>
    </comment>
    <comment ref="T1818" authorId="0" shapeId="0">
      <text>
        <t>Wrong tagging corrected, shfited from S1947 to T1818</t>
      </text>
    </comment>
    <comment ref="Y1818" authorId="0" shapeId="0">
      <text>
        <t>Wrong tagging corrected, shfited from X1947 to Y1818</t>
      </text>
    </comment>
    <comment ref="AD1818" authorId="0" shapeId="0">
      <text>
        <t>Wrong tagging corrected, shfited from AC1947 to AD1818</t>
      </text>
    </comment>
    <comment ref="AI1818" authorId="0" shapeId="0">
      <text>
        <t>Wrong tagging corrected, shfited from AH1947 to AI1818</t>
      </text>
    </comment>
    <comment ref="AN1818" authorId="0" shapeId="0">
      <text>
        <t>Wrong tagging corrected, shfited from AM1947 to AN1818</t>
      </text>
    </comment>
    <comment ref="AS1818" authorId="0" shapeId="0">
      <text>
        <t>Wrong tagging corrected, shfited from AR1947 to AS1818</t>
      </text>
    </comment>
    <comment ref="J1822" authorId="0" shapeId="0">
      <text>
        <t>Wrong tagging corrected, shfited from I1951 to J1822</t>
      </text>
    </comment>
    <comment ref="O1822" authorId="0" shapeId="0">
      <text>
        <t>Wrong tagging corrected, shfited from N1951 to O1822</t>
      </text>
    </comment>
    <comment ref="T1822" authorId="0" shapeId="0">
      <text>
        <t>Wrong tagging corrected, shfited from S1951 to T1822</t>
      </text>
    </comment>
    <comment ref="Y1822" authorId="0" shapeId="0">
      <text>
        <t>Wrong tagging corrected, shfited from X1951 to Y1822</t>
      </text>
    </comment>
    <comment ref="AD1822" authorId="0" shapeId="0">
      <text>
        <t>Wrong tagging corrected, shfited from AC1951 to AD1822</t>
      </text>
    </comment>
    <comment ref="AI1822" authorId="0" shapeId="0">
      <text>
        <t>Wrong tagging corrected, shfited from AH1951 to AI1822</t>
      </text>
    </comment>
    <comment ref="AN1822" authorId="0" shapeId="0">
      <text>
        <t>Wrong tagging corrected, shfited from AM1951 to AN1822</t>
      </text>
    </comment>
    <comment ref="AS1822" authorId="0" shapeId="0">
      <text>
        <t>Wrong tagging corrected, shfited from AR1951 to AS1822</t>
      </text>
    </comment>
    <comment ref="D1823" authorId="0" shapeId="0">
      <text>
        <t>Period is Changed from QQQA to QQQQ</t>
      </text>
    </comment>
    <comment ref="J1823" authorId="0" shapeId="0">
      <text>
        <t>Wrong tagging corrected, shfited from I1952 to J1823</t>
      </text>
    </comment>
    <comment ref="O1823" authorId="0" shapeId="0">
      <text>
        <t>Wrong tagging corrected, shfited from N1952 to O1823</t>
      </text>
    </comment>
    <comment ref="T1823" authorId="0" shapeId="0">
      <text>
        <t>Wrong tagging corrected, shfited from S1952 to T1823</t>
      </text>
    </comment>
    <comment ref="Y1823" authorId="0" shapeId="0">
      <text>
        <t>Wrong tagging corrected, shfited from X1952 to Y1823</t>
      </text>
    </comment>
    <comment ref="AD1823" authorId="0" shapeId="0">
      <text>
        <t>Wrong tagging corrected, shfited from AC1952 to AD1823</t>
      </text>
    </comment>
    <comment ref="AI1823" authorId="0" shapeId="0">
      <text>
        <t>Wrong tagging corrected, shfited from AH1952 to AI1823</t>
      </text>
    </comment>
    <comment ref="AN1823" authorId="0" shapeId="0">
      <text>
        <t>Wrong tagging corrected, shfited from AM1952 to AN1823</t>
      </text>
    </comment>
    <comment ref="AS1823" authorId="0" shapeId="0">
      <text>
        <t>Wrong tagging corrected, shfited from AR1952 to AS1823</t>
      </text>
    </comment>
    <comment ref="D1824" authorId="0" shapeId="0">
      <text>
        <t>Period is Changed from QQQA to QQQQ</t>
      </text>
    </comment>
    <comment ref="O1824" authorId="0" shapeId="0">
      <text>
        <t>Wrong tagging corrected, shfited from N1953 to O1824</t>
      </text>
    </comment>
    <comment ref="T1824" authorId="0" shapeId="0">
      <text>
        <t>Wrong tagging corrected, shfited from S1953 to T1824</t>
      </text>
    </comment>
    <comment ref="Y1824" authorId="0" shapeId="0">
      <text>
        <t>Wrong tagging corrected, shfited from X1953 to Y1824</t>
      </text>
    </comment>
    <comment ref="AD1824" authorId="0" shapeId="0">
      <text>
        <t>Wrong tagging corrected, shfited from AC1953 to AD1824</t>
      </text>
    </comment>
    <comment ref="AI1824" authorId="0" shapeId="0">
      <text>
        <t>Wrong tagging corrected, shfited from AH1953 to AI1824</t>
      </text>
    </comment>
    <comment ref="AN1824" authorId="0" shapeId="0">
      <text>
        <t>Wrong tagging corrected, shfited from AM1953 to AN1824</t>
      </text>
    </comment>
    <comment ref="AS1824" authorId="0" shapeId="0">
      <text>
        <t>Wrong tagging corrected, shfited from AR1953 to AS1824</t>
      </text>
    </comment>
    <comment ref="D1825" authorId="0" shapeId="0">
      <text>
        <t>Period is Changed from QQQA to QQQQ</t>
      </text>
    </comment>
    <comment ref="J1825" authorId="0" shapeId="0">
      <text>
        <t>Wrong tagging corrected, shfited from I1954 to J1825</t>
      </text>
    </comment>
    <comment ref="O1825" authorId="0" shapeId="0">
      <text>
        <t>Wrong tagging corrected, shfited from N1954 to O1825</t>
      </text>
    </comment>
    <comment ref="T1825" authorId="0" shapeId="0">
      <text>
        <t>Wrong tagging corrected, shfited from S1954 to T1825</t>
      </text>
    </comment>
    <comment ref="Y1825" authorId="0" shapeId="0">
      <text>
        <t>Wrong tagging corrected, shfited from X1954 to Y1825</t>
      </text>
    </comment>
    <comment ref="AD1825" authorId="0" shapeId="0">
      <text>
        <t>Wrong tagging corrected, shfited from AC1954 to AD1825</t>
      </text>
    </comment>
    <comment ref="AI1825" authorId="0" shapeId="0">
      <text>
        <t>Wrong tagging corrected, shfited from AH1954 to AI1825</t>
      </text>
    </comment>
    <comment ref="AN1825" authorId="0" shapeId="0">
      <text>
        <t>Wrong tagging corrected, shfited from AM1954 to AN1825</t>
      </text>
    </comment>
    <comment ref="AS1825" authorId="0" shapeId="0">
      <text>
        <t>Wrong tagging corrected, shfited from AR1954 to AS1825</t>
      </text>
    </comment>
    <comment ref="J1826" authorId="0" shapeId="0">
      <text>
        <t>Wrong tagging corrected, shfited from I1955 to J1826</t>
      </text>
    </comment>
    <comment ref="O1826" authorId="0" shapeId="0">
      <text>
        <t>Wrong tagging corrected, shfited from N1955 to O1826</t>
      </text>
    </comment>
    <comment ref="T1826" authorId="0" shapeId="0">
      <text>
        <t>Wrong tagging corrected, shfited from S1955 to T1826</t>
      </text>
    </comment>
    <comment ref="Y1826" authorId="0" shapeId="0">
      <text>
        <t>Wrong tagging corrected, shfited from X1955 to Y1826</t>
      </text>
    </comment>
    <comment ref="AD1826" authorId="0" shapeId="0">
      <text>
        <t>Wrong tagging corrected, shfited from AC1955 to AD1826</t>
      </text>
    </comment>
    <comment ref="AI1826" authorId="0" shapeId="0">
      <text>
        <t>Wrong tagging corrected, shfited from AH1955 to AI1826</t>
      </text>
    </comment>
    <comment ref="AN1826" authorId="0" shapeId="0">
      <text>
        <t>Wrong tagging corrected, shfited from AM1955 to AN1826</t>
      </text>
    </comment>
    <comment ref="AS1826" authorId="0" shapeId="0">
      <text>
        <t>Wrong tagging corrected, shfited from AR1955 to AS1826</t>
      </text>
    </comment>
    <comment ref="J1830" authorId="0" shapeId="0">
      <text>
        <t>Wrong tagging corrected, shfited from I1959 to J1830</t>
      </text>
    </comment>
    <comment ref="O1830" authorId="0" shapeId="0">
      <text>
        <t>Wrong tagging corrected, shfited from N1959 to O1830</t>
      </text>
    </comment>
    <comment ref="T1830" authorId="0" shapeId="0">
      <text>
        <t>Wrong tagging corrected, shfited from S1959 to T1830</t>
      </text>
    </comment>
    <comment ref="Y1830" authorId="0" shapeId="0">
      <text>
        <t>Wrong tagging corrected, shfited from X1959 to Y1830</t>
      </text>
    </comment>
    <comment ref="AD1830" authorId="0" shapeId="0">
      <text>
        <t>Wrong tagging corrected, shfited from AC1959 to AD1830</t>
      </text>
    </comment>
    <comment ref="AI1830" authorId="0" shapeId="0">
      <text>
        <t>Wrong tagging corrected, shfited from AH1959 to AI1830</t>
      </text>
    </comment>
    <comment ref="AN1830" authorId="0" shapeId="0">
      <text>
        <t>Wrong tagging corrected, shfited from AM1959 to AN1830</t>
      </text>
    </comment>
    <comment ref="AS1830" authorId="0" shapeId="0">
      <text>
        <t>Wrong tagging corrected, shfited from AR1959 to AS1830</t>
      </text>
    </comment>
    <comment ref="J1835" authorId="0" shapeId="0">
      <text>
        <t>Wrong tagging corrected, shfited from I1964 to J1835</t>
      </text>
    </comment>
    <comment ref="O1835" authorId="0" shapeId="0">
      <text>
        <t>Wrong tagging corrected, shfited from N1964 to O1835</t>
      </text>
    </comment>
    <comment ref="T1835" authorId="0" shapeId="0">
      <text>
        <t>Wrong tagging corrected, shfited from S1964 to T1835</t>
      </text>
    </comment>
    <comment ref="Y1835" authorId="0" shapeId="0">
      <text>
        <t>Wrong tagging corrected, shfited from X1964 to Y1835</t>
      </text>
    </comment>
    <comment ref="AD1835" authorId="0" shapeId="0">
      <text>
        <t>Wrong tagging corrected, shfited from AC1964 to AD1835</t>
      </text>
    </comment>
    <comment ref="AI1835" authorId="0" shapeId="0">
      <text>
        <t>Wrong tagging corrected, shfited from AH1964 to AI1835</t>
      </text>
    </comment>
    <comment ref="AN1835" authorId="0" shapeId="0">
      <text>
        <t>Wrong tagging corrected, shfited from AM1964 to AN1835</t>
      </text>
    </comment>
    <comment ref="AS1835" authorId="0" shapeId="0">
      <text>
        <t>Wrong tagging corrected, shfited from AR1964 to AS1835</t>
      </text>
    </comment>
    <comment ref="D1836" authorId="0" shapeId="0">
      <text>
        <t>Period is Changed from QQQA to QQQQ</t>
      </text>
    </comment>
    <comment ref="AD1836" authorId="0" shapeId="0">
      <text>
        <t>Wrong tagging corrected, shfited from AC1965 to AD1836</t>
      </text>
    </comment>
    <comment ref="D1837" authorId="0" shapeId="0">
      <text>
        <t>Period is Changed from QQQA to QQQQ</t>
      </text>
    </comment>
    <comment ref="J1837" authorId="0" shapeId="0">
      <text>
        <t>Wrong tagging corrected, shfited from I1966 to J1837</t>
      </text>
    </comment>
    <comment ref="O1837" authorId="0" shapeId="0">
      <text>
        <t>Wrong tagging corrected, shfited from N1966 to O1837</t>
      </text>
    </comment>
    <comment ref="T1837" authorId="0" shapeId="0">
      <text>
        <t>Wrong tagging corrected, shfited from S1966 to T1837</t>
      </text>
    </comment>
    <comment ref="Y1837" authorId="0" shapeId="0">
      <text>
        <t>Wrong tagging corrected, shfited from X1966 to Y1837</t>
      </text>
    </comment>
    <comment ref="AD1837" authorId="0" shapeId="0">
      <text>
        <t>Wrong tagging corrected, shfited from AC1966 to AD1837</t>
      </text>
    </comment>
    <comment ref="AI1837" authorId="0" shapeId="0">
      <text>
        <t>Wrong tagging corrected, shfited from AH1966 to AI1837</t>
      </text>
    </comment>
    <comment ref="AN1837" authorId="0" shapeId="0">
      <text>
        <t>Wrong tagging corrected, shfited from AM1966 to AN1837</t>
      </text>
    </comment>
    <comment ref="AS1837" authorId="0" shapeId="0">
      <text>
        <t>Wrong tagging corrected, shfited from AR1966 to AS1837</t>
      </text>
    </comment>
    <comment ref="D1838" authorId="0" shapeId="0">
      <text>
        <t>Period is Changed from QQQA to QQQQ</t>
      </text>
    </comment>
    <comment ref="Y1838" authorId="0" shapeId="0">
      <text>
        <t>Wrong tagging corrected, shfited from X1967 to Y1838</t>
      </text>
    </comment>
    <comment ref="AN1838" authorId="0" shapeId="0">
      <text>
        <t>Wrong tagging corrected, shfited from AM1967 to AN1838</t>
      </text>
    </comment>
    <comment ref="AS1838" authorId="0" shapeId="0">
      <text>
        <t>Wrong tagging corrected, shfited from AR1967 to AS1838</t>
      </text>
    </comment>
    <comment ref="D1839" authorId="0" shapeId="0">
      <text>
        <t>Period is Changed from QQQA to QQQQ</t>
      </text>
    </comment>
    <comment ref="J1839" authorId="0" shapeId="0">
      <text>
        <t>Wrong tagging corrected, shfited from I1968 to J1839</t>
      </text>
    </comment>
    <comment ref="O1839" authorId="0" shapeId="0">
      <text>
        <t>Wrong tagging corrected, shfited from N1968 to O1839</t>
      </text>
    </comment>
    <comment ref="T1839" authorId="0" shapeId="0">
      <text>
        <t>Wrong tagging corrected, shfited from S1968 to T1839</t>
      </text>
    </comment>
    <comment ref="Y1839" authorId="0" shapeId="0">
      <text>
        <t>Wrong tagging corrected, shfited from X1968 to Y1839</t>
      </text>
    </comment>
    <comment ref="AD1839" authorId="0" shapeId="0">
      <text>
        <t>Wrong tagging corrected, shfited from AC1968 to AD1839</t>
      </text>
    </comment>
    <comment ref="AI1839" authorId="0" shapeId="0">
      <text>
        <t>Wrong tagging corrected, shfited from AH1968 to AI1839</t>
      </text>
    </comment>
    <comment ref="AN1839" authorId="0" shapeId="0">
      <text>
        <t>Wrong tagging corrected, shfited from AM1968 to AN1839</t>
      </text>
    </comment>
    <comment ref="AS1839" authorId="0" shapeId="0">
      <text>
        <t>Wrong tagging corrected, shfited from AR1968 to AS1839</t>
      </text>
    </comment>
    <comment ref="J1840" authorId="0" shapeId="0">
      <text>
        <t>Wrong tagging corrected, shfited from I1969 to J1840</t>
      </text>
    </comment>
    <comment ref="O1840" authorId="0" shapeId="0">
      <text>
        <t>Wrong tagging corrected, shfited from N1969 to O1840</t>
      </text>
    </comment>
    <comment ref="T1840" authorId="0" shapeId="0">
      <text>
        <t>Wrong tagging corrected, shfited from S1969 to T1840</t>
      </text>
    </comment>
    <comment ref="Y1840" authorId="0" shapeId="0">
      <text>
        <t>Wrong tagging corrected, shfited from X1969 to Y1840</t>
      </text>
    </comment>
    <comment ref="AD1840" authorId="0" shapeId="0">
      <text>
        <t>Wrong tagging corrected, shfited from AC1969 to AD1840</t>
      </text>
    </comment>
    <comment ref="AI1840" authorId="0" shapeId="0">
      <text>
        <t>Wrong tagging corrected, shfited from AH1969 to AI1840</t>
      </text>
    </comment>
    <comment ref="AN1840" authorId="0" shapeId="0">
      <text>
        <t>Wrong tagging corrected, shfited from AM1969 to AN1840</t>
      </text>
    </comment>
    <comment ref="AS1840" authorId="0" shapeId="0">
      <text>
        <t>Wrong tagging corrected, shfited from AR1969 to AS1840</t>
      </text>
    </comment>
    <comment ref="J1844" authorId="0" shapeId="0">
      <text>
        <t>Wrong tagging corrected, shfited from I1973 to J1844</t>
      </text>
    </comment>
    <comment ref="O1844" authorId="0" shapeId="0">
      <text>
        <t>Wrong tagging corrected, shfited from N1973 to O1844</t>
      </text>
    </comment>
    <comment ref="T1844" authorId="0" shapeId="0">
      <text>
        <t>Wrong tagging corrected, shfited from S1973 to T1844</t>
      </text>
    </comment>
    <comment ref="Y1844" authorId="0" shapeId="0">
      <text>
        <t>Wrong tagging corrected, shfited from X1973 to Y1844</t>
      </text>
    </comment>
    <comment ref="AD1844" authorId="0" shapeId="0">
      <text>
        <t>Wrong tagging corrected, shfited from AC1973 to AD1844</t>
      </text>
    </comment>
    <comment ref="AI1844" authorId="0" shapeId="0">
      <text>
        <t>Wrong tagging corrected, shfited from AH1973 to AI1844</t>
      </text>
    </comment>
    <comment ref="AN1844" authorId="0" shapeId="0">
      <text>
        <t>Wrong tagging corrected, shfited from AM1973 to AN1844</t>
      </text>
    </comment>
    <comment ref="AS1844" authorId="0" shapeId="0">
      <text>
        <t>Wrong tagging corrected, shfited from AR1973 to AS1844</t>
      </text>
    </comment>
    <comment ref="D1845" authorId="0" shapeId="0">
      <text>
        <t>Period is Changed from QQQA to QQQQ</t>
      </text>
    </comment>
    <comment ref="AD1845" authorId="0" shapeId="0">
      <text>
        <t>Wrong tagging corrected, shfited from AC1974 to AD1845</t>
      </text>
    </comment>
    <comment ref="AN1845" authorId="0" shapeId="0">
      <text>
        <t>Wrong tagging corrected, shfited from AM1974 to AN1845</t>
      </text>
    </comment>
    <comment ref="D1846" authorId="0" shapeId="0">
      <text>
        <t>Period is Changed from QQQA to QQQQ</t>
      </text>
    </comment>
    <comment ref="J1846" authorId="0" shapeId="0">
      <text>
        <t>Wrong tagging corrected, shfited from I1975 to J1846</t>
      </text>
    </comment>
    <comment ref="O1846" authorId="0" shapeId="0">
      <text>
        <t>Wrong tagging corrected, shfited from N1975 to O1846</t>
      </text>
    </comment>
    <comment ref="T1846" authorId="0" shapeId="0">
      <text>
        <t>Wrong tagging corrected, shfited from S1975 to T1846</t>
      </text>
    </comment>
    <comment ref="Y1846" authorId="0" shapeId="0">
      <text>
        <t>Wrong tagging corrected, shfited from X1975 to Y1846</t>
      </text>
    </comment>
    <comment ref="AD1846" authorId="0" shapeId="0">
      <text>
        <t>Wrong tagging corrected, shfited from AC1975 to AD1846</t>
      </text>
    </comment>
    <comment ref="AI1846" authorId="0" shapeId="0">
      <text>
        <t>Wrong tagging corrected, shfited from AH1975 to AI1846</t>
      </text>
    </comment>
    <comment ref="AN1846" authorId="0" shapeId="0">
      <text>
        <t>Wrong tagging corrected, shfited from AM1975 to AN1846</t>
      </text>
    </comment>
    <comment ref="AS1846" authorId="0" shapeId="0">
      <text>
        <t>Wrong tagging corrected, shfited from AR1975 to AS1846</t>
      </text>
    </comment>
    <comment ref="D1847" authorId="0" shapeId="0">
      <text>
        <t>Period is Changed from QQQA to QQQQ</t>
      </text>
    </comment>
    <comment ref="J1847" authorId="0" shapeId="0">
      <text>
        <t>Wrong tagging corrected, shfited from I1976 to J1847</t>
      </text>
    </comment>
    <comment ref="D1848" authorId="0" shapeId="0">
      <text>
        <t>Period is Changed from QQQA to QQQQ</t>
      </text>
    </comment>
    <comment ref="J1848" authorId="0" shapeId="0">
      <text>
        <t>Wrong tagging corrected, shfited from I1977 to J1848</t>
      </text>
    </comment>
    <comment ref="O1848" authorId="0" shapeId="0">
      <text>
        <t>Wrong tagging corrected, shfited from N1977 to O1848</t>
      </text>
    </comment>
    <comment ref="T1848" authorId="0" shapeId="0">
      <text>
        <t>Wrong tagging corrected, shfited from S1977 to T1848</t>
      </text>
    </comment>
    <comment ref="Y1848" authorId="0" shapeId="0">
      <text>
        <t>Wrong tagging corrected, shfited from X1977 to Y1848</t>
      </text>
    </comment>
    <comment ref="AD1848" authorId="0" shapeId="0">
      <text>
        <t>Wrong tagging corrected, shfited from AC1977 to AD1848</t>
      </text>
    </comment>
    <comment ref="AI1848" authorId="0" shapeId="0">
      <text>
        <t>Wrong tagging corrected, shfited from AH1977 to AI1848</t>
      </text>
    </comment>
    <comment ref="AN1848" authorId="0" shapeId="0">
      <text>
        <t>Wrong tagging corrected, shfited from AM1977 to AN1848</t>
      </text>
    </comment>
    <comment ref="AS1848" authorId="0" shapeId="0">
      <text>
        <t>Wrong tagging corrected, shfited from AR1977 to AS1848</t>
      </text>
    </comment>
    <comment ref="J1849" authorId="0" shapeId="0">
      <text>
        <t>Wrong tagging corrected, shfited from I1978 to J1849</t>
      </text>
    </comment>
    <comment ref="O1849" authorId="0" shapeId="0">
      <text>
        <t>Wrong tagging corrected, shfited from N1978 to O1849</t>
      </text>
    </comment>
    <comment ref="T1849" authorId="0" shapeId="0">
      <text>
        <t>Wrong tagging corrected, shfited from S1978 to T1849</t>
      </text>
    </comment>
    <comment ref="Y1849" authorId="0" shapeId="0">
      <text>
        <t>Wrong tagging corrected, shfited from X1978 to Y1849</t>
      </text>
    </comment>
    <comment ref="AD1849" authorId="0" shapeId="0">
      <text>
        <t>Wrong tagging corrected, shfited from AC1978 to AD1849</t>
      </text>
    </comment>
    <comment ref="AI1849" authorId="0" shapeId="0">
      <text>
        <t>Wrong tagging corrected, shfited from AH1978 to AI1849</t>
      </text>
    </comment>
    <comment ref="AN1849" authorId="0" shapeId="0">
      <text>
        <t>Wrong tagging corrected, shfited from AM1978 to AN1849</t>
      </text>
    </comment>
    <comment ref="AS1849" authorId="0" shapeId="0">
      <text>
        <t>Wrong tagging corrected, shfited from AR1978 to AS1849</t>
      </text>
    </comment>
    <comment ref="J1853" authorId="0" shapeId="0">
      <text>
        <t>Wrong tagging corrected, shfited from I1982 to J1853</t>
      </text>
    </comment>
    <comment ref="O1853" authorId="0" shapeId="0">
      <text>
        <t>Wrong tagging corrected, shfited from N1982 to O1853</t>
      </text>
    </comment>
    <comment ref="T1853" authorId="0" shapeId="0">
      <text>
        <t>Wrong tagging corrected, shfited from S1982 to T1853</t>
      </text>
    </comment>
    <comment ref="Y1853" authorId="0" shapeId="0">
      <text>
        <t>Wrong tagging corrected, shfited from X1982 to Y1853</t>
      </text>
    </comment>
    <comment ref="AD1853" authorId="0" shapeId="0">
      <text>
        <t>Wrong tagging corrected, shfited from AC1982 to AD1853</t>
      </text>
    </comment>
    <comment ref="AI1853" authorId="0" shapeId="0">
      <text>
        <t>Wrong tagging corrected, shfited from AH1982 to AI1853</t>
      </text>
    </comment>
    <comment ref="AN1853" authorId="0" shapeId="0">
      <text>
        <t>Wrong tagging corrected, shfited from AM1982 to AN1853</t>
      </text>
    </comment>
    <comment ref="AS1853" authorId="0" shapeId="0">
      <text>
        <t>Wrong tagging corrected, shfited from AR1982 to AS1853</t>
      </text>
    </comment>
    <comment ref="D1854" authorId="0" shapeId="0">
      <text>
        <t>Period is Changed from QQQA to QQQQ</t>
      </text>
    </comment>
    <comment ref="J1854" authorId="0" shapeId="0">
      <text>
        <t>Wrong tagging corrected, shfited from I1983 to J1854</t>
      </text>
    </comment>
    <comment ref="O1854" authorId="0" shapeId="0">
      <text>
        <t>Wrong tagging corrected, shfited from N1983 to O1854</t>
      </text>
    </comment>
    <comment ref="T1854" authorId="0" shapeId="0">
      <text>
        <t>Wrong tagging corrected, shfited from S1983 to T1854</t>
      </text>
    </comment>
    <comment ref="Y1854" authorId="0" shapeId="0">
      <text>
        <t>Wrong tagging corrected, shfited from X1983 to Y1854</t>
      </text>
    </comment>
    <comment ref="AD1854" authorId="0" shapeId="0">
      <text>
        <t>Wrong tagging corrected, shfited from AC1983 to AD1854</t>
      </text>
    </comment>
    <comment ref="AI1854" authorId="0" shapeId="0">
      <text>
        <t>Wrong tagging corrected, shfited from AH1983 to AI1854</t>
      </text>
    </comment>
    <comment ref="AN1854" authorId="0" shapeId="0">
      <text>
        <t>Wrong tagging corrected, shfited from AM1983 to AN1854</t>
      </text>
    </comment>
    <comment ref="AS1854" authorId="0" shapeId="0">
      <text>
        <t>Wrong tagging corrected, shfited from AR1983 to AS1854</t>
      </text>
    </comment>
    <comment ref="D1855" authorId="0" shapeId="0">
      <text>
        <t>Period is Changed from QQQA to QQQQ</t>
      </text>
    </comment>
    <comment ref="J1855" authorId="0" shapeId="0">
      <text>
        <t>Wrong tagging corrected, shfited from I1984 to J1855</t>
      </text>
    </comment>
    <comment ref="O1855" authorId="0" shapeId="0">
      <text>
        <t>Wrong tagging corrected, shfited from N1984 to O1855</t>
      </text>
    </comment>
    <comment ref="T1855" authorId="0" shapeId="0">
      <text>
        <t>Wrong tagging corrected, shfited from S1984 to T1855</t>
      </text>
    </comment>
    <comment ref="Y1855" authorId="0" shapeId="0">
      <text>
        <t>Wrong tagging corrected, shfited from X1984 to Y1855</t>
      </text>
    </comment>
    <comment ref="AD1855" authorId="0" shapeId="0">
      <text>
        <t>Wrong tagging corrected, shfited from AC1984 to AD1855</t>
      </text>
    </comment>
    <comment ref="AI1855" authorId="0" shapeId="0">
      <text>
        <t>Wrong tagging corrected, shfited from AH1984 to AI1855</t>
      </text>
    </comment>
    <comment ref="AN1855" authorId="0" shapeId="0">
      <text>
        <t>Wrong tagging corrected, shfited from AM1984 to AN1855</t>
      </text>
    </comment>
    <comment ref="AS1855" authorId="0" shapeId="0">
      <text>
        <t>Wrong tagging corrected, shfited from AR1984 to AS1855</t>
      </text>
    </comment>
    <comment ref="D1856" authorId="0" shapeId="0">
      <text>
        <t>Period is Changed from QQQA to QQQQ</t>
      </text>
    </comment>
    <comment ref="J1856" authorId="0" shapeId="0">
      <text>
        <t>Wrong tagging corrected, shfited from I1985 to J1856</t>
      </text>
    </comment>
    <comment ref="O1856" authorId="0" shapeId="0">
      <text>
        <t>Wrong tagging corrected, shfited from N1985 to O1856</t>
      </text>
    </comment>
    <comment ref="T1856" authorId="0" shapeId="0">
      <text>
        <t>Wrong tagging corrected, shfited from S1985 to T1856</t>
      </text>
    </comment>
    <comment ref="Y1856" authorId="0" shapeId="0">
      <text>
        <t>Wrong tagging corrected, shfited from X1985 to Y1856</t>
      </text>
    </comment>
    <comment ref="AD1856" authorId="0" shapeId="0">
      <text>
        <t>Wrong tagging corrected, shfited from AC1985 to AD1856</t>
      </text>
    </comment>
    <comment ref="AI1856" authorId="0" shapeId="0">
      <text>
        <t>Wrong tagging corrected, shfited from AH1985 to AI1856</t>
      </text>
    </comment>
    <comment ref="AN1856" authorId="0" shapeId="0">
      <text>
        <t>Wrong tagging corrected, shfited from AM1985 to AN1856</t>
      </text>
    </comment>
    <comment ref="AS1856" authorId="0" shapeId="0">
      <text>
        <t>Wrong tagging corrected, shfited from AR1985 to AS1856</t>
      </text>
    </comment>
    <comment ref="J1857" authorId="0" shapeId="0">
      <text>
        <t>Wrong tagging corrected, shfited from I1986 to J1857</t>
      </text>
    </comment>
    <comment ref="O1857" authorId="0" shapeId="0">
      <text>
        <t>Wrong tagging corrected, shfited from N1986 to O1857</t>
      </text>
    </comment>
    <comment ref="T1857" authorId="0" shapeId="0">
      <text>
        <t>Wrong tagging corrected, shfited from S1986 to T1857</t>
      </text>
    </comment>
    <comment ref="Y1857" authorId="0" shapeId="0">
      <text>
        <t>Wrong tagging corrected, shfited from X1986 to Y1857</t>
      </text>
    </comment>
    <comment ref="AD1857" authorId="0" shapeId="0">
      <text>
        <t>Wrong tagging corrected, shfited from AC1986 to AD1857</t>
      </text>
    </comment>
    <comment ref="AI1857" authorId="0" shapeId="0">
      <text>
        <t>Wrong tagging corrected, shfited from AH1986 to AI1857</t>
      </text>
    </comment>
    <comment ref="AN1857" authorId="0" shapeId="0">
      <text>
        <t>Wrong tagging corrected, shfited from AM1986 to AN1857</t>
      </text>
    </comment>
    <comment ref="AS1857" authorId="0" shapeId="0">
      <text>
        <t>Wrong tagging corrected, shfited from AR1986 to AS1857</t>
      </text>
    </comment>
    <comment ref="J1861" authorId="0" shapeId="0">
      <text>
        <t>Wrong tagging corrected, shfited from I1990 to J1861</t>
      </text>
    </comment>
    <comment ref="O1861" authorId="0" shapeId="0">
      <text>
        <t>Wrong tagging corrected, shfited from N1990 to O1861</t>
      </text>
    </comment>
    <comment ref="T1861" authorId="0" shapeId="0">
      <text>
        <t>Wrong tagging corrected, shfited from S1990 to T1861</t>
      </text>
    </comment>
    <comment ref="Y1861" authorId="0" shapeId="0">
      <text>
        <t>Wrong tagging corrected, shfited from X1990 to Y1861</t>
      </text>
    </comment>
    <comment ref="AD1861" authorId="0" shapeId="0">
      <text>
        <t>Wrong tagging corrected, shfited from AC1990 to AD1861</t>
      </text>
    </comment>
    <comment ref="AI1861" authorId="0" shapeId="0">
      <text>
        <t>Wrong tagging corrected, shfited from AH1990 to AI1861</t>
      </text>
    </comment>
    <comment ref="AN1861" authorId="0" shapeId="0">
      <text>
        <t>Wrong tagging corrected, shfited from AM1990 to AN1861</t>
      </text>
    </comment>
    <comment ref="AS1861" authorId="0" shapeId="0">
      <text>
        <t>Wrong tagging corrected, shfited from AR1990 to AS1861</t>
      </text>
    </comment>
    <comment ref="J1866" authorId="0" shapeId="0">
      <text>
        <t>Wrong tagging corrected, shfited from I1995 to J1866</t>
      </text>
    </comment>
    <comment ref="O1866" authorId="0" shapeId="0">
      <text>
        <t>Wrong tagging corrected, shfited from N1995 to O1866</t>
      </text>
    </comment>
    <comment ref="T1866" authorId="0" shapeId="0">
      <text>
        <t>Wrong tagging corrected, shfited from S1995 to T1866</t>
      </text>
    </comment>
    <comment ref="Y1866" authorId="0" shapeId="0">
      <text>
        <t>Wrong tagging corrected, shfited from X1995 to Y1866</t>
      </text>
    </comment>
    <comment ref="AD1866" authorId="0" shapeId="0">
      <text>
        <t>Wrong tagging corrected, shfited from AC1995 to AD1866</t>
      </text>
    </comment>
    <comment ref="AI1866" authorId="0" shapeId="0">
      <text>
        <t>Wrong tagging corrected, shfited from AH1995 to AI1866</t>
      </text>
    </comment>
    <comment ref="AN1866" authorId="0" shapeId="0">
      <text>
        <t>Wrong tagging corrected, shfited from AM1995 to AN1866</t>
      </text>
    </comment>
    <comment ref="AS1866" authorId="0" shapeId="0">
      <text>
        <t>Wrong tagging corrected, shfited from AR1995 to AS1866</t>
      </text>
    </comment>
    <comment ref="D1867" authorId="0" shapeId="0">
      <text>
        <t>Period is Changed from QQQA to QQQQ</t>
      </text>
    </comment>
    <comment ref="AD1867" authorId="0" shapeId="0">
      <text>
        <t>Wrong tagging corrected, shfited from AC1996 to AD1867</t>
      </text>
    </comment>
    <comment ref="D1868" authorId="0" shapeId="0">
      <text>
        <t>Period is Changed from QQQA to QQQQ</t>
      </text>
    </comment>
    <comment ref="J1868" authorId="0" shapeId="0">
      <text>
        <t>Wrong tagging corrected, shfited from I1997 to J1868</t>
      </text>
    </comment>
    <comment ref="O1868" authorId="0" shapeId="0">
      <text>
        <t>Wrong tagging corrected, shfited from N1997 to O1868</t>
      </text>
    </comment>
    <comment ref="T1868" authorId="0" shapeId="0">
      <text>
        <t>Wrong tagging corrected, shfited from S1997 to T1868</t>
      </text>
    </comment>
    <comment ref="Y1868" authorId="0" shapeId="0">
      <text>
        <t>Wrong tagging corrected, shfited from X1997 to Y1868</t>
      </text>
    </comment>
    <comment ref="AD1868" authorId="0" shapeId="0">
      <text>
        <t>Wrong tagging corrected, shfited from AC1997 to AD1868</t>
      </text>
    </comment>
    <comment ref="AI1868" authorId="0" shapeId="0">
      <text>
        <t>Wrong tagging corrected, shfited from AH1997 to AI1868</t>
      </text>
    </comment>
    <comment ref="AN1868" authorId="0" shapeId="0">
      <text>
        <t>Wrong tagging corrected, shfited from AM1997 to AN1868</t>
      </text>
    </comment>
    <comment ref="AS1868" authorId="0" shapeId="0">
      <text>
        <t>Wrong tagging corrected, shfited from AR1997 to AS1868</t>
      </text>
    </comment>
    <comment ref="D1869" authorId="0" shapeId="0">
      <text>
        <t>Period is Changed from QQQA to QQQQ</t>
      </text>
    </comment>
    <comment ref="O1869" authorId="0" shapeId="0">
      <text>
        <t>Wrong tagging corrected, shfited from N1998 to O1869</t>
      </text>
    </comment>
    <comment ref="T1869" authorId="0" shapeId="0">
      <text>
        <t>Wrong tagging corrected, shfited from S1998 to T1869</t>
      </text>
    </comment>
    <comment ref="Y1869" authorId="0" shapeId="0">
      <text>
        <t>Wrong tagging corrected, shfited from X1998 to Y1869</t>
      </text>
    </comment>
    <comment ref="AD1869" authorId="0" shapeId="0">
      <text>
        <t>Wrong tagging corrected, shfited from AC1998 to AD1869</t>
      </text>
    </comment>
    <comment ref="AI1869" authorId="0" shapeId="0">
      <text>
        <t>Wrong tagging corrected, shfited from AH1998 to AI1869</t>
      </text>
    </comment>
    <comment ref="AN1869" authorId="0" shapeId="0">
      <text>
        <t>Wrong tagging corrected, shfited from AM1998 to AN1869</t>
      </text>
    </comment>
    <comment ref="AS1869" authorId="0" shapeId="0">
      <text>
        <t>Wrong tagging corrected, shfited from AR1998 to AS1869</t>
      </text>
    </comment>
    <comment ref="D1870" authorId="0" shapeId="0">
      <text>
        <t>Period is Changed from QQQA to QQQQ</t>
      </text>
    </comment>
    <comment ref="J1870" authorId="0" shapeId="0">
      <text>
        <t>Wrong tagging corrected, shfited from I1999 to J1870</t>
      </text>
    </comment>
    <comment ref="O1870" authorId="0" shapeId="0">
      <text>
        <t>Wrong tagging corrected, shfited from N1999 to O1870</t>
      </text>
    </comment>
    <comment ref="T1870" authorId="0" shapeId="0">
      <text>
        <t>Wrong tagging corrected, shfited from S1999 to T1870</t>
      </text>
    </comment>
    <comment ref="Y1870" authorId="0" shapeId="0">
      <text>
        <t>Wrong tagging corrected, shfited from X1999 to Y1870</t>
      </text>
    </comment>
    <comment ref="AD1870" authorId="0" shapeId="0">
      <text>
        <t>Wrong tagging corrected, shfited from AC1999 to AD1870</t>
      </text>
    </comment>
    <comment ref="AI1870" authorId="0" shapeId="0">
      <text>
        <t>Wrong tagging corrected, shfited from AH1999 to AI1870</t>
      </text>
    </comment>
    <comment ref="AN1870" authorId="0" shapeId="0">
      <text>
        <t>Wrong tagging corrected, shfited from AM1999 to AN1870</t>
      </text>
    </comment>
    <comment ref="AS1870" authorId="0" shapeId="0">
      <text>
        <t>Wrong tagging corrected, shfited from AR1999 to AS1870</t>
      </text>
    </comment>
    <comment ref="J1871" authorId="0" shapeId="0">
      <text>
        <t>Wrong tagging corrected, shfited from I2000 to J1871</t>
      </text>
    </comment>
    <comment ref="O1871" authorId="0" shapeId="0">
      <text>
        <t>Wrong tagging corrected, shfited from N2000 to O1871</t>
      </text>
    </comment>
    <comment ref="T1871" authorId="0" shapeId="0">
      <text>
        <t>Wrong tagging corrected, shfited from S2000 to T1871</t>
      </text>
    </comment>
    <comment ref="Y1871" authorId="0" shapeId="0">
      <text>
        <t>Wrong tagging corrected, shfited from X2000 to Y1871</t>
      </text>
    </comment>
    <comment ref="AD1871" authorId="0" shapeId="0">
      <text>
        <t>Wrong tagging corrected, shfited from AC2000 to AD1871</t>
      </text>
    </comment>
    <comment ref="AI1871" authorId="0" shapeId="0">
      <text>
        <t>Wrong tagging corrected, shfited from AH2000 to AI1871</t>
      </text>
    </comment>
    <comment ref="AN1871" authorId="0" shapeId="0">
      <text>
        <t>Wrong tagging corrected, shfited from AM2000 to AN1871</t>
      </text>
    </comment>
    <comment ref="AS1871" authorId="0" shapeId="0">
      <text>
        <t>Wrong tagging corrected, shfited from AR2000 to AS1871</t>
      </text>
    </comment>
    <comment ref="J1876" authorId="0" shapeId="0">
      <text>
        <t>Wrong tagging corrected, shfited from I2005 to J1876</t>
      </text>
    </comment>
    <comment ref="O1876" authorId="0" shapeId="0">
      <text>
        <t>Wrong tagging corrected, shfited from N2005 to O1876</t>
      </text>
    </comment>
    <comment ref="T1876" authorId="0" shapeId="0">
      <text>
        <t>Wrong tagging corrected, shfited from S2005 to T1876</t>
      </text>
    </comment>
    <comment ref="Y1876" authorId="0" shapeId="0">
      <text>
        <t>Wrong tagging corrected, shfited from X2005 to Y1876</t>
      </text>
    </comment>
    <comment ref="AD1876" authorId="0" shapeId="0">
      <text>
        <t>Wrong tagging corrected, shfited from AC2005 to AD1876</t>
      </text>
    </comment>
    <comment ref="AI1876" authorId="0" shapeId="0">
      <text>
        <t>Wrong tagging corrected, shfited from AH2005 to AI1876</t>
      </text>
    </comment>
    <comment ref="AN1876" authorId="0" shapeId="0">
      <text>
        <t>Wrong tagging corrected, shfited from AM2005 to AN1876</t>
      </text>
    </comment>
    <comment ref="AS1876" authorId="0" shapeId="0">
      <text>
        <t>Wrong tagging corrected, shfited from AR2005 to AS1876</t>
      </text>
    </comment>
    <comment ref="D1877" authorId="0" shapeId="0">
      <text>
        <t>Period is Changed from QQQA to QQQQ</t>
      </text>
    </comment>
    <comment ref="J1877" authorId="0" shapeId="0">
      <text>
        <t>Wrong tagging corrected, shfited from I2006 to J1877</t>
      </text>
    </comment>
    <comment ref="O1877" authorId="0" shapeId="0">
      <text>
        <t>Wrong tagging corrected, shfited from N2006 to O1877</t>
      </text>
    </comment>
    <comment ref="T1877" authorId="0" shapeId="0">
      <text>
        <t>Wrong tagging corrected, shfited from S2006 to T1877</t>
      </text>
    </comment>
    <comment ref="Y1877" authorId="0" shapeId="0">
      <text>
        <t>Wrong tagging corrected, shfited from X2006 to Y1877</t>
      </text>
    </comment>
    <comment ref="AD1877" authorId="0" shapeId="0">
      <text>
        <t>Wrong tagging corrected, shfited from AC2006 to AD1877</t>
      </text>
    </comment>
    <comment ref="AI1877" authorId="0" shapeId="0">
      <text>
        <t>Wrong tagging corrected, shfited from AH2006 to AI1877</t>
      </text>
    </comment>
    <comment ref="AN1877" authorId="0" shapeId="0">
      <text>
        <t>Wrong tagging corrected, shfited from AM2006 to AN1877</t>
      </text>
    </comment>
    <comment ref="AS1877" authorId="0" shapeId="0">
      <text>
        <t>Wrong tagging corrected, shfited from AR2006 to AS1877</t>
      </text>
    </comment>
    <comment ref="D1878" authorId="0" shapeId="0">
      <text>
        <t>Period is Changed from QQQA to QQQQ</t>
      </text>
    </comment>
    <comment ref="J1878" authorId="0" shapeId="0">
      <text>
        <t>Wrong tagging corrected, shfited from I2007 to J1878</t>
      </text>
    </comment>
    <comment ref="AD1878" authorId="0" shapeId="0">
      <text>
        <t>Wrong tagging corrected, shfited from AC2007 to AD1878</t>
      </text>
    </comment>
    <comment ref="AN1878" authorId="0" shapeId="0">
      <text>
        <t>Wrong tagging corrected, shfited from AM2007 to AN1878</t>
      </text>
    </comment>
    <comment ref="D1879" authorId="0" shapeId="0">
      <text>
        <t>Period is Changed from QQQA to QQQQ</t>
      </text>
    </comment>
    <comment ref="J1879" authorId="0" shapeId="0">
      <text>
        <t>Wrong tagging corrected, shfited from I2008 to J1879</t>
      </text>
    </comment>
    <comment ref="O1879" authorId="0" shapeId="0">
      <text>
        <t>Wrong tagging corrected, shfited from N2008 to O1879</t>
      </text>
    </comment>
    <comment ref="T1879" authorId="0" shapeId="0">
      <text>
        <t>Wrong tagging corrected, shfited from S2008 to T1879</t>
      </text>
    </comment>
    <comment ref="Y1879" authorId="0" shapeId="0">
      <text>
        <t>Wrong tagging corrected, shfited from X2008 to Y1879</t>
      </text>
    </comment>
    <comment ref="AD1879" authorId="0" shapeId="0">
      <text>
        <t>Wrong tagging corrected, shfited from AC2008 to AD1879</t>
      </text>
    </comment>
    <comment ref="AI1879" authorId="0" shapeId="0">
      <text>
        <t>Wrong tagging corrected, shfited from AH2008 to AI1879</t>
      </text>
    </comment>
    <comment ref="AN1879" authorId="0" shapeId="0">
      <text>
        <t>Wrong tagging corrected, shfited from AM2008 to AN1879</t>
      </text>
    </comment>
    <comment ref="AS1879" authorId="0" shapeId="0">
      <text>
        <t>Wrong tagging corrected, shfited from AR2008 to AS1879</t>
      </text>
    </comment>
    <comment ref="J1880" authorId="0" shapeId="0">
      <text>
        <t>Wrong tagging corrected, shfited from I2009 to J1880</t>
      </text>
    </comment>
    <comment ref="O1880" authorId="0" shapeId="0">
      <text>
        <t>Wrong tagging corrected, shfited from N2009 to O1880</t>
      </text>
    </comment>
    <comment ref="T1880" authorId="0" shapeId="0">
      <text>
        <t>Wrong tagging corrected, shfited from S2009 to T1880</t>
      </text>
    </comment>
    <comment ref="Y1880" authorId="0" shapeId="0">
      <text>
        <t>Wrong tagging corrected, shfited from X2009 to Y1880</t>
      </text>
    </comment>
    <comment ref="AD1880" authorId="0" shapeId="0">
      <text>
        <t>Wrong tagging corrected, shfited from AC2009 to AD1880</t>
      </text>
    </comment>
    <comment ref="AI1880" authorId="0" shapeId="0">
      <text>
        <t>Wrong tagging corrected, shfited from AH2009 to AI1880</t>
      </text>
    </comment>
    <comment ref="AN1880" authorId="0" shapeId="0">
      <text>
        <t>Wrong tagging corrected, shfited from AM2009 to AN1880</t>
      </text>
    </comment>
    <comment ref="AS1880" authorId="0" shapeId="0">
      <text>
        <t>Wrong tagging corrected, shfited from AR2009 to AS1880</t>
      </text>
    </comment>
    <comment ref="J1885" authorId="0" shapeId="0">
      <text>
        <t>Wrong tagging corrected, shfited from I2014 to J1885</t>
      </text>
    </comment>
    <comment ref="O1885" authorId="0" shapeId="0">
      <text>
        <t>Wrong tagging corrected, shfited from N2014 to O1885</t>
      </text>
    </comment>
    <comment ref="T1885" authorId="0" shapeId="0">
      <text>
        <t>Wrong tagging corrected, shfited from S2014 to T1885</t>
      </text>
    </comment>
    <comment ref="Y1885" authorId="0" shapeId="0">
      <text>
        <t>Wrong tagging corrected, shfited from X2014 to Y1885</t>
      </text>
    </comment>
    <comment ref="AD1885" authorId="0" shapeId="0">
      <text>
        <t>Wrong tagging corrected, shfited from AC2014 to AD1885</t>
      </text>
    </comment>
    <comment ref="AI1885" authorId="0" shapeId="0">
      <text>
        <t>Wrong tagging corrected, shfited from AH2014 to AI1885</t>
      </text>
    </comment>
    <comment ref="AN1885" authorId="0" shapeId="0">
      <text>
        <t>Wrong tagging corrected, shfited from AM2014 to AN1885</t>
      </text>
    </comment>
    <comment ref="AS1885" authorId="0" shapeId="0">
      <text>
        <t>Wrong tagging corrected, shfited from AR2014 to AS1885</t>
      </text>
    </comment>
    <comment ref="D1886" authorId="0" shapeId="0">
      <text>
        <t>Period is Changed from QQQA to QQQQ</t>
      </text>
    </comment>
    <comment ref="J1886" authorId="0" shapeId="0">
      <text>
        <t>Wrong tagging corrected, shfited from I2015 to J1886</t>
      </text>
    </comment>
    <comment ref="O1886" authorId="0" shapeId="0">
      <text>
        <t>Wrong tagging corrected, shfited from N2015 to O1886</t>
      </text>
    </comment>
    <comment ref="T1886" authorId="0" shapeId="0">
      <text>
        <t>Wrong tagging corrected, shfited from S2015 to T1886</t>
      </text>
    </comment>
    <comment ref="Y1886" authorId="0" shapeId="0">
      <text>
        <t>Wrong tagging corrected, shfited from X2015 to Y1886</t>
      </text>
    </comment>
    <comment ref="AD1886" authorId="0" shapeId="0">
      <text>
        <t>Wrong tagging corrected, shfited from AC2015 to AD1886</t>
      </text>
    </comment>
    <comment ref="AI1886" authorId="0" shapeId="0">
      <text>
        <t>Wrong tagging corrected, shfited from AH2015 to AI1886</t>
      </text>
    </comment>
    <comment ref="AN1886" authorId="0" shapeId="0">
      <text>
        <t>Wrong tagging corrected, shfited from AM2015 to AN1886</t>
      </text>
    </comment>
    <comment ref="AS1886" authorId="0" shapeId="0">
      <text>
        <t>Wrong tagging corrected, shfited from AR2015 to AS1886</t>
      </text>
    </comment>
    <comment ref="D1887" authorId="0" shapeId="0">
      <text>
        <t>Period is Changed from QQQA to QQQQ</t>
      </text>
    </comment>
    <comment ref="J1887" authorId="0" shapeId="0">
      <text>
        <t>Wrong tagging corrected, shfited from I2016 to J1887</t>
      </text>
    </comment>
    <comment ref="O1887" authorId="0" shapeId="0">
      <text>
        <t>Wrong tagging corrected, shfited from N2016 to O1887</t>
      </text>
    </comment>
    <comment ref="T1887" authorId="0" shapeId="0">
      <text>
        <t>Wrong tagging corrected, shfited from S2016 to T1887</t>
      </text>
    </comment>
    <comment ref="Y1887" authorId="0" shapeId="0">
      <text>
        <t>Wrong tagging corrected, shfited from X2016 to Y1887</t>
      </text>
    </comment>
    <comment ref="AD1887" authorId="0" shapeId="0">
      <text>
        <t>Wrong tagging corrected, shfited from AC2016 to AD1887</t>
      </text>
    </comment>
    <comment ref="AI1887" authorId="0" shapeId="0">
      <text>
        <t>Wrong tagging corrected, shfited from AH2016 to AI1887</t>
      </text>
    </comment>
    <comment ref="AN1887" authorId="0" shapeId="0">
      <text>
        <t>Wrong tagging corrected, shfited from AM2016 to AN1887</t>
      </text>
    </comment>
    <comment ref="AS1887" authorId="0" shapeId="0">
      <text>
        <t>Wrong tagging corrected, shfited from AR2016 to AS1887</t>
      </text>
    </comment>
    <comment ref="D1888" authorId="0" shapeId="0">
      <text>
        <t>Period is Changed from QQQA to QQQQ</t>
      </text>
    </comment>
    <comment ref="J1888" authorId="0" shapeId="0">
      <text>
        <t>Wrong tagging corrected, shfited from I2017 to J1888</t>
      </text>
    </comment>
    <comment ref="O1888" authorId="0" shapeId="0">
      <text>
        <t>Wrong tagging corrected, shfited from N2017 to O1888</t>
      </text>
    </comment>
    <comment ref="T1888" authorId="0" shapeId="0">
      <text>
        <t>Wrong tagging corrected, shfited from S2017 to T1888</t>
      </text>
    </comment>
    <comment ref="Y1888" authorId="0" shapeId="0">
      <text>
        <t>Wrong tagging corrected, shfited from X2017 to Y1888</t>
      </text>
    </comment>
    <comment ref="AD1888" authorId="0" shapeId="0">
      <text>
        <t>Wrong tagging corrected, shfited from AC2017 to AD1888</t>
      </text>
    </comment>
    <comment ref="AI1888" authorId="0" shapeId="0">
      <text>
        <t>Wrong tagging corrected, shfited from AH2017 to AI1888</t>
      </text>
    </comment>
    <comment ref="AN1888" authorId="0" shapeId="0">
      <text>
        <t>Wrong tagging corrected, shfited from AM2017 to AN1888</t>
      </text>
    </comment>
    <comment ref="AS1888" authorId="0" shapeId="0">
      <text>
        <t>Wrong tagging corrected, shfited from AR2017 to AS1888</t>
      </text>
    </comment>
    <comment ref="J1889" authorId="0" shapeId="0">
      <text>
        <t>Wrong tagging corrected, shfited from I2018 to J1889</t>
      </text>
    </comment>
    <comment ref="O1889" authorId="0" shapeId="0">
      <text>
        <t>Wrong tagging corrected, shfited from N2018 to O1889</t>
      </text>
    </comment>
    <comment ref="T1889" authorId="0" shapeId="0">
      <text>
        <t>Wrong tagging corrected, shfited from S2018 to T1889</t>
      </text>
    </comment>
    <comment ref="Y1889" authorId="0" shapeId="0">
      <text>
        <t>Wrong tagging corrected, shfited from X2018 to Y1889</t>
      </text>
    </comment>
    <comment ref="AD1889" authorId="0" shapeId="0">
      <text>
        <t>Wrong tagging corrected, shfited from AC2018 to AD1889</t>
      </text>
    </comment>
    <comment ref="AI1889" authorId="0" shapeId="0">
      <text>
        <t>Wrong tagging corrected, shfited from AH2018 to AI1889</t>
      </text>
    </comment>
    <comment ref="AN1889" authorId="0" shapeId="0">
      <text>
        <t>Wrong tagging corrected, shfited from AM2018 to AN1889</t>
      </text>
    </comment>
    <comment ref="AS1889" authorId="0" shapeId="0">
      <text>
        <t>Wrong tagging corrected, shfited from AR2018 to AS1889</t>
      </text>
    </comment>
    <comment ref="J1894" authorId="0" shapeId="0">
      <text>
        <t>Wrong tagging corrected, shfited from I2023 to J1894</t>
      </text>
    </comment>
    <comment ref="O1894" authorId="0" shapeId="0">
      <text>
        <t>Wrong tagging corrected, shfited from N2023 to O1894</t>
      </text>
    </comment>
    <comment ref="T1894" authorId="0" shapeId="0">
      <text>
        <t>Wrong tagging corrected, shfited from S2023 to T1894</t>
      </text>
    </comment>
    <comment ref="Y1894" authorId="0" shapeId="0">
      <text>
        <t>Wrong tagging corrected, shfited from X2023 to Y1894</t>
      </text>
    </comment>
    <comment ref="AD1894" authorId="0" shapeId="0">
      <text>
        <t>Wrong tagging corrected, shfited from AC2023 to AD1894</t>
      </text>
    </comment>
    <comment ref="AI1894" authorId="0" shapeId="0">
      <text>
        <t>Wrong tagging corrected, shfited from AH2023 to AI1894</t>
      </text>
    </comment>
    <comment ref="AN1894" authorId="0" shapeId="0">
      <text>
        <t>Wrong tagging corrected, shfited from AM2023 to AN1894</t>
      </text>
    </comment>
    <comment ref="AS1894" authorId="0" shapeId="0">
      <text>
        <t>Wrong tagging corrected, shfited from AR2023 to AS1894</t>
      </text>
    </comment>
    <comment ref="T1902" authorId="0" shapeId="0">
      <text>
        <t>Wrong tagging corrected, shfited from S2031 to T1902</t>
      </text>
    </comment>
    <comment ref="Y1902" authorId="0" shapeId="0">
      <text>
        <t>Wrong tagging corrected, shfited from X2031 to Y1902</t>
      </text>
    </comment>
    <comment ref="AD1902" authorId="0" shapeId="0">
      <text>
        <t>Wrong tagging corrected, shfited from AC2031 to AD1902</t>
      </text>
    </comment>
    <comment ref="AI1902" authorId="0" shapeId="0">
      <text>
        <t>Wrong tagging corrected, shfited from AH2031 to AI1902</t>
      </text>
    </comment>
    <comment ref="AN1902" authorId="0" shapeId="0">
      <text>
        <t>Wrong tagging corrected, shfited from AM2031 to AN1902</t>
      </text>
    </comment>
    <comment ref="AS1902" authorId="0" shapeId="0">
      <text>
        <t>Wrong tagging corrected, shfited from AR2031 to AS1902</t>
      </text>
    </comment>
    <comment ref="D1903" authorId="0" shapeId="0">
      <text>
        <t>Period is Changed from QQQA to QQQQ</t>
      </text>
    </comment>
    <comment ref="T1903" authorId="0" shapeId="0">
      <text>
        <t>Wrong tagging corrected, shfited from S2032 to T1903</t>
      </text>
    </comment>
    <comment ref="Y1903" authorId="0" shapeId="0">
      <text>
        <t>Wrong tagging corrected, shfited from X2032 to Y1903</t>
      </text>
    </comment>
    <comment ref="AD1903" authorId="0" shapeId="0">
      <text>
        <t>Wrong tagging corrected, shfited from AC2032 to AD1903</t>
      </text>
    </comment>
    <comment ref="AI1903" authorId="0" shapeId="0">
      <text>
        <t>Wrong tagging corrected, shfited from AH2032 to AI1903</t>
      </text>
    </comment>
    <comment ref="AN1903" authorId="0" shapeId="0">
      <text>
        <t>Wrong tagging corrected, shfited from AM2032 to AN1903</t>
      </text>
    </comment>
    <comment ref="AS1903" authorId="0" shapeId="0">
      <text>
        <t>Wrong tagging corrected, shfited from AR2032 to AS1903</t>
      </text>
    </comment>
    <comment ref="D1904" authorId="0" shapeId="0">
      <text>
        <t>Period is Changed from QQQA to QQQQ</t>
      </text>
    </comment>
    <comment ref="AD1904" authorId="0" shapeId="0">
      <text>
        <t>Wrong tagging corrected, shfited from AC2033 to AD1904</t>
      </text>
    </comment>
    <comment ref="D1906" authorId="0" shapeId="0">
      <text>
        <t>Period is Changed from QQQA to QQQQ</t>
      </text>
    </comment>
    <comment ref="T1906" authorId="0" shapeId="0">
      <text>
        <t>Wrong tagging corrected, shfited from S2035 to T1906</t>
      </text>
    </comment>
    <comment ref="Y1906" authorId="0" shapeId="0">
      <text>
        <t>Wrong tagging corrected, shfited from X2035 to Y1906</t>
      </text>
    </comment>
    <comment ref="AD1906" authorId="0" shapeId="0">
      <text>
        <t>Wrong tagging corrected, shfited from AC2035 to AD1906</t>
      </text>
    </comment>
    <comment ref="AI1906" authorId="0" shapeId="0">
      <text>
        <t>Wrong tagging corrected, shfited from AH2035 to AI1906</t>
      </text>
    </comment>
    <comment ref="AN1906" authorId="0" shapeId="0">
      <text>
        <t>Wrong tagging corrected, shfited from AM2035 to AN1906</t>
      </text>
    </comment>
    <comment ref="AS1906" authorId="0" shapeId="0">
      <text>
        <t>Wrong tagging corrected, shfited from AR2035 to AS1906</t>
      </text>
    </comment>
    <comment ref="T1907" authorId="0" shapeId="0">
      <text>
        <t>Wrong tagging corrected, shfited from S2036 to T1907</t>
      </text>
    </comment>
    <comment ref="Y1907" authorId="0" shapeId="0">
      <text>
        <t>Wrong tagging corrected, shfited from X2036 to Y1907</t>
      </text>
    </comment>
    <comment ref="AD1907" authorId="0" shapeId="0">
      <text>
        <t>Wrong tagging corrected, shfited from AC2036 to AD1907</t>
      </text>
    </comment>
    <comment ref="AI1907" authorId="0" shapeId="0">
      <text>
        <t>Wrong tagging corrected, shfited from AH2036 to AI1907</t>
      </text>
    </comment>
    <comment ref="AN1907" authorId="0" shapeId="0">
      <text>
        <t>Wrong tagging corrected, shfited from AM2036 to AN1907</t>
      </text>
    </comment>
    <comment ref="AS1907" authorId="0" shapeId="0">
      <text>
        <t>Wrong tagging corrected, shfited from AR2036 to AS1907</t>
      </text>
    </comment>
    <comment ref="T1911" authorId="0" shapeId="0">
      <text>
        <t>Wrong tagging corrected, shfited from S2040 to T1911</t>
      </text>
    </comment>
    <comment ref="Y1911" authorId="0" shapeId="0">
      <text>
        <t>Wrong tagging corrected, shfited from X2040 to Y1911</t>
      </text>
    </comment>
    <comment ref="AD1911" authorId="0" shapeId="0">
      <text>
        <t>Wrong tagging corrected, shfited from AC2040 to AD1911</t>
      </text>
    </comment>
    <comment ref="AI1911" authorId="0" shapeId="0">
      <text>
        <t>Wrong tagging corrected, shfited from AH2040 to AI1911</t>
      </text>
    </comment>
    <comment ref="AN1911" authorId="0" shapeId="0">
      <text>
        <t>Wrong tagging corrected, shfited from AM2040 to AN1911</t>
      </text>
    </comment>
    <comment ref="AS1911" authorId="0" shapeId="0">
      <text>
        <t>Wrong tagging corrected, shfited from AR2040 to AS1911</t>
      </text>
    </comment>
    <comment ref="D1912" authorId="0" shapeId="0">
      <text>
        <t>Period is Changed from QQQA to QQQQ</t>
      </text>
    </comment>
    <comment ref="T1912" authorId="0" shapeId="0">
      <text>
        <t>Wrong tagging corrected, shfited from S2041 to T1912</t>
      </text>
    </comment>
    <comment ref="Y1912" authorId="0" shapeId="0">
      <text>
        <t>Wrong tagging corrected, shfited from X2041 to Y1912</t>
      </text>
    </comment>
    <comment ref="AD1912" authorId="0" shapeId="0">
      <text>
        <t>Wrong tagging corrected, shfited from AC2041 to AD1912</t>
      </text>
    </comment>
    <comment ref="AI1912" authorId="0" shapeId="0">
      <text>
        <t>Wrong tagging corrected, shfited from AH2041 to AI1912</t>
      </text>
    </comment>
    <comment ref="AN1912" authorId="0" shapeId="0">
      <text>
        <t>Wrong tagging corrected, shfited from AM2041 to AN1912</t>
      </text>
    </comment>
    <comment ref="AS1912" authorId="0" shapeId="0">
      <text>
        <t>Wrong tagging corrected, shfited from AR2041 to AS1912</t>
      </text>
    </comment>
    <comment ref="D1913" authorId="0" shapeId="0">
      <text>
        <t>Period is Changed from QQQA to QQQQ</t>
      </text>
    </comment>
    <comment ref="T1913" authorId="0" shapeId="0">
      <text>
        <t>Wrong tagging corrected, shfited from S2042 to T1913</t>
      </text>
    </comment>
    <comment ref="D1914" authorId="0" shapeId="0">
      <text>
        <t>Period is Changed from QQQA to QQQQ</t>
      </text>
    </comment>
    <comment ref="T1914" authorId="0" shapeId="0">
      <text>
        <t>Wrong tagging corrected, shfited from S2043 to T1914</t>
      </text>
    </comment>
    <comment ref="Y1914" authorId="0" shapeId="0">
      <text>
        <t>Wrong tagging corrected, shfited from X2043 to Y1914</t>
      </text>
    </comment>
    <comment ref="AD1914" authorId="0" shapeId="0">
      <text>
        <t>Wrong tagging corrected, shfited from AC2043 to AD1914</t>
      </text>
    </comment>
    <comment ref="AI1914" authorId="0" shapeId="0">
      <text>
        <t>Wrong tagging corrected, shfited from AH2043 to AI1914</t>
      </text>
    </comment>
    <comment ref="AN1914" authorId="0" shapeId="0">
      <text>
        <t>Wrong tagging corrected, shfited from AM2043 to AN1914</t>
      </text>
    </comment>
    <comment ref="AS1914" authorId="0" shapeId="0">
      <text>
        <t>Wrong tagging corrected, shfited from AR2043 to AS1914</t>
      </text>
    </comment>
    <comment ref="T1915" authorId="0" shapeId="0">
      <text>
        <t>Wrong tagging corrected, shfited from S2044 to T1915</t>
      </text>
    </comment>
    <comment ref="Y1915" authorId="0" shapeId="0">
      <text>
        <t>Wrong tagging corrected, shfited from X2044 to Y1915</t>
      </text>
    </comment>
    <comment ref="AD1915" authorId="0" shapeId="0">
      <text>
        <t>Wrong tagging corrected, shfited from AC2044 to AD1915</t>
      </text>
    </comment>
    <comment ref="AI1915" authorId="0" shapeId="0">
      <text>
        <t>Wrong tagging corrected, shfited from AH2044 to AI1915</t>
      </text>
    </comment>
    <comment ref="AN1915" authorId="0" shapeId="0">
      <text>
        <t>Wrong tagging corrected, shfited from AM2044 to AN1915</t>
      </text>
    </comment>
    <comment ref="AS1915" authorId="0" shapeId="0">
      <text>
        <t>Wrong tagging corrected, shfited from AR2044 to AS1915</t>
      </text>
    </comment>
    <comment ref="T1919" authorId="0" shapeId="0">
      <text>
        <t>Wrong tagging corrected, shfited from S2048 to T1919</t>
      </text>
    </comment>
    <comment ref="Y1919" authorId="0" shapeId="0">
      <text>
        <t>Wrong tagging corrected, shfited from X2048 to Y1919</t>
      </text>
    </comment>
    <comment ref="AD1919" authorId="0" shapeId="0">
      <text>
        <t>Wrong tagging corrected, shfited from AC2048 to AD1919</t>
      </text>
    </comment>
    <comment ref="AI1919" authorId="0" shapeId="0">
      <text>
        <t>Wrong tagging corrected, shfited from AH2048 to AI1919</t>
      </text>
    </comment>
    <comment ref="AN1919" authorId="0" shapeId="0">
      <text>
        <t>Wrong tagging corrected, shfited from AM2048 to AN1919</t>
      </text>
    </comment>
    <comment ref="AS1919" authorId="0" shapeId="0">
      <text>
        <t>Wrong tagging corrected, shfited from AR2048 to AS1919</t>
      </text>
    </comment>
    <comment ref="D1920" authorId="0" shapeId="0">
      <text>
        <t>Period is Changed from QQQA to QQQQ</t>
      </text>
    </comment>
    <comment ref="T1920" authorId="0" shapeId="0">
      <text>
        <t>Wrong tagging corrected, shfited from S2049 to T1920</t>
      </text>
    </comment>
    <comment ref="Y1920" authorId="0" shapeId="0">
      <text>
        <t>Wrong tagging corrected, shfited from X2049 to Y1920</t>
      </text>
    </comment>
    <comment ref="AD1920" authorId="0" shapeId="0">
      <text>
        <t>Wrong tagging corrected, shfited from AC2049 to AD1920</t>
      </text>
    </comment>
    <comment ref="AI1920" authorId="0" shapeId="0">
      <text>
        <t>Wrong tagging corrected, shfited from AH2049 to AI1920</t>
      </text>
    </comment>
    <comment ref="AN1920" authorId="0" shapeId="0">
      <text>
        <t>Wrong tagging corrected, shfited from AM2049 to AN1920</t>
      </text>
    </comment>
    <comment ref="AS1920" authorId="0" shapeId="0">
      <text>
        <t>Wrong tagging corrected, shfited from AR2049 to AS1920</t>
      </text>
    </comment>
    <comment ref="D1921" authorId="0" shapeId="0">
      <text>
        <t>Period is Changed from QQQA to QQQQ</t>
      </text>
    </comment>
    <comment ref="Y1921" authorId="0" shapeId="0">
      <text>
        <t>Wrong tagging corrected, shfited from X2050 to Y1921</t>
      </text>
    </comment>
    <comment ref="AD1921" authorId="0" shapeId="0">
      <text>
        <t>Wrong tagging corrected, shfited from AC2050 to AD1921</t>
      </text>
    </comment>
    <comment ref="AI1921" authorId="0" shapeId="0">
      <text>
        <t>Wrong tagging corrected, shfited from AH2050 to AI1921</t>
      </text>
    </comment>
    <comment ref="AN1921" authorId="0" shapeId="0">
      <text>
        <t>Wrong tagging corrected, shfited from AM2050 to AN1921</t>
      </text>
    </comment>
    <comment ref="AS1921" authorId="0" shapeId="0">
      <text>
        <t>Wrong tagging corrected, shfited from AR2050 to AS1921</t>
      </text>
    </comment>
    <comment ref="D1922" authorId="0" shapeId="0">
      <text>
        <t>Period is Changed from QQQA to QQQQ</t>
      </text>
    </comment>
    <comment ref="T1922" authorId="0" shapeId="0">
      <text>
        <t>Wrong tagging corrected, shfited from S2051 to T1922</t>
      </text>
    </comment>
    <comment ref="Y1922" authorId="0" shapeId="0">
      <text>
        <t>Wrong tagging corrected, shfited from X2051 to Y1922</t>
      </text>
    </comment>
    <comment ref="AD1922" authorId="0" shapeId="0">
      <text>
        <t>Wrong tagging corrected, shfited from AC2051 to AD1922</t>
      </text>
    </comment>
    <comment ref="AI1922" authorId="0" shapeId="0">
      <text>
        <t>Wrong tagging corrected, shfited from AH2051 to AI1922</t>
      </text>
    </comment>
    <comment ref="AN1922" authorId="0" shapeId="0">
      <text>
        <t>Wrong tagging corrected, shfited from AM2051 to AN1922</t>
      </text>
    </comment>
    <comment ref="AS1922" authorId="0" shapeId="0">
      <text>
        <t>Wrong tagging corrected, shfited from AR2051 to AS1922</t>
      </text>
    </comment>
    <comment ref="T1923" authorId="0" shapeId="0">
      <text>
        <t>Wrong tagging corrected, shfited from S2052 to T1923</t>
      </text>
    </comment>
    <comment ref="Y1923" authorId="0" shapeId="0">
      <text>
        <t>Wrong tagging corrected, shfited from X2052 to Y1923</t>
      </text>
    </comment>
    <comment ref="AD1923" authorId="0" shapeId="0">
      <text>
        <t>Wrong tagging corrected, shfited from AC2052 to AD1923</t>
      </text>
    </comment>
    <comment ref="AI1923" authorId="0" shapeId="0">
      <text>
        <t>Wrong tagging corrected, shfited from AH2052 to AI1923</t>
      </text>
    </comment>
    <comment ref="AN1923" authorId="0" shapeId="0">
      <text>
        <t>Wrong tagging corrected, shfited from AM2052 to AN1923</t>
      </text>
    </comment>
    <comment ref="AS1923" authorId="0" shapeId="0">
      <text>
        <t>Wrong tagging corrected, shfited from AR2052 to AS1923</t>
      </text>
    </comment>
    <comment ref="T1927" authorId="0" shapeId="0">
      <text>
        <t>Wrong tagging corrected, shfited from S2056 to T1927</t>
      </text>
    </comment>
    <comment ref="Y1927" authorId="0" shapeId="0">
      <text>
        <t>Wrong tagging corrected, shfited from X2056 to Y1927</t>
      </text>
    </comment>
    <comment ref="AD1927" authorId="0" shapeId="0">
      <text>
        <t>Wrong tagging corrected, shfited from AC2056 to AD1927</t>
      </text>
    </comment>
    <comment ref="AI1927" authorId="0" shapeId="0">
      <text>
        <t>Wrong tagging corrected, shfited from AH2056 to AI1927</t>
      </text>
    </comment>
    <comment ref="AN1927" authorId="0" shapeId="0">
      <text>
        <t>Wrong tagging corrected, shfited from AM2056 to AN1927</t>
      </text>
    </comment>
    <comment ref="AS1927" authorId="0" shapeId="0">
      <text>
        <t>Wrong tagging corrected, shfited from AR2056 to AS1927</t>
      </text>
    </comment>
    <comment ref="J1932" authorId="0" shapeId="0">
      <text>
        <t>Wrong tagging corrected, shfited from I2061 to J1932</t>
      </text>
    </comment>
    <comment ref="O1932" authorId="0" shapeId="0">
      <text>
        <t>Wrong tagging corrected, shfited from N2061 to O1932</t>
      </text>
    </comment>
    <comment ref="D1933" authorId="0" shapeId="0">
      <text>
        <t>Period is Changed from QQQA to QQQQ</t>
      </text>
    </comment>
    <comment ref="J1933" authorId="0" shapeId="0">
      <text>
        <t>Wrong tagging corrected, shfited from I2062 to J1933</t>
      </text>
    </comment>
    <comment ref="O1933" authorId="0" shapeId="0">
      <text>
        <t>Wrong tagging corrected, shfited from N2062 to O1933</t>
      </text>
    </comment>
    <comment ref="D1935" authorId="0" shapeId="0">
      <text>
        <t>Period is Changed from QQQA to QQQQ</t>
      </text>
    </comment>
    <comment ref="J1935" authorId="0" shapeId="0">
      <text>
        <t>Wrong tagging corrected, shfited from I2064 to J1935</t>
      </text>
    </comment>
    <comment ref="O1935" authorId="0" shapeId="0">
      <text>
        <t>Wrong tagging corrected, shfited from N2064 to O1935</t>
      </text>
    </comment>
    <comment ref="D1936" authorId="0" shapeId="0">
      <text>
        <t>Period is Changed from QQQA to QQQQ</t>
      </text>
    </comment>
    <comment ref="J1936" authorId="0" shapeId="0">
      <text>
        <t>Wrong tagging corrected, shfited from I2065 to J1936</t>
      </text>
    </comment>
    <comment ref="O1936" authorId="0" shapeId="0">
      <text>
        <t>Wrong tagging corrected, shfited from N2065 to O1936</t>
      </text>
    </comment>
    <comment ref="J1937" authorId="0" shapeId="0">
      <text>
        <t>Wrong tagging corrected, shfited from I2066 to J1937</t>
      </text>
    </comment>
    <comment ref="O1937" authorId="0" shapeId="0">
      <text>
        <t>Wrong tagging corrected, shfited from N2066 to O1937</t>
      </text>
    </comment>
    <comment ref="J1941" authorId="0" shapeId="0">
      <text>
        <t>Wrong tagging corrected, shfited from I2070 to J1941</t>
      </text>
    </comment>
    <comment ref="O1941" authorId="0" shapeId="0">
      <text>
        <t>Wrong tagging corrected, shfited from N2070 to O1941</t>
      </text>
    </comment>
    <comment ref="D1942" authorId="0" shapeId="0">
      <text>
        <t>Period is Changed from QQQA to QQQQ</t>
      </text>
    </comment>
    <comment ref="J1942" authorId="0" shapeId="0">
      <text>
        <t>Wrong tagging corrected, shfited from I2071 to J1942</t>
      </text>
    </comment>
    <comment ref="O1942" authorId="0" shapeId="0">
      <text>
        <t>Wrong tagging corrected, shfited from N2071 to O1942</t>
      </text>
    </comment>
    <comment ref="D1944" authorId="0" shapeId="0">
      <text>
        <t>Period is Changed from QQQA to QQQQ</t>
      </text>
    </comment>
    <comment ref="J1944" authorId="0" shapeId="0">
      <text>
        <t>Wrong tagging corrected, shfited from I2073 to J1944</t>
      </text>
    </comment>
    <comment ref="O1944" authorId="0" shapeId="0">
      <text>
        <t>Wrong tagging corrected, shfited from N2073 to O1944</t>
      </text>
    </comment>
    <comment ref="J1945" authorId="0" shapeId="0">
      <text>
        <t>Wrong tagging corrected, shfited from I2074 to J1945</t>
      </text>
    </comment>
    <comment ref="O1945" authorId="0" shapeId="0">
      <text>
        <t>Wrong tagging corrected, shfited from N2074 to O1945</t>
      </text>
    </comment>
    <comment ref="J1949" authorId="0" shapeId="0">
      <text>
        <t>Wrong tagging corrected, shfited from I2078 to J1949</t>
      </text>
    </comment>
    <comment ref="O1949" authorId="0" shapeId="0">
      <text>
        <t>Wrong tagging corrected, shfited from N2078 to O1949</t>
      </text>
    </comment>
    <comment ref="D1950" authorId="0" shapeId="0">
      <text>
        <t>Period is Changed from QQQA to QQQQ</t>
      </text>
    </comment>
    <comment ref="J1950" authorId="0" shapeId="0">
      <text>
        <t>Wrong tagging corrected, shfited from I2079 to J1950</t>
      </text>
    </comment>
    <comment ref="O1950" authorId="0" shapeId="0">
      <text>
        <t>Wrong tagging corrected, shfited from N2079 to O1950</t>
      </text>
    </comment>
    <comment ref="D1951" authorId="0" shapeId="0">
      <text>
        <t>Period is Changed from QQQA to QQQQ</t>
      </text>
    </comment>
    <comment ref="O1951" authorId="0" shapeId="0">
      <text>
        <t>Wrong tagging corrected, shfited from N2080 to O1951</t>
      </text>
    </comment>
    <comment ref="D1952" authorId="0" shapeId="0">
      <text>
        <t>Period is Changed from QQQA to QQQQ</t>
      </text>
    </comment>
    <comment ref="J1952" authorId="0" shapeId="0">
      <text>
        <t>Wrong tagging corrected, shfited from I2081 to J1952</t>
      </text>
    </comment>
    <comment ref="O1952" authorId="0" shapeId="0">
      <text>
        <t>Wrong tagging corrected, shfited from N2081 to O1952</t>
      </text>
    </comment>
    <comment ref="J1953" authorId="0" shapeId="0">
      <text>
        <t>Wrong tagging corrected, shfited from I2082 to J1953</t>
      </text>
    </comment>
    <comment ref="O1953" authorId="0" shapeId="0">
      <text>
        <t>Wrong tagging corrected, shfited from N2082 to O1953</t>
      </text>
    </comment>
    <comment ref="J1957" authorId="0" shapeId="0">
      <text>
        <t>Wrong tagging corrected, shfited from I2086 to J1957</t>
      </text>
    </comment>
    <comment ref="O1957" authorId="0" shapeId="0">
      <text>
        <t>Wrong tagging corrected, shfited from N2086 to O1957</t>
      </text>
    </comment>
    <comment ref="J1962" authorId="0" shapeId="0">
      <text>
        <t>Wrong tagging corrected, shfited from I2091 to J1962</t>
      </text>
    </comment>
    <comment ref="O1962" authorId="0" shapeId="0">
      <text>
        <t>Wrong tagging corrected, shfited from N2091 to O1962</t>
      </text>
    </comment>
    <comment ref="Y1962" authorId="0" shapeId="0">
      <text>
        <t>Wrong tagging corrected, shfited from X2091 to Y1962</t>
      </text>
    </comment>
    <comment ref="AD1962" authorId="0" shapeId="0">
      <text>
        <t>Wrong tagging corrected, shfited from AC2091 to AD1962</t>
      </text>
    </comment>
    <comment ref="AI1962" authorId="0" shapeId="0">
      <text>
        <t>Wrong tagging corrected, shfited from AH2091 to AI1962</t>
      </text>
    </comment>
    <comment ref="AN1962" authorId="0" shapeId="0">
      <text>
        <t>Wrong tagging corrected, shfited from AM2091 to AN1962</t>
      </text>
    </comment>
    <comment ref="AS1962" authorId="0" shapeId="0">
      <text>
        <t>Wrong tagging corrected, shfited from AR2091 to AS1962</t>
      </text>
    </comment>
    <comment ref="D1963" authorId="0" shapeId="0">
      <text>
        <t>Period is Changed from QQQA to QQQQ</t>
      </text>
    </comment>
    <comment ref="J1963" authorId="0" shapeId="0">
      <text>
        <t>Wrong tagging corrected, shfited from I2092 to J1963</t>
      </text>
    </comment>
    <comment ref="O1963" authorId="0" shapeId="0">
      <text>
        <t>Wrong tagging corrected, shfited from N2092 to O1963</t>
      </text>
    </comment>
    <comment ref="Y1963" authorId="0" shapeId="0">
      <text>
        <t>Wrong tagging corrected, shfited from X2092 to Y1963</t>
      </text>
    </comment>
    <comment ref="AD1963" authorId="0" shapeId="0">
      <text>
        <t>Wrong tagging corrected, shfited from AC2092 to AD1963</t>
      </text>
    </comment>
    <comment ref="AI1963" authorId="0" shapeId="0">
      <text>
        <t>Wrong tagging corrected, shfited from AH2092 to AI1963</t>
      </text>
    </comment>
    <comment ref="AN1963" authorId="0" shapeId="0">
      <text>
        <t>Wrong tagging corrected, shfited from AM2092 to AN1963</t>
      </text>
    </comment>
    <comment ref="AS1963" authorId="0" shapeId="0">
      <text>
        <t>Wrong tagging corrected, shfited from AR2092 to AS1963</t>
      </text>
    </comment>
    <comment ref="D1964" authorId="0" shapeId="0">
      <text>
        <t>Period is Changed from QQQA to QQQQ</t>
      </text>
    </comment>
    <comment ref="AD1964" authorId="0" shapeId="0">
      <text>
        <t>Wrong tagging corrected, shfited from AC2093 to AD1964</t>
      </text>
    </comment>
    <comment ref="D1965" authorId="0" shapeId="0">
      <text>
        <t>Period is Changed from QQQA to QQQQ</t>
      </text>
    </comment>
    <comment ref="J1965" authorId="0" shapeId="0">
      <text>
        <t>Wrong tagging corrected, shfited from I2094 to J1965</t>
      </text>
    </comment>
    <comment ref="O1965" authorId="0" shapeId="0">
      <text>
        <t>Wrong tagging corrected, shfited from N2094 to O1965</t>
      </text>
    </comment>
    <comment ref="Y1965" authorId="0" shapeId="0">
      <text>
        <t>Wrong tagging corrected, shfited from X2094 to Y1965</t>
      </text>
    </comment>
    <comment ref="AD1965" authorId="0" shapeId="0">
      <text>
        <t>Wrong tagging corrected, shfited from AC2094 to AD1965</t>
      </text>
    </comment>
    <comment ref="AN1965" authorId="0" shapeId="0">
      <text>
        <t>Wrong tagging corrected, shfited from AM2094 to AN1965</t>
      </text>
    </comment>
    <comment ref="AS1965" authorId="0" shapeId="0">
      <text>
        <t>Wrong tagging corrected, shfited from AR2094 to AS1965</t>
      </text>
    </comment>
    <comment ref="D1966" authorId="0" shapeId="0">
      <text>
        <t>Period is Changed from QQQA to QQQQ</t>
      </text>
    </comment>
    <comment ref="J1966" authorId="0" shapeId="0">
      <text>
        <t>Wrong tagging corrected, shfited from I2095 to J1966</t>
      </text>
    </comment>
    <comment ref="O1966" authorId="0" shapeId="0">
      <text>
        <t>Wrong tagging corrected, shfited from N2095 to O1966</t>
      </text>
    </comment>
    <comment ref="Y1966" authorId="0" shapeId="0">
      <text>
        <t>Wrong tagging corrected, shfited from X2095 to Y1966</t>
      </text>
    </comment>
    <comment ref="AD1966" authorId="0" shapeId="0">
      <text>
        <t>Wrong tagging corrected, shfited from AC2095 to AD1966</t>
      </text>
    </comment>
    <comment ref="AI1966" authorId="0" shapeId="0">
      <text>
        <t>Wrong tagging corrected, shfited from AH2095 to AI1966</t>
      </text>
    </comment>
    <comment ref="AN1966" authorId="0" shapeId="0">
      <text>
        <t>Wrong tagging corrected, shfited from AM2095 to AN1966</t>
      </text>
    </comment>
    <comment ref="AS1966" authorId="0" shapeId="0">
      <text>
        <t>Wrong tagging corrected, shfited from AR2095 to AS1966</t>
      </text>
    </comment>
    <comment ref="J1967" authorId="0" shapeId="0">
      <text>
        <t>Wrong tagging corrected, shfited from I2096 to J1967</t>
      </text>
    </comment>
    <comment ref="O1967" authorId="0" shapeId="0">
      <text>
        <t>Wrong tagging corrected, shfited from N2096 to O1967</t>
      </text>
    </comment>
    <comment ref="Y1967" authorId="0" shapeId="0">
      <text>
        <t>Wrong tagging corrected, shfited from X2096 to Y1967</t>
      </text>
    </comment>
    <comment ref="AD1967" authorId="0" shapeId="0">
      <text>
        <t>Wrong tagging corrected, shfited from AC2096 to AD1967</t>
      </text>
    </comment>
    <comment ref="AI1967" authorId="0" shapeId="0">
      <text>
        <t>Wrong tagging corrected, shfited from AH2096 to AI1967</t>
      </text>
    </comment>
    <comment ref="AN1967" authorId="0" shapeId="0">
      <text>
        <t>Wrong tagging corrected, shfited from AM2096 to AN1967</t>
      </text>
    </comment>
    <comment ref="AS1967" authorId="0" shapeId="0">
      <text>
        <t>Wrong tagging corrected, shfited from AR2096 to AS1967</t>
      </text>
    </comment>
    <comment ref="J1971" authorId="0" shapeId="0">
      <text>
        <t>Wrong tagging corrected, shfited from I2100 to J1971</t>
      </text>
    </comment>
    <comment ref="O1971" authorId="0" shapeId="0">
      <text>
        <t>Wrong tagging corrected, shfited from N2100 to O1971</t>
      </text>
    </comment>
    <comment ref="Y1971" authorId="0" shapeId="0">
      <text>
        <t>Wrong tagging corrected, shfited from X2100 to Y1971</t>
      </text>
    </comment>
    <comment ref="AD1971" authorId="0" shapeId="0">
      <text>
        <t>Wrong tagging corrected, shfited from AC2100 to AD1971</t>
      </text>
    </comment>
    <comment ref="AI1971" authorId="0" shapeId="0">
      <text>
        <t>Wrong tagging corrected, shfited from AH2100 to AI1971</t>
      </text>
    </comment>
    <comment ref="AN1971" authorId="0" shapeId="0">
      <text>
        <t>Wrong tagging corrected, shfited from AM2100 to AN1971</t>
      </text>
    </comment>
    <comment ref="AS1971" authorId="0" shapeId="0">
      <text>
        <t>Wrong tagging corrected, shfited from AR2100 to AS1971</t>
      </text>
    </comment>
    <comment ref="D1972" authorId="0" shapeId="0">
      <text>
        <t>Period is Changed from QQQA to QQQQ</t>
      </text>
    </comment>
    <comment ref="J1972" authorId="0" shapeId="0">
      <text>
        <t>Wrong tagging corrected, shfited from I2101 to J1972</t>
      </text>
    </comment>
    <comment ref="O1972" authorId="0" shapeId="0">
      <text>
        <t>Wrong tagging corrected, shfited from N2101 to O1972</t>
      </text>
    </comment>
    <comment ref="Y1972" authorId="0" shapeId="0">
      <text>
        <t>Wrong tagging corrected, shfited from X2101 to Y1972</t>
      </text>
    </comment>
    <comment ref="AD1972" authorId="0" shapeId="0">
      <text>
        <t>Wrong tagging corrected, shfited from AC2101 to AD1972</t>
      </text>
    </comment>
    <comment ref="AI1972" authorId="0" shapeId="0">
      <text>
        <t>Wrong tagging corrected, shfited from AH2101 to AI1972</t>
      </text>
    </comment>
    <comment ref="AN1972" authorId="0" shapeId="0">
      <text>
        <t>Wrong tagging corrected, shfited from AM2101 to AN1972</t>
      </text>
    </comment>
    <comment ref="AS1972" authorId="0" shapeId="0">
      <text>
        <t>Wrong tagging corrected, shfited from AR2101 to AS1972</t>
      </text>
    </comment>
    <comment ref="D1973" authorId="0" shapeId="0">
      <text>
        <t>Period is Changed from QQQA to QQQQ</t>
      </text>
    </comment>
    <comment ref="J1973" authorId="0" shapeId="0">
      <text>
        <t>Wrong tagging corrected, shfited from I2102 to J1973</t>
      </text>
    </comment>
    <comment ref="AD1973" authorId="0" shapeId="0">
      <text>
        <t>Wrong tagging corrected, shfited from AC2102 to AD1973</t>
      </text>
    </comment>
    <comment ref="AN1973" authorId="0" shapeId="0">
      <text>
        <t>Wrong tagging corrected, shfited from AM2102 to AN1973</t>
      </text>
    </comment>
    <comment ref="AS1973" authorId="0" shapeId="0">
      <text>
        <t>Wrong tagging corrected, shfited from AR2102 to AS1973</t>
      </text>
    </comment>
    <comment ref="D1974" authorId="0" shapeId="0">
      <text>
        <t>Period is Changed from QQQA to QQQQ</t>
      </text>
    </comment>
    <comment ref="J1974" authorId="0" shapeId="0">
      <text>
        <t>Wrong tagging corrected, shfited from I2103 to J1974</t>
      </text>
    </comment>
    <comment ref="O1974" authorId="0" shapeId="0">
      <text>
        <t>Wrong tagging corrected, shfited from N2103 to O1974</t>
      </text>
    </comment>
    <comment ref="D1975" authorId="0" shapeId="0">
      <text>
        <t>Period is Changed from QQQA to QQQQ</t>
      </text>
    </comment>
    <comment ref="Y1975" authorId="0" shapeId="0">
      <text>
        <t>Wrong tagging corrected, shfited from X2104 to Y1975</t>
      </text>
    </comment>
    <comment ref="AD1975" authorId="0" shapeId="0">
      <text>
        <t>Wrong tagging corrected, shfited from AC2104 to AD1975</t>
      </text>
    </comment>
    <comment ref="AI1975" authorId="0" shapeId="0">
      <text>
        <t>Wrong tagging corrected, shfited from AH2104 to AI1975</t>
      </text>
    </comment>
    <comment ref="AN1975" authorId="0" shapeId="0">
      <text>
        <t>Wrong tagging corrected, shfited from AM2104 to AN1975</t>
      </text>
    </comment>
    <comment ref="AS1975" authorId="0" shapeId="0">
      <text>
        <t>Wrong tagging corrected, shfited from AR2104 to AS1975</t>
      </text>
    </comment>
    <comment ref="J1976" authorId="0" shapeId="0">
      <text>
        <t>Wrong tagging corrected, shfited from I2105 to J1976</t>
      </text>
    </comment>
    <comment ref="O1976" authorId="0" shapeId="0">
      <text>
        <t>Wrong tagging corrected, shfited from N2105 to O1976</t>
      </text>
    </comment>
    <comment ref="Y1976" authorId="0" shapeId="0">
      <text>
        <t>Wrong tagging corrected, shfited from X2105 to Y1976</t>
      </text>
    </comment>
    <comment ref="AD1976" authorId="0" shapeId="0">
      <text>
        <t>Wrong tagging corrected, shfited from AC2105 to AD1976</t>
      </text>
    </comment>
    <comment ref="AI1976" authorId="0" shapeId="0">
      <text>
        <t>Wrong tagging corrected, shfited from AH2105 to AI1976</t>
      </text>
    </comment>
    <comment ref="AN1976" authorId="0" shapeId="0">
      <text>
        <t>Wrong tagging corrected, shfited from AM2105 to AN1976</t>
      </text>
    </comment>
    <comment ref="AS1976" authorId="0" shapeId="0">
      <text>
        <t>Wrong tagging corrected, shfited from AR2105 to AS1976</t>
      </text>
    </comment>
    <comment ref="J1980" authorId="0" shapeId="0">
      <text>
        <t>Wrong tagging corrected, shfited from I2109 to J1980</t>
      </text>
    </comment>
    <comment ref="O1980" authorId="0" shapeId="0">
      <text>
        <t>Wrong tagging corrected, shfited from N2109 to O1980</t>
      </text>
    </comment>
    <comment ref="Y1980" authorId="0" shapeId="0">
      <text>
        <t>Wrong tagging corrected, shfited from X2109 to Y1980</t>
      </text>
    </comment>
    <comment ref="AD1980" authorId="0" shapeId="0">
      <text>
        <t>Wrong tagging corrected, shfited from AC2109 to AD1980</t>
      </text>
    </comment>
    <comment ref="AI1980" authorId="0" shapeId="0">
      <text>
        <t>Wrong tagging corrected, shfited from AH2109 to AI1980</t>
      </text>
    </comment>
    <comment ref="AN1980" authorId="0" shapeId="0">
      <text>
        <t>Wrong tagging corrected, shfited from AM2109 to AN1980</t>
      </text>
    </comment>
    <comment ref="AS1980" authorId="0" shapeId="0">
      <text>
        <t>Wrong tagging corrected, shfited from AR2109 to AS1980</t>
      </text>
    </comment>
    <comment ref="D1981" authorId="0" shapeId="0">
      <text>
        <t>Period is Changed from QQQA to QQQQ</t>
      </text>
    </comment>
    <comment ref="J1981" authorId="0" shapeId="0">
      <text>
        <t>Wrong tagging corrected, shfited from I2110 to J1981</t>
      </text>
    </comment>
    <comment ref="O1981" authorId="0" shapeId="0">
      <text>
        <t>Wrong tagging corrected, shfited from N2110 to O1981</t>
      </text>
    </comment>
    <comment ref="Y1981" authorId="0" shapeId="0">
      <text>
        <t>Wrong tagging corrected, shfited from X2110 to Y1981</t>
      </text>
    </comment>
    <comment ref="AD1981" authorId="0" shapeId="0">
      <text>
        <t>Wrong tagging corrected, shfited from AC2110 to AD1981</t>
      </text>
    </comment>
    <comment ref="AI1981" authorId="0" shapeId="0">
      <text>
        <t>Wrong tagging corrected, shfited from AH2110 to AI1981</t>
      </text>
    </comment>
    <comment ref="AN1981" authorId="0" shapeId="0">
      <text>
        <t>Wrong tagging corrected, shfited from AM2110 to AN1981</t>
      </text>
    </comment>
    <comment ref="AS1981" authorId="0" shapeId="0">
      <text>
        <t>Wrong tagging corrected, shfited from AR2110 to AS1981</t>
      </text>
    </comment>
    <comment ref="D1982" authorId="0" shapeId="0">
      <text>
        <t>Period is Changed from QQQA to QQQQ</t>
      </text>
    </comment>
    <comment ref="J1982" authorId="0" shapeId="0">
      <text>
        <t>Wrong tagging corrected, shfited from I2111 to J1982</t>
      </text>
    </comment>
    <comment ref="O1982" authorId="0" shapeId="0">
      <text>
        <t>Wrong tagging corrected, shfited from N2111 to O1982</t>
      </text>
    </comment>
    <comment ref="Y1982" authorId="0" shapeId="0">
      <text>
        <t>Wrong tagging corrected, shfited from X2111 to Y1982</t>
      </text>
    </comment>
    <comment ref="AD1982" authorId="0" shapeId="0">
      <text>
        <t>Wrong tagging corrected, shfited from AC2111 to AD1982</t>
      </text>
    </comment>
    <comment ref="AI1982" authorId="0" shapeId="0">
      <text>
        <t>Wrong tagging corrected, shfited from AH2111 to AI1982</t>
      </text>
    </comment>
    <comment ref="AN1982" authorId="0" shapeId="0">
      <text>
        <t>Wrong tagging corrected, shfited from AM2111 to AN1982</t>
      </text>
    </comment>
    <comment ref="AS1982" authorId="0" shapeId="0">
      <text>
        <t>Wrong tagging corrected, shfited from AR2111 to AS1982</t>
      </text>
    </comment>
    <comment ref="D1983" authorId="0" shapeId="0">
      <text>
        <t>Period is Changed from QQQA to QQQQ</t>
      </text>
    </comment>
    <comment ref="J1983" authorId="0" shapeId="0">
      <text>
        <t>Wrong tagging corrected, shfited from I2112 to J1983</t>
      </text>
    </comment>
    <comment ref="D1984" authorId="0" shapeId="0">
      <text>
        <t>Period is Changed from QQQA to QQQQ</t>
      </text>
    </comment>
    <comment ref="Y1984" authorId="0" shapeId="0">
      <text>
        <t>Wrong tagging corrected, shfited from X2113 to Y1984</t>
      </text>
    </comment>
    <comment ref="AD1984" authorId="0" shapeId="0">
      <text>
        <t>Wrong tagging corrected, shfited from AC2113 to AD1984</t>
      </text>
    </comment>
    <comment ref="AI1984" authorId="0" shapeId="0">
      <text>
        <t>Wrong tagging corrected, shfited from AH2113 to AI1984</t>
      </text>
    </comment>
    <comment ref="AN1984" authorId="0" shapeId="0">
      <text>
        <t>Wrong tagging corrected, shfited from AM2113 to AN1984</t>
      </text>
    </comment>
    <comment ref="AS1984" authorId="0" shapeId="0">
      <text>
        <t>Wrong tagging corrected, shfited from AR2113 to AS1984</t>
      </text>
    </comment>
    <comment ref="J1985" authorId="0" shapeId="0">
      <text>
        <t>Wrong tagging corrected, shfited from I2114 to J1985</t>
      </text>
    </comment>
    <comment ref="O1985" authorId="0" shapeId="0">
      <text>
        <t>Wrong tagging corrected, shfited from N2114 to O1985</t>
      </text>
    </comment>
    <comment ref="Y1985" authorId="0" shapeId="0">
      <text>
        <t>Wrong tagging corrected, shfited from X2114 to Y1985</t>
      </text>
    </comment>
    <comment ref="AD1985" authorId="0" shapeId="0">
      <text>
        <t>Wrong tagging corrected, shfited from AC2114 to AD1985</t>
      </text>
    </comment>
    <comment ref="AI1985" authorId="0" shapeId="0">
      <text>
        <t>Wrong tagging corrected, shfited from AH2114 to AI1985</t>
      </text>
    </comment>
    <comment ref="AN1985" authorId="0" shapeId="0">
      <text>
        <t>Wrong tagging corrected, shfited from AM2114 to AN1985</t>
      </text>
    </comment>
    <comment ref="AS1985" authorId="0" shapeId="0">
      <text>
        <t>Wrong tagging corrected, shfited from AR2114 to AS1985</t>
      </text>
    </comment>
    <comment ref="J1989" authorId="0" shapeId="0">
      <text>
        <t>Wrong tagging corrected, shfited from I2118 to J1989</t>
      </text>
    </comment>
    <comment ref="O1989" authorId="0" shapeId="0">
      <text>
        <t>Wrong tagging corrected, shfited from N2118 to O1989</t>
      </text>
    </comment>
    <comment ref="Y1989" authorId="0" shapeId="0">
      <text>
        <t>Wrong tagging corrected, shfited from X2118 to Y1989</t>
      </text>
    </comment>
    <comment ref="AD1989" authorId="0" shapeId="0">
      <text>
        <t>Wrong tagging corrected, shfited from AC2118 to AD1989</t>
      </text>
    </comment>
    <comment ref="AI1989" authorId="0" shapeId="0">
      <text>
        <t>Wrong tagging corrected, shfited from AH2118 to AI1989</t>
      </text>
    </comment>
    <comment ref="AN1989" authorId="0" shapeId="0">
      <text>
        <t>Wrong tagging corrected, shfited from AM2118 to AN1989</t>
      </text>
    </comment>
    <comment ref="AS1989" authorId="0" shapeId="0">
      <text>
        <t>Wrong tagging corrected, shfited from AR2118 to AS1989</t>
      </text>
    </comment>
    <comment ref="Y1994" authorId="0" shapeId="0">
      <text>
        <t>Wrong tagging corrected, shfited from X2123 to Y1994</t>
      </text>
    </comment>
    <comment ref="AD1994" authorId="0" shapeId="0">
      <text>
        <t>Wrong tagging corrected, shfited from AC2123 to AD1994</t>
      </text>
    </comment>
    <comment ref="AI1994" authorId="0" shapeId="0">
      <text>
        <t>Wrong tagging corrected, shfited from AH2123 to AI1994</t>
      </text>
    </comment>
    <comment ref="AN1994" authorId="0" shapeId="0">
      <text>
        <t>Wrong tagging corrected, shfited from AM2123 to AN1994</t>
      </text>
    </comment>
    <comment ref="AS1994" authorId="0" shapeId="0">
      <text>
        <t>Wrong tagging corrected, shfited from AR2123 to AS1994</t>
      </text>
    </comment>
    <comment ref="D1995" authorId="0" shapeId="0">
      <text>
        <t>Period is Changed from QQQA to QQQQ</t>
      </text>
    </comment>
    <comment ref="Y1995" authorId="0" shapeId="0">
      <text>
        <t>Wrong tagging corrected, shfited from X2124 to Y1995</t>
      </text>
    </comment>
    <comment ref="AD1995" authorId="0" shapeId="0">
      <text>
        <t>Wrong tagging corrected, shfited from AC2124 to AD1995</t>
      </text>
    </comment>
    <comment ref="AI1995" authorId="0" shapeId="0">
      <text>
        <t>Wrong tagging corrected, shfited from AH2124 to AI1995</t>
      </text>
    </comment>
    <comment ref="AN1995" authorId="0" shapeId="0">
      <text>
        <t>Wrong tagging corrected, shfited from AM2124 to AN1995</t>
      </text>
    </comment>
    <comment ref="AS1995" authorId="0" shapeId="0">
      <text>
        <t>Wrong tagging corrected, shfited from AR2124 to AS1995</t>
      </text>
    </comment>
    <comment ref="D1996" authorId="0" shapeId="0">
      <text>
        <t>Period is Changed from QQQA to QQQQ</t>
      </text>
    </comment>
    <comment ref="AD1996" authorId="0" shapeId="0">
      <text>
        <t>Wrong tagging corrected, shfited from AC2125 to AD1996</t>
      </text>
    </comment>
    <comment ref="D1997" authorId="0" shapeId="0">
      <text>
        <t>Period is Changed from QQQA to QQQQ</t>
      </text>
    </comment>
    <comment ref="Y1997" authorId="0" shapeId="0">
      <text>
        <t>Wrong tagging corrected, shfited from X2126 to Y1997</t>
      </text>
    </comment>
    <comment ref="AD1997" authorId="0" shapeId="0">
      <text>
        <t>Wrong tagging corrected, shfited from AC2126 to AD1997</t>
      </text>
    </comment>
    <comment ref="AI1997" authorId="0" shapeId="0">
      <text>
        <t>Wrong tagging corrected, shfited from AH2126 to AI1997</t>
      </text>
    </comment>
    <comment ref="AN1997" authorId="0" shapeId="0">
      <text>
        <t>Wrong tagging corrected, shfited from AM2126 to AN1997</t>
      </text>
    </comment>
    <comment ref="AS1997" authorId="0" shapeId="0">
      <text>
        <t>Wrong tagging corrected, shfited from AR2126 to AS1997</t>
      </text>
    </comment>
    <comment ref="D1998" authorId="0" shapeId="0">
      <text>
        <t>Period is Changed from QQQA to QQQQ</t>
      </text>
    </comment>
    <comment ref="Y1998" authorId="0" shapeId="0">
      <text>
        <t>Wrong tagging corrected, shfited from X2127 to Y1998</t>
      </text>
    </comment>
    <comment ref="AD1998" authorId="0" shapeId="0">
      <text>
        <t>Wrong tagging corrected, shfited from AC2127 to AD1998</t>
      </text>
    </comment>
    <comment ref="AI1998" authorId="0" shapeId="0">
      <text>
        <t>Wrong tagging corrected, shfited from AH2127 to AI1998</t>
      </text>
    </comment>
    <comment ref="AN1998" authorId="0" shapeId="0">
      <text>
        <t>Wrong tagging corrected, shfited from AM2127 to AN1998</t>
      </text>
    </comment>
    <comment ref="AS1998" authorId="0" shapeId="0">
      <text>
        <t>Wrong tagging corrected, shfited from AR2127 to AS1998</t>
      </text>
    </comment>
    <comment ref="Y1999" authorId="0" shapeId="0">
      <text>
        <t>Wrong tagging corrected, shfited from X2128 to Y1999</t>
      </text>
    </comment>
    <comment ref="AD1999" authorId="0" shapeId="0">
      <text>
        <t>Wrong tagging corrected, shfited from AC2128 to AD1999</t>
      </text>
    </comment>
    <comment ref="AI1999" authorId="0" shapeId="0">
      <text>
        <t>Wrong tagging corrected, shfited from AH2128 to AI1999</t>
      </text>
    </comment>
    <comment ref="AN1999" authorId="0" shapeId="0">
      <text>
        <t>Wrong tagging corrected, shfited from AM2128 to AN1999</t>
      </text>
    </comment>
    <comment ref="AS1999" authorId="0" shapeId="0">
      <text>
        <t>Wrong tagging corrected, shfited from AR2128 to AS1999</t>
      </text>
    </comment>
    <comment ref="Y2003" authorId="0" shapeId="0">
      <text>
        <t>Wrong tagging corrected, shfited from X2132 to Y2003</t>
      </text>
    </comment>
    <comment ref="AD2003" authorId="0" shapeId="0">
      <text>
        <t>Wrong tagging corrected, shfited from AC2132 to AD2003</t>
      </text>
    </comment>
    <comment ref="AI2003" authorId="0" shapeId="0">
      <text>
        <t>Wrong tagging corrected, shfited from AH2132 to AI2003</t>
      </text>
    </comment>
    <comment ref="AN2003" authorId="0" shapeId="0">
      <text>
        <t>Wrong tagging corrected, shfited from AM2132 to AN2003</t>
      </text>
    </comment>
    <comment ref="AS2003" authorId="0" shapeId="0">
      <text>
        <t>Wrong tagging corrected, shfited from AR2132 to AS2003</t>
      </text>
    </comment>
    <comment ref="D2004" authorId="0" shapeId="0">
      <text>
        <t>Period is Changed from QQQA to QQQQ</t>
      </text>
    </comment>
    <comment ref="Y2004" authorId="0" shapeId="0">
      <text>
        <t>Wrong tagging corrected, shfited from X2133 to Y2004</t>
      </text>
    </comment>
    <comment ref="AD2004" authorId="0" shapeId="0">
      <text>
        <t>Wrong tagging corrected, shfited from AC2133 to AD2004</t>
      </text>
    </comment>
    <comment ref="AI2004" authorId="0" shapeId="0">
      <text>
        <t>Wrong tagging corrected, shfited from AH2133 to AI2004</t>
      </text>
    </comment>
    <comment ref="AN2004" authorId="0" shapeId="0">
      <text>
        <t>Wrong tagging corrected, shfited from AM2133 to AN2004</t>
      </text>
    </comment>
    <comment ref="AS2004" authorId="0" shapeId="0">
      <text>
        <t>Wrong tagging corrected, shfited from AR2133 to AS2004</t>
      </text>
    </comment>
    <comment ref="D2005" authorId="0" shapeId="0">
      <text>
        <t>Period is Changed from QQQA to QQQQ</t>
      </text>
    </comment>
    <comment ref="AD2005" authorId="0" shapeId="0">
      <text>
        <t>Wrong tagging corrected, shfited from AC2134 to AD2005</t>
      </text>
    </comment>
    <comment ref="D2006" authorId="0" shapeId="0">
      <text>
        <t>Period is Changed from QQQA to QQQQ</t>
      </text>
    </comment>
    <comment ref="Y2006" authorId="0" shapeId="0">
      <text>
        <t>Wrong tagging corrected, shfited from X2135 to Y2006</t>
      </text>
    </comment>
    <comment ref="AD2006" authorId="0" shapeId="0">
      <text>
        <t>Wrong tagging corrected, shfited from AC2135 to AD2006</t>
      </text>
    </comment>
    <comment ref="AI2006" authorId="0" shapeId="0">
      <text>
        <t>Wrong tagging corrected, shfited from AH2135 to AI2006</t>
      </text>
    </comment>
    <comment ref="AN2006" authorId="0" shapeId="0">
      <text>
        <t>Wrong tagging corrected, shfited from AM2135 to AN2006</t>
      </text>
    </comment>
    <comment ref="AS2006" authorId="0" shapeId="0">
      <text>
        <t>Wrong tagging corrected, shfited from AR2135 to AS2006</t>
      </text>
    </comment>
    <comment ref="Y2007" authorId="0" shapeId="0">
      <text>
        <t>Wrong tagging corrected, shfited from X2136 to Y2007</t>
      </text>
    </comment>
    <comment ref="AD2007" authorId="0" shapeId="0">
      <text>
        <t>Wrong tagging corrected, shfited from AC2136 to AD2007</t>
      </text>
    </comment>
    <comment ref="AI2007" authorId="0" shapeId="0">
      <text>
        <t>Wrong tagging corrected, shfited from AH2136 to AI2007</t>
      </text>
    </comment>
    <comment ref="AN2007" authorId="0" shapeId="0">
      <text>
        <t>Wrong tagging corrected, shfited from AM2136 to AN2007</t>
      </text>
    </comment>
    <comment ref="AS2007" authorId="0" shapeId="0">
      <text>
        <t>Wrong tagging corrected, shfited from AR2136 to AS2007</t>
      </text>
    </comment>
    <comment ref="Y2011" authorId="0" shapeId="0">
      <text>
        <t>Wrong tagging corrected, shfited from X2140 to Y2011</t>
      </text>
    </comment>
    <comment ref="AD2011" authorId="0" shapeId="0">
      <text>
        <t>Wrong tagging corrected, shfited from AC2140 to AD2011</t>
      </text>
    </comment>
    <comment ref="AI2011" authorId="0" shapeId="0">
      <text>
        <t>Wrong tagging corrected, shfited from AH2140 to AI2011</t>
      </text>
    </comment>
    <comment ref="AN2011" authorId="0" shapeId="0">
      <text>
        <t>Wrong tagging corrected, shfited from AM2140 to AN2011</t>
      </text>
    </comment>
    <comment ref="AS2011" authorId="0" shapeId="0">
      <text>
        <t>Wrong tagging corrected, shfited from AR2140 to AS2011</t>
      </text>
    </comment>
    <comment ref="D2012" authorId="0" shapeId="0">
      <text>
        <t>Period is Changed from QQQA to QQQQ</t>
      </text>
    </comment>
    <comment ref="Y2012" authorId="0" shapeId="0">
      <text>
        <t>Wrong tagging corrected, shfited from X2141 to Y2012</t>
      </text>
    </comment>
    <comment ref="AD2012" authorId="0" shapeId="0">
      <text>
        <t>Wrong tagging corrected, shfited from AC2141 to AD2012</t>
      </text>
    </comment>
    <comment ref="AI2012" authorId="0" shapeId="0">
      <text>
        <t>Wrong tagging corrected, shfited from AH2141 to AI2012</t>
      </text>
    </comment>
    <comment ref="AN2012" authorId="0" shapeId="0">
      <text>
        <t>Wrong tagging corrected, shfited from AM2141 to AN2012</t>
      </text>
    </comment>
    <comment ref="AS2012" authorId="0" shapeId="0">
      <text>
        <t>Wrong tagging corrected, shfited from AR2141 to AS2012</t>
      </text>
    </comment>
    <comment ref="D2013" authorId="0" shapeId="0">
      <text>
        <t>Period is Changed from QQQA to QQQQ</t>
      </text>
    </comment>
    <comment ref="Y2013" authorId="0" shapeId="0">
      <text>
        <t>Wrong tagging corrected, shfited from X2142 to Y2013</t>
      </text>
    </comment>
    <comment ref="AD2013" authorId="0" shapeId="0">
      <text>
        <t>Wrong tagging corrected, shfited from AC2142 to AD2013</t>
      </text>
    </comment>
    <comment ref="AI2013" authorId="0" shapeId="0">
      <text>
        <t>Wrong tagging corrected, shfited from AH2142 to AI2013</t>
      </text>
    </comment>
    <comment ref="AN2013" authorId="0" shapeId="0">
      <text>
        <t>Wrong tagging corrected, shfited from AM2142 to AN2013</t>
      </text>
    </comment>
    <comment ref="AS2013" authorId="0" shapeId="0">
      <text>
        <t>Wrong tagging corrected, shfited from AR2142 to AS2013</t>
      </text>
    </comment>
    <comment ref="D2014" authorId="0" shapeId="0">
      <text>
        <t>Period is Changed from QQQA to QQQQ</t>
      </text>
    </comment>
    <comment ref="Y2014" authorId="0" shapeId="0">
      <text>
        <t>Wrong tagging corrected, shfited from X2143 to Y2014</t>
      </text>
    </comment>
    <comment ref="AD2014" authorId="0" shapeId="0">
      <text>
        <t>Wrong tagging corrected, shfited from AC2143 to AD2014</t>
      </text>
    </comment>
    <comment ref="AI2014" authorId="0" shapeId="0">
      <text>
        <t>Wrong tagging corrected, shfited from AH2143 to AI2014</t>
      </text>
    </comment>
    <comment ref="AN2014" authorId="0" shapeId="0">
      <text>
        <t>Wrong tagging corrected, shfited from AM2143 to AN2014</t>
      </text>
    </comment>
    <comment ref="AS2014" authorId="0" shapeId="0">
      <text>
        <t>Wrong tagging corrected, shfited from AR2143 to AS2014</t>
      </text>
    </comment>
    <comment ref="Y2015" authorId="0" shapeId="0">
      <text>
        <t>Wrong tagging corrected, shfited from X2144 to Y2015</t>
      </text>
    </comment>
    <comment ref="AD2015" authorId="0" shapeId="0">
      <text>
        <t>Wrong tagging corrected, shfited from AC2144 to AD2015</t>
      </text>
    </comment>
    <comment ref="AI2015" authorId="0" shapeId="0">
      <text>
        <t>Wrong tagging corrected, shfited from AH2144 to AI2015</t>
      </text>
    </comment>
    <comment ref="AN2015" authorId="0" shapeId="0">
      <text>
        <t>Wrong tagging corrected, shfited from AM2144 to AN2015</t>
      </text>
    </comment>
    <comment ref="AS2015" authorId="0" shapeId="0">
      <text>
        <t>Wrong tagging corrected, shfited from AR2144 to AS2015</t>
      </text>
    </comment>
    <comment ref="Y2019" authorId="0" shapeId="0">
      <text>
        <t>Wrong tagging corrected, shfited from X2148 to Y2019</t>
      </text>
    </comment>
    <comment ref="AD2019" authorId="0" shapeId="0">
      <text>
        <t>Wrong tagging corrected, shfited from AC2148 to AD2019</t>
      </text>
    </comment>
    <comment ref="AI2019" authorId="0" shapeId="0">
      <text>
        <t>Wrong tagging corrected, shfited from AH2148 to AI2019</t>
      </text>
    </comment>
    <comment ref="AN2019" authorId="0" shapeId="0">
      <text>
        <t>Wrong tagging corrected, shfited from AM2148 to AN2019</t>
      </text>
    </comment>
    <comment ref="AS2019" authorId="0" shapeId="0">
      <text>
        <t>Wrong tagging corrected, shfited from AR2148 to AS2019</t>
      </text>
    </comment>
    <comment ref="T2024" authorId="0" shapeId="0">
      <text>
        <t>Wrong tagging corrected, shfited from S2153 to T2024</t>
      </text>
    </comment>
    <comment ref="D2025" authorId="0" shapeId="0">
      <text>
        <t>Period is Changed from QQQA to QQQQ</t>
      </text>
    </comment>
    <comment ref="T2025" authorId="0" shapeId="0">
      <text>
        <t>Wrong tagging corrected, shfited from S2154 to T2025</t>
      </text>
    </comment>
    <comment ref="D2026" authorId="0" shapeId="0">
      <text>
        <t>Period is Changed from QQQA to QQQQ</t>
      </text>
    </comment>
    <comment ref="T2026" authorId="0" shapeId="0">
      <text>
        <t>Wrong tagging corrected, shfited from S2155 to T2026</t>
      </text>
    </comment>
    <comment ref="D2027" authorId="0" shapeId="0">
      <text>
        <t>Period is Changed from QQQA to QQQQ</t>
      </text>
    </comment>
    <comment ref="T2027" authorId="0" shapeId="0">
      <text>
        <t>Wrong tagging corrected, shfited from S2156 to T2027</t>
      </text>
    </comment>
    <comment ref="T2028" authorId="0" shapeId="0">
      <text>
        <t>Wrong tagging corrected, shfited from S2157 to T2028</t>
      </text>
    </comment>
    <comment ref="T2032" authorId="0" shapeId="0">
      <text>
        <t>Wrong tagging corrected, shfited from S2161 to T2032</t>
      </text>
    </comment>
    <comment ref="D2033" authorId="0" shapeId="0">
      <text>
        <t>Period is Changed from QQQA to QQQQ</t>
      </text>
    </comment>
    <comment ref="T2033" authorId="0" shapeId="0">
      <text>
        <t>Wrong tagging corrected, shfited from S2162 to T2033</t>
      </text>
    </comment>
    <comment ref="D2035" authorId="0" shapeId="0">
      <text>
        <t>Period is Changed from QQQA to QQQQ</t>
      </text>
    </comment>
    <comment ref="T2035" authorId="0" shapeId="0">
      <text>
        <t>Wrong tagging corrected, shfited from S2164 to T2035</t>
      </text>
    </comment>
    <comment ref="T2036" authorId="0" shapeId="0">
      <text>
        <t>Wrong tagging corrected, shfited from S2165 to T2036</t>
      </text>
    </comment>
    <comment ref="T2040" authorId="0" shapeId="0">
      <text>
        <t>Wrong tagging corrected, shfited from S2169 to T2040</t>
      </text>
    </comment>
    <comment ref="D2041" authorId="0" shapeId="0">
      <text>
        <t>Period is Changed from QQQA to QQQQ</t>
      </text>
    </comment>
    <comment ref="T2041" authorId="0" shapeId="0">
      <text>
        <t>Wrong tagging corrected, shfited from S2170 to T2041</t>
      </text>
    </comment>
    <comment ref="D2042" authorId="0" shapeId="0">
      <text>
        <t>Period is Changed from QQQA to QQQQ</t>
      </text>
    </comment>
    <comment ref="T2042" authorId="0" shapeId="0">
      <text>
        <t>Wrong tagging corrected, shfited from S2171 to T2042</t>
      </text>
    </comment>
    <comment ref="D2043" authorId="0" shapeId="0">
      <text>
        <t>Period is Changed from QQQA to QQQQ</t>
      </text>
    </comment>
    <comment ref="T2043" authorId="0" shapeId="0">
      <text>
        <t>Wrong tagging corrected, shfited from S2172 to T2043</t>
      </text>
    </comment>
    <comment ref="T2044" authorId="0" shapeId="0">
      <text>
        <t>Wrong tagging corrected, shfited from S2173 to T2044</t>
      </text>
    </comment>
    <comment ref="T2048" authorId="0" shapeId="0">
      <text>
        <t>Wrong tagging corrected, shfited from S2177 to T2048</t>
      </text>
    </comment>
    <comment ref="J2053" authorId="0" shapeId="0">
      <text>
        <t>Wrong tagging corrected, shfited from I2182 to J2053</t>
      </text>
    </comment>
    <comment ref="O2053" authorId="0" shapeId="0">
      <text>
        <t>Wrong tagging corrected, shfited from N2182 to O2053</t>
      </text>
    </comment>
    <comment ref="T2053" authorId="0" shapeId="0">
      <text>
        <t>Wrong tagging corrected, shfited from S2182 to T2053</t>
      </text>
    </comment>
    <comment ref="Y2053" authorId="0" shapeId="0">
      <text>
        <t>Wrong tagging corrected, shfited from X2182 to Y2053</t>
      </text>
    </comment>
    <comment ref="AD2053" authorId="0" shapeId="0">
      <text>
        <t>Wrong tagging corrected, shfited from AC2182 to AD2053</t>
      </text>
    </comment>
    <comment ref="AI2053" authorId="0" shapeId="0">
      <text>
        <t>Wrong tagging corrected, shfited from AH2182 to AI2053</t>
      </text>
    </comment>
    <comment ref="AN2053" authorId="0" shapeId="0">
      <text>
        <t>Wrong tagging corrected, shfited from AM2182 to AN2053</t>
      </text>
    </comment>
    <comment ref="AS2053" authorId="0" shapeId="0">
      <text>
        <t>Wrong tagging corrected, shfited from AR2182 to AS2053</t>
      </text>
    </comment>
    <comment ref="D2054" authorId="0" shapeId="0">
      <text>
        <t>Period is Changed from QQQA to QQQQ</t>
      </text>
    </comment>
    <comment ref="J2054" authorId="0" shapeId="0">
      <text>
        <t>Wrong tagging corrected, shfited from I2183 to J2054</t>
      </text>
    </comment>
    <comment ref="O2054" authorId="0" shapeId="0">
      <text>
        <t>Wrong tagging corrected, shfited from N2183 to O2054</t>
      </text>
    </comment>
    <comment ref="T2054" authorId="0" shapeId="0">
      <text>
        <t>Wrong tagging corrected, shfited from S2183 to T2054</t>
      </text>
    </comment>
    <comment ref="Y2054" authorId="0" shapeId="0">
      <text>
        <t>Wrong tagging corrected, shfited from X2183 to Y2054</t>
      </text>
    </comment>
    <comment ref="AD2054" authorId="0" shapeId="0">
      <text>
        <t>Wrong tagging corrected, shfited from AC2183 to AD2054</t>
      </text>
    </comment>
    <comment ref="AI2054" authorId="0" shapeId="0">
      <text>
        <t>Wrong tagging corrected, shfited from AH2183 to AI2054</t>
      </text>
    </comment>
    <comment ref="AN2054" authorId="0" shapeId="0">
      <text>
        <t>Wrong tagging corrected, shfited from AM2183 to AN2054</t>
      </text>
    </comment>
    <comment ref="AS2054" authorId="0" shapeId="0">
      <text>
        <t>Wrong tagging corrected, shfited from AR2183 to AS2054</t>
      </text>
    </comment>
    <comment ref="D2055" authorId="0" shapeId="0">
      <text>
        <t>Period is Changed from QQQA to QQQQ</t>
      </text>
    </comment>
    <comment ref="AD2055" authorId="0" shapeId="0">
      <text>
        <t>Wrong tagging corrected, shfited from AC2184 to AD2055</t>
      </text>
    </comment>
    <comment ref="D2056" authorId="0" shapeId="0">
      <text>
        <t>Period is Changed from QQQA to QQQQ</t>
      </text>
    </comment>
    <comment ref="J2056" authorId="0" shapeId="0">
      <text>
        <t>Wrong tagging corrected, shfited from I2185 to J2056</t>
      </text>
    </comment>
    <comment ref="O2056" authorId="0" shapeId="0">
      <text>
        <t>Wrong tagging corrected, shfited from N2185 to O2056</t>
      </text>
    </comment>
    <comment ref="T2056" authorId="0" shapeId="0">
      <text>
        <t>Wrong tagging corrected, shfited from S2185 to T2056</t>
      </text>
    </comment>
    <comment ref="Y2056" authorId="0" shapeId="0">
      <text>
        <t>Wrong tagging corrected, shfited from X2185 to Y2056</t>
      </text>
    </comment>
    <comment ref="AD2056" authorId="0" shapeId="0">
      <text>
        <t>Wrong tagging corrected, shfited from AC2185 to AD2056</t>
      </text>
    </comment>
    <comment ref="AI2056" authorId="0" shapeId="0">
      <text>
        <t>Wrong tagging corrected, shfited from AH2185 to AI2056</t>
      </text>
    </comment>
    <comment ref="AN2056" authorId="0" shapeId="0">
      <text>
        <t>Wrong tagging corrected, shfited from AM2185 to AN2056</t>
      </text>
    </comment>
    <comment ref="AS2056" authorId="0" shapeId="0">
      <text>
        <t>Wrong tagging corrected, shfited from AR2185 to AS2056</t>
      </text>
    </comment>
    <comment ref="D2057" authorId="0" shapeId="0">
      <text>
        <t>Period is Changed from QQQA to QQQQ</t>
      </text>
    </comment>
    <comment ref="J2057" authorId="0" shapeId="0">
      <text>
        <t>Wrong tagging corrected, shfited from I2186 to J2057</t>
      </text>
    </comment>
    <comment ref="O2057" authorId="0" shapeId="0">
      <text>
        <t>Wrong tagging corrected, shfited from N2186 to O2057</t>
      </text>
    </comment>
    <comment ref="T2057" authorId="0" shapeId="0">
      <text>
        <t>Wrong tagging corrected, shfited from S2186 to T2057</t>
      </text>
    </comment>
    <comment ref="Y2057" authorId="0" shapeId="0">
      <text>
        <t>Wrong tagging corrected, shfited from X2186 to Y2057</t>
      </text>
    </comment>
    <comment ref="AD2057" authorId="0" shapeId="0">
      <text>
        <t>Wrong tagging corrected, shfited from AC2186 to AD2057</t>
      </text>
    </comment>
    <comment ref="AI2057" authorId="0" shapeId="0">
      <text>
        <t>Wrong tagging corrected, shfited from AH2186 to AI2057</t>
      </text>
    </comment>
    <comment ref="AN2057" authorId="0" shapeId="0">
      <text>
        <t>Wrong tagging corrected, shfited from AM2186 to AN2057</t>
      </text>
    </comment>
    <comment ref="AS2057" authorId="0" shapeId="0">
      <text>
        <t>Wrong tagging corrected, shfited from AR2186 to AS2057</t>
      </text>
    </comment>
    <comment ref="J2058" authorId="0" shapeId="0">
      <text>
        <t>Wrong tagging corrected, shfited from I2187 to J2058</t>
      </text>
    </comment>
    <comment ref="O2058" authorId="0" shapeId="0">
      <text>
        <t>Wrong tagging corrected, shfited from N2187 to O2058</t>
      </text>
    </comment>
    <comment ref="T2058" authorId="0" shapeId="0">
      <text>
        <t>Wrong tagging corrected, shfited from S2187 to T2058</t>
      </text>
    </comment>
    <comment ref="Y2058" authorId="0" shapeId="0">
      <text>
        <t>Wrong tagging corrected, shfited from X2187 to Y2058</t>
      </text>
    </comment>
    <comment ref="AD2058" authorId="0" shapeId="0">
      <text>
        <t>Wrong tagging corrected, shfited from AC2187 to AD2058</t>
      </text>
    </comment>
    <comment ref="AI2058" authorId="0" shapeId="0">
      <text>
        <t>Wrong tagging corrected, shfited from AH2187 to AI2058</t>
      </text>
    </comment>
    <comment ref="AN2058" authorId="0" shapeId="0">
      <text>
        <t>Wrong tagging corrected, shfited from AM2187 to AN2058</t>
      </text>
    </comment>
    <comment ref="AS2058" authorId="0" shapeId="0">
      <text>
        <t>Wrong tagging corrected, shfited from AR2187 to AS2058</t>
      </text>
    </comment>
    <comment ref="J2063" authorId="0" shapeId="0">
      <text>
        <t>Wrong tagging corrected, shfited from I2192 to J2063</t>
      </text>
    </comment>
    <comment ref="O2063" authorId="0" shapeId="0">
      <text>
        <t>Wrong tagging corrected, shfited from N2192 to O2063</t>
      </text>
    </comment>
    <comment ref="T2063" authorId="0" shapeId="0">
      <text>
        <t>Wrong tagging corrected, shfited from S2192 to T2063</t>
      </text>
    </comment>
    <comment ref="Y2063" authorId="0" shapeId="0">
      <text>
        <t>Wrong tagging corrected, shfited from X2192 to Y2063</t>
      </text>
    </comment>
    <comment ref="AD2063" authorId="0" shapeId="0">
      <text>
        <t>Wrong tagging corrected, shfited from AC2192 to AD2063</t>
      </text>
    </comment>
    <comment ref="AI2063" authorId="0" shapeId="0">
      <text>
        <t>Wrong tagging corrected, shfited from AH2192 to AI2063</t>
      </text>
    </comment>
    <comment ref="AN2063" authorId="0" shapeId="0">
      <text>
        <t>Wrong tagging corrected, shfited from AM2192 to AN2063</t>
      </text>
    </comment>
    <comment ref="AS2063" authorId="0" shapeId="0">
      <text>
        <t>Wrong tagging corrected, shfited from AR2192 to AS2063</t>
      </text>
    </comment>
    <comment ref="D2064" authorId="0" shapeId="0">
      <text>
        <t>Period is Changed from QQQA to QQQQ</t>
      </text>
    </comment>
    <comment ref="J2064" authorId="0" shapeId="0">
      <text>
        <t>Wrong tagging corrected, shfited from I2193 to J2064</t>
      </text>
    </comment>
    <comment ref="O2064" authorId="0" shapeId="0">
      <text>
        <t>Wrong tagging corrected, shfited from N2193 to O2064</t>
      </text>
    </comment>
    <comment ref="T2064" authorId="0" shapeId="0">
      <text>
        <t>Wrong tagging corrected, shfited from S2193 to T2064</t>
      </text>
    </comment>
    <comment ref="Y2064" authorId="0" shapeId="0">
      <text>
        <t>Wrong tagging corrected, shfited from X2193 to Y2064</t>
      </text>
    </comment>
    <comment ref="AD2064" authorId="0" shapeId="0">
      <text>
        <t>Wrong tagging corrected, shfited from AC2193 to AD2064</t>
      </text>
    </comment>
    <comment ref="AI2064" authorId="0" shapeId="0">
      <text>
        <t>Wrong tagging corrected, shfited from AH2193 to AI2064</t>
      </text>
    </comment>
    <comment ref="AN2064" authorId="0" shapeId="0">
      <text>
        <t>Wrong tagging corrected, shfited from AM2193 to AN2064</t>
      </text>
    </comment>
    <comment ref="AS2064" authorId="0" shapeId="0">
      <text>
        <t>Wrong tagging corrected, shfited from AR2193 to AS2064</t>
      </text>
    </comment>
    <comment ref="D2065" authorId="0" shapeId="0">
      <text>
        <t>Period is Changed from QQQA to QQQQ</t>
      </text>
    </comment>
    <comment ref="J2065" authorId="0" shapeId="0">
      <text>
        <t>Wrong tagging corrected, shfited from I2194 to J2065</t>
      </text>
    </comment>
    <comment ref="T2065" authorId="0" shapeId="0">
      <text>
        <t>Wrong tagging corrected, shfited from S2194 to T2065</t>
      </text>
    </comment>
    <comment ref="AD2065" authorId="0" shapeId="0">
      <text>
        <t>Wrong tagging corrected, shfited from AC2194 to AD2065</t>
      </text>
    </comment>
    <comment ref="AN2065" authorId="0" shapeId="0">
      <text>
        <t>Wrong tagging corrected, shfited from AM2194 to AN2065</t>
      </text>
    </comment>
    <comment ref="AS2065" authorId="0" shapeId="0">
      <text>
        <t>Wrong tagging corrected, shfited from AR2194 to AS2065</t>
      </text>
    </comment>
    <comment ref="D2066" authorId="0" shapeId="0">
      <text>
        <t>Period is Changed from QQQA to QQQQ</t>
      </text>
    </comment>
    <comment ref="J2066" authorId="0" shapeId="0">
      <text>
        <t>Wrong tagging corrected, shfited from I2195 to J2066</t>
      </text>
    </comment>
    <comment ref="O2066" authorId="0" shapeId="0">
      <text>
        <t>Wrong tagging corrected, shfited from N2195 to O2066</t>
      </text>
    </comment>
    <comment ref="T2066" authorId="0" shapeId="0">
      <text>
        <t>Wrong tagging corrected, shfited from S2195 to T2066</t>
      </text>
    </comment>
    <comment ref="Y2066" authorId="0" shapeId="0">
      <text>
        <t>Wrong tagging corrected, shfited from X2195 to Y2066</t>
      </text>
    </comment>
    <comment ref="AD2066" authorId="0" shapeId="0">
      <text>
        <t>Wrong tagging corrected, shfited from AC2195 to AD2066</t>
      </text>
    </comment>
    <comment ref="AI2066" authorId="0" shapeId="0">
      <text>
        <t>Wrong tagging corrected, shfited from AH2195 to AI2066</t>
      </text>
    </comment>
    <comment ref="AN2066" authorId="0" shapeId="0">
      <text>
        <t>Wrong tagging corrected, shfited from AM2195 to AN2066</t>
      </text>
    </comment>
    <comment ref="AS2066" authorId="0" shapeId="0">
      <text>
        <t>Wrong tagging corrected, shfited from AR2195 to AS2066</t>
      </text>
    </comment>
    <comment ref="J2067" authorId="0" shapeId="0">
      <text>
        <t>Wrong tagging corrected, shfited from I2196 to J2067</t>
      </text>
    </comment>
    <comment ref="O2067" authorId="0" shapeId="0">
      <text>
        <t>Wrong tagging corrected, shfited from N2196 to O2067</t>
      </text>
    </comment>
    <comment ref="T2067" authorId="0" shapeId="0">
      <text>
        <t>Wrong tagging corrected, shfited from S2196 to T2067</t>
      </text>
    </comment>
    <comment ref="Y2067" authorId="0" shapeId="0">
      <text>
        <t>Wrong tagging corrected, shfited from X2196 to Y2067</t>
      </text>
    </comment>
    <comment ref="AD2067" authorId="0" shapeId="0">
      <text>
        <t>Wrong tagging corrected, shfited from AC2196 to AD2067</t>
      </text>
    </comment>
    <comment ref="AI2067" authorId="0" shapeId="0">
      <text>
        <t>Wrong tagging corrected, shfited from AH2196 to AI2067</t>
      </text>
    </comment>
    <comment ref="AN2067" authorId="0" shapeId="0">
      <text>
        <t>Wrong tagging corrected, shfited from AM2196 to AN2067</t>
      </text>
    </comment>
    <comment ref="AS2067" authorId="0" shapeId="0">
      <text>
        <t>Wrong tagging corrected, shfited from AR2196 to AS2067</t>
      </text>
    </comment>
    <comment ref="J2072" authorId="0" shapeId="0">
      <text>
        <t>Wrong tagging corrected, shfited from I2201 to J2072</t>
      </text>
    </comment>
    <comment ref="O2072" authorId="0" shapeId="0">
      <text>
        <t>Wrong tagging corrected, shfited from N2201 to O2072</t>
      </text>
    </comment>
    <comment ref="T2072" authorId="0" shapeId="0">
      <text>
        <t>Wrong tagging corrected, shfited from S2201 to T2072</t>
      </text>
    </comment>
    <comment ref="Y2072" authorId="0" shapeId="0">
      <text>
        <t>Wrong tagging corrected, shfited from X2201 to Y2072</t>
      </text>
    </comment>
    <comment ref="AD2072" authorId="0" shapeId="0">
      <text>
        <t>Wrong tagging corrected, shfited from AC2201 to AD2072</t>
      </text>
    </comment>
    <comment ref="AI2072" authorId="0" shapeId="0">
      <text>
        <t>Wrong tagging corrected, shfited from AH2201 to AI2072</t>
      </text>
    </comment>
    <comment ref="AN2072" authorId="0" shapeId="0">
      <text>
        <t>Wrong tagging corrected, shfited from AM2201 to AN2072</t>
      </text>
    </comment>
    <comment ref="AS2072" authorId="0" shapeId="0">
      <text>
        <t>Wrong tagging corrected, shfited from AR2201 to AS2072</t>
      </text>
    </comment>
    <comment ref="D2073" authorId="0" shapeId="0">
      <text>
        <t>Period is Changed from QQQA to QQQQ</t>
      </text>
    </comment>
    <comment ref="J2073" authorId="0" shapeId="0">
      <text>
        <t>Wrong tagging corrected, shfited from I2202 to J2073</t>
      </text>
    </comment>
    <comment ref="O2073" authorId="0" shapeId="0">
      <text>
        <t>Wrong tagging corrected, shfited from N2202 to O2073</t>
      </text>
    </comment>
    <comment ref="T2073" authorId="0" shapeId="0">
      <text>
        <t>Wrong tagging corrected, shfited from S2202 to T2073</t>
      </text>
    </comment>
    <comment ref="Y2073" authorId="0" shapeId="0">
      <text>
        <t>Wrong tagging corrected, shfited from X2202 to Y2073</t>
      </text>
    </comment>
    <comment ref="AD2073" authorId="0" shapeId="0">
      <text>
        <t>Wrong tagging corrected, shfited from AC2202 to AD2073</t>
      </text>
    </comment>
    <comment ref="AI2073" authorId="0" shapeId="0">
      <text>
        <t>Wrong tagging corrected, shfited from AH2202 to AI2073</t>
      </text>
    </comment>
    <comment ref="AN2073" authorId="0" shapeId="0">
      <text>
        <t>Wrong tagging corrected, shfited from AM2202 to AN2073</t>
      </text>
    </comment>
    <comment ref="AS2073" authorId="0" shapeId="0">
      <text>
        <t>Wrong tagging corrected, shfited from AR2202 to AS2073</t>
      </text>
    </comment>
    <comment ref="D2074" authorId="0" shapeId="0">
      <text>
        <t>Period is Changed from QQQA to QQQQ</t>
      </text>
    </comment>
    <comment ref="J2074" authorId="0" shapeId="0">
      <text>
        <t>Wrong tagging corrected, shfited from I2203 to J2074</t>
      </text>
    </comment>
    <comment ref="O2074" authorId="0" shapeId="0">
      <text>
        <t>Wrong tagging corrected, shfited from N2203 to O2074</t>
      </text>
    </comment>
    <comment ref="T2074" authorId="0" shapeId="0">
      <text>
        <t>Wrong tagging corrected, shfited from S2203 to T2074</t>
      </text>
    </comment>
    <comment ref="Y2074" authorId="0" shapeId="0">
      <text>
        <t>Wrong tagging corrected, shfited from X2203 to Y2074</t>
      </text>
    </comment>
    <comment ref="AD2074" authorId="0" shapeId="0">
      <text>
        <t>Wrong tagging corrected, shfited from AC2203 to AD2074</t>
      </text>
    </comment>
    <comment ref="AI2074" authorId="0" shapeId="0">
      <text>
        <t>Wrong tagging corrected, shfited from AH2203 to AI2074</t>
      </text>
    </comment>
    <comment ref="AN2074" authorId="0" shapeId="0">
      <text>
        <t>Wrong tagging corrected, shfited from AM2203 to AN2074</t>
      </text>
    </comment>
    <comment ref="AS2074" authorId="0" shapeId="0">
      <text>
        <t>Wrong tagging corrected, shfited from AR2203 to AS2074</t>
      </text>
    </comment>
    <comment ref="D2075" authorId="0" shapeId="0">
      <text>
        <t>Period is Changed from QQQA to QQQQ</t>
      </text>
    </comment>
    <comment ref="J2075" authorId="0" shapeId="0">
      <text>
        <t>Wrong tagging corrected, shfited from I2204 to J2075</t>
      </text>
    </comment>
    <comment ref="O2075" authorId="0" shapeId="0">
      <text>
        <t>Wrong tagging corrected, shfited from N2204 to O2075</t>
      </text>
    </comment>
    <comment ref="T2075" authorId="0" shapeId="0">
      <text>
        <t>Wrong tagging corrected, shfited from S2204 to T2075</t>
      </text>
    </comment>
    <comment ref="Y2075" authorId="0" shapeId="0">
      <text>
        <t>Wrong tagging corrected, shfited from X2204 to Y2075</t>
      </text>
    </comment>
    <comment ref="AD2075" authorId="0" shapeId="0">
      <text>
        <t>Wrong tagging corrected, shfited from AC2204 to AD2075</t>
      </text>
    </comment>
    <comment ref="AI2075" authorId="0" shapeId="0">
      <text>
        <t>Wrong tagging corrected, shfited from AH2204 to AI2075</t>
      </text>
    </comment>
    <comment ref="AN2075" authorId="0" shapeId="0">
      <text>
        <t>Wrong tagging corrected, shfited from AM2204 to AN2075</t>
      </text>
    </comment>
    <comment ref="AS2075" authorId="0" shapeId="0">
      <text>
        <t>Wrong tagging corrected, shfited from AR2204 to AS2075</t>
      </text>
    </comment>
    <comment ref="J2076" authorId="0" shapeId="0">
      <text>
        <t>Wrong tagging corrected, shfited from I2205 to J2076</t>
      </text>
    </comment>
    <comment ref="O2076" authorId="0" shapeId="0">
      <text>
        <t>Wrong tagging corrected, shfited from N2205 to O2076</t>
      </text>
    </comment>
    <comment ref="T2076" authorId="0" shapeId="0">
      <text>
        <t>Wrong tagging corrected, shfited from S2205 to T2076</t>
      </text>
    </comment>
    <comment ref="Y2076" authorId="0" shapeId="0">
      <text>
        <t>Wrong tagging corrected, shfited from X2205 to Y2076</t>
      </text>
    </comment>
    <comment ref="AD2076" authorId="0" shapeId="0">
      <text>
        <t>Wrong tagging corrected, shfited from AC2205 to AD2076</t>
      </text>
    </comment>
    <comment ref="AI2076" authorId="0" shapeId="0">
      <text>
        <t>Wrong tagging corrected, shfited from AH2205 to AI2076</t>
      </text>
    </comment>
    <comment ref="AN2076" authorId="0" shapeId="0">
      <text>
        <t>Wrong tagging corrected, shfited from AM2205 to AN2076</t>
      </text>
    </comment>
    <comment ref="AS2076" authorId="0" shapeId="0">
      <text>
        <t>Wrong tagging corrected, shfited from AR2205 to AS2076</t>
      </text>
    </comment>
    <comment ref="J2081" authorId="0" shapeId="0">
      <text>
        <t>Wrong tagging corrected, shfited from I2210 to J2081</t>
      </text>
    </comment>
    <comment ref="O2081" authorId="0" shapeId="0">
      <text>
        <t>Wrong tagging corrected, shfited from N2210 to O2081</t>
      </text>
    </comment>
    <comment ref="T2081" authorId="0" shapeId="0">
      <text>
        <t>Wrong tagging corrected, shfited from S2210 to T2081</t>
      </text>
    </comment>
    <comment ref="Y2081" authorId="0" shapeId="0">
      <text>
        <t>Wrong tagging corrected, shfited from X2210 to Y2081</t>
      </text>
    </comment>
    <comment ref="AD2081" authorId="0" shapeId="0">
      <text>
        <t>Wrong tagging corrected, shfited from AC2210 to AD2081</t>
      </text>
    </comment>
    <comment ref="AI2081" authorId="0" shapeId="0">
      <text>
        <t>Wrong tagging corrected, shfited from AH2210 to AI2081</t>
      </text>
    </comment>
    <comment ref="AN2081" authorId="0" shapeId="0">
      <text>
        <t>Wrong tagging corrected, shfited from AM2210 to AN2081</t>
      </text>
    </comment>
    <comment ref="AS2081" authorId="0" shapeId="0">
      <text>
        <t>Wrong tagging corrected, shfited from AR2210 to AS2081</t>
      </text>
    </comment>
    <comment ref="J2089" authorId="0" shapeId="0">
      <text>
        <t>Wrong tagging corrected, shfited from I1693 to J2089</t>
      </text>
    </comment>
    <comment ref="O2089" authorId="0" shapeId="0">
      <text>
        <t>Wrong tagging corrected, shfited from N1693 to O2089</t>
      </text>
    </comment>
    <comment ref="T2089" authorId="0" shapeId="0">
      <text>
        <t>Wrong tagging corrected, shfited from S1693 to T2089</t>
      </text>
    </comment>
    <comment ref="Y2089" authorId="0" shapeId="0">
      <text>
        <t>Wrong tagging corrected, shfited from X1693 to Y2089</t>
      </text>
    </comment>
    <comment ref="AD2089" authorId="0" shapeId="0">
      <text>
        <t>Wrong tagging corrected, shfited from AC1693 to AD2089</t>
      </text>
    </comment>
    <comment ref="AI2089" authorId="0" shapeId="0">
      <text>
        <t>Wrong tagging corrected, shfited from AH1693 to AI2089</t>
      </text>
    </comment>
    <comment ref="AN2089" authorId="0" shapeId="0">
      <text>
        <t>Wrong tagging corrected, shfited from AM1693 to AN2089</t>
      </text>
    </comment>
    <comment ref="AS2089" authorId="0" shapeId="0">
      <text>
        <t>Wrong tagging corrected, shfited from AR1693 to AS2089</t>
      </text>
    </comment>
    <comment ref="D2090" authorId="0" shapeId="0">
      <text>
        <t>Period is Changed from QQQA to QQQQ</t>
      </text>
    </comment>
    <comment ref="AD2090" authorId="0" shapeId="0">
      <text>
        <t>Wrong tagging corrected, shfited from AC1694 to AD2090</t>
      </text>
    </comment>
    <comment ref="AI2090" authorId="0" shapeId="0">
      <text>
        <t>Wrong tagging corrected, shfited from AH1694 to AI2090</t>
      </text>
    </comment>
    <comment ref="AN2090" authorId="0" shapeId="0">
      <text>
        <t>Wrong tagging corrected, shfited from AM1694 to AN2090</t>
      </text>
    </comment>
    <comment ref="AS2090" authorId="0" shapeId="0">
      <text>
        <t>Wrong tagging corrected, shfited from AR1694 to AS2090</t>
      </text>
    </comment>
    <comment ref="D2091" authorId="0" shapeId="0">
      <text>
        <t>Period is Changed from QQQA to QQQQ</t>
      </text>
    </comment>
    <comment ref="J2091" authorId="0" shapeId="0">
      <text>
        <t>Wrong tagging corrected, shfited from I1695 to J2091</t>
      </text>
    </comment>
    <comment ref="O2091" authorId="0" shapeId="0">
      <text>
        <t>Wrong tagging corrected, shfited from N1695 to O2091</t>
      </text>
    </comment>
    <comment ref="T2091" authorId="0" shapeId="0">
      <text>
        <t>Wrong tagging corrected, shfited from S1695 to T2091</t>
      </text>
    </comment>
    <comment ref="Y2091" authorId="0" shapeId="0">
      <text>
        <t>Wrong tagging corrected, shfited from X1695 to Y2091</t>
      </text>
    </comment>
    <comment ref="AD2091" authorId="0" shapeId="0">
      <text>
        <t>Wrong tagging corrected, shfited from AC1695 to AD2091</t>
      </text>
    </comment>
    <comment ref="AI2091" authorId="0" shapeId="0">
      <text>
        <t>Wrong tagging corrected, shfited from AH1695 to AI2091</t>
      </text>
    </comment>
    <comment ref="AN2091" authorId="0" shapeId="0">
      <text>
        <t>Wrong tagging corrected, shfited from AM1695 to AN2091</t>
      </text>
    </comment>
    <comment ref="AS2091" authorId="0" shapeId="0">
      <text>
        <t>Wrong tagging corrected, shfited from AR1695 to AS2091</t>
      </text>
    </comment>
    <comment ref="D2092" authorId="0" shapeId="0">
      <text>
        <t>Period is Changed from QQQA to QQQQ</t>
      </text>
    </comment>
    <comment ref="J2092" authorId="0" shapeId="0">
      <text>
        <t>Wrong tagging corrected, shfited from I1696 to J2092</t>
      </text>
    </comment>
    <comment ref="O2092" authorId="0" shapeId="0">
      <text>
        <t>Wrong tagging corrected, shfited from N1696 to O2092</t>
      </text>
    </comment>
    <comment ref="T2092" authorId="0" shapeId="0">
      <text>
        <t>Wrong tagging corrected, shfited from S1696 to T2092</t>
      </text>
    </comment>
    <comment ref="Y2092" authorId="0" shapeId="0">
      <text>
        <t>Wrong tagging corrected, shfited from X1696 to Y2092</t>
      </text>
    </comment>
    <comment ref="AD2092" authorId="0" shapeId="0">
      <text>
        <t>Wrong tagging corrected, shfited from AC1696 to AD2092</t>
      </text>
    </comment>
    <comment ref="AN2092" authorId="0" shapeId="0">
      <text>
        <t>Wrong tagging corrected, shfited from AM1696 to AN2092</t>
      </text>
    </comment>
    <comment ref="AS2092" authorId="0" shapeId="0">
      <text>
        <t>Wrong tagging corrected, shfited from AR1696 to AS2092</t>
      </text>
    </comment>
    <comment ref="D2093" authorId="0" shapeId="0">
      <text>
        <t>Period is Changed from QQQA to QQQQ</t>
      </text>
    </comment>
    <comment ref="J2093" authorId="0" shapeId="0">
      <text>
        <t>Wrong tagging corrected, shfited from I1697 to J2093</t>
      </text>
    </comment>
    <comment ref="O2093" authorId="0" shapeId="0">
      <text>
        <t>Wrong tagging corrected, shfited from N1697 to O2093</t>
      </text>
    </comment>
    <comment ref="T2093" authorId="0" shapeId="0">
      <text>
        <t>Wrong tagging corrected, shfited from S1697 to T2093</t>
      </text>
    </comment>
    <comment ref="Y2093" authorId="0" shapeId="0">
      <text>
        <t>Wrong tagging corrected, shfited from X1697 to Y2093</t>
      </text>
    </comment>
    <comment ref="AD2093" authorId="0" shapeId="0">
      <text>
        <t>Wrong tagging corrected, shfited from AC1697 to AD2093</t>
      </text>
    </comment>
    <comment ref="AI2093" authorId="0" shapeId="0">
      <text>
        <t>Wrong tagging corrected, shfited from AH1697 to AI2093</t>
      </text>
    </comment>
    <comment ref="AN2093" authorId="0" shapeId="0">
      <text>
        <t>Wrong tagging corrected, shfited from AM1697 to AN2093</t>
      </text>
    </comment>
    <comment ref="AS2093" authorId="0" shapeId="0">
      <text>
        <t>Wrong tagging corrected, shfited from AR1697 to AS2093</t>
      </text>
    </comment>
    <comment ref="J2094" authorId="0" shapeId="0">
      <text>
        <t>Wrong tagging corrected, shfited from I1698 to J2094</t>
      </text>
    </comment>
    <comment ref="O2094" authorId="0" shapeId="0">
      <text>
        <t>Wrong tagging corrected, shfited from N1698 to O2094</t>
      </text>
    </comment>
    <comment ref="T2094" authorId="0" shapeId="0">
      <text>
        <t>Wrong tagging corrected, shfited from S1698 to T2094</t>
      </text>
    </comment>
    <comment ref="Y2094" authorId="0" shapeId="0">
      <text>
        <t>Wrong tagging corrected, shfited from X1698 to Y2094</t>
      </text>
    </comment>
    <comment ref="AD2094" authorId="0" shapeId="0">
      <text>
        <t>Wrong tagging corrected, shfited from AC1698 to AD2094</t>
      </text>
    </comment>
    <comment ref="AI2094" authorId="0" shapeId="0">
      <text>
        <t>Wrong tagging corrected, shfited from AH1698 to AI2094</t>
      </text>
    </comment>
    <comment ref="AN2094" authorId="0" shapeId="0">
      <text>
        <t>Wrong tagging corrected, shfited from AM1698 to AN2094</t>
      </text>
    </comment>
    <comment ref="AS2094" authorId="0" shapeId="0">
      <text>
        <t>Wrong tagging corrected, shfited from AR1698 to AS2094</t>
      </text>
    </comment>
    <comment ref="J2099" authorId="0" shapeId="0">
      <text>
        <t>Wrong tagging corrected, shfited from I1703 to J2099</t>
      </text>
    </comment>
    <comment ref="O2099" authorId="0" shapeId="0">
      <text>
        <t>Wrong tagging corrected, shfited from N1703 to O2099</t>
      </text>
    </comment>
    <comment ref="T2099" authorId="0" shapeId="0">
      <text>
        <t>Wrong tagging corrected, shfited from S1703 to T2099</t>
      </text>
    </comment>
    <comment ref="Y2099" authorId="0" shapeId="0">
      <text>
        <t>Wrong tagging corrected, shfited from X1703 to Y2099</t>
      </text>
    </comment>
    <comment ref="AD2099" authorId="0" shapeId="0">
      <text>
        <t>Wrong tagging corrected, shfited from AC1703 to AD2099</t>
      </text>
    </comment>
    <comment ref="AI2099" authorId="0" shapeId="0">
      <text>
        <t>Wrong tagging corrected, shfited from AH1703 to AI2099</t>
      </text>
    </comment>
    <comment ref="AN2099" authorId="0" shapeId="0">
      <text>
        <t>Wrong tagging corrected, shfited from AM1703 to AN2099</t>
      </text>
    </comment>
    <comment ref="AS2099" authorId="0" shapeId="0">
      <text>
        <t>Wrong tagging corrected, shfited from AR1703 to AS2099</t>
      </text>
    </comment>
    <comment ref="D2100" authorId="0" shapeId="0">
      <text>
        <t>Period is Changed from QQQA to QQQQ</t>
      </text>
    </comment>
    <comment ref="AI2100" authorId="0" shapeId="0">
      <text>
        <t>Wrong tagging corrected, shfited from AH1704 to AI2100</t>
      </text>
    </comment>
    <comment ref="AN2100" authorId="0" shapeId="0">
      <text>
        <t>Wrong tagging corrected, shfited from AM1704 to AN2100</t>
      </text>
    </comment>
    <comment ref="AS2100" authorId="0" shapeId="0">
      <text>
        <t>Wrong tagging corrected, shfited from AR1704 to AS2100</t>
      </text>
    </comment>
    <comment ref="D2101" authorId="0" shapeId="0">
      <text>
        <t>Period is Changed from QQQA to QQQQ</t>
      </text>
    </comment>
    <comment ref="T2101" authorId="0" shapeId="0">
      <text>
        <t>Wrong tagging corrected, shfited from S1705 to T2101</t>
      </text>
    </comment>
    <comment ref="Y2101" authorId="0" shapeId="0">
      <text>
        <t>Wrong tagging corrected, shfited from X1705 to Y2101</t>
      </text>
    </comment>
    <comment ref="AD2101" authorId="0" shapeId="0">
      <text>
        <t>Wrong tagging corrected, shfited from AC1705 to AD2101</t>
      </text>
    </comment>
    <comment ref="AI2101" authorId="0" shapeId="0">
      <text>
        <t>Wrong tagging corrected, shfited from AH1705 to AI2101</t>
      </text>
    </comment>
    <comment ref="AN2101" authorId="0" shapeId="0">
      <text>
        <t>Wrong tagging corrected, shfited from AM1705 to AN2101</t>
      </text>
    </comment>
    <comment ref="AS2101" authorId="0" shapeId="0">
      <text>
        <t>Wrong tagging corrected, shfited from AR1705 to AS2101</t>
      </text>
    </comment>
    <comment ref="D2102" authorId="0" shapeId="0">
      <text>
        <t>Period is Changed from QQQA to QQQQ</t>
      </text>
    </comment>
    <comment ref="J2102" authorId="0" shapeId="0">
      <text>
        <t>Wrong tagging corrected, shfited from I1706 to J2102</t>
      </text>
    </comment>
    <comment ref="T2102" authorId="0" shapeId="0">
      <text>
        <t>Wrong tagging corrected, shfited from S1706 to T2102</t>
      </text>
    </comment>
    <comment ref="Y2102" authorId="0" shapeId="0">
      <text>
        <t>Wrong tagging corrected, shfited from X1706 to Y2102</t>
      </text>
    </comment>
    <comment ref="AI2102" authorId="0" shapeId="0">
      <text>
        <t>Wrong tagging corrected, shfited from AH1706 to AI2102</t>
      </text>
    </comment>
    <comment ref="AN2102" authorId="0" shapeId="0">
      <text>
        <t>Wrong tagging corrected, shfited from AM1706 to AN2102</t>
      </text>
    </comment>
    <comment ref="AS2102" authorId="0" shapeId="0">
      <text>
        <t>Wrong tagging corrected, shfited from AR1706 to AS2102</t>
      </text>
    </comment>
    <comment ref="D2103" authorId="0" shapeId="0">
      <text>
        <t>Period is Changed from QQQA to QQQQ</t>
      </text>
    </comment>
    <comment ref="AS2103" authorId="0" shapeId="0">
      <text>
        <t>Wrong tagging corrected, shfited from AR1707 to AS2103</t>
      </text>
    </comment>
    <comment ref="D2104" authorId="0" shapeId="0">
      <text>
        <t>Period is Changed from QQQA to QQQQ</t>
      </text>
    </comment>
    <comment ref="J2104" authorId="0" shapeId="0">
      <text>
        <t>Wrong tagging corrected, shfited from I1708 to J2104</t>
      </text>
    </comment>
    <comment ref="O2104" authorId="0" shapeId="0">
      <text>
        <t>Wrong tagging corrected, shfited from N1708 to O2104</t>
      </text>
    </comment>
    <comment ref="T2104" authorId="0" shapeId="0">
      <text>
        <t>Wrong tagging corrected, shfited from S1708 to T2104</t>
      </text>
    </comment>
    <comment ref="Y2104" authorId="0" shapeId="0">
      <text>
        <t>Wrong tagging corrected, shfited from X1708 to Y2104</t>
      </text>
    </comment>
    <comment ref="AD2104" authorId="0" shapeId="0">
      <text>
        <t>Wrong tagging corrected, shfited from AC1708 to AD2104</t>
      </text>
    </comment>
    <comment ref="AI2104" authorId="0" shapeId="0">
      <text>
        <t>Wrong tagging corrected, shfited from AH1708 to AI2104</t>
      </text>
    </comment>
    <comment ref="AN2104" authorId="0" shapeId="0">
      <text>
        <t>Wrong tagging corrected, shfited from AM1708 to AN2104</t>
      </text>
    </comment>
    <comment ref="AS2104" authorId="0" shapeId="0">
      <text>
        <t>Wrong tagging corrected, shfited from AR1708 to AS2104</t>
      </text>
    </comment>
    <comment ref="J2105" authorId="0" shapeId="0">
      <text>
        <t>Wrong tagging corrected, shfited from I1709 to J2105</t>
      </text>
    </comment>
    <comment ref="O2105" authorId="0" shapeId="0">
      <text>
        <t>Wrong tagging corrected, shfited from N1709 to O2105</t>
      </text>
    </comment>
    <comment ref="T2105" authorId="0" shapeId="0">
      <text>
        <t>Wrong tagging corrected, shfited from S1709 to T2105</t>
      </text>
    </comment>
    <comment ref="Y2105" authorId="0" shapeId="0">
      <text>
        <t>Wrong tagging corrected, shfited from X1709 to Y2105</t>
      </text>
    </comment>
    <comment ref="AD2105" authorId="0" shapeId="0">
      <text>
        <t>Wrong tagging corrected, shfited from AC1709 to AD2105</t>
      </text>
    </comment>
    <comment ref="AI2105" authorId="0" shapeId="0">
      <text>
        <t>Wrong tagging corrected, shfited from AH1709 to AI2105</t>
      </text>
    </comment>
    <comment ref="AN2105" authorId="0" shapeId="0">
      <text>
        <t>Wrong tagging corrected, shfited from AM1709 to AN2105</t>
      </text>
    </comment>
    <comment ref="AS2105" authorId="0" shapeId="0">
      <text>
        <t>Wrong tagging corrected, shfited from AR1709 to AS2105</t>
      </text>
    </comment>
    <comment ref="J2110" authorId="0" shapeId="0">
      <text>
        <t>Wrong tagging corrected, shfited from I1714 to J2110</t>
      </text>
    </comment>
    <comment ref="O2110" authorId="0" shapeId="0">
      <text>
        <t>Wrong tagging corrected, shfited from N1714 to O2110</t>
      </text>
    </comment>
    <comment ref="T2110" authorId="0" shapeId="0">
      <text>
        <t>Wrong tagging corrected, shfited from S1714 to T2110</t>
      </text>
    </comment>
    <comment ref="Y2110" authorId="0" shapeId="0">
      <text>
        <t>Wrong tagging corrected, shfited from X1714 to Y2110</t>
      </text>
    </comment>
    <comment ref="AD2110" authorId="0" shapeId="0">
      <text>
        <t>Wrong tagging corrected, shfited from AC1714 to AD2110</t>
      </text>
    </comment>
    <comment ref="AI2110" authorId="0" shapeId="0">
      <text>
        <t>Wrong tagging corrected, shfited from AH1714 to AI2110</t>
      </text>
    </comment>
    <comment ref="AN2110" authorId="0" shapeId="0">
      <text>
        <t>Wrong tagging corrected, shfited from AM1714 to AN2110</t>
      </text>
    </comment>
    <comment ref="AS2110" authorId="0" shapeId="0">
      <text>
        <t>Wrong tagging corrected, shfited from AR1714 to AS2110</t>
      </text>
    </comment>
    <comment ref="D2111" authorId="0" shapeId="0">
      <text>
        <t>Period is Changed from QQQA to QQQQ</t>
      </text>
    </comment>
    <comment ref="AI2111" authorId="0" shapeId="0">
      <text>
        <t>Wrong tagging corrected, shfited from AH1715 to AI2111</t>
      </text>
    </comment>
    <comment ref="AN2111" authorId="0" shapeId="0">
      <text>
        <t>Wrong tagging corrected, shfited from AM1715 to AN2111</t>
      </text>
    </comment>
    <comment ref="AS2111" authorId="0" shapeId="0">
      <text>
        <t>Wrong tagging corrected, shfited from AR1715 to AS2111</t>
      </text>
    </comment>
    <comment ref="D2112" authorId="0" shapeId="0">
      <text>
        <t>Period is Changed from QQQA to QQQQ</t>
      </text>
    </comment>
    <comment ref="O2112" authorId="0" shapeId="0">
      <text>
        <t>Wrong tagging corrected, shfited from N1716 to O2112</t>
      </text>
    </comment>
    <comment ref="T2112" authorId="0" shapeId="0">
      <text>
        <t>Wrong tagging corrected, shfited from S1716 to T2112</t>
      </text>
    </comment>
    <comment ref="Y2112" authorId="0" shapeId="0">
      <text>
        <t>Wrong tagging corrected, shfited from X1716 to Y2112</t>
      </text>
    </comment>
    <comment ref="AD2112" authorId="0" shapeId="0">
      <text>
        <t>Wrong tagging corrected, shfited from AC1716 to AD2112</t>
      </text>
    </comment>
    <comment ref="AI2112" authorId="0" shapeId="0">
      <text>
        <t>Wrong tagging corrected, shfited from AH1716 to AI2112</t>
      </text>
    </comment>
    <comment ref="AN2112" authorId="0" shapeId="0">
      <text>
        <t>Wrong tagging corrected, shfited from AM1716 to AN2112</t>
      </text>
    </comment>
    <comment ref="AS2112" authorId="0" shapeId="0">
      <text>
        <t>Wrong tagging corrected, shfited from AR1716 to AS2112</t>
      </text>
    </comment>
    <comment ref="D2113" authorId="0" shapeId="0">
      <text>
        <t>Period is Changed from QQQA to QQQQ</t>
      </text>
    </comment>
    <comment ref="J2113" authorId="0" shapeId="0">
      <text>
        <t>Wrong tagging corrected, shfited from I1717 to J2113</t>
      </text>
    </comment>
    <comment ref="O2113" authorId="0" shapeId="0">
      <text>
        <t>Wrong tagging corrected, shfited from N1717 to O2113</t>
      </text>
    </comment>
    <comment ref="T2113" authorId="0" shapeId="0">
      <text>
        <t>Wrong tagging corrected, shfited from S1717 to T2113</t>
      </text>
    </comment>
    <comment ref="Y2113" authorId="0" shapeId="0">
      <text>
        <t>Wrong tagging corrected, shfited from X1717 to Y2113</t>
      </text>
    </comment>
    <comment ref="AD2113" authorId="0" shapeId="0">
      <text>
        <t>Wrong tagging corrected, shfited from AC1717 to AD2113</t>
      </text>
    </comment>
    <comment ref="AI2113" authorId="0" shapeId="0">
      <text>
        <t>Wrong tagging corrected, shfited from AH1717 to AI2113</t>
      </text>
    </comment>
    <comment ref="AN2113" authorId="0" shapeId="0">
      <text>
        <t>Wrong tagging corrected, shfited from AM1717 to AN2113</t>
      </text>
    </comment>
    <comment ref="AS2113" authorId="0" shapeId="0">
      <text>
        <t>Wrong tagging corrected, shfited from AR1717 to AS2113</t>
      </text>
    </comment>
    <comment ref="D2114" authorId="0" shapeId="0">
      <text>
        <t>Period is Changed from QQQA to QQQQ</t>
      </text>
    </comment>
    <comment ref="J2114" authorId="0" shapeId="0">
      <text>
        <t>Wrong tagging corrected, shfited from I1718 to J2114</t>
      </text>
    </comment>
    <comment ref="O2114" authorId="0" shapeId="0">
      <text>
        <t>Wrong tagging corrected, shfited from N1718 to O2114</t>
      </text>
    </comment>
    <comment ref="T2114" authorId="0" shapeId="0">
      <text>
        <t>Wrong tagging corrected, shfited from S1718 to T2114</t>
      </text>
    </comment>
    <comment ref="Y2114" authorId="0" shapeId="0">
      <text>
        <t>Wrong tagging corrected, shfited from X1718 to Y2114</t>
      </text>
    </comment>
    <comment ref="AD2114" authorId="0" shapeId="0">
      <text>
        <t>Wrong tagging corrected, shfited from AC1718 to AD2114</t>
      </text>
    </comment>
    <comment ref="AI2114" authorId="0" shapeId="0">
      <text>
        <t>Wrong tagging corrected, shfited from AH1718 to AI2114</t>
      </text>
    </comment>
    <comment ref="AN2114" authorId="0" shapeId="0">
      <text>
        <t>Wrong tagging corrected, shfited from AM1718 to AN2114</t>
      </text>
    </comment>
    <comment ref="AS2114" authorId="0" shapeId="0">
      <text>
        <t>Wrong tagging corrected, shfited from AR1718 to AS2114</t>
      </text>
    </comment>
    <comment ref="J2115" authorId="0" shapeId="0">
      <text>
        <t>Wrong tagging corrected, shfited from I1719 to J2115</t>
      </text>
    </comment>
    <comment ref="O2115" authorId="0" shapeId="0">
      <text>
        <t>Wrong tagging corrected, shfited from N1719 to O2115</t>
      </text>
    </comment>
    <comment ref="T2115" authorId="0" shapeId="0">
      <text>
        <t>Wrong tagging corrected, shfited from S1719 to T2115</t>
      </text>
    </comment>
    <comment ref="Y2115" authorId="0" shapeId="0">
      <text>
        <t>Wrong tagging corrected, shfited from X1719 to Y2115</t>
      </text>
    </comment>
    <comment ref="AD2115" authorId="0" shapeId="0">
      <text>
        <t>Wrong tagging corrected, shfited from AC1719 to AD2115</t>
      </text>
    </comment>
    <comment ref="AI2115" authorId="0" shapeId="0">
      <text>
        <t>Wrong tagging corrected, shfited from AH1719 to AI2115</t>
      </text>
    </comment>
    <comment ref="AN2115" authorId="0" shapeId="0">
      <text>
        <t>Wrong tagging corrected, shfited from AM1719 to AN2115</t>
      </text>
    </comment>
    <comment ref="AS2115" authorId="0" shapeId="0">
      <text>
        <t>Wrong tagging corrected, shfited from AR1719 to AS2115</t>
      </text>
    </comment>
    <comment ref="J2120" authorId="0" shapeId="0">
      <text>
        <t>Data Added in AR file</t>
      </text>
    </comment>
    <comment ref="O2120" authorId="0" shapeId="0">
      <text>
        <t>Data Added in AR file</t>
      </text>
    </comment>
    <comment ref="T2120" authorId="0" shapeId="0">
      <text>
        <t>Wrong tagging corrected, shfited from S1724 to T2120</t>
      </text>
    </comment>
    <comment ref="Y2120" authorId="0" shapeId="0">
      <text>
        <t>Wrong tagging corrected, shfited from X1724 to Y2120</t>
      </text>
    </comment>
    <comment ref="AD2120" authorId="0" shapeId="0">
      <text>
        <t>Wrong tagging corrected, shfited from AC1724 to AD2120</t>
      </text>
    </comment>
    <comment ref="AI2120" authorId="0" shapeId="0">
      <text>
        <t>Wrong tagging corrected, shfited from AH1724 to AI2120</t>
      </text>
    </comment>
    <comment ref="AN2120" authorId="0" shapeId="0">
      <text>
        <t>Wrong tagging corrected, shfited from AM1724 to AN2120</t>
      </text>
    </comment>
    <comment ref="AS2120" authorId="0" shapeId="0">
      <text>
        <t>Wrong tagging corrected, shfited from AR1724 to AS2120</t>
      </text>
    </comment>
    <comment ref="D2122" authorId="0" shapeId="0">
      <text>
        <t>Period is Changed from QYYY to QQQQ</t>
      </text>
    </comment>
    <comment ref="AD2122" authorId="0" shapeId="0">
      <text>
        <t>Wrong tagging corrected, shfited from AC1727 to AD2122</t>
      </text>
    </comment>
    <comment ref="AI2122" authorId="0" shapeId="0">
      <text>
        <t>Wrong tagging corrected, shfited from AH1727 to AI2122</t>
      </text>
    </comment>
    <comment ref="AN2122" authorId="0" shapeId="0">
      <text>
        <t>Wrong tagging corrected, shfited from AM1727 to AN2122</t>
      </text>
    </comment>
    <comment ref="AS2122" authorId="0" shapeId="0">
      <text>
        <t>Wrong tagging corrected, shfited from AR1727 to AS2122</t>
      </text>
    </comment>
    <comment ref="A2123" authorId="0" shapeId="0">
      <text>
        <t>Merging Error was corrected in this row</t>
      </text>
    </comment>
    <comment ref="B2123" authorId="0" shapeId="0">
      <text>
        <t>Merging Error was corrected in this row</t>
      </text>
    </comment>
    <comment ref="C2123" authorId="0" shapeId="0">
      <text>
        <t>Merging Error was corrected in this row</t>
      </text>
    </comment>
    <comment ref="D2123" authorId="0" shapeId="0">
      <text>
        <t>Merging Error was corrected in this row</t>
      </text>
    </comment>
    <comment ref="E2123" authorId="0" shapeId="0">
      <text>
        <t>Merging Error was corrected in this row</t>
      </text>
    </comment>
    <comment ref="F2123" authorId="0" shapeId="0">
      <text>
        <t>Merging Error was corrected in this row</t>
      </text>
    </comment>
    <comment ref="G2123" authorId="0" shapeId="0">
      <text>
        <t>Merging Error was corrected in this row</t>
      </text>
    </comment>
    <comment ref="H2123" authorId="0" shapeId="0">
      <text>
        <t>Merging Error was corrected in this row</t>
      </text>
    </comment>
    <comment ref="I2123" authorId="0" shapeId="0">
      <text>
        <t>Merging Error was corrected in this row</t>
      </text>
    </comment>
    <comment ref="J2123" authorId="0" shapeId="0">
      <text>
        <t>Merging Error was corrected in this row</t>
      </text>
    </comment>
    <comment ref="K2123" authorId="0" shapeId="0">
      <text>
        <t>Merging Error was corrected in this row</t>
      </text>
    </comment>
    <comment ref="L2123" authorId="0" shapeId="0">
      <text>
        <t>Merging Error was corrected in this row</t>
      </text>
    </comment>
    <comment ref="M2123" authorId="0" shapeId="0">
      <text>
        <t>Merging Error was corrected in this row</t>
      </text>
    </comment>
    <comment ref="N2123" authorId="0" shapeId="0">
      <text>
        <t>Merging Error was corrected in this row</t>
      </text>
    </comment>
    <comment ref="O2123" authorId="0" shapeId="0">
      <text>
        <t>Merging Error was corrected in this row</t>
      </text>
    </comment>
    <comment ref="P2123" authorId="0" shapeId="0">
      <text>
        <t>Merging Error was corrected in this row</t>
      </text>
    </comment>
    <comment ref="Q2123" authorId="0" shapeId="0">
      <text>
        <t>Merging Error was corrected in this row</t>
      </text>
    </comment>
    <comment ref="R2123" authorId="0" shapeId="0">
      <text>
        <t>Merging Error was corrected in this row</t>
      </text>
    </comment>
    <comment ref="S2123" authorId="0" shapeId="0">
      <text>
        <t>Merging Error was corrected in this row</t>
      </text>
    </comment>
    <comment ref="T2123" authorId="0" shapeId="0">
      <text>
        <t>Wrong tagging corrected, shfited from S1728 to T2123</t>
      </text>
    </comment>
    <comment ref="U2123" authorId="0" shapeId="0">
      <text>
        <t>Merging Error was corrected in this row</t>
      </text>
    </comment>
    <comment ref="V2123" authorId="0" shapeId="0">
      <text>
        <t>Merging Error was corrected in this row</t>
      </text>
    </comment>
    <comment ref="W2123" authorId="0" shapeId="0">
      <text>
        <t>Merging Error was corrected in this row</t>
      </text>
    </comment>
    <comment ref="X2123" authorId="0" shapeId="0">
      <text>
        <t>Merging Error was corrected in this row</t>
      </text>
    </comment>
    <comment ref="Y2123" authorId="0" shapeId="0">
      <text>
        <t>Wrong tagging corrected, shfited from X1728 to Y2123</t>
      </text>
    </comment>
    <comment ref="Z2123" authorId="0" shapeId="0">
      <text>
        <t>Merging Error was corrected in this row</t>
      </text>
    </comment>
    <comment ref="AA2123" authorId="0" shapeId="0">
      <text>
        <t>Merging Error was corrected in this row</t>
      </text>
    </comment>
    <comment ref="AB2123" authorId="0" shapeId="0">
      <text>
        <t>Merging Error was corrected in this row</t>
      </text>
    </comment>
    <comment ref="AC2123" authorId="0" shapeId="0">
      <text>
        <t>Merging Error was corrected in this row</t>
      </text>
    </comment>
    <comment ref="AD2123" authorId="0" shapeId="0">
      <text>
        <t>Wrong tagging corrected, shfited from AC1728 to AD2123</t>
      </text>
    </comment>
    <comment ref="AE2123" authorId="0" shapeId="0">
      <text>
        <t>Merging Error was corrected in this row</t>
      </text>
    </comment>
    <comment ref="AF2123" authorId="0" shapeId="0">
      <text>
        <t>Merging Error was corrected in this row</t>
      </text>
    </comment>
    <comment ref="AG2123" authorId="0" shapeId="0">
      <text>
        <t>Merging Error was corrected in this row</t>
      </text>
    </comment>
    <comment ref="AH2123" authorId="0" shapeId="0">
      <text>
        <t>Merging Error was corrected in this row</t>
      </text>
    </comment>
    <comment ref="AI2123" authorId="0" shapeId="0">
      <text>
        <t>Merging Error was corrected in this row</t>
      </text>
    </comment>
    <comment ref="AJ2123" authorId="0" shapeId="0">
      <text>
        <t>Merging Error was corrected in this row</t>
      </text>
    </comment>
    <comment ref="AK2123" authorId="0" shapeId="0">
      <text>
        <t>Merging Error was corrected in this row</t>
      </text>
    </comment>
    <comment ref="AL2123" authorId="0" shapeId="0">
      <text>
        <t>Merging Error was corrected in this row</t>
      </text>
    </comment>
    <comment ref="AM2123" authorId="0" shapeId="0">
      <text>
        <t>Merging Error was corrected in this row</t>
      </text>
    </comment>
    <comment ref="AN2123" authorId="0" shapeId="0">
      <text>
        <t>Wrong tagging corrected, shfited from AM1728 to AN2123</t>
      </text>
    </comment>
    <comment ref="AO2123" authorId="0" shapeId="0">
      <text>
        <t>Merging Error was corrected in this row</t>
      </text>
    </comment>
    <comment ref="AP2123" authorId="0" shapeId="0">
      <text>
        <t>Merging Error was corrected in this row</t>
      </text>
    </comment>
    <comment ref="AQ2123" authorId="0" shapeId="0">
      <text>
        <t>Merging Error was corrected in this row</t>
      </text>
    </comment>
    <comment ref="AR2123" authorId="0" shapeId="0">
      <text>
        <t>Merging Error was corrected in this row</t>
      </text>
    </comment>
    <comment ref="AS2123" authorId="0" shapeId="0">
      <text>
        <t>Wrong tagging corrected, shfited from AR1728 to AS2123</t>
      </text>
    </comment>
    <comment ref="AT2123" authorId="0" shapeId="0">
      <text>
        <t>Merging Error was corrected in this row</t>
      </text>
    </comment>
    <comment ref="D2125" authorId="0" shapeId="0">
      <text>
        <t>Period is Changed from QYYY to QQQQ</t>
      </text>
    </comment>
    <comment ref="J2125" authorId="0" shapeId="0">
      <text>
        <t>Data Added in AR file</t>
      </text>
    </comment>
    <comment ref="O2125" authorId="0" shapeId="0">
      <text>
        <t>Data Added in AR file</t>
      </text>
    </comment>
    <comment ref="T2125" authorId="0" shapeId="0">
      <text>
        <t>Wrong tagging corrected, shfited from S1731 to T2125</t>
      </text>
    </comment>
    <comment ref="Y2125" authorId="0" shapeId="0">
      <text>
        <t>Wrong tagging corrected, shfited from X1731 to Y2125</t>
      </text>
    </comment>
    <comment ref="AD2125" authorId="0" shapeId="0">
      <text>
        <t>Wrong tagging corrected, shfited from AC1731 to AD2125</t>
      </text>
    </comment>
    <comment ref="AI2125" authorId="0" shapeId="0">
      <text>
        <t>Wrong tagging corrected, shfited from AH1731 to AI2125</t>
      </text>
    </comment>
    <comment ref="AN2125" authorId="0" shapeId="0">
      <text>
        <t>Wrong tagging corrected, shfited from AM1731 to AN2125</t>
      </text>
    </comment>
    <comment ref="AS2125" authorId="0" shapeId="0">
      <text>
        <t>Wrong tagging corrected, shfited from AR1731 to AS2125</t>
      </text>
    </comment>
    <comment ref="A2126" authorId="0" shapeId="0">
      <text>
        <t>Merging Error was corrected in this row</t>
      </text>
    </comment>
    <comment ref="B2126" authorId="0" shapeId="0">
      <text>
        <t>Merging Error was corrected in this row</t>
      </text>
    </comment>
    <comment ref="C2126" authorId="0" shapeId="0">
      <text>
        <t>Merging Error was corrected in this row</t>
      </text>
    </comment>
    <comment ref="D2126" authorId="0" shapeId="0">
      <text>
        <t>Merging Error was corrected in this row</t>
      </text>
    </comment>
    <comment ref="E2126" authorId="0" shapeId="0">
      <text>
        <t>Merging Error was corrected in this row</t>
      </text>
    </comment>
    <comment ref="F2126" authorId="0" shapeId="0">
      <text>
        <t>Merging Error was corrected in this row</t>
      </text>
    </comment>
    <comment ref="G2126" authorId="0" shapeId="0">
      <text>
        <t>Merging Error was corrected in this row</t>
      </text>
    </comment>
    <comment ref="H2126" authorId="0" shapeId="0">
      <text>
        <t>Merging Error was corrected in this row</t>
      </text>
    </comment>
    <comment ref="I2126" authorId="0" shapeId="0">
      <text>
        <t>Merging Error was corrected in this row</t>
      </text>
    </comment>
    <comment ref="J2126" authorId="0" shapeId="0">
      <text>
        <t>Merging Error was corrected in this row</t>
      </text>
    </comment>
    <comment ref="K2126" authorId="0" shapeId="0">
      <text>
        <t>Merging Error was corrected in this row</t>
      </text>
    </comment>
    <comment ref="L2126" authorId="0" shapeId="0">
      <text>
        <t>Merging Error was corrected in this row</t>
      </text>
    </comment>
    <comment ref="M2126" authorId="0" shapeId="0">
      <text>
        <t>Merging Error was corrected in this row</t>
      </text>
    </comment>
    <comment ref="N2126" authorId="0" shapeId="0">
      <text>
        <t>Merging Error was corrected in this row</t>
      </text>
    </comment>
    <comment ref="O2126" authorId="0" shapeId="0">
      <text>
        <t>Merging Error was corrected in this row</t>
      </text>
    </comment>
    <comment ref="P2126" authorId="0" shapeId="0">
      <text>
        <t>Merging Error was corrected in this row</t>
      </text>
    </comment>
    <comment ref="Q2126" authorId="0" shapeId="0">
      <text>
        <t>Merging Error was corrected in this row</t>
      </text>
    </comment>
    <comment ref="R2126" authorId="0" shapeId="0">
      <text>
        <t>Merging Error was corrected in this row</t>
      </text>
    </comment>
    <comment ref="S2126" authorId="0" shapeId="0">
      <text>
        <t>Merging Error was corrected in this row</t>
      </text>
    </comment>
    <comment ref="T2126" authorId="0" shapeId="0">
      <text>
        <t>Wrong tagging corrected, shfited from S1732 to T2126</t>
      </text>
    </comment>
    <comment ref="U2126" authorId="0" shapeId="0">
      <text>
        <t>Merging Error was corrected in this row</t>
      </text>
    </comment>
    <comment ref="V2126" authorId="0" shapeId="0">
      <text>
        <t>Merging Error was corrected in this row</t>
      </text>
    </comment>
    <comment ref="W2126" authorId="0" shapeId="0">
      <text>
        <t>Merging Error was corrected in this row</t>
      </text>
    </comment>
    <comment ref="X2126" authorId="0" shapeId="0">
      <text>
        <t>Merging Error was corrected in this row</t>
      </text>
    </comment>
    <comment ref="Y2126" authorId="0" shapeId="0">
      <text>
        <t>Wrong tagging corrected, shfited from X1732 to Y2126</t>
      </text>
    </comment>
    <comment ref="Z2126" authorId="0" shapeId="0">
      <text>
        <t>Merging Error was corrected in this row</t>
      </text>
    </comment>
    <comment ref="AA2126" authorId="0" shapeId="0">
      <text>
        <t>Merging Error was corrected in this row</t>
      </text>
    </comment>
    <comment ref="AB2126" authorId="0" shapeId="0">
      <text>
        <t>Merging Error was corrected in this row</t>
      </text>
    </comment>
    <comment ref="AC2126" authorId="0" shapeId="0">
      <text>
        <t>Merging Error was corrected in this row</t>
      </text>
    </comment>
    <comment ref="AD2126" authorId="0" shapeId="0">
      <text>
        <t>Wrong tagging corrected, shfited from AC1732 to AD2126</t>
      </text>
    </comment>
    <comment ref="AE2126" authorId="0" shapeId="0">
      <text>
        <t>Merging Error was corrected in this row</t>
      </text>
    </comment>
    <comment ref="AF2126" authorId="0" shapeId="0">
      <text>
        <t>Merging Error was corrected in this row</t>
      </text>
    </comment>
    <comment ref="AG2126" authorId="0" shapeId="0">
      <text>
        <t>Merging Error was corrected in this row</t>
      </text>
    </comment>
    <comment ref="AH2126" authorId="0" shapeId="0">
      <text>
        <t>Merging Error was corrected in this row</t>
      </text>
    </comment>
    <comment ref="AI2126" authorId="0" shapeId="0">
      <text>
        <t>Wrong tagging corrected, shfited from AH1732 to AI2126</t>
      </text>
    </comment>
    <comment ref="AJ2126" authorId="0" shapeId="0">
      <text>
        <t>Merging Error was corrected in this row</t>
      </text>
    </comment>
    <comment ref="AK2126" authorId="0" shapeId="0">
      <text>
        <t>Merging Error was corrected in this row</t>
      </text>
    </comment>
    <comment ref="AL2126" authorId="0" shapeId="0">
      <text>
        <t>Merging Error was corrected in this row</t>
      </text>
    </comment>
    <comment ref="AM2126" authorId="0" shapeId="0">
      <text>
        <t>Merging Error was corrected in this row</t>
      </text>
    </comment>
    <comment ref="AN2126" authorId="0" shapeId="0">
      <text>
        <t>Wrong tagging corrected, shfited from AM1732 to AN2126</t>
      </text>
    </comment>
    <comment ref="AO2126" authorId="0" shapeId="0">
      <text>
        <t>Merging Error was corrected in this row</t>
      </text>
    </comment>
    <comment ref="AP2126" authorId="0" shapeId="0">
      <text>
        <t>Merging Error was corrected in this row</t>
      </text>
    </comment>
    <comment ref="AQ2126" authorId="0" shapeId="0">
      <text>
        <t>Merging Error was corrected in this row</t>
      </text>
    </comment>
    <comment ref="AR2126" authorId="0" shapeId="0">
      <text>
        <t>Merging Error was corrected in this row</t>
      </text>
    </comment>
    <comment ref="AS2126" authorId="0" shapeId="0">
      <text>
        <t>Wrong tagging corrected, shfited from AR1732 to AS2126</t>
      </text>
    </comment>
    <comment ref="AT2126" authorId="0" shapeId="0">
      <text>
        <t>Merging Error was corrected in this row</t>
      </text>
    </comment>
    <comment ref="J2127" authorId="0" shapeId="0">
      <text>
        <t>Data Added in AR file</t>
      </text>
    </comment>
    <comment ref="O2127" authorId="0" shapeId="0">
      <text>
        <t>Data Added in AR file</t>
      </text>
    </comment>
    <comment ref="T2127" authorId="0" shapeId="0">
      <text>
        <t>Wrong tagging corrected, shfited from S1733 to T2127</t>
      </text>
    </comment>
    <comment ref="Y2127" authorId="0" shapeId="0">
      <text>
        <t>Wrong tagging corrected, shfited from X1733 to Y2127</t>
      </text>
    </comment>
    <comment ref="AD2127" authorId="0" shapeId="0">
      <text>
        <t>Wrong tagging corrected, shfited from AC1733 to AD2127</t>
      </text>
    </comment>
    <comment ref="AI2127" authorId="0" shapeId="0">
      <text>
        <t>Wrong tagging corrected, shfited from AH1733 to AI2127</t>
      </text>
    </comment>
    <comment ref="AN2127" authorId="0" shapeId="0">
      <text>
        <t>Wrong tagging corrected, shfited from AM1733 to AN2127</t>
      </text>
    </comment>
    <comment ref="AS2127" authorId="0" shapeId="0">
      <text>
        <t>Wrong tagging corrected, shfited from AR1733 to AS2127</t>
      </text>
    </comment>
    <comment ref="D2128" authorId="0" shapeId="0">
      <text>
        <t>Period is Changed from QYYY to QQQQ</t>
      </text>
    </comment>
    <comment ref="J2128" authorId="0" shapeId="0">
      <text>
        <t>Data Added in AR file</t>
      </text>
    </comment>
    <comment ref="AS2128" authorId="0" shapeId="0">
      <text>
        <t>Wrong tagging corrected, shfited from AR1734 to AS2128</t>
      </text>
    </comment>
    <comment ref="J2129" authorId="0" shapeId="0">
      <text>
        <t>Data Added in AR file</t>
      </text>
    </comment>
    <comment ref="O2129" authorId="0" shapeId="0">
      <text>
        <t>Data Added in AR file</t>
      </text>
    </comment>
    <comment ref="T2129" authorId="0" shapeId="0">
      <text>
        <t>Wrong tagging corrected, shfited from S1736 to T2129</t>
      </text>
    </comment>
    <comment ref="Y2129" authorId="0" shapeId="0">
      <text>
        <t>Wrong tagging corrected, shfited from X1736 to Y2129</t>
      </text>
    </comment>
    <comment ref="AD2129" authorId="0" shapeId="0">
      <text>
        <t>Wrong tagging corrected, shfited from AC1736 to AD2129</t>
      </text>
    </comment>
    <comment ref="AI2129" authorId="0" shapeId="0">
      <text>
        <t>Wrong tagging corrected, shfited from AH1736 to AI2129</t>
      </text>
    </comment>
    <comment ref="AN2129" authorId="0" shapeId="0">
      <text>
        <t>Wrong tagging corrected, shfited from AM1736 to AN2129</t>
      </text>
    </comment>
    <comment ref="AS2129" authorId="0" shapeId="0">
      <text>
        <t>Wrong tagging corrected, shfited from AR1736 to AS2129</t>
      </text>
    </comment>
    <comment ref="J2134" authorId="0" shapeId="0">
      <text>
        <t>Data Added in AR file</t>
      </text>
    </comment>
    <comment ref="O2134" authorId="0" shapeId="0">
      <text>
        <t>Data Added in AR file</t>
      </text>
    </comment>
    <comment ref="T2134" authorId="0" shapeId="0">
      <text>
        <t>Wrong tagging corrected, shfited from S1741 to T2134</t>
      </text>
    </comment>
    <comment ref="Y2134" authorId="0" shapeId="0">
      <text>
        <t>Wrong tagging corrected, shfited from X1741 to Y2134</t>
      </text>
    </comment>
    <comment ref="AD2134" authorId="0" shapeId="0">
      <text>
        <t>Wrong tagging corrected, shfited from AC1741 to AD2134</t>
      </text>
    </comment>
    <comment ref="AI2134" authorId="0" shapeId="0">
      <text>
        <t>Wrong tagging corrected, shfited from AH1741 to AI2134</t>
      </text>
    </comment>
    <comment ref="AN2134" authorId="0" shapeId="0">
      <text>
        <t>Wrong tagging corrected, shfited from AM1741 to AN2134</t>
      </text>
    </comment>
    <comment ref="AS2134" authorId="0" shapeId="0">
      <text>
        <t>Wrong tagging corrected, shfited from AR1741 to AS2134</t>
      </text>
    </comment>
    <comment ref="J2140" authorId="0" shapeId="0">
      <text>
        <t>Wrong tagging corrected, shfited from I1747 to J2140</t>
      </text>
    </comment>
    <comment ref="O2140" authorId="0" shapeId="0">
      <text>
        <t>Wrong tagging corrected, shfited from N1747 to O2140</t>
      </text>
    </comment>
    <comment ref="T2140" authorId="0" shapeId="0">
      <text>
        <t>Wrong tagging corrected, shfited from S1747 to T2140</t>
      </text>
    </comment>
    <comment ref="Y2140" authorId="0" shapeId="0">
      <text>
        <t>Wrong tagging corrected, shfited from X1747 to Y2140</t>
      </text>
    </comment>
    <comment ref="AD2140" authorId="0" shapeId="0">
      <text>
        <t>Wrong tagging corrected, shfited from AC1747 to AD2140</t>
      </text>
    </comment>
    <comment ref="AI2140" authorId="0" shapeId="0">
      <text>
        <t>Wrong tagging corrected, shfited from AH1747 to AI2140</t>
      </text>
    </comment>
    <comment ref="AN2140" authorId="0" shapeId="0">
      <text>
        <t>Wrong tagging corrected, shfited from AM1747 to AN2140</t>
      </text>
    </comment>
    <comment ref="AS2140" authorId="0" shapeId="0">
      <text>
        <t>Wrong tagging corrected, shfited from AR1747 to AS2140</t>
      </text>
    </comment>
    <comment ref="D2141" authorId="0" shapeId="0">
      <text>
        <t>Period is Changed from QQQA to QQQQ</t>
      </text>
    </comment>
    <comment ref="AD2141" authorId="0" shapeId="0">
      <text>
        <t>Wrong tagging corrected, shfited from AC1748 to AD2141</t>
      </text>
    </comment>
    <comment ref="AN2141" authorId="0" shapeId="0">
      <text>
        <t>Wrong tagging corrected, shfited from AM1748 to AN2141</t>
      </text>
    </comment>
    <comment ref="AS2141" authorId="0" shapeId="0">
      <text>
        <t>Wrong tagging corrected, shfited from AR1748 to AS2141</t>
      </text>
    </comment>
    <comment ref="D2142" authorId="0" shapeId="0">
      <text>
        <t>Period is Changed from QQQA to QQQQ</t>
      </text>
    </comment>
    <comment ref="J2142" authorId="0" shapeId="0">
      <text>
        <t>Wrong tagging corrected, shfited from I1749 to J2142</t>
      </text>
    </comment>
    <comment ref="O2142" authorId="0" shapeId="0">
      <text>
        <t>Wrong tagging corrected, shfited from N1749 to O2142</t>
      </text>
    </comment>
    <comment ref="T2142" authorId="0" shapeId="0">
      <text>
        <t>Wrong tagging corrected, shfited from S1749 to T2142</t>
      </text>
    </comment>
    <comment ref="Y2142" authorId="0" shapeId="0">
      <text>
        <t>Wrong tagging corrected, shfited from X1749 to Y2142</t>
      </text>
    </comment>
    <comment ref="AD2142" authorId="0" shapeId="0">
      <text>
        <t>Wrong tagging corrected, shfited from AC1749 to AD2142</t>
      </text>
    </comment>
    <comment ref="AI2142" authorId="0" shapeId="0">
      <text>
        <t>Wrong tagging corrected, shfited from AH1749 to AI2142</t>
      </text>
    </comment>
    <comment ref="AN2142" authorId="0" shapeId="0">
      <text>
        <t>Wrong tagging corrected, shfited from AM1749 to AN2142</t>
      </text>
    </comment>
    <comment ref="AS2142" authorId="0" shapeId="0">
      <text>
        <t>Wrong tagging corrected, shfited from AR1749 to AS2142</t>
      </text>
    </comment>
    <comment ref="D2143" authorId="0" shapeId="0">
      <text>
        <t>Period is Changed from QQQA to QQQQ</t>
      </text>
    </comment>
    <comment ref="J2143" authorId="0" shapeId="0">
      <text>
        <t>Wrong tagging corrected, shfited from I1750 to J2143</t>
      </text>
    </comment>
    <comment ref="T2143" authorId="0" shapeId="0">
      <text>
        <t>Wrong tagging corrected, shfited from S1750 to T2143</t>
      </text>
    </comment>
    <comment ref="Y2143" authorId="0" shapeId="0">
      <text>
        <t>Wrong tagging corrected, shfited from X1750 to Y2143</t>
      </text>
    </comment>
    <comment ref="AD2143" authorId="0" shapeId="0">
      <text>
        <t>Wrong tagging corrected, shfited from AC1750 to AD2143</t>
      </text>
    </comment>
    <comment ref="AI2143" authorId="0" shapeId="0">
      <text>
        <t>Wrong tagging corrected, shfited from AH1750 to AI2143</t>
      </text>
    </comment>
    <comment ref="AN2143" authorId="0" shapeId="0">
      <text>
        <t>Wrong tagging corrected, shfited from AM1750 to AN2143</t>
      </text>
    </comment>
    <comment ref="AS2143" authorId="0" shapeId="0">
      <text>
        <t>Wrong tagging corrected, shfited from AR1750 to AS2143</t>
      </text>
    </comment>
    <comment ref="D2144" authorId="0" shapeId="0">
      <text>
        <t>Period is Changed from QQQA to QQQQ</t>
      </text>
    </comment>
    <comment ref="J2144" authorId="0" shapeId="0">
      <text>
        <t>Wrong tagging corrected, shfited from I1751 to J2144</t>
      </text>
    </comment>
    <comment ref="O2144" authorId="0" shapeId="0">
      <text>
        <t>Wrong tagging corrected, shfited from N1751 to O2144</t>
      </text>
    </comment>
    <comment ref="T2144" authorId="0" shapeId="0">
      <text>
        <t>Wrong tagging corrected, shfited from S1751 to T2144</t>
      </text>
    </comment>
    <comment ref="Y2144" authorId="0" shapeId="0">
      <text>
        <t>Wrong tagging corrected, shfited from X1751 to Y2144</t>
      </text>
    </comment>
    <comment ref="AD2144" authorId="0" shapeId="0">
      <text>
        <t>Wrong tagging corrected, shfited from AC1751 to AD2144</t>
      </text>
    </comment>
    <comment ref="AI2144" authorId="0" shapeId="0">
      <text>
        <t>Wrong tagging corrected, shfited from AH1751 to AI2144</t>
      </text>
    </comment>
    <comment ref="AN2144" authorId="0" shapeId="0">
      <text>
        <t>Wrong tagging corrected, shfited from AM1751 to AN2144</t>
      </text>
    </comment>
    <comment ref="AS2144" authorId="0" shapeId="0">
      <text>
        <t>Wrong tagging corrected, shfited from AR1751 to AS2144</t>
      </text>
    </comment>
    <comment ref="J2145" authorId="0" shapeId="0">
      <text>
        <t>Wrong tagging corrected, shfited from I1752 to J2145</t>
      </text>
    </comment>
    <comment ref="O2145" authorId="0" shapeId="0">
      <text>
        <t>Wrong tagging corrected, shfited from N1752 to O2145</t>
      </text>
    </comment>
    <comment ref="T2145" authorId="0" shapeId="0">
      <text>
        <t>Wrong tagging corrected, shfited from S1752 to T2145</t>
      </text>
    </comment>
    <comment ref="Y2145" authorId="0" shapeId="0">
      <text>
        <t>Wrong tagging corrected, shfited from X1752 to Y2145</t>
      </text>
    </comment>
    <comment ref="AD2145" authorId="0" shapeId="0">
      <text>
        <t>Wrong tagging corrected, shfited from AC1752 to AD2145</t>
      </text>
    </comment>
    <comment ref="AI2145" authorId="0" shapeId="0">
      <text>
        <t>Wrong tagging corrected, shfited from AH1752 to AI2145</t>
      </text>
    </comment>
    <comment ref="AN2145" authorId="0" shapeId="0">
      <text>
        <t>Wrong tagging corrected, shfited from AM1752 to AN2145</t>
      </text>
    </comment>
    <comment ref="AS2145" authorId="0" shapeId="0">
      <text>
        <t>Wrong tagging corrected, shfited from AR1752 to AS2145</t>
      </text>
    </comment>
    <comment ref="J2150" authorId="0" shapeId="0">
      <text>
        <t>Wrong tagging corrected, shfited from I1757 to J2150</t>
      </text>
    </comment>
    <comment ref="O2150" authorId="0" shapeId="0">
      <text>
        <t>Wrong tagging corrected, shfited from N1757 to O2150</t>
      </text>
    </comment>
    <comment ref="T2150" authorId="0" shapeId="0">
      <text>
        <t>Wrong tagging corrected, shfited from S1757 to T2150</t>
      </text>
    </comment>
    <comment ref="Y2150" authorId="0" shapeId="0">
      <text>
        <t>Wrong tagging corrected, shfited from X1757 to Y2150</t>
      </text>
    </comment>
    <comment ref="AD2150" authorId="0" shapeId="0">
      <text>
        <t>Wrong tagging corrected, shfited from AC1757 to AD2150</t>
      </text>
    </comment>
    <comment ref="AI2150" authorId="0" shapeId="0">
      <text>
        <t>Wrong tagging corrected, shfited from AH1757 to AI2150</t>
      </text>
    </comment>
    <comment ref="AN2150" authorId="0" shapeId="0">
      <text>
        <t>Wrong tagging corrected, shfited from AM1757 to AN2150</t>
      </text>
    </comment>
    <comment ref="AS2150" authorId="0" shapeId="0">
      <text>
        <t>Wrong tagging corrected, shfited from AR1757 to AS2150</t>
      </text>
    </comment>
    <comment ref="D2151" authorId="0" shapeId="0">
      <text>
        <t>Period is Changed from QQQA to QQQQ</t>
      </text>
    </comment>
    <comment ref="AN2151" authorId="0" shapeId="0">
      <text>
        <t>Wrong tagging corrected, shfited from AM1758 to AN2151</t>
      </text>
    </comment>
    <comment ref="AS2151" authorId="0" shapeId="0">
      <text>
        <t>Wrong tagging corrected, shfited from AR1758 to AS2151</t>
      </text>
    </comment>
    <comment ref="D2152" authorId="0" shapeId="0">
      <text>
        <t>Period is Changed from QQQA to QQQQ</t>
      </text>
    </comment>
    <comment ref="J2152" authorId="0" shapeId="0">
      <text>
        <t>Wrong tagging corrected, shfited from I1759 to J2152</t>
      </text>
    </comment>
    <comment ref="O2152" authorId="0" shapeId="0">
      <text>
        <t>Wrong tagging corrected, shfited from N1759 to O2152</t>
      </text>
    </comment>
    <comment ref="T2152" authorId="0" shapeId="0">
      <text>
        <t>Wrong tagging corrected, shfited from S1759 to T2152</t>
      </text>
    </comment>
    <comment ref="Y2152" authorId="0" shapeId="0">
      <text>
        <t>Wrong tagging corrected, shfited from X1759 to Y2152</t>
      </text>
    </comment>
    <comment ref="AI2152" authorId="0" shapeId="0">
      <text>
        <t>Wrong tagging corrected, shfited from AH1759 to AI2152</t>
      </text>
    </comment>
    <comment ref="AN2152" authorId="0" shapeId="0">
      <text>
        <t>Wrong tagging corrected, shfited from AM1759 to AN2152</t>
      </text>
    </comment>
    <comment ref="AS2152" authorId="0" shapeId="0">
      <text>
        <t>Wrong tagging corrected, shfited from AR1759 to AS2152</t>
      </text>
    </comment>
    <comment ref="D2153" authorId="0" shapeId="0">
      <text>
        <t>Period is Changed from QQQA to QQQQ</t>
      </text>
    </comment>
    <comment ref="J2153" authorId="0" shapeId="0">
      <text>
        <t>Wrong tagging corrected, shfited from I1760 to J2153</t>
      </text>
    </comment>
    <comment ref="O2153" authorId="0" shapeId="0">
      <text>
        <t>Wrong tagging corrected, shfited from N1760 to O2153</t>
      </text>
    </comment>
    <comment ref="T2153" authorId="0" shapeId="0">
      <text>
        <t>Wrong tagging corrected, shfited from S1760 to T2153</t>
      </text>
    </comment>
    <comment ref="Y2153" authorId="0" shapeId="0">
      <text>
        <t>Wrong tagging corrected, shfited from X1760 to Y2153</t>
      </text>
    </comment>
    <comment ref="AD2153" authorId="0" shapeId="0">
      <text>
        <t>Wrong tagging corrected, shfited from AC1760 to AD2153</t>
      </text>
    </comment>
    <comment ref="AI2153" authorId="0" shapeId="0">
      <text>
        <t>Wrong tagging corrected, shfited from AH1760 to AI2153</t>
      </text>
    </comment>
    <comment ref="AN2153" authorId="0" shapeId="0">
      <text>
        <t>Wrong tagging corrected, shfited from AM1760 to AN2153</t>
      </text>
    </comment>
    <comment ref="AS2153" authorId="0" shapeId="0">
      <text>
        <t>Wrong tagging corrected, shfited from AR1760 to AS2153</t>
      </text>
    </comment>
    <comment ref="D2154" authorId="0" shapeId="0">
      <text>
        <t>Period is Changed from QQQA to QQQQ</t>
      </text>
    </comment>
    <comment ref="J2154" authorId="0" shapeId="0">
      <text>
        <t>Wrong tagging corrected, shfited from I1761 to J2154</t>
      </text>
    </comment>
    <comment ref="T2154" authorId="0" shapeId="0">
      <text>
        <t>Wrong tagging corrected, shfited from S1761 to T2154</t>
      </text>
    </comment>
    <comment ref="Y2154" authorId="0" shapeId="0">
      <text>
        <t>Wrong tagging corrected, shfited from X1761 to Y2154</t>
      </text>
    </comment>
    <comment ref="AD2154" authorId="0" shapeId="0">
      <text>
        <t>Wrong tagging corrected, shfited from AC1761 to AD2154</t>
      </text>
    </comment>
    <comment ref="AI2154" authorId="0" shapeId="0">
      <text>
        <t>Wrong tagging corrected, shfited from AH1761 to AI2154</t>
      </text>
    </comment>
    <comment ref="AN2154" authorId="0" shapeId="0">
      <text>
        <t>Wrong tagging corrected, shfited from AM1761 to AN2154</t>
      </text>
    </comment>
    <comment ref="AS2154" authorId="0" shapeId="0">
      <text>
        <t>Wrong tagging corrected, shfited from AR1761 to AS2154</t>
      </text>
    </comment>
    <comment ref="J2155" authorId="0" shapeId="0">
      <text>
        <t>Wrong tagging corrected, shfited from I1762 to J2155</t>
      </text>
    </comment>
    <comment ref="O2155" authorId="0" shapeId="0">
      <text>
        <t>Wrong tagging corrected, shfited from N1762 to O2155</t>
      </text>
    </comment>
    <comment ref="T2155" authorId="0" shapeId="0">
      <text>
        <t>Wrong tagging corrected, shfited from S1762 to T2155</t>
      </text>
    </comment>
    <comment ref="Y2155" authorId="0" shapeId="0">
      <text>
        <t>Wrong tagging corrected, shfited from X1762 to Y2155</t>
      </text>
    </comment>
    <comment ref="AD2155" authorId="0" shapeId="0">
      <text>
        <t>Wrong tagging corrected, shfited from AC1762 to AD2155</t>
      </text>
    </comment>
    <comment ref="AI2155" authorId="0" shapeId="0">
      <text>
        <t>Wrong tagging corrected, shfited from AH1762 to AI2155</t>
      </text>
    </comment>
    <comment ref="AN2155" authorId="0" shapeId="0">
      <text>
        <t>Wrong tagging corrected, shfited from AM1762 to AN2155</t>
      </text>
    </comment>
    <comment ref="AS2155" authorId="0" shapeId="0">
      <text>
        <t>Wrong tagging corrected, shfited from AR1762 to AS2155</t>
      </text>
    </comment>
    <comment ref="J2160" authorId="0" shapeId="0">
      <text>
        <t>Wrong tagging corrected, shfited from I1767 to J2160</t>
      </text>
    </comment>
    <comment ref="O2160" authorId="0" shapeId="0">
      <text>
        <t>Wrong tagging corrected, shfited from N1767 to O2160</t>
      </text>
    </comment>
    <comment ref="T2160" authorId="0" shapeId="0">
      <text>
        <t>Wrong tagging corrected, shfited from S1767 to T2160</t>
      </text>
    </comment>
    <comment ref="Y2160" authorId="0" shapeId="0">
      <text>
        <t>Wrong tagging corrected, shfited from X1767 to Y2160</t>
      </text>
    </comment>
    <comment ref="AD2160" authorId="0" shapeId="0">
      <text>
        <t>Wrong tagging corrected, shfited from AC1767 to AD2160</t>
      </text>
    </comment>
    <comment ref="AI2160" authorId="0" shapeId="0">
      <text>
        <t>Wrong tagging corrected, shfited from AH1767 to AI2160</t>
      </text>
    </comment>
    <comment ref="AN2160" authorId="0" shapeId="0">
      <text>
        <t>Wrong tagging corrected, shfited from AM1767 to AN2160</t>
      </text>
    </comment>
    <comment ref="AS2160" authorId="0" shapeId="0">
      <text>
        <t>Wrong tagging corrected, shfited from AR1767 to AS2160</t>
      </text>
    </comment>
    <comment ref="D2161" authorId="0" shapeId="0">
      <text>
        <t>Period is Changed from QQQA to QQQQ</t>
      </text>
    </comment>
    <comment ref="AN2161" authorId="0" shapeId="0">
      <text>
        <t>Wrong tagging corrected, shfited from AM1768 to AN2161</t>
      </text>
    </comment>
    <comment ref="AS2161" authorId="0" shapeId="0">
      <text>
        <t>Wrong tagging corrected, shfited from AR1768 to AS2161</t>
      </text>
    </comment>
    <comment ref="D2162" authorId="0" shapeId="0">
      <text>
        <t>Period is Changed from QQQA to QQQQ</t>
      </text>
    </comment>
    <comment ref="J2162" authorId="0" shapeId="0">
      <text>
        <t>Wrong tagging corrected, shfited from I1769 to J2162</t>
      </text>
    </comment>
    <comment ref="O2162" authorId="0" shapeId="0">
      <text>
        <t>Wrong tagging corrected, shfited from N1769 to O2162</t>
      </text>
    </comment>
    <comment ref="T2162" authorId="0" shapeId="0">
      <text>
        <t>Wrong tagging corrected, shfited from S1769 to T2162</t>
      </text>
    </comment>
    <comment ref="Y2162" authorId="0" shapeId="0">
      <text>
        <t>Wrong tagging corrected, shfited from X1769 to Y2162</t>
      </text>
    </comment>
    <comment ref="AD2162" authorId="0" shapeId="0">
      <text>
        <t>Wrong tagging corrected, shfited from AC1769 to AD2162</t>
      </text>
    </comment>
    <comment ref="AI2162" authorId="0" shapeId="0">
      <text>
        <t>Wrong tagging corrected, shfited from AH1769 to AI2162</t>
      </text>
    </comment>
    <comment ref="AN2162" authorId="0" shapeId="0">
      <text>
        <t>Wrong tagging corrected, shfited from AM1769 to AN2162</t>
      </text>
    </comment>
    <comment ref="AS2162" authorId="0" shapeId="0">
      <text>
        <t>Wrong tagging corrected, shfited from AR1769 to AS2162</t>
      </text>
    </comment>
    <comment ref="D2163" authorId="0" shapeId="0">
      <text>
        <t>Period is Changed from QQQA to QQQQ</t>
      </text>
    </comment>
    <comment ref="J2163" authorId="0" shapeId="0">
      <text>
        <t>Wrong tagging corrected, shfited from I1770 to J2163</t>
      </text>
    </comment>
    <comment ref="O2163" authorId="0" shapeId="0">
      <text>
        <t>Wrong tagging corrected, shfited from N1770 to O2163</t>
      </text>
    </comment>
    <comment ref="T2163" authorId="0" shapeId="0">
      <text>
        <t>Wrong tagging corrected, shfited from S1770 to T2163</t>
      </text>
    </comment>
    <comment ref="Y2163" authorId="0" shapeId="0">
      <text>
        <t>Wrong tagging corrected, shfited from X1770 to Y2163</t>
      </text>
    </comment>
    <comment ref="AD2163" authorId="0" shapeId="0">
      <text>
        <t>Wrong tagging corrected, shfited from AC1770 to AD2163</t>
      </text>
    </comment>
    <comment ref="AI2163" authorId="0" shapeId="0">
      <text>
        <t>Wrong tagging corrected, shfited from AH1770 to AI2163</t>
      </text>
    </comment>
    <comment ref="AN2163" authorId="0" shapeId="0">
      <text>
        <t>Wrong tagging corrected, shfited from AM1770 to AN2163</t>
      </text>
    </comment>
    <comment ref="AS2163" authorId="0" shapeId="0">
      <text>
        <t>Wrong tagging corrected, shfited from AR1770 to AS2163</t>
      </text>
    </comment>
    <comment ref="D2164" authorId="0" shapeId="0">
      <text>
        <t>Period is Changed from QQQA to QQQQ</t>
      </text>
    </comment>
    <comment ref="J2164" authorId="0" shapeId="0">
      <text>
        <t>Wrong tagging corrected, shfited from I1771 to J2164</t>
      </text>
    </comment>
    <comment ref="O2164" authorId="0" shapeId="0">
      <text>
        <t>Wrong tagging corrected, shfited from N1771 to O2164</t>
      </text>
    </comment>
    <comment ref="T2164" authorId="0" shapeId="0">
      <text>
        <t>Wrong tagging corrected, shfited from S1771 to T2164</t>
      </text>
    </comment>
    <comment ref="Y2164" authorId="0" shapeId="0">
      <text>
        <t>Wrong tagging corrected, shfited from X1771 to Y2164</t>
      </text>
    </comment>
    <comment ref="AD2164" authorId="0" shapeId="0">
      <text>
        <t>Wrong tagging corrected, shfited from AC1771 to AD2164</t>
      </text>
    </comment>
    <comment ref="AI2164" authorId="0" shapeId="0">
      <text>
        <t>Wrong tagging corrected, shfited from AH1771 to AI2164</t>
      </text>
    </comment>
    <comment ref="AN2164" authorId="0" shapeId="0">
      <text>
        <t>Wrong tagging corrected, shfited from AM1771 to AN2164</t>
      </text>
    </comment>
    <comment ref="AS2164" authorId="0" shapeId="0">
      <text>
        <t>Wrong tagging corrected, shfited from AR1771 to AS2164</t>
      </text>
    </comment>
    <comment ref="J2165" authorId="0" shapeId="0">
      <text>
        <t>Wrong tagging corrected, shfited from I1772 to J2165</t>
      </text>
    </comment>
    <comment ref="O2165" authorId="0" shapeId="0">
      <text>
        <t>Wrong tagging corrected, shfited from N1772 to O2165</t>
      </text>
    </comment>
    <comment ref="T2165" authorId="0" shapeId="0">
      <text>
        <t>Wrong tagging corrected, shfited from S1772 to T2165</t>
      </text>
    </comment>
    <comment ref="Y2165" authorId="0" shapeId="0">
      <text>
        <t>Wrong tagging corrected, shfited from X1772 to Y2165</t>
      </text>
    </comment>
    <comment ref="AD2165" authorId="0" shapeId="0">
      <text>
        <t>Wrong tagging corrected, shfited from AC1772 to AD2165</t>
      </text>
    </comment>
    <comment ref="AI2165" authorId="0" shapeId="0">
      <text>
        <t>Wrong tagging corrected, shfited from AH1772 to AI2165</t>
      </text>
    </comment>
    <comment ref="AN2165" authorId="0" shapeId="0">
      <text>
        <t>Wrong tagging corrected, shfited from AM1772 to AN2165</t>
      </text>
    </comment>
    <comment ref="AS2165" authorId="0" shapeId="0">
      <text>
        <t>Wrong tagging corrected, shfited from AR1772 to AS2165</t>
      </text>
    </comment>
    <comment ref="J2170" authorId="0" shapeId="0">
      <text>
        <t>Data Added in AR file</t>
      </text>
    </comment>
    <comment ref="O2170" authorId="0" shapeId="0">
      <text>
        <t>Data Added in AR file</t>
      </text>
    </comment>
    <comment ref="T2170" authorId="0" shapeId="0">
      <text>
        <t>Wrong tagging corrected, shfited from S1777 to T2170</t>
      </text>
    </comment>
    <comment ref="Y2170" authorId="0" shapeId="0">
      <text>
        <t>Wrong tagging corrected, shfited from X1777 to Y2170</t>
      </text>
    </comment>
    <comment ref="AD2170" authorId="0" shapeId="0">
      <text>
        <t>Wrong tagging corrected, shfited from AC1777 to AD2170</t>
      </text>
    </comment>
    <comment ref="AI2170" authorId="0" shapeId="0">
      <text>
        <t>Wrong tagging corrected, shfited from AH1777 to AI2170</t>
      </text>
    </comment>
    <comment ref="AN2170" authorId="0" shapeId="0">
      <text>
        <t>Wrong tagging corrected, shfited from AM1777 to AN2170</t>
      </text>
    </comment>
    <comment ref="AS2170" authorId="0" shapeId="0">
      <text>
        <t>Wrong tagging corrected, shfited from AR1777 to AS2170</t>
      </text>
    </comment>
    <comment ref="D2171" authorId="0" shapeId="0">
      <text>
        <t>Period is Changed from QYYY to QQQQ</t>
      </text>
    </comment>
    <comment ref="AD2171" authorId="0" shapeId="0">
      <text>
        <t>Wrong tagging corrected, shfited from AC1779 to AD2171</t>
      </text>
    </comment>
    <comment ref="AN2171" authorId="0" shapeId="0">
      <text>
        <t>Wrong tagging corrected, shfited from AM1779 to AN2171</t>
      </text>
    </comment>
    <comment ref="AS2171" authorId="0" shapeId="0">
      <text>
        <t>Wrong tagging corrected, shfited from AR1779 to AS2171</t>
      </text>
    </comment>
    <comment ref="D2172" authorId="0" shapeId="0">
      <text>
        <t>Period is Changed from QYYY to QQQQ</t>
      </text>
    </comment>
    <comment ref="J2172" authorId="0" shapeId="0">
      <text>
        <t>Data Added in AR file</t>
      </text>
    </comment>
    <comment ref="O2172" authorId="0" shapeId="0">
      <text>
        <t>Data Added in AR file</t>
      </text>
    </comment>
    <comment ref="T2172" authorId="0" shapeId="0">
      <text>
        <t>Wrong tagging corrected, shfited from S1780 to T2172</t>
      </text>
    </comment>
    <comment ref="Y2172" authorId="0" shapeId="0">
      <text>
        <t>Wrong tagging corrected, shfited from X1780 to Y2172</t>
      </text>
    </comment>
    <comment ref="AD2172" authorId="0" shapeId="0">
      <text>
        <t>Wrong tagging corrected, shfited from AC1780 to AD2172</t>
      </text>
    </comment>
    <comment ref="AI2172" authorId="0" shapeId="0">
      <text>
        <t>Wrong tagging corrected, shfited from AH1780 to AI2172</t>
      </text>
    </comment>
    <comment ref="AN2172" authorId="0" shapeId="0">
      <text>
        <t>Wrong tagging corrected, shfited from AM1780 to AN2172</t>
      </text>
    </comment>
    <comment ref="AS2172" authorId="0" shapeId="0">
      <text>
        <t>Wrong tagging corrected, shfited from AR1780 to AS2172</t>
      </text>
    </comment>
    <comment ref="J2174" authorId="0" shapeId="0">
      <text>
        <t>Data Added in AR file</t>
      </text>
    </comment>
    <comment ref="T2174" authorId="0" shapeId="0">
      <text>
        <t>Wrong tagging corrected, shfited from S1782 to T2174</t>
      </text>
    </comment>
    <comment ref="Y2174" authorId="0" shapeId="0">
      <text>
        <t>Wrong tagging corrected, shfited from X1782 to Y2174</t>
      </text>
    </comment>
    <comment ref="AD2174" authorId="0" shapeId="0">
      <text>
        <t>Wrong tagging corrected, shfited from AC1782 to AD2174</t>
      </text>
    </comment>
    <comment ref="AI2174" authorId="0" shapeId="0">
      <text>
        <t>Wrong tagging corrected, shfited from AH1782 to AI2174</t>
      </text>
    </comment>
    <comment ref="AN2174" authorId="0" shapeId="0">
      <text>
        <t>Wrong tagging corrected, shfited from AM1782 to AN2174</t>
      </text>
    </comment>
    <comment ref="AS2174" authorId="0" shapeId="0">
      <text>
        <t>Wrong tagging corrected, shfited from AR1782 to AS2174</t>
      </text>
    </comment>
    <comment ref="J2177" authorId="0" shapeId="0">
      <text>
        <t>Data Added in AR file</t>
      </text>
    </comment>
    <comment ref="O2177" authorId="0" shapeId="0">
      <text>
        <t>Data Added in AR file</t>
      </text>
    </comment>
    <comment ref="T2177" authorId="0" shapeId="0">
      <text>
        <t>Wrong tagging corrected, shfited from S1786 to T2177</t>
      </text>
    </comment>
    <comment ref="Y2177" authorId="0" shapeId="0">
      <text>
        <t>Wrong tagging corrected, shfited from X1786 to Y2177</t>
      </text>
    </comment>
    <comment ref="AD2177" authorId="0" shapeId="0">
      <text>
        <t>Wrong tagging corrected, shfited from AC1786 to AD2177</t>
      </text>
    </comment>
    <comment ref="AI2177" authorId="0" shapeId="0">
      <text>
        <t>Wrong tagging corrected, shfited from AH1786 to AI2177</t>
      </text>
    </comment>
    <comment ref="AN2177" authorId="0" shapeId="0">
      <text>
        <t>Wrong tagging corrected, shfited from AM1786 to AN2177</t>
      </text>
    </comment>
    <comment ref="AS2177" authorId="0" shapeId="0">
      <text>
        <t>Wrong tagging corrected, shfited from AR1786 to AS2177</t>
      </text>
    </comment>
    <comment ref="D2178" authorId="0" shapeId="0">
      <text>
        <t>Period is Changed from QYYY to QQQQ</t>
      </text>
    </comment>
    <comment ref="J2178" authorId="0" shapeId="0">
      <text>
        <t>Data Added in AR file</t>
      </text>
    </comment>
    <comment ref="T2178" authorId="0" shapeId="0">
      <text>
        <t>Wrong tagging corrected, shfited from S1787 to T2178</t>
      </text>
    </comment>
    <comment ref="Y2178" authorId="0" shapeId="0">
      <text>
        <t>Wrong tagging corrected, shfited from X1787 to Y2178</t>
      </text>
    </comment>
    <comment ref="AD2178" authorId="0" shapeId="0">
      <text>
        <t>Wrong tagging corrected, shfited from AC1787 to AD2178</t>
      </text>
    </comment>
    <comment ref="AI2178" authorId="0" shapeId="0">
      <text>
        <t>Wrong tagging corrected, shfited from AH1787 to AI2178</t>
      </text>
    </comment>
    <comment ref="AN2178" authorId="0" shapeId="0">
      <text>
        <t>Wrong tagging corrected, shfited from AM1787 to AN2178</t>
      </text>
    </comment>
    <comment ref="AS2178" authorId="0" shapeId="0">
      <text>
        <t>Wrong tagging corrected, shfited from AR1787 to AS2178</t>
      </text>
    </comment>
    <comment ref="J2180" authorId="0" shapeId="0">
      <text>
        <t>Data Added in AR file</t>
      </text>
    </comment>
    <comment ref="O2180" authorId="0" shapeId="0">
      <text>
        <t>Data Added in AR file</t>
      </text>
    </comment>
    <comment ref="T2180" authorId="0" shapeId="0">
      <text>
        <t>Wrong tagging corrected, shfited from S1789 to T2180</t>
      </text>
    </comment>
    <comment ref="Y2180" authorId="0" shapeId="0">
      <text>
        <t>Wrong tagging corrected, shfited from X1789 to Y2180</t>
      </text>
    </comment>
    <comment ref="AD2180" authorId="0" shapeId="0">
      <text>
        <t>Wrong tagging corrected, shfited from AC1789 to AD2180</t>
      </text>
    </comment>
    <comment ref="AI2180" authorId="0" shapeId="0">
      <text>
        <t>Wrong tagging corrected, shfited from AH1789 to AI2180</t>
      </text>
    </comment>
    <comment ref="AN2180" authorId="0" shapeId="0">
      <text>
        <t>Wrong tagging corrected, shfited from AM1789 to AN2180</t>
      </text>
    </comment>
    <comment ref="AS2180" authorId="0" shapeId="0">
      <text>
        <t>Wrong tagging corrected, shfited from AR1789 to AS2180</t>
      </text>
    </comment>
    <comment ref="J2185" authorId="0" shapeId="0">
      <text>
        <t>Data Added in AR file</t>
      </text>
    </comment>
    <comment ref="O2185" authorId="0" shapeId="0">
      <text>
        <t>Data Added in AR file</t>
      </text>
    </comment>
    <comment ref="T2185" authorId="0" shapeId="0">
      <text>
        <t>Wrong tagging corrected, shfited from S1794 to T2185</t>
      </text>
    </comment>
    <comment ref="Y2185" authorId="0" shapeId="0">
      <text>
        <t>Wrong tagging corrected, shfited from X1794 to Y2185</t>
      </text>
    </comment>
    <comment ref="AD2185" authorId="0" shapeId="0">
      <text>
        <t>Wrong tagging corrected, shfited from AC1794 to AD2185</t>
      </text>
    </comment>
    <comment ref="AI2185" authorId="0" shapeId="0">
      <text>
        <t>Wrong tagging corrected, shfited from AH1794 to AI2185</t>
      </text>
    </comment>
    <comment ref="AN2185" authorId="0" shapeId="0">
      <text>
        <t>Wrong tagging corrected, shfited from AM1794 to AN2185</t>
      </text>
    </comment>
    <comment ref="AS2185" authorId="0" shapeId="0">
      <text>
        <t>Wrong tagging corrected, shfited from AR1794 to AS2185</t>
      </text>
    </comment>
    <comment ref="AF2703" authorId="0" shapeId="0">
      <text>
        <t>Data Added in AR file</t>
      </text>
    </comment>
    <comment ref="AG2703" authorId="0" shapeId="0">
      <text>
        <t>Data Added in AR file</t>
      </text>
    </comment>
    <comment ref="AH2703" authorId="0" shapeId="0">
      <text>
        <t>Data Added in AR file</t>
      </text>
    </comment>
    <comment ref="AI2703" authorId="0" shapeId="0">
      <text>
        <t>Data Added in AR file</t>
      </text>
    </comment>
    <comment ref="AJ2703" authorId="0" shapeId="0">
      <text>
        <t>Data Added in AR file</t>
      </text>
    </comment>
    <comment ref="AF2704" authorId="0" shapeId="0">
      <text>
        <t>Data Added in AR file</t>
      </text>
    </comment>
    <comment ref="AG2704" authorId="0" shapeId="0">
      <text>
        <t>Data Added in AR file</t>
      </text>
    </comment>
    <comment ref="AH2704" authorId="0" shapeId="0">
      <text>
        <t>Data Added in AR file</t>
      </text>
    </comment>
    <comment ref="AI2704" authorId="0" shapeId="0">
      <text>
        <t>Data Added in AR file</t>
      </text>
    </comment>
    <comment ref="AJ2704" authorId="0" shapeId="0">
      <text>
        <t>Data Added in AR file</t>
      </text>
    </comment>
    <comment ref="AF2705" authorId="0" shapeId="0">
      <text>
        <t>Data Added in AR file</t>
      </text>
    </comment>
    <comment ref="AG2705" authorId="0" shapeId="0">
      <text>
        <t>Data Added in AR file</t>
      </text>
    </comment>
    <comment ref="AH2705" authorId="0" shapeId="0">
      <text>
        <t>Data Added in AR file</t>
      </text>
    </comment>
    <comment ref="AI2705" authorId="0" shapeId="0">
      <text>
        <t>Data Added in AR file</t>
      </text>
    </comment>
    <comment ref="AJ2705" authorId="0" shapeId="0">
      <text>
        <t>Data Added in AR file</t>
      </text>
    </comment>
    <comment ref="AF2709" authorId="0" shapeId="0">
      <text>
        <t>Data Added in AR file</t>
      </text>
    </comment>
    <comment ref="AG2709" authorId="0" shapeId="0">
      <text>
        <t>Data Added in AR file</t>
      </text>
    </comment>
    <comment ref="AH2709" authorId="0" shapeId="0">
      <text>
        <t>Data Added in AR file</t>
      </text>
    </comment>
    <comment ref="AI2709" authorId="0" shapeId="0">
      <text>
        <t>Data Added in AR file</t>
      </text>
    </comment>
    <comment ref="AJ2709" authorId="0" shapeId="0">
      <text>
        <t>Data Added in AR file</t>
      </text>
    </comment>
    <comment ref="AF2710" authorId="0" shapeId="0">
      <text>
        <t>Data Added in AR file</t>
      </text>
    </comment>
    <comment ref="AG2710" authorId="0" shapeId="0">
      <text>
        <t>Data Added in AR file</t>
      </text>
    </comment>
    <comment ref="AH2710" authorId="0" shapeId="0">
      <text>
        <t>Data Added in AR file</t>
      </text>
    </comment>
    <comment ref="AI2710" authorId="0" shapeId="0">
      <text>
        <t>Data Added in AR file</t>
      </text>
    </comment>
    <comment ref="AJ2710" authorId="0" shapeId="0">
      <text>
        <t>Data Added in AR file</t>
      </text>
    </comment>
    <comment ref="A2715" authorId="0" shapeId="0">
      <text>
        <t>Merging Error was corrected in this row</t>
      </text>
    </comment>
    <comment ref="B2715" authorId="0" shapeId="0">
      <text>
        <t>Merging Error was corrected in this row</t>
      </text>
    </comment>
    <comment ref="C2715" authorId="0" shapeId="0">
      <text>
        <t>Merging Error was corrected in this row</t>
      </text>
    </comment>
    <comment ref="D2715" authorId="0" shapeId="0">
      <text>
        <t>Merging Error was corrected in this row</t>
      </text>
    </comment>
    <comment ref="E2715" authorId="0" shapeId="0">
      <text>
        <t>Merging Error was corrected in this row</t>
      </text>
    </comment>
    <comment ref="F2715" authorId="0" shapeId="0">
      <text>
        <t>Merging Error was corrected in this row</t>
      </text>
    </comment>
    <comment ref="G2715" authorId="0" shapeId="0">
      <text>
        <t>Merging Error was corrected in this row</t>
      </text>
    </comment>
    <comment ref="H2715" authorId="0" shapeId="0">
      <text>
        <t>Merging Error was corrected in this row</t>
      </text>
    </comment>
    <comment ref="I2715" authorId="0" shapeId="0">
      <text>
        <t>Merging Error was corrected in this row</t>
      </text>
    </comment>
    <comment ref="J2715" authorId="0" shapeId="0">
      <text>
        <t>Merging Error was corrected in this row</t>
      </text>
    </comment>
    <comment ref="K2715" authorId="0" shapeId="0">
      <text>
        <t>Merging Error was corrected in this row</t>
      </text>
    </comment>
    <comment ref="L2715" authorId="0" shapeId="0">
      <text>
        <t>Merging Error was corrected in this row</t>
      </text>
    </comment>
    <comment ref="M2715" authorId="0" shapeId="0">
      <text>
        <t>Merging Error was corrected in this row</t>
      </text>
    </comment>
    <comment ref="N2715" authorId="0" shapeId="0">
      <text>
        <t>Merging Error was corrected in this row</t>
      </text>
    </comment>
    <comment ref="O2715" authorId="0" shapeId="0">
      <text>
        <t>Merging Error was corrected in this row</t>
      </text>
    </comment>
    <comment ref="P2715" authorId="0" shapeId="0">
      <text>
        <t>Merging Error was corrected in this row</t>
      </text>
    </comment>
    <comment ref="Q2715" authorId="0" shapeId="0">
      <text>
        <t>Merging Error was corrected in this row</t>
      </text>
    </comment>
    <comment ref="R2715" authorId="0" shapeId="0">
      <text>
        <t>Merging Error was corrected in this row</t>
      </text>
    </comment>
    <comment ref="S2715" authorId="0" shapeId="0">
      <text>
        <t>Merging Error was corrected in this row</t>
      </text>
    </comment>
    <comment ref="T2715" authorId="0" shapeId="0">
      <text>
        <t>Merging Error was corrected in this row</t>
      </text>
    </comment>
    <comment ref="U2715" authorId="0" shapeId="0">
      <text>
        <t>Merging Error was corrected in this row</t>
      </text>
    </comment>
    <comment ref="V2715" authorId="0" shapeId="0">
      <text>
        <t>Merging Error was corrected in this row</t>
      </text>
    </comment>
    <comment ref="W2715" authorId="0" shapeId="0">
      <text>
        <t>Merging Error was corrected in this row</t>
      </text>
    </comment>
    <comment ref="X2715" authorId="0" shapeId="0">
      <text>
        <t>Merging Error was corrected in this row</t>
      </text>
    </comment>
    <comment ref="Y2715" authorId="0" shapeId="0">
      <text>
        <t>Merging Error was corrected in this row</t>
      </text>
    </comment>
    <comment ref="Z2715" authorId="0" shapeId="0">
      <text>
        <t>Merging Error was corrected in this row</t>
      </text>
    </comment>
    <comment ref="AA2715" authorId="0" shapeId="0">
      <text>
        <t>Merging Error was corrected in this row</t>
      </text>
    </comment>
    <comment ref="AB2715" authorId="0" shapeId="0">
      <text>
        <t>Merging Error was corrected in this row</t>
      </text>
    </comment>
    <comment ref="AC2715" authorId="0" shapeId="0">
      <text>
        <t>Merging Error was corrected in this row</t>
      </text>
    </comment>
    <comment ref="AD2715" authorId="0" shapeId="0">
      <text>
        <t>Merging Error was corrected in this row</t>
      </text>
    </comment>
    <comment ref="AE2715" authorId="0" shapeId="0">
      <text>
        <t>Merging Error was corrected in this row</t>
      </text>
    </comment>
    <comment ref="AF2715" authorId="0" shapeId="0">
      <text>
        <t>Merging Error was corrected in this row</t>
      </text>
    </comment>
    <comment ref="AG2715" authorId="0" shapeId="0">
      <text>
        <t>Merging Error was corrected in this row</t>
      </text>
    </comment>
    <comment ref="AH2715" authorId="0" shapeId="0">
      <text>
        <t>Merging Error was corrected in this row</t>
      </text>
    </comment>
    <comment ref="AI2715" authorId="0" shapeId="0">
      <text>
        <t>Merging Error was corrected in this row</t>
      </text>
    </comment>
    <comment ref="AJ2715" authorId="0" shapeId="0">
      <text>
        <t>Merging Error was corrected in this row</t>
      </text>
    </comment>
    <comment ref="AK2715" authorId="0" shapeId="0">
      <text>
        <t>Merging Error was corrected in this row</t>
      </text>
    </comment>
    <comment ref="AL2715" authorId="0" shapeId="0">
      <text>
        <t>Merging Error was corrected in this row</t>
      </text>
    </comment>
    <comment ref="AM2715" authorId="0" shapeId="0">
      <text>
        <t>Merging Error was corrected in this row</t>
      </text>
    </comment>
    <comment ref="AN2715" authorId="0" shapeId="0">
      <text>
        <t>Merging Error was corrected in this row</t>
      </text>
    </comment>
    <comment ref="AO2715" authorId="0" shapeId="0">
      <text>
        <t>Merging Error was corrected in this row</t>
      </text>
    </comment>
    <comment ref="AP2715" authorId="0" shapeId="0">
      <text>
        <t>Merging Error was corrected in this row</t>
      </text>
    </comment>
    <comment ref="AQ2715" authorId="0" shapeId="0">
      <text>
        <t>Merging Error was corrected in this row</t>
      </text>
    </comment>
    <comment ref="AR2715" authorId="0" shapeId="0">
      <text>
        <t>Merging Error was corrected in this row</t>
      </text>
    </comment>
    <comment ref="AS2715" authorId="0" shapeId="0">
      <text>
        <t>Merging Error was corrected in this row</t>
      </text>
    </comment>
    <comment ref="AT2715" authorId="0" shapeId="0">
      <text>
        <t>Merging Error was corrected in this row</t>
      </text>
    </comment>
    <comment ref="AM2716" authorId="0" shapeId="0">
      <text>
        <t>Data Added in AR file</t>
      </text>
    </comment>
    <comment ref="AN2716" authorId="0" shapeId="0">
      <text>
        <t>Data Added in AR file</t>
      </text>
    </comment>
    <comment ref="AM2717" authorId="0" shapeId="0">
      <text>
        <t>Data Added in AR file</t>
      </text>
    </comment>
    <comment ref="AN2717" authorId="0" shapeId="0">
      <text>
        <t>Data Added in AR file</t>
      </text>
    </comment>
    <comment ref="AM2718" authorId="0" shapeId="0">
      <text>
        <t>Data Added in AR file</t>
      </text>
    </comment>
    <comment ref="AN2718" authorId="0" shapeId="0">
      <text>
        <t>Data Added in AR file</t>
      </text>
    </comment>
    <comment ref="AM2719" authorId="0" shapeId="0">
      <text>
        <t>Data Added in AR file</t>
      </text>
    </comment>
    <comment ref="AN2719" authorId="0" shapeId="0">
      <text>
        <t>Data Added in AR file</t>
      </text>
    </comment>
    <comment ref="AM2724" authorId="0" shapeId="0">
      <text>
        <t>Data Added in AR file</t>
      </text>
    </comment>
    <comment ref="AN2724" authorId="0" shapeId="0">
      <text>
        <t>Data Added in AR file</t>
      </text>
    </comment>
    <comment ref="AO2728" authorId="0" shapeId="0">
      <text>
        <t>Data Added in AR file</t>
      </text>
    </comment>
    <comment ref="AO2729" authorId="0" shapeId="0">
      <text>
        <t>Data Added in AR file</t>
      </text>
    </comment>
    <comment ref="AO2730" authorId="0" shapeId="0">
      <text>
        <t>Data Added in AR file</t>
      </text>
    </comment>
    <comment ref="A3600" authorId="0" shapeId="0">
      <text>
        <t>Merging Error was corrected in this row</t>
      </text>
    </comment>
    <comment ref="B3600" authorId="0" shapeId="0">
      <text>
        <t>Merging Error was corrected in this row</t>
      </text>
    </comment>
    <comment ref="C3600" authorId="0" shapeId="0">
      <text>
        <t>Merging Error was corrected in this row</t>
      </text>
    </comment>
    <comment ref="D3600" authorId="0" shapeId="0">
      <text>
        <t>Merging Error was corrected in this row</t>
      </text>
    </comment>
    <comment ref="E3600" authorId="0" shapeId="0">
      <text>
        <t>Merging Error was corrected in this row</t>
      </text>
    </comment>
    <comment ref="F3600" authorId="0" shapeId="0">
      <text>
        <t>Merging Error was corrected in this row</t>
      </text>
    </comment>
    <comment ref="G3600" authorId="0" shapeId="0">
      <text>
        <t>Merging Error was corrected in this row</t>
      </text>
    </comment>
    <comment ref="H3600" authorId="0" shapeId="0">
      <text>
        <t>Merging Error was corrected in this row</t>
      </text>
    </comment>
    <comment ref="I3600" authorId="0" shapeId="0">
      <text>
        <t>Merging Error was corrected in this row</t>
      </text>
    </comment>
    <comment ref="J3600" authorId="0" shapeId="0">
      <text>
        <t>Merging Error was corrected in this row</t>
      </text>
    </comment>
    <comment ref="K3600" authorId="0" shapeId="0">
      <text>
        <t>Merging Error was corrected in this row</t>
      </text>
    </comment>
    <comment ref="L3600" authorId="0" shapeId="0">
      <text>
        <t>Merging Error was corrected in this row</t>
      </text>
    </comment>
    <comment ref="M3600" authorId="0" shapeId="0">
      <text>
        <t>Merging Error was corrected in this row</t>
      </text>
    </comment>
    <comment ref="N3600" authorId="0" shapeId="0">
      <text>
        <t>Merging Error was corrected in this row</t>
      </text>
    </comment>
    <comment ref="O3600" authorId="0" shapeId="0">
      <text>
        <t>Merging Error was corrected in this row</t>
      </text>
    </comment>
    <comment ref="P3600" authorId="0" shapeId="0">
      <text>
        <t>Merging Error was corrected in this row</t>
      </text>
    </comment>
    <comment ref="Q3600" authorId="0" shapeId="0">
      <text>
        <t>Merging Error was corrected in this row</t>
      </text>
    </comment>
    <comment ref="R3600" authorId="0" shapeId="0">
      <text>
        <t>Merging Error was corrected in this row</t>
      </text>
    </comment>
    <comment ref="S3600" authorId="0" shapeId="0">
      <text>
        <t>Merging Error was corrected in this row</t>
      </text>
    </comment>
    <comment ref="T3600" authorId="0" shapeId="0">
      <text>
        <t>Merging Error was corrected in this row</t>
      </text>
    </comment>
    <comment ref="U3600" authorId="0" shapeId="0">
      <text>
        <t>Merging Error was corrected in this row</t>
      </text>
    </comment>
    <comment ref="V3600" authorId="0" shapeId="0">
      <text>
        <t>Merging Error was corrected in this row</t>
      </text>
    </comment>
    <comment ref="W3600" authorId="0" shapeId="0">
      <text>
        <t>Merging Error was corrected in this row</t>
      </text>
    </comment>
    <comment ref="X3600" authorId="0" shapeId="0">
      <text>
        <t>Merging Error was corrected in this row</t>
      </text>
    </comment>
    <comment ref="Y3600" authorId="0" shapeId="0">
      <text>
        <t>Merging Error was corrected in this row</t>
      </text>
    </comment>
    <comment ref="Z3600" authorId="0" shapeId="0">
      <text>
        <t>Merging Error was corrected in this row</t>
      </text>
    </comment>
    <comment ref="AA3600" authorId="0" shapeId="0">
      <text>
        <t>Merging Error was corrected in this row</t>
      </text>
    </comment>
    <comment ref="AB3600" authorId="0" shapeId="0">
      <text>
        <t>Merging Error was corrected in this row</t>
      </text>
    </comment>
    <comment ref="AC3600" authorId="0" shapeId="0">
      <text>
        <t>Merging Error was corrected in this row</t>
      </text>
    </comment>
    <comment ref="AD3600" authorId="0" shapeId="0">
      <text>
        <t>Merging Error was corrected in this row</t>
      </text>
    </comment>
    <comment ref="AE3600" authorId="0" shapeId="0">
      <text>
        <t>Merging Error was corrected in this row</t>
      </text>
    </comment>
    <comment ref="AF3600" authorId="0" shapeId="0">
      <text>
        <t>Merging Error was corrected in this row</t>
      </text>
    </comment>
    <comment ref="AG3600" authorId="0" shapeId="0">
      <text>
        <t>Merging Error was corrected in this row</t>
      </text>
    </comment>
    <comment ref="AH3600" authorId="0" shapeId="0">
      <text>
        <t>Merging Error was corrected in this row</t>
      </text>
    </comment>
    <comment ref="AI3600" authorId="0" shapeId="0">
      <text>
        <t>Merging Error was corrected in this row</t>
      </text>
    </comment>
    <comment ref="AJ3600" authorId="0" shapeId="0">
      <text>
        <t>Merging Error was corrected in this row</t>
      </text>
    </comment>
    <comment ref="AK3600" authorId="0" shapeId="0">
      <text>
        <t>Merging Error was corrected in this row</t>
      </text>
    </comment>
    <comment ref="AL3600" authorId="0" shapeId="0">
      <text>
        <t>Merging Error was corrected in this row</t>
      </text>
    </comment>
    <comment ref="AM3600" authorId="0" shapeId="0">
      <text>
        <t>Merging Error was corrected in this row</t>
      </text>
    </comment>
    <comment ref="AN3600" authorId="0" shapeId="0">
      <text>
        <t>Merging Error was corrected in this row</t>
      </text>
    </comment>
    <comment ref="AO3600" authorId="0" shapeId="0">
      <text>
        <t>Merging Error was corrected in this row</t>
      </text>
    </comment>
    <comment ref="AP3600" authorId="0" shapeId="0">
      <text>
        <t>Merging Error was corrected in this row</t>
      </text>
    </comment>
    <comment ref="AQ3600" authorId="0" shapeId="0">
      <text>
        <t>Merging Error was corrected in this row</t>
      </text>
    </comment>
    <comment ref="AR3600" authorId="0" shapeId="0">
      <text>
        <t>Merging Error was corrected in this row</t>
      </text>
    </comment>
    <comment ref="AS3600" authorId="0" shapeId="0">
      <text>
        <t>Merging Error was corrected in this row</t>
      </text>
    </comment>
    <comment ref="AT3600" authorId="0" shapeId="0">
      <text>
        <t>Merging Error was corrected in this row</t>
      </text>
    </comment>
    <comment ref="A3601" authorId="0" shapeId="0">
      <text>
        <t>Merging Error was corrected in this row</t>
      </text>
    </comment>
    <comment ref="B3601" authorId="0" shapeId="0">
      <text>
        <t>Merging Error was corrected in this row</t>
      </text>
    </comment>
    <comment ref="C3601" authorId="0" shapeId="0">
      <text>
        <t>Merging Error was corrected in this row</t>
      </text>
    </comment>
    <comment ref="D3601" authorId="0" shapeId="0">
      <text>
        <t>Merging Error was corrected in this row</t>
      </text>
    </comment>
    <comment ref="E3601" authorId="0" shapeId="0">
      <text>
        <t>Merging Error was corrected in this row</t>
      </text>
    </comment>
    <comment ref="F3601" authorId="0" shapeId="0">
      <text>
        <t>Merging Error was corrected in this row</t>
      </text>
    </comment>
    <comment ref="G3601" authorId="0" shapeId="0">
      <text>
        <t>Merging Error was corrected in this row</t>
      </text>
    </comment>
    <comment ref="H3601" authorId="0" shapeId="0">
      <text>
        <t>Merging Error was corrected in this row</t>
      </text>
    </comment>
    <comment ref="I3601" authorId="0" shapeId="0">
      <text>
        <t>Merging Error was corrected in this row</t>
      </text>
    </comment>
    <comment ref="J3601" authorId="0" shapeId="0">
      <text>
        <t>Merging Error was corrected in this row</t>
      </text>
    </comment>
    <comment ref="K3601" authorId="0" shapeId="0">
      <text>
        <t>Merging Error was corrected in this row</t>
      </text>
    </comment>
    <comment ref="L3601" authorId="0" shapeId="0">
      <text>
        <t>Merging Error was corrected in this row</t>
      </text>
    </comment>
    <comment ref="M3601" authorId="0" shapeId="0">
      <text>
        <t>Merging Error was corrected in this row</t>
      </text>
    </comment>
    <comment ref="N3601" authorId="0" shapeId="0">
      <text>
        <t>Merging Error was corrected in this row</t>
      </text>
    </comment>
    <comment ref="O3601" authorId="0" shapeId="0">
      <text>
        <t>Merging Error was corrected in this row</t>
      </text>
    </comment>
    <comment ref="P3601" authorId="0" shapeId="0">
      <text>
        <t>Merging Error was corrected in this row</t>
      </text>
    </comment>
    <comment ref="Q3601" authorId="0" shapeId="0">
      <text>
        <t>Merging Error was corrected in this row</t>
      </text>
    </comment>
    <comment ref="R3601" authorId="0" shapeId="0">
      <text>
        <t>Merging Error was corrected in this row</t>
      </text>
    </comment>
    <comment ref="S3601" authorId="0" shapeId="0">
      <text>
        <t>Merging Error was corrected in this row</t>
      </text>
    </comment>
    <comment ref="T3601" authorId="0" shapeId="0">
      <text>
        <t>Merging Error was corrected in this row</t>
      </text>
    </comment>
    <comment ref="U3601" authorId="0" shapeId="0">
      <text>
        <t>Merging Error was corrected in this row</t>
      </text>
    </comment>
    <comment ref="V3601" authorId="0" shapeId="0">
      <text>
        <t>Merging Error was corrected in this row</t>
      </text>
    </comment>
    <comment ref="W3601" authorId="0" shapeId="0">
      <text>
        <t>Merging Error was corrected in this row</t>
      </text>
    </comment>
    <comment ref="X3601" authorId="0" shapeId="0">
      <text>
        <t>Merging Error was corrected in this row</t>
      </text>
    </comment>
    <comment ref="Y3601" authorId="0" shapeId="0">
      <text>
        <t>Merging Error was corrected in this row</t>
      </text>
    </comment>
    <comment ref="Z3601" authorId="0" shapeId="0">
      <text>
        <t>Merging Error was corrected in this row</t>
      </text>
    </comment>
    <comment ref="AA3601" authorId="0" shapeId="0">
      <text>
        <t>Merging Error was corrected in this row</t>
      </text>
    </comment>
    <comment ref="AB3601" authorId="0" shapeId="0">
      <text>
        <t>Merging Error was corrected in this row</t>
      </text>
    </comment>
    <comment ref="AC3601" authorId="0" shapeId="0">
      <text>
        <t>Merging Error was corrected in this row</t>
      </text>
    </comment>
    <comment ref="AD3601" authorId="0" shapeId="0">
      <text>
        <t>Merging Error was corrected in this row</t>
      </text>
    </comment>
    <comment ref="AE3601" authorId="0" shapeId="0">
      <text>
        <t>Merging Error was corrected in this row</t>
      </text>
    </comment>
    <comment ref="AF3601" authorId="0" shapeId="0">
      <text>
        <t>Merging Error was corrected in this row</t>
      </text>
    </comment>
    <comment ref="AG3601" authorId="0" shapeId="0">
      <text>
        <t>Merging Error was corrected in this row</t>
      </text>
    </comment>
    <comment ref="AH3601" authorId="0" shapeId="0">
      <text>
        <t>Merging Error was corrected in this row</t>
      </text>
    </comment>
    <comment ref="AI3601" authorId="0" shapeId="0">
      <text>
        <t>Merging Error was corrected in this row</t>
      </text>
    </comment>
    <comment ref="AJ3601" authorId="0" shapeId="0">
      <text>
        <t>Merging Error was corrected in this row</t>
      </text>
    </comment>
    <comment ref="AK3601" authorId="0" shapeId="0">
      <text>
        <t>Merging Error was corrected in this row</t>
      </text>
    </comment>
    <comment ref="AL3601" authorId="0" shapeId="0">
      <text>
        <t>Merging Error was corrected in this row</t>
      </text>
    </comment>
    <comment ref="AM3601" authorId="0" shapeId="0">
      <text>
        <t>Merging Error was corrected in this row</t>
      </text>
    </comment>
    <comment ref="AN3601" authorId="0" shapeId="0">
      <text>
        <t>Merging Error was corrected in this row</t>
      </text>
    </comment>
    <comment ref="AO3601" authorId="0" shapeId="0">
      <text>
        <t>Merging Error was corrected in this row</t>
      </text>
    </comment>
    <comment ref="AP3601" authorId="0" shapeId="0">
      <text>
        <t>Merging Error was corrected in this row</t>
      </text>
    </comment>
    <comment ref="AQ3601" authorId="0" shapeId="0">
      <text>
        <t>Merging Error was corrected in this row</t>
      </text>
    </comment>
    <comment ref="AR3601" authorId="0" shapeId="0">
      <text>
        <t>Merging Error was corrected in this row</t>
      </text>
    </comment>
    <comment ref="AS3601" authorId="0" shapeId="0">
      <text>
        <t>Merging Error was corrected in this row</t>
      </text>
    </comment>
    <comment ref="AT3601" authorId="0" shapeId="0">
      <text>
        <t>Merging Error was corrected in this row</t>
      </text>
    </comment>
    <comment ref="A3602" authorId="0" shapeId="0">
      <text>
        <t>Merging Error was corrected in this row</t>
      </text>
    </comment>
    <comment ref="B3602" authorId="0" shapeId="0">
      <text>
        <t>Merging Error was corrected in this row</t>
      </text>
    </comment>
    <comment ref="C3602" authorId="0" shapeId="0">
      <text>
        <t>Merging Error was corrected in this row</t>
      </text>
    </comment>
    <comment ref="D3602" authorId="0" shapeId="0">
      <text>
        <t>Merging Error was corrected in this row</t>
      </text>
    </comment>
    <comment ref="E3602" authorId="0" shapeId="0">
      <text>
        <t>Merging Error was corrected in this row</t>
      </text>
    </comment>
    <comment ref="F3602" authorId="0" shapeId="0">
      <text>
        <t>Merging Error was corrected in this row</t>
      </text>
    </comment>
    <comment ref="G3602" authorId="0" shapeId="0">
      <text>
        <t>Merging Error was corrected in this row</t>
      </text>
    </comment>
    <comment ref="H3602" authorId="0" shapeId="0">
      <text>
        <t>Merging Error was corrected in this row</t>
      </text>
    </comment>
    <comment ref="I3602" authorId="0" shapeId="0">
      <text>
        <t>Merging Error was corrected in this row</t>
      </text>
    </comment>
    <comment ref="J3602" authorId="0" shapeId="0">
      <text>
        <t>Merging Error was corrected in this row</t>
      </text>
    </comment>
    <comment ref="K3602" authorId="0" shapeId="0">
      <text>
        <t>Merging Error was corrected in this row</t>
      </text>
    </comment>
    <comment ref="L3602" authorId="0" shapeId="0">
      <text>
        <t>Merging Error was corrected in this row</t>
      </text>
    </comment>
    <comment ref="M3602" authorId="0" shapeId="0">
      <text>
        <t>Merging Error was corrected in this row</t>
      </text>
    </comment>
    <comment ref="N3602" authorId="0" shapeId="0">
      <text>
        <t>Merging Error was corrected in this row</t>
      </text>
    </comment>
    <comment ref="O3602" authorId="0" shapeId="0">
      <text>
        <t>Merging Error was corrected in this row</t>
      </text>
    </comment>
    <comment ref="P3602" authorId="0" shapeId="0">
      <text>
        <t>Merging Error was corrected in this row</t>
      </text>
    </comment>
    <comment ref="Q3602" authorId="0" shapeId="0">
      <text>
        <t>Merging Error was corrected in this row</t>
      </text>
    </comment>
    <comment ref="R3602" authorId="0" shapeId="0">
      <text>
        <t>Merging Error was corrected in this row</t>
      </text>
    </comment>
    <comment ref="S3602" authorId="0" shapeId="0">
      <text>
        <t>Merging Error was corrected in this row</t>
      </text>
    </comment>
    <comment ref="T3602" authorId="0" shapeId="0">
      <text>
        <t>Merging Error was corrected in this row</t>
      </text>
    </comment>
    <comment ref="U3602" authorId="0" shapeId="0">
      <text>
        <t>Merging Error was corrected in this row</t>
      </text>
    </comment>
    <comment ref="V3602" authorId="0" shapeId="0">
      <text>
        <t>Merging Error was corrected in this row</t>
      </text>
    </comment>
    <comment ref="W3602" authorId="0" shapeId="0">
      <text>
        <t>Merging Error was corrected in this row</t>
      </text>
    </comment>
    <comment ref="X3602" authorId="0" shapeId="0">
      <text>
        <t>Merging Error was corrected in this row</t>
      </text>
    </comment>
    <comment ref="Y3602" authorId="0" shapeId="0">
      <text>
        <t>Merging Error was corrected in this row</t>
      </text>
    </comment>
    <comment ref="Z3602" authorId="0" shapeId="0">
      <text>
        <t>Merging Error was corrected in this row</t>
      </text>
    </comment>
    <comment ref="AA3602" authorId="0" shapeId="0">
      <text>
        <t>Merging Error was corrected in this row</t>
      </text>
    </comment>
    <comment ref="AB3602" authorId="0" shapeId="0">
      <text>
        <t>Merging Error was corrected in this row</t>
      </text>
    </comment>
    <comment ref="AC3602" authorId="0" shapeId="0">
      <text>
        <t>Merging Error was corrected in this row</t>
      </text>
    </comment>
    <comment ref="AD3602" authorId="0" shapeId="0">
      <text>
        <t>Merging Error was corrected in this row</t>
      </text>
    </comment>
    <comment ref="AE3602" authorId="0" shapeId="0">
      <text>
        <t>Merging Error was corrected in this row</t>
      </text>
    </comment>
    <comment ref="AF3602" authorId="0" shapeId="0">
      <text>
        <t>Merging Error was corrected in this row</t>
      </text>
    </comment>
    <comment ref="AG3602" authorId="0" shapeId="0">
      <text>
        <t>Merging Error was corrected in this row</t>
      </text>
    </comment>
    <comment ref="AH3602" authorId="0" shapeId="0">
      <text>
        <t>Merging Error was corrected in this row</t>
      </text>
    </comment>
    <comment ref="AI3602" authorId="0" shapeId="0">
      <text>
        <t>Merging Error was corrected in this row</t>
      </text>
    </comment>
    <comment ref="AJ3602" authorId="0" shapeId="0">
      <text>
        <t>Merging Error was corrected in this row</t>
      </text>
    </comment>
    <comment ref="AK3602" authorId="0" shapeId="0">
      <text>
        <t>Merging Error was corrected in this row</t>
      </text>
    </comment>
    <comment ref="AL3602" authorId="0" shapeId="0">
      <text>
        <t>Merging Error was corrected in this row</t>
      </text>
    </comment>
    <comment ref="AM3602" authorId="0" shapeId="0">
      <text>
        <t>Merging Error was corrected in this row</t>
      </text>
    </comment>
    <comment ref="AN3602" authorId="0" shapeId="0">
      <text>
        <t>Merging Error was corrected in this row</t>
      </text>
    </comment>
    <comment ref="AO3602" authorId="0" shapeId="0">
      <text>
        <t>Merging Error was corrected in this row</t>
      </text>
    </comment>
    <comment ref="AP3602" authorId="0" shapeId="0">
      <text>
        <t>Merging Error was corrected in this row</t>
      </text>
    </comment>
    <comment ref="AQ3602" authorId="0" shapeId="0">
      <text>
        <t>Merging Error was corrected in this row</t>
      </text>
    </comment>
    <comment ref="AR3602" authorId="0" shapeId="0">
      <text>
        <t>Merging Error was corrected in this row</t>
      </text>
    </comment>
    <comment ref="AS3602" authorId="0" shapeId="0">
      <text>
        <t>Merging Error was corrected in this row</t>
      </text>
    </comment>
    <comment ref="AT3602" authorId="0" shapeId="0">
      <text>
        <t>Merging Error was corrected in this row</t>
      </text>
    </comment>
    <comment ref="A3603" authorId="0" shapeId="0">
      <text>
        <t>Merging Error was corrected in this row</t>
      </text>
    </comment>
    <comment ref="B3603" authorId="0" shapeId="0">
      <text>
        <t>Merging Error was corrected in this row</t>
      </text>
    </comment>
    <comment ref="C3603" authorId="0" shapeId="0">
      <text>
        <t>Merging Error was corrected in this row</t>
      </text>
    </comment>
    <comment ref="D3603" authorId="0" shapeId="0">
      <text>
        <t>Merging Error was corrected in this row</t>
      </text>
    </comment>
    <comment ref="E3603" authorId="0" shapeId="0">
      <text>
        <t>Merging Error was corrected in this row</t>
      </text>
    </comment>
    <comment ref="F3603" authorId="0" shapeId="0">
      <text>
        <t>Merging Error was corrected in this row</t>
      </text>
    </comment>
    <comment ref="G3603" authorId="0" shapeId="0">
      <text>
        <t>Merging Error was corrected in this row</t>
      </text>
    </comment>
    <comment ref="H3603" authorId="0" shapeId="0">
      <text>
        <t>Merging Error was corrected in this row</t>
      </text>
    </comment>
    <comment ref="I3603" authorId="0" shapeId="0">
      <text>
        <t>Merging Error was corrected in this row</t>
      </text>
    </comment>
    <comment ref="J3603" authorId="0" shapeId="0">
      <text>
        <t>Merging Error was corrected in this row</t>
      </text>
    </comment>
    <comment ref="K3603" authorId="0" shapeId="0">
      <text>
        <t>Merging Error was corrected in this row</t>
      </text>
    </comment>
    <comment ref="L3603" authorId="0" shapeId="0">
      <text>
        <t>Merging Error was corrected in this row</t>
      </text>
    </comment>
    <comment ref="M3603" authorId="0" shapeId="0">
      <text>
        <t>Merging Error was corrected in this row</t>
      </text>
    </comment>
    <comment ref="N3603" authorId="0" shapeId="0">
      <text>
        <t>Merging Error was corrected in this row</t>
      </text>
    </comment>
    <comment ref="O3603" authorId="0" shapeId="0">
      <text>
        <t>Merging Error was corrected in this row</t>
      </text>
    </comment>
    <comment ref="P3603" authorId="0" shapeId="0">
      <text>
        <t>Merging Error was corrected in this row</t>
      </text>
    </comment>
    <comment ref="Q3603" authorId="0" shapeId="0">
      <text>
        <t>Merging Error was corrected in this row</t>
      </text>
    </comment>
    <comment ref="R3603" authorId="0" shapeId="0">
      <text>
        <t>Merging Error was corrected in this row</t>
      </text>
    </comment>
    <comment ref="S3603" authorId="0" shapeId="0">
      <text>
        <t>Merging Error was corrected in this row</t>
      </text>
    </comment>
    <comment ref="T3603" authorId="0" shapeId="0">
      <text>
        <t>Merging Error was corrected in this row</t>
      </text>
    </comment>
    <comment ref="U3603" authorId="0" shapeId="0">
      <text>
        <t>Merging Error was corrected in this row</t>
      </text>
    </comment>
    <comment ref="V3603" authorId="0" shapeId="0">
      <text>
        <t>Merging Error was corrected in this row</t>
      </text>
    </comment>
    <comment ref="W3603" authorId="0" shapeId="0">
      <text>
        <t>Merging Error was corrected in this row</t>
      </text>
    </comment>
    <comment ref="X3603" authorId="0" shapeId="0">
      <text>
        <t>Merging Error was corrected in this row</t>
      </text>
    </comment>
    <comment ref="Y3603" authorId="0" shapeId="0">
      <text>
        <t>Merging Error was corrected in this row</t>
      </text>
    </comment>
    <comment ref="Z3603" authorId="0" shapeId="0">
      <text>
        <t>Merging Error was corrected in this row</t>
      </text>
    </comment>
    <comment ref="AA3603" authorId="0" shapeId="0">
      <text>
        <t>Merging Error was corrected in this row</t>
      </text>
    </comment>
    <comment ref="AB3603" authorId="0" shapeId="0">
      <text>
        <t>Merging Error was corrected in this row</t>
      </text>
    </comment>
    <comment ref="AC3603" authorId="0" shapeId="0">
      <text>
        <t>Merging Error was corrected in this row</t>
      </text>
    </comment>
    <comment ref="AD3603" authorId="0" shapeId="0">
      <text>
        <t>Merging Error was corrected in this row</t>
      </text>
    </comment>
    <comment ref="AE3603" authorId="0" shapeId="0">
      <text>
        <t>Merging Error was corrected in this row</t>
      </text>
    </comment>
    <comment ref="AF3603" authorId="0" shapeId="0">
      <text>
        <t>Merging Error was corrected in this row</t>
      </text>
    </comment>
    <comment ref="AG3603" authorId="0" shapeId="0">
      <text>
        <t>Merging Error was corrected in this row</t>
      </text>
    </comment>
    <comment ref="AH3603" authorId="0" shapeId="0">
      <text>
        <t>Merging Error was corrected in this row</t>
      </text>
    </comment>
    <comment ref="AI3603" authorId="0" shapeId="0">
      <text>
        <t>Merging Error was corrected in this row</t>
      </text>
    </comment>
    <comment ref="AJ3603" authorId="0" shapeId="0">
      <text>
        <t>Merging Error was corrected in this row</t>
      </text>
    </comment>
    <comment ref="AK3603" authorId="0" shapeId="0">
      <text>
        <t>Merging Error was corrected in this row</t>
      </text>
    </comment>
    <comment ref="AL3603" authorId="0" shapeId="0">
      <text>
        <t>Merging Error was corrected in this row</t>
      </text>
    </comment>
    <comment ref="AM3603" authorId="0" shapeId="0">
      <text>
        <t>Merging Error was corrected in this row</t>
      </text>
    </comment>
    <comment ref="AN3603" authorId="0" shapeId="0">
      <text>
        <t>Merging Error was corrected in this row</t>
      </text>
    </comment>
    <comment ref="AO3603" authorId="0" shapeId="0">
      <text>
        <t>Merging Error was corrected in this row</t>
      </text>
    </comment>
    <comment ref="AP3603" authorId="0" shapeId="0">
      <text>
        <t>Merging Error was corrected in this row</t>
      </text>
    </comment>
    <comment ref="AQ3603" authorId="0" shapeId="0">
      <text>
        <t>Merging Error was corrected in this row</t>
      </text>
    </comment>
    <comment ref="AR3603" authorId="0" shapeId="0">
      <text>
        <t>Merging Error was corrected in this row</t>
      </text>
    </comment>
    <comment ref="AS3603" authorId="0" shapeId="0">
      <text>
        <t>Merging Error was corrected in this row</t>
      </text>
    </comment>
    <comment ref="AT3603" authorId="0" shapeId="0">
      <text>
        <t>Merging Error was corrected in this row</t>
      </text>
    </comment>
    <comment ref="A4209" authorId="0" shapeId="0">
      <text>
        <t>Merging Error was corrected in this row</t>
      </text>
    </comment>
    <comment ref="B4209" authorId="0" shapeId="0">
      <text>
        <t>Merging Error was corrected in this row</t>
      </text>
    </comment>
    <comment ref="C4209" authorId="0" shapeId="0">
      <text>
        <t>Merging Error was corrected in this row</t>
      </text>
    </comment>
    <comment ref="D4209" authorId="0" shapeId="0">
      <text>
        <t>Merging Error was corrected in this row</t>
      </text>
    </comment>
    <comment ref="E4209" authorId="0" shapeId="0">
      <text>
        <t>Merging Error was corrected in this row</t>
      </text>
    </comment>
    <comment ref="F4209" authorId="0" shapeId="0">
      <text>
        <t>Merging Error was corrected in this row</t>
      </text>
    </comment>
    <comment ref="G4209" authorId="0" shapeId="0">
      <text>
        <t>Merging Error was corrected in this row</t>
      </text>
    </comment>
    <comment ref="H4209" authorId="0" shapeId="0">
      <text>
        <t>Merging Error was corrected in this row</t>
      </text>
    </comment>
    <comment ref="I4209" authorId="0" shapeId="0">
      <text>
        <t>Merging Error was corrected in this row</t>
      </text>
    </comment>
    <comment ref="J4209" authorId="0" shapeId="0">
      <text>
        <t>Merging Error was corrected in this row</t>
      </text>
    </comment>
    <comment ref="K4209" authorId="0" shapeId="0">
      <text>
        <t>Merging Error was corrected in this row</t>
      </text>
    </comment>
    <comment ref="L4209" authorId="0" shapeId="0">
      <text>
        <t>Merging Error was corrected in this row</t>
      </text>
    </comment>
    <comment ref="M4209" authorId="0" shapeId="0">
      <text>
        <t>Merging Error was corrected in this row</t>
      </text>
    </comment>
    <comment ref="N4209" authorId="0" shapeId="0">
      <text>
        <t>Merging Error was corrected in this row</t>
      </text>
    </comment>
    <comment ref="O4209" authorId="0" shapeId="0">
      <text>
        <t>Merging Error was corrected in this row</t>
      </text>
    </comment>
    <comment ref="P4209" authorId="0" shapeId="0">
      <text>
        <t>Merging Error was corrected in this row</t>
      </text>
    </comment>
    <comment ref="Q4209" authorId="0" shapeId="0">
      <text>
        <t>Merging Error was corrected in this row</t>
      </text>
    </comment>
    <comment ref="R4209" authorId="0" shapeId="0">
      <text>
        <t>Merging Error was corrected in this row</t>
      </text>
    </comment>
    <comment ref="S4209" authorId="0" shapeId="0">
      <text>
        <t>Merging Error was corrected in this row</t>
      </text>
    </comment>
    <comment ref="T4209" authorId="0" shapeId="0">
      <text>
        <t>Merging Error was corrected in this row</t>
      </text>
    </comment>
    <comment ref="U4209" authorId="0" shapeId="0">
      <text>
        <t>Merging Error was corrected in this row</t>
      </text>
    </comment>
    <comment ref="V4209" authorId="0" shapeId="0">
      <text>
        <t>Merging Error was corrected in this row</t>
      </text>
    </comment>
    <comment ref="W4209" authorId="0" shapeId="0">
      <text>
        <t>Merging Error was corrected in this row</t>
      </text>
    </comment>
    <comment ref="X4209" authorId="0" shapeId="0">
      <text>
        <t>Merging Error was corrected in this row</t>
      </text>
    </comment>
    <comment ref="Y4209" authorId="0" shapeId="0">
      <text>
        <t>Merging Error was corrected in this row</t>
      </text>
    </comment>
    <comment ref="Z4209" authorId="0" shapeId="0">
      <text>
        <t>Merging Error was corrected in this row</t>
      </text>
    </comment>
    <comment ref="AA4209" authorId="0" shapeId="0">
      <text>
        <t>Merging Error was corrected in this row</t>
      </text>
    </comment>
    <comment ref="AB4209" authorId="0" shapeId="0">
      <text>
        <t>Merging Error was corrected in this row</t>
      </text>
    </comment>
    <comment ref="AC4209" authorId="0" shapeId="0">
      <text>
        <t>Merging Error was corrected in this row</t>
      </text>
    </comment>
    <comment ref="AD4209" authorId="0" shapeId="0">
      <text>
        <t>Merging Error was corrected in this row</t>
      </text>
    </comment>
    <comment ref="AE4209" authorId="0" shapeId="0">
      <text>
        <t>Merging Error was corrected in this row</t>
      </text>
    </comment>
    <comment ref="AF4209" authorId="0" shapeId="0">
      <text>
        <t>Merging Error was corrected in this row</t>
      </text>
    </comment>
    <comment ref="AG4209" authorId="0" shapeId="0">
      <text>
        <t>Merging Error was corrected in this row</t>
      </text>
    </comment>
    <comment ref="AH4209" authorId="0" shapeId="0">
      <text>
        <t>Merging Error was corrected in this row</t>
      </text>
    </comment>
    <comment ref="AI4209" authorId="0" shapeId="0">
      <text>
        <t>Merging Error was corrected in this row</t>
      </text>
    </comment>
    <comment ref="AJ4209" authorId="0" shapeId="0">
      <text>
        <t>Merging Error was corrected in this row</t>
      </text>
    </comment>
    <comment ref="AK4209" authorId="0" shapeId="0">
      <text>
        <t>Merging Error was corrected in this row</t>
      </text>
    </comment>
    <comment ref="AL4209" authorId="0" shapeId="0">
      <text>
        <t>Merging Error was corrected in this row</t>
      </text>
    </comment>
    <comment ref="AM4209" authorId="0" shapeId="0">
      <text>
        <t>Merging Error was corrected in this row</t>
      </text>
    </comment>
    <comment ref="AN4209" authorId="0" shapeId="0">
      <text>
        <t>Merging Error was corrected in this row</t>
      </text>
    </comment>
    <comment ref="AO4209" authorId="0" shapeId="0">
      <text>
        <t>Merging Error was corrected in this row</t>
      </text>
    </comment>
    <comment ref="AP4209" authorId="0" shapeId="0">
      <text>
        <t>Merging Error was corrected in this row</t>
      </text>
    </comment>
    <comment ref="AQ4209" authorId="0" shapeId="0">
      <text>
        <t>Merging Error was corrected in this row</t>
      </text>
    </comment>
    <comment ref="AR4209" authorId="0" shapeId="0">
      <text>
        <t>Merging Error was corrected in this row</t>
      </text>
    </comment>
    <comment ref="AS4209" authorId="0" shapeId="0">
      <text>
        <t>Merging Error was corrected in this row</t>
      </text>
    </comment>
    <comment ref="AT4209" authorId="0" shapeId="0">
      <text>
        <t>Merging Error was corrected in this row</t>
      </text>
    </comment>
    <comment ref="A4299" authorId="0" shapeId="0">
      <text>
        <t>Merging Error was corrected in this row</t>
      </text>
    </comment>
    <comment ref="B4299" authorId="0" shapeId="0">
      <text>
        <t>Merging Error was corrected in this row</t>
      </text>
    </comment>
    <comment ref="C4299" authorId="0" shapeId="0">
      <text>
        <t>Merging Error was corrected in this row</t>
      </text>
    </comment>
    <comment ref="D4299" authorId="0" shapeId="0">
      <text>
        <t>Merging Error was corrected in this row</t>
      </text>
    </comment>
    <comment ref="E4299" authorId="0" shapeId="0">
      <text>
        <t>Merging Error was corrected in this row</t>
      </text>
    </comment>
    <comment ref="F4299" authorId="0" shapeId="0">
      <text>
        <t>Merging Error was corrected in this row</t>
      </text>
    </comment>
    <comment ref="G4299" authorId="0" shapeId="0">
      <text>
        <t>Merging Error was corrected in this row</t>
      </text>
    </comment>
    <comment ref="H4299" authorId="0" shapeId="0">
      <text>
        <t>Merging Error was corrected in this row</t>
      </text>
    </comment>
    <comment ref="I4299" authorId="0" shapeId="0">
      <text>
        <t>Merging Error was corrected in this row</t>
      </text>
    </comment>
    <comment ref="J4299" authorId="0" shapeId="0">
      <text>
        <t>Merging Error was corrected in this row</t>
      </text>
    </comment>
    <comment ref="K4299" authorId="0" shapeId="0">
      <text>
        <t>Merging Error was corrected in this row</t>
      </text>
    </comment>
    <comment ref="L4299" authorId="0" shapeId="0">
      <text>
        <t>Merging Error was corrected in this row</t>
      </text>
    </comment>
    <comment ref="M4299" authorId="0" shapeId="0">
      <text>
        <t>Merging Error was corrected in this row</t>
      </text>
    </comment>
    <comment ref="N4299" authorId="0" shapeId="0">
      <text>
        <t>Merging Error was corrected in this row</t>
      </text>
    </comment>
    <comment ref="O4299" authorId="0" shapeId="0">
      <text>
        <t>Merging Error was corrected in this row</t>
      </text>
    </comment>
    <comment ref="P4299" authorId="0" shapeId="0">
      <text>
        <t>Merging Error was corrected in this row</t>
      </text>
    </comment>
    <comment ref="Q4299" authorId="0" shapeId="0">
      <text>
        <t>Merging Error was corrected in this row</t>
      </text>
    </comment>
    <comment ref="R4299" authorId="0" shapeId="0">
      <text>
        <t>Merging Error was corrected in this row</t>
      </text>
    </comment>
    <comment ref="S4299" authorId="0" shapeId="0">
      <text>
        <t>Merging Error was corrected in this row</t>
      </text>
    </comment>
    <comment ref="T4299" authorId="0" shapeId="0">
      <text>
        <t>Merging Error was corrected in this row</t>
      </text>
    </comment>
    <comment ref="U4299" authorId="0" shapeId="0">
      <text>
        <t>Merging Error was corrected in this row</t>
      </text>
    </comment>
    <comment ref="V4299" authorId="0" shapeId="0">
      <text>
        <t>Merging Error was corrected in this row</t>
      </text>
    </comment>
    <comment ref="W4299" authorId="0" shapeId="0">
      <text>
        <t>Merging Error was corrected in this row</t>
      </text>
    </comment>
    <comment ref="X4299" authorId="0" shapeId="0">
      <text>
        <t>Merging Error was corrected in this row</t>
      </text>
    </comment>
    <comment ref="Y4299" authorId="0" shapeId="0">
      <text>
        <t>Merging Error was corrected in this row</t>
      </text>
    </comment>
    <comment ref="Z4299" authorId="0" shapeId="0">
      <text>
        <t>Merging Error was corrected in this row</t>
      </text>
    </comment>
    <comment ref="AA4299" authorId="0" shapeId="0">
      <text>
        <t>Merging Error was corrected in this row</t>
      </text>
    </comment>
    <comment ref="AB4299" authorId="0" shapeId="0">
      <text>
        <t>Merging Error was corrected in this row</t>
      </text>
    </comment>
    <comment ref="AC4299" authorId="0" shapeId="0">
      <text>
        <t>Merging Error was corrected in this row</t>
      </text>
    </comment>
    <comment ref="AD4299" authorId="0" shapeId="0">
      <text>
        <t>Merging Error was corrected in this row</t>
      </text>
    </comment>
    <comment ref="AE4299" authorId="0" shapeId="0">
      <text>
        <t>Merging Error was corrected in this row</t>
      </text>
    </comment>
    <comment ref="AF4299" authorId="0" shapeId="0">
      <text>
        <t>Merging Error was corrected in this row</t>
      </text>
    </comment>
    <comment ref="AG4299" authorId="0" shapeId="0">
      <text>
        <t>Merging Error was corrected in this row</t>
      </text>
    </comment>
    <comment ref="AH4299" authorId="0" shapeId="0">
      <text>
        <t>Merging Error was corrected in this row</t>
      </text>
    </comment>
    <comment ref="AI4299" authorId="0" shapeId="0">
      <text>
        <t>Merging Error was corrected in this row</t>
      </text>
    </comment>
    <comment ref="AJ4299" authorId="0" shapeId="0">
      <text>
        <t>Merging Error was corrected in this row</t>
      </text>
    </comment>
    <comment ref="AK4299" authorId="0" shapeId="0">
      <text>
        <t>Merging Error was corrected in this row</t>
      </text>
    </comment>
    <comment ref="AL4299" authorId="0" shapeId="0">
      <text>
        <t>Merging Error was corrected in this row</t>
      </text>
    </comment>
    <comment ref="AM4299" authorId="0" shapeId="0">
      <text>
        <t>Merging Error was corrected in this row</t>
      </text>
    </comment>
    <comment ref="AN4299" authorId="0" shapeId="0">
      <text>
        <t>Merging Error was corrected in this row</t>
      </text>
    </comment>
    <comment ref="AO4299" authorId="0" shapeId="0">
      <text>
        <t>Merging Error was corrected in this row</t>
      </text>
    </comment>
    <comment ref="AP4299" authorId="0" shapeId="0">
      <text>
        <t>Merging Error was corrected in this row</t>
      </text>
    </comment>
    <comment ref="AQ4299" authorId="0" shapeId="0">
      <text>
        <t>Merging Error was corrected in this row</t>
      </text>
    </comment>
    <comment ref="AR4299" authorId="0" shapeId="0">
      <text>
        <t>Merging Error was corrected in this row</t>
      </text>
    </comment>
    <comment ref="AS4299" authorId="0" shapeId="0">
      <text>
        <t>Merging Error was corrected in this row</t>
      </text>
    </comment>
    <comment ref="AT4299" authorId="0" shapeId="0">
      <text>
        <t>Merging Error was corrected in this row</t>
      </text>
    </comment>
    <comment ref="A4377" authorId="0" shapeId="0">
      <text>
        <t>Merging Error was corrected in this row</t>
      </text>
    </comment>
    <comment ref="B4377" authorId="0" shapeId="0">
      <text>
        <t>Merging Error was corrected in this row</t>
      </text>
    </comment>
    <comment ref="C4377" authorId="0" shapeId="0">
      <text>
        <t>Merging Error was corrected in this row</t>
      </text>
    </comment>
    <comment ref="D4377" authorId="0" shapeId="0">
      <text>
        <t>Merging Error was corrected in this row</t>
      </text>
    </comment>
    <comment ref="E4377" authorId="0" shapeId="0">
      <text>
        <t>Merging Error was corrected in this row</t>
      </text>
    </comment>
    <comment ref="F4377" authorId="0" shapeId="0">
      <text>
        <t>Merging Error was corrected in this row</t>
      </text>
    </comment>
    <comment ref="G4377" authorId="0" shapeId="0">
      <text>
        <t>Merging Error was corrected in this row</t>
      </text>
    </comment>
    <comment ref="H4377" authorId="0" shapeId="0">
      <text>
        <t>Merging Error was corrected in this row</t>
      </text>
    </comment>
    <comment ref="I4377" authorId="0" shapeId="0">
      <text>
        <t>Merging Error was corrected in this row</t>
      </text>
    </comment>
    <comment ref="J4377" authorId="0" shapeId="0">
      <text>
        <t>Merging Error was corrected in this row</t>
      </text>
    </comment>
    <comment ref="K4377" authorId="0" shapeId="0">
      <text>
        <t>Merging Error was corrected in this row</t>
      </text>
    </comment>
    <comment ref="L4377" authorId="0" shapeId="0">
      <text>
        <t>Merging Error was corrected in this row</t>
      </text>
    </comment>
    <comment ref="M4377" authorId="0" shapeId="0">
      <text>
        <t>Merging Error was corrected in this row</t>
      </text>
    </comment>
    <comment ref="N4377" authorId="0" shapeId="0">
      <text>
        <t>Merging Error was corrected in this row</t>
      </text>
    </comment>
    <comment ref="O4377" authorId="0" shapeId="0">
      <text>
        <t>Merging Error was corrected in this row</t>
      </text>
    </comment>
    <comment ref="P4377" authorId="0" shapeId="0">
      <text>
        <t>Merging Error was corrected in this row</t>
      </text>
    </comment>
    <comment ref="Q4377" authorId="0" shapeId="0">
      <text>
        <t>Merging Error was corrected in this row</t>
      </text>
    </comment>
    <comment ref="R4377" authorId="0" shapeId="0">
      <text>
        <t>Merging Error was corrected in this row</t>
      </text>
    </comment>
    <comment ref="S4377" authorId="0" shapeId="0">
      <text>
        <t>Merging Error was corrected in this row</t>
      </text>
    </comment>
    <comment ref="T4377" authorId="0" shapeId="0">
      <text>
        <t>Merging Error was corrected in this row</t>
      </text>
    </comment>
    <comment ref="U4377" authorId="0" shapeId="0">
      <text>
        <t>Merging Error was corrected in this row</t>
      </text>
    </comment>
    <comment ref="V4377" authorId="0" shapeId="0">
      <text>
        <t>Merging Error was corrected in this row</t>
      </text>
    </comment>
    <comment ref="W4377" authorId="0" shapeId="0">
      <text>
        <t>Merging Error was corrected in this row</t>
      </text>
    </comment>
    <comment ref="X4377" authorId="0" shapeId="0">
      <text>
        <t>Merging Error was corrected in this row</t>
      </text>
    </comment>
    <comment ref="Y4377" authorId="0" shapeId="0">
      <text>
        <t>Merging Error was corrected in this row</t>
      </text>
    </comment>
    <comment ref="Z4377" authorId="0" shapeId="0">
      <text>
        <t>Merging Error was corrected in this row</t>
      </text>
    </comment>
    <comment ref="AA4377" authorId="0" shapeId="0">
      <text>
        <t>Merging Error was corrected in this row</t>
      </text>
    </comment>
    <comment ref="AB4377" authorId="0" shapeId="0">
      <text>
        <t>Merging Error was corrected in this row</t>
      </text>
    </comment>
    <comment ref="AC4377" authorId="0" shapeId="0">
      <text>
        <t>Merging Error was corrected in this row</t>
      </text>
    </comment>
    <comment ref="AD4377" authorId="0" shapeId="0">
      <text>
        <t>Merging Error was corrected in this row</t>
      </text>
    </comment>
    <comment ref="AE4377" authorId="0" shapeId="0">
      <text>
        <t>Merging Error was corrected in this row</t>
      </text>
    </comment>
    <comment ref="AF4377" authorId="0" shapeId="0">
      <text>
        <t>Merging Error was corrected in this row</t>
      </text>
    </comment>
    <comment ref="AG4377" authorId="0" shapeId="0">
      <text>
        <t>Merging Error was corrected in this row</t>
      </text>
    </comment>
    <comment ref="AH4377" authorId="0" shapeId="0">
      <text>
        <t>Merging Error was corrected in this row</t>
      </text>
    </comment>
    <comment ref="AI4377" authorId="0" shapeId="0">
      <text>
        <t>Merging Error was corrected in this row</t>
      </text>
    </comment>
    <comment ref="AJ4377" authorId="0" shapeId="0">
      <text>
        <t>Merging Error was corrected in this row</t>
      </text>
    </comment>
    <comment ref="AK4377" authorId="0" shapeId="0">
      <text>
        <t>Merging Error was corrected in this row</t>
      </text>
    </comment>
    <comment ref="AL4377" authorId="0" shapeId="0">
      <text>
        <t>Merging Error was corrected in this row</t>
      </text>
    </comment>
    <comment ref="AM4377" authorId="0" shapeId="0">
      <text>
        <t>Merging Error was corrected in this row</t>
      </text>
    </comment>
    <comment ref="AN4377" authorId="0" shapeId="0">
      <text>
        <t>Merging Error was corrected in this row</t>
      </text>
    </comment>
    <comment ref="AO4377" authorId="0" shapeId="0">
      <text>
        <t>Merging Error was corrected in this row</t>
      </text>
    </comment>
    <comment ref="AP4377" authorId="0" shapeId="0">
      <text>
        <t>Merging Error was corrected in this row</t>
      </text>
    </comment>
    <comment ref="AQ4377" authorId="0" shapeId="0">
      <text>
        <t>Merging Error was corrected in this row</t>
      </text>
    </comment>
    <comment ref="AR4377" authorId="0" shapeId="0">
      <text>
        <t>Merging Error was corrected in this row</t>
      </text>
    </comment>
    <comment ref="AS4377" authorId="0" shapeId="0">
      <text>
        <t>Merging Error was corrected in this row</t>
      </text>
    </comment>
    <comment ref="AT4377" authorId="0" shapeId="0">
      <text>
        <t>Merging Error was corrected in this row</t>
      </text>
    </comment>
    <comment ref="AP5038" authorId="0" shapeId="0">
      <text>
        <t>Data Added in AR file</t>
      </text>
    </comment>
    <comment ref="AR5098" authorId="0" shapeId="0">
      <text>
        <t>Data Added in AR file</t>
      </text>
    </comment>
    <comment ref="AR5099" authorId="0" shapeId="0">
      <text>
        <t>Data Added in AR file</t>
      </text>
    </comment>
    <comment ref="AR5100" authorId="0" shapeId="0">
      <text>
        <t>Data Added in AR file</t>
      </text>
    </comment>
  </commentList>
</comments>
</file>

<file path=xl/comments/comment2.xml><?xml version="1.0" encoding="utf-8"?>
<comments xmlns="http://schemas.openxmlformats.org/spreadsheetml/2006/main">
  <authors>
    <author>R. Praveen</author>
  </authors>
  <commentList>
    <comment ref="A245" authorId="0" shapeId="0">
      <text>
        <t>Merging Error was corrected in this row</t>
      </text>
    </comment>
    <comment ref="B245" authorId="0" shapeId="0">
      <text>
        <t>Merging Error was corrected in this row</t>
      </text>
    </comment>
    <comment ref="C245" authorId="0" shapeId="0">
      <text>
        <t>Merging Error was corrected in this row</t>
      </text>
    </comment>
    <comment ref="D245" authorId="0" shapeId="0">
      <text>
        <t>Merging Error was corrected in this row</t>
      </text>
    </comment>
    <comment ref="E245" authorId="0" shapeId="0">
      <text>
        <t>Merging Error was corrected in this row</t>
      </text>
    </comment>
    <comment ref="F245" authorId="0" shapeId="0">
      <text>
        <t>Merging Error was corrected in this row</t>
      </text>
    </comment>
    <comment ref="G245" authorId="0" shapeId="0">
      <text>
        <t>Merging Error was corrected in this row</t>
      </text>
    </comment>
    <comment ref="H245" authorId="0" shapeId="0">
      <text>
        <t>Merging Error was corrected in this row</t>
      </text>
    </comment>
    <comment ref="I245" authorId="0" shapeId="0">
      <text>
        <t>Merging Error was corrected in this row</t>
      </text>
    </comment>
    <comment ref="J245" authorId="0" shapeId="0">
      <text>
        <t>Merging Error was corrected in this row</t>
      </text>
    </comment>
    <comment ref="K245" authorId="0" shapeId="0">
      <text>
        <t>Merging Error was corrected in this row</t>
      </text>
    </comment>
    <comment ref="L245" authorId="0" shapeId="0">
      <text>
        <t>Merging Error was corrected in this row</t>
      </text>
    </comment>
    <comment ref="M245" authorId="0" shapeId="0">
      <text>
        <t>Merging Error was corrected in this row</t>
      </text>
    </comment>
    <comment ref="N245" authorId="0" shapeId="0">
      <text>
        <t>Merging Error was corrected in this row</t>
      </text>
    </comment>
    <comment ref="O245" authorId="0" shapeId="0">
      <text>
        <t>Merging Error was corrected in this row</t>
      </text>
    </comment>
    <comment ref="P245" authorId="0" shapeId="0">
      <text>
        <t>Merging Error was corrected in this row</t>
      </text>
    </comment>
    <comment ref="Q245" authorId="0" shapeId="0">
      <text>
        <t>Merging Error was corrected in this row</t>
      </text>
    </comment>
    <comment ref="R245" authorId="0" shapeId="0">
      <text>
        <t>Merging Error was corrected in this row</t>
      </text>
    </comment>
    <comment ref="S245" authorId="0" shapeId="0">
      <text>
        <t>Merging Error was corrected in this row</t>
      </text>
    </comment>
    <comment ref="T245" authorId="0" shapeId="0">
      <text>
        <t>Merging Error was corrected in this row</t>
      </text>
    </comment>
    <comment ref="U245" authorId="0" shapeId="0">
      <text>
        <t>Merging Error was corrected in this row</t>
      </text>
    </comment>
    <comment ref="V245" authorId="0" shapeId="0">
      <text>
        <t>Merging Error was corrected in this row</t>
      </text>
    </comment>
    <comment ref="W245" authorId="0" shapeId="0">
      <text>
        <t>Merging Error was corrected in this row</t>
      </text>
    </comment>
    <comment ref="X245" authorId="0" shapeId="0">
      <text>
        <t>Merging Error was corrected in this row</t>
      </text>
    </comment>
    <comment ref="Y245" authorId="0" shapeId="0">
      <text>
        <t>Merging Error was corrected in this row</t>
      </text>
    </comment>
    <comment ref="Z245" authorId="0" shapeId="0">
      <text>
        <t>Merging Error was corrected in this row</t>
      </text>
    </comment>
    <comment ref="AA245" authorId="0" shapeId="0">
      <text>
        <t>Merging Error was corrected in this row</t>
      </text>
    </comment>
    <comment ref="AB245" authorId="0" shapeId="0">
      <text>
        <t>Merging Error was corrected in this row</t>
      </text>
    </comment>
    <comment ref="AC245" authorId="0" shapeId="0">
      <text>
        <t>Merging Error was corrected in this row</t>
      </text>
    </comment>
    <comment ref="AD245" authorId="0" shapeId="0">
      <text>
        <t>Merging Error was corrected in this row</t>
      </text>
    </comment>
    <comment ref="AE245" authorId="0" shapeId="0">
      <text>
        <t>Merging Error was corrected in this row</t>
      </text>
    </comment>
    <comment ref="AF245" authorId="0" shapeId="0">
      <text>
        <t>Merging Error was corrected in this row</t>
      </text>
    </comment>
    <comment ref="AG245" authorId="0" shapeId="0">
      <text>
        <t>Merging Error was corrected in this row</t>
      </text>
    </comment>
    <comment ref="AH245" authorId="0" shapeId="0">
      <text>
        <t>Merging Error was corrected in this row</t>
      </text>
    </comment>
    <comment ref="AI245" authorId="0" shapeId="0">
      <text>
        <t>Merging Error was corrected in this row</t>
      </text>
    </comment>
    <comment ref="AJ245" authorId="0" shapeId="0">
      <text>
        <t>Merging Error was corrected in this row</t>
      </text>
    </comment>
    <comment ref="AK245" authorId="0" shapeId="0">
      <text>
        <t>Merging Error was corrected in this row</t>
      </text>
    </comment>
    <comment ref="AL245" authorId="0" shapeId="0">
      <text>
        <t>Merging Error was corrected in this row</t>
      </text>
    </comment>
    <comment ref="AM245" authorId="0" shapeId="0">
      <text>
        <t>Merging Error was corrected in this row</t>
      </text>
    </comment>
    <comment ref="AN245" authorId="0" shapeId="0">
      <text>
        <t>Merging Error was corrected in this row</t>
      </text>
    </comment>
    <comment ref="AO245" authorId="0" shapeId="0">
      <text>
        <t>Merging Error was corrected in this row</t>
      </text>
    </comment>
    <comment ref="AP245" authorId="0" shapeId="0">
      <text>
        <t>Merging Error was corrected in this row</t>
      </text>
    </comment>
    <comment ref="AQ245" authorId="0" shapeId="0">
      <text>
        <t>Merging Error was corrected in this row</t>
      </text>
    </comment>
    <comment ref="AR245" authorId="0" shapeId="0">
      <text>
        <t>Merging Error was corrected in this row</t>
      </text>
    </comment>
    <comment ref="AS245" authorId="0" shapeId="0">
      <text>
        <t>Merging Error was corrected in this row</t>
      </text>
    </comment>
    <comment ref="AT245" authorId="0" shapeId="0">
      <text>
        <t>Merging Error was corrected in this row</t>
      </text>
    </comment>
    <comment ref="A246" authorId="0" shapeId="0">
      <text>
        <t>Merging Error was corrected in this row</t>
      </text>
    </comment>
    <comment ref="B246" authorId="0" shapeId="0">
      <text>
        <t>Merging Error was corrected in this row</t>
      </text>
    </comment>
    <comment ref="C246" authorId="0" shapeId="0">
      <text>
        <t>Merging Error was corrected in this row</t>
      </text>
    </comment>
    <comment ref="D246" authorId="0" shapeId="0">
      <text>
        <t>Merging Error was corrected in this row</t>
      </text>
    </comment>
    <comment ref="E246" authorId="0" shapeId="0">
      <text>
        <t>Merging Error was corrected in this row</t>
      </text>
    </comment>
    <comment ref="F246" authorId="0" shapeId="0">
      <text>
        <t>Merging Error was corrected in this row</t>
      </text>
    </comment>
    <comment ref="G246" authorId="0" shapeId="0">
      <text>
        <t>Merging Error was corrected in this row</t>
      </text>
    </comment>
    <comment ref="H246" authorId="0" shapeId="0">
      <text>
        <t>Merging Error was corrected in this row</t>
      </text>
    </comment>
    <comment ref="I246" authorId="0" shapeId="0">
      <text>
        <t>Merging Error was corrected in this row</t>
      </text>
    </comment>
    <comment ref="J246" authorId="0" shapeId="0">
      <text>
        <t>Merging Error was corrected in this row</t>
      </text>
    </comment>
    <comment ref="K246" authorId="0" shapeId="0">
      <text>
        <t>Merging Error was corrected in this row</t>
      </text>
    </comment>
    <comment ref="L246" authorId="0" shapeId="0">
      <text>
        <t>Merging Error was corrected in this row</t>
      </text>
    </comment>
    <comment ref="M246" authorId="0" shapeId="0">
      <text>
        <t>Merging Error was corrected in this row</t>
      </text>
    </comment>
    <comment ref="N246" authorId="0" shapeId="0">
      <text>
        <t>Merging Error was corrected in this row</t>
      </text>
    </comment>
    <comment ref="O246" authorId="0" shapeId="0">
      <text>
        <t>Merging Error was corrected in this row</t>
      </text>
    </comment>
    <comment ref="P246" authorId="0" shapeId="0">
      <text>
        <t>Merging Error was corrected in this row</t>
      </text>
    </comment>
    <comment ref="Q246" authorId="0" shapeId="0">
      <text>
        <t>Merging Error was corrected in this row</t>
      </text>
    </comment>
    <comment ref="R246" authorId="0" shapeId="0">
      <text>
        <t>Merging Error was corrected in this row</t>
      </text>
    </comment>
    <comment ref="S246" authorId="0" shapeId="0">
      <text>
        <t>Merging Error was corrected in this row</t>
      </text>
    </comment>
    <comment ref="T246" authorId="0" shapeId="0">
      <text>
        <t>Merging Error was corrected in this row</t>
      </text>
    </comment>
    <comment ref="U246" authorId="0" shapeId="0">
      <text>
        <t>Merging Error was corrected in this row</t>
      </text>
    </comment>
    <comment ref="V246" authorId="0" shapeId="0">
      <text>
        <t>Merging Error was corrected in this row</t>
      </text>
    </comment>
    <comment ref="W246" authorId="0" shapeId="0">
      <text>
        <t>Merging Error was corrected in this row</t>
      </text>
    </comment>
    <comment ref="X246" authorId="0" shapeId="0">
      <text>
        <t>Merging Error was corrected in this row</t>
      </text>
    </comment>
    <comment ref="Y246" authorId="0" shapeId="0">
      <text>
        <t>Merging Error was corrected in this row</t>
      </text>
    </comment>
    <comment ref="Z246" authorId="0" shapeId="0">
      <text>
        <t>Merging Error was corrected in this row</t>
      </text>
    </comment>
    <comment ref="AA246" authorId="0" shapeId="0">
      <text>
        <t>Merging Error was corrected in this row</t>
      </text>
    </comment>
    <comment ref="AB246" authorId="0" shapeId="0">
      <text>
        <t>Merging Error was corrected in this row</t>
      </text>
    </comment>
    <comment ref="AC246" authorId="0" shapeId="0">
      <text>
        <t>Merging Error was corrected in this row</t>
      </text>
    </comment>
    <comment ref="AD246" authorId="0" shapeId="0">
      <text>
        <t>Merging Error was corrected in this row</t>
      </text>
    </comment>
    <comment ref="AE246" authorId="0" shapeId="0">
      <text>
        <t>Merging Error was corrected in this row</t>
      </text>
    </comment>
    <comment ref="AF246" authorId="0" shapeId="0">
      <text>
        <t>Merging Error was corrected in this row</t>
      </text>
    </comment>
    <comment ref="AG246" authorId="0" shapeId="0">
      <text>
        <t>Merging Error was corrected in this row</t>
      </text>
    </comment>
    <comment ref="AH246" authorId="0" shapeId="0">
      <text>
        <t>Merging Error was corrected in this row</t>
      </text>
    </comment>
    <comment ref="AI246" authorId="0" shapeId="0">
      <text>
        <t>Merging Error was corrected in this row</t>
      </text>
    </comment>
    <comment ref="AJ246" authorId="0" shapeId="0">
      <text>
        <t>Merging Error was corrected in this row</t>
      </text>
    </comment>
    <comment ref="AK246" authorId="0" shapeId="0">
      <text>
        <t>Merging Error was corrected in this row</t>
      </text>
    </comment>
    <comment ref="AL246" authorId="0" shapeId="0">
      <text>
        <t>Merging Error was corrected in this row</t>
      </text>
    </comment>
    <comment ref="AM246" authorId="0" shapeId="0">
      <text>
        <t>Merging Error was corrected in this row</t>
      </text>
    </comment>
    <comment ref="AN246" authorId="0" shapeId="0">
      <text>
        <t>Merging Error was corrected in this row</t>
      </text>
    </comment>
    <comment ref="AO246" authorId="0" shapeId="0">
      <text>
        <t>Merging Error was corrected in this row</t>
      </text>
    </comment>
    <comment ref="AP246" authorId="0" shapeId="0">
      <text>
        <t>Merging Error was corrected in this row</t>
      </text>
    </comment>
    <comment ref="AQ246" authorId="0" shapeId="0">
      <text>
        <t>Merging Error was corrected in this row</t>
      </text>
    </comment>
    <comment ref="AR246" authorId="0" shapeId="0">
      <text>
        <t>Merging Error was corrected in this row</t>
      </text>
    </comment>
    <comment ref="AS246" authorId="0" shapeId="0">
      <text>
        <t>Merging Error was corrected in this row</t>
      </text>
    </comment>
    <comment ref="AT246" authorId="0" shapeId="0">
      <text>
        <t>Merging Error was corrected in this row</t>
      </text>
    </comment>
    <comment ref="A247" authorId="0" shapeId="0">
      <text>
        <t>Merging Error was corrected in this row</t>
      </text>
    </comment>
    <comment ref="B247" authorId="0" shapeId="0">
      <text>
        <t>Merging Error was corrected in this row</t>
      </text>
    </comment>
    <comment ref="C247" authorId="0" shapeId="0">
      <text>
        <t>Merging Error was corrected in this row</t>
      </text>
    </comment>
    <comment ref="D247" authorId="0" shapeId="0">
      <text>
        <t>Merging Error was corrected in this row</t>
      </text>
    </comment>
    <comment ref="E247" authorId="0" shapeId="0">
      <text>
        <t>Merging Error was corrected in this row</t>
      </text>
    </comment>
    <comment ref="F247" authorId="0" shapeId="0">
      <text>
        <t>Merging Error was corrected in this row</t>
      </text>
    </comment>
    <comment ref="G247" authorId="0" shapeId="0">
      <text>
        <t>Merging Error was corrected in this row</t>
      </text>
    </comment>
    <comment ref="H247" authorId="0" shapeId="0">
      <text>
        <t>Merging Error was corrected in this row</t>
      </text>
    </comment>
    <comment ref="I247" authorId="0" shapeId="0">
      <text>
        <t>Merging Error was corrected in this row</t>
      </text>
    </comment>
    <comment ref="J247" authorId="0" shapeId="0">
      <text>
        <t>Merging Error was corrected in this row</t>
      </text>
    </comment>
    <comment ref="K247" authorId="0" shapeId="0">
      <text>
        <t>Merging Error was corrected in this row</t>
      </text>
    </comment>
    <comment ref="L247" authorId="0" shapeId="0">
      <text>
        <t>Merging Error was corrected in this row</t>
      </text>
    </comment>
    <comment ref="M247" authorId="0" shapeId="0">
      <text>
        <t>Merging Error was corrected in this row</t>
      </text>
    </comment>
    <comment ref="N247" authorId="0" shapeId="0">
      <text>
        <t>Merging Error was corrected in this row</t>
      </text>
    </comment>
    <comment ref="O247" authorId="0" shapeId="0">
      <text>
        <t>Merging Error was corrected in this row</t>
      </text>
    </comment>
    <comment ref="P247" authorId="0" shapeId="0">
      <text>
        <t>Merging Error was corrected in this row</t>
      </text>
    </comment>
    <comment ref="Q247" authorId="0" shapeId="0">
      <text>
        <t>Merging Error was corrected in this row</t>
      </text>
    </comment>
    <comment ref="R247" authorId="0" shapeId="0">
      <text>
        <t>Merging Error was corrected in this row</t>
      </text>
    </comment>
    <comment ref="S247" authorId="0" shapeId="0">
      <text>
        <t>Merging Error was corrected in this row</t>
      </text>
    </comment>
    <comment ref="T247" authorId="0" shapeId="0">
      <text>
        <t>Merging Error was corrected in this row</t>
      </text>
    </comment>
    <comment ref="U247" authorId="0" shapeId="0">
      <text>
        <t>Merging Error was corrected in this row</t>
      </text>
    </comment>
    <comment ref="V247" authorId="0" shapeId="0">
      <text>
        <t>Merging Error was corrected in this row</t>
      </text>
    </comment>
    <comment ref="W247" authorId="0" shapeId="0">
      <text>
        <t>Merging Error was corrected in this row</t>
      </text>
    </comment>
    <comment ref="X247" authorId="0" shapeId="0">
      <text>
        <t>Merging Error was corrected in this row</t>
      </text>
    </comment>
    <comment ref="Y247" authorId="0" shapeId="0">
      <text>
        <t>Merging Error was corrected in this row</t>
      </text>
    </comment>
    <comment ref="Z247" authorId="0" shapeId="0">
      <text>
        <t>Merging Error was corrected in this row</t>
      </text>
    </comment>
    <comment ref="AA247" authorId="0" shapeId="0">
      <text>
        <t>Merging Error was corrected in this row</t>
      </text>
    </comment>
    <comment ref="AB247" authorId="0" shapeId="0">
      <text>
        <t>Merging Error was corrected in this row</t>
      </text>
    </comment>
    <comment ref="AC247" authorId="0" shapeId="0">
      <text>
        <t>Merging Error was corrected in this row</t>
      </text>
    </comment>
    <comment ref="AD247" authorId="0" shapeId="0">
      <text>
        <t>Merging Error was corrected in this row</t>
      </text>
    </comment>
    <comment ref="AE247" authorId="0" shapeId="0">
      <text>
        <t>Merging Error was corrected in this row</t>
      </text>
    </comment>
    <comment ref="AF247" authorId="0" shapeId="0">
      <text>
        <t>Merging Error was corrected in this row</t>
      </text>
    </comment>
    <comment ref="AG247" authorId="0" shapeId="0">
      <text>
        <t>Merging Error was corrected in this row</t>
      </text>
    </comment>
    <comment ref="AH247" authorId="0" shapeId="0">
      <text>
        <t>Merging Error was corrected in this row</t>
      </text>
    </comment>
    <comment ref="AI247" authorId="0" shapeId="0">
      <text>
        <t>Merging Error was corrected in this row</t>
      </text>
    </comment>
    <comment ref="AJ247" authorId="0" shapeId="0">
      <text>
        <t>Merging Error was corrected in this row</t>
      </text>
    </comment>
    <comment ref="AK247" authorId="0" shapeId="0">
      <text>
        <t>Merging Error was corrected in this row</t>
      </text>
    </comment>
    <comment ref="AL247" authorId="0" shapeId="0">
      <text>
        <t>Merging Error was corrected in this row</t>
      </text>
    </comment>
    <comment ref="AM247" authorId="0" shapeId="0">
      <text>
        <t>Merging Error was corrected in this row</t>
      </text>
    </comment>
    <comment ref="AN247" authorId="0" shapeId="0">
      <text>
        <t>Merging Error was corrected in this row</t>
      </text>
    </comment>
    <comment ref="AO247" authorId="0" shapeId="0">
      <text>
        <t>Merging Error was corrected in this row</t>
      </text>
    </comment>
    <comment ref="AP247" authorId="0" shapeId="0">
      <text>
        <t>Merging Error was corrected in this row</t>
      </text>
    </comment>
    <comment ref="AQ247" authorId="0" shapeId="0">
      <text>
        <t>Merging Error was corrected in this row</t>
      </text>
    </comment>
    <comment ref="AR247" authorId="0" shapeId="0">
      <text>
        <t>Merging Error was corrected in this row</t>
      </text>
    </comment>
    <comment ref="AS247" authorId="0" shapeId="0">
      <text>
        <t>Merging Error was corrected in this row</t>
      </text>
    </comment>
    <comment ref="AT247" authorId="0" shapeId="0">
      <text>
        <t>Merging Error was corrected in this row</t>
      </text>
    </comment>
    <comment ref="A255" authorId="0" shapeId="0">
      <text>
        <t>Merging Error was corrected in this row</t>
      </text>
    </comment>
    <comment ref="B255" authorId="0" shapeId="0">
      <text>
        <t>Merging Error was corrected in this row</t>
      </text>
    </comment>
    <comment ref="C255" authorId="0" shapeId="0">
      <text>
        <t>Merging Error was corrected in this row</t>
      </text>
    </comment>
    <comment ref="D255" authorId="0" shapeId="0">
      <text>
        <t>Merging Error was corrected in this row</t>
      </text>
    </comment>
    <comment ref="E255" authorId="0" shapeId="0">
      <text>
        <t>Merging Error was corrected in this row</t>
      </text>
    </comment>
    <comment ref="F255" authorId="0" shapeId="0">
      <text>
        <t>Merging Error was corrected in this row</t>
      </text>
    </comment>
    <comment ref="G255" authorId="0" shapeId="0">
      <text>
        <t>Merging Error was corrected in this row</t>
      </text>
    </comment>
    <comment ref="H255" authorId="0" shapeId="0">
      <text>
        <t>Merging Error was corrected in this row</t>
      </text>
    </comment>
    <comment ref="I255" authorId="0" shapeId="0">
      <text>
        <t>Merging Error was corrected in this row</t>
      </text>
    </comment>
    <comment ref="J255" authorId="0" shapeId="0">
      <text>
        <t>Merging Error was corrected in this row</t>
      </text>
    </comment>
    <comment ref="K255" authorId="0" shapeId="0">
      <text>
        <t>Merging Error was corrected in this row</t>
      </text>
    </comment>
    <comment ref="L255" authorId="0" shapeId="0">
      <text>
        <t>Merging Error was corrected in this row</t>
      </text>
    </comment>
    <comment ref="M255" authorId="0" shapeId="0">
      <text>
        <t>Merging Error was corrected in this row</t>
      </text>
    </comment>
    <comment ref="N255" authorId="0" shapeId="0">
      <text>
        <t>Merging Error was corrected in this row</t>
      </text>
    </comment>
    <comment ref="O255" authorId="0" shapeId="0">
      <text>
        <t>Merging Error was corrected in this row</t>
      </text>
    </comment>
    <comment ref="P255" authorId="0" shapeId="0">
      <text>
        <t>Merging Error was corrected in this row</t>
      </text>
    </comment>
    <comment ref="Q255" authorId="0" shapeId="0">
      <text>
        <t>Merging Error was corrected in this row</t>
      </text>
    </comment>
    <comment ref="R255" authorId="0" shapeId="0">
      <text>
        <t>Merging Error was corrected in this row</t>
      </text>
    </comment>
    <comment ref="S255" authorId="0" shapeId="0">
      <text>
        <t>Merging Error was corrected in this row</t>
      </text>
    </comment>
    <comment ref="T255" authorId="0" shapeId="0">
      <text>
        <t>Merging Error was corrected in this row</t>
      </text>
    </comment>
    <comment ref="U255" authorId="0" shapeId="0">
      <text>
        <t>Merging Error was corrected in this row</t>
      </text>
    </comment>
    <comment ref="V255" authorId="0" shapeId="0">
      <text>
        <t>Merging Error was corrected in this row</t>
      </text>
    </comment>
    <comment ref="W255" authorId="0" shapeId="0">
      <text>
        <t>Merging Error was corrected in this row</t>
      </text>
    </comment>
    <comment ref="X255" authorId="0" shapeId="0">
      <text>
        <t>Merging Error was corrected in this row</t>
      </text>
    </comment>
    <comment ref="Y255" authorId="0" shapeId="0">
      <text>
        <t>Merging Error was corrected in this row</t>
      </text>
    </comment>
    <comment ref="Z255" authorId="0" shapeId="0">
      <text>
        <t>Merging Error was corrected in this row</t>
      </text>
    </comment>
    <comment ref="AA255" authorId="0" shapeId="0">
      <text>
        <t>Merging Error was corrected in this row</t>
      </text>
    </comment>
    <comment ref="AB255" authorId="0" shapeId="0">
      <text>
        <t>Merging Error was corrected in this row</t>
      </text>
    </comment>
    <comment ref="AC255" authorId="0" shapeId="0">
      <text>
        <t>Merging Error was corrected in this row</t>
      </text>
    </comment>
    <comment ref="AD255" authorId="0" shapeId="0">
      <text>
        <t>Merging Error was corrected in this row</t>
      </text>
    </comment>
    <comment ref="AE255" authorId="0" shapeId="0">
      <text>
        <t>Merging Error was corrected in this row</t>
      </text>
    </comment>
    <comment ref="AF255" authorId="0" shapeId="0">
      <text>
        <t>Merging Error was corrected in this row</t>
      </text>
    </comment>
    <comment ref="AG255" authorId="0" shapeId="0">
      <text>
        <t>Merging Error was corrected in this row</t>
      </text>
    </comment>
    <comment ref="AH255" authorId="0" shapeId="0">
      <text>
        <t>Merging Error was corrected in this row</t>
      </text>
    </comment>
    <comment ref="AI255" authorId="0" shapeId="0">
      <text>
        <t>Merging Error was corrected in this row</t>
      </text>
    </comment>
    <comment ref="AJ255" authorId="0" shapeId="0">
      <text>
        <t>Merging Error was corrected in this row</t>
      </text>
    </comment>
    <comment ref="AK255" authorId="0" shapeId="0">
      <text>
        <t>Merging Error was corrected in this row</t>
      </text>
    </comment>
    <comment ref="AL255" authorId="0" shapeId="0">
      <text>
        <t>Merging Error was corrected in this row</t>
      </text>
    </comment>
    <comment ref="AM255" authorId="0" shapeId="0">
      <text>
        <t>Merging Error was corrected in this row</t>
      </text>
    </comment>
    <comment ref="AN255" authorId="0" shapeId="0">
      <text>
        <t>Merging Error was corrected in this row</t>
      </text>
    </comment>
    <comment ref="AO255" authorId="0" shapeId="0">
      <text>
        <t>Merging Error was corrected in this row</t>
      </text>
    </comment>
    <comment ref="AP255" authorId="0" shapeId="0">
      <text>
        <t>Merging Error was corrected in this row</t>
      </text>
    </comment>
    <comment ref="AQ255" authorId="0" shapeId="0">
      <text>
        <t>Merging Error was corrected in this row</t>
      </text>
    </comment>
    <comment ref="AR255" authorId="0" shapeId="0">
      <text>
        <t>Merging Error was corrected in this row</t>
      </text>
    </comment>
    <comment ref="AS255" authorId="0" shapeId="0">
      <text>
        <t>Merging Error was corrected in this row</t>
      </text>
    </comment>
    <comment ref="AT255" authorId="0" shapeId="0">
      <text>
        <t>Merging Error was corrected in this row</t>
      </text>
    </comment>
    <comment ref="A256" authorId="0" shapeId="0">
      <text>
        <t>Merging Error was corrected in this row</t>
      </text>
    </comment>
    <comment ref="B256" authorId="0" shapeId="0">
      <text>
        <t>Merging Error was corrected in this row</t>
      </text>
    </comment>
    <comment ref="C256" authorId="0" shapeId="0">
      <text>
        <t>Merging Error was corrected in this row</t>
      </text>
    </comment>
    <comment ref="D256" authorId="0" shapeId="0">
      <text>
        <t>Merging Error was corrected in this row</t>
      </text>
    </comment>
    <comment ref="E256" authorId="0" shapeId="0">
      <text>
        <t>Merging Error was corrected in this row</t>
      </text>
    </comment>
    <comment ref="F256" authorId="0" shapeId="0">
      <text>
        <t>Merging Error was corrected in this row</t>
      </text>
    </comment>
    <comment ref="G256" authorId="0" shapeId="0">
      <text>
        <t>Merging Error was corrected in this row</t>
      </text>
    </comment>
    <comment ref="H256" authorId="0" shapeId="0">
      <text>
        <t>Merging Error was corrected in this row</t>
      </text>
    </comment>
    <comment ref="I256" authorId="0" shapeId="0">
      <text>
        <t>Merging Error was corrected in this row</t>
      </text>
    </comment>
    <comment ref="J256" authorId="0" shapeId="0">
      <text>
        <t>Merging Error was corrected in this row</t>
      </text>
    </comment>
    <comment ref="K256" authorId="0" shapeId="0">
      <text>
        <t>Merging Error was corrected in this row</t>
      </text>
    </comment>
    <comment ref="L256" authorId="0" shapeId="0">
      <text>
        <t>Merging Error was corrected in this row</t>
      </text>
    </comment>
    <comment ref="M256" authorId="0" shapeId="0">
      <text>
        <t>Merging Error was corrected in this row</t>
      </text>
    </comment>
    <comment ref="N256" authorId="0" shapeId="0">
      <text>
        <t>Merging Error was corrected in this row</t>
      </text>
    </comment>
    <comment ref="O256" authorId="0" shapeId="0">
      <text>
        <t>Merging Error was corrected in this row</t>
      </text>
    </comment>
    <comment ref="P256" authorId="0" shapeId="0">
      <text>
        <t>Merging Error was corrected in this row</t>
      </text>
    </comment>
    <comment ref="Q256" authorId="0" shapeId="0">
      <text>
        <t>Merging Error was corrected in this row</t>
      </text>
    </comment>
    <comment ref="R256" authorId="0" shapeId="0">
      <text>
        <t>Merging Error was corrected in this row</t>
      </text>
    </comment>
    <comment ref="S256" authorId="0" shapeId="0">
      <text>
        <t>Merging Error was corrected in this row</t>
      </text>
    </comment>
    <comment ref="T256" authorId="0" shapeId="0">
      <text>
        <t>Merging Error was corrected in this row</t>
      </text>
    </comment>
    <comment ref="U256" authorId="0" shapeId="0">
      <text>
        <t>Merging Error was corrected in this row</t>
      </text>
    </comment>
    <comment ref="V256" authorId="0" shapeId="0">
      <text>
        <t>Merging Error was corrected in this row</t>
      </text>
    </comment>
    <comment ref="W256" authorId="0" shapeId="0">
      <text>
        <t>Merging Error was corrected in this row</t>
      </text>
    </comment>
    <comment ref="X256" authorId="0" shapeId="0">
      <text>
        <t>Merging Error was corrected in this row</t>
      </text>
    </comment>
    <comment ref="Y256" authorId="0" shapeId="0">
      <text>
        <t>Merging Error was corrected in this row</t>
      </text>
    </comment>
    <comment ref="Z256" authorId="0" shapeId="0">
      <text>
        <t>Merging Error was corrected in this row</t>
      </text>
    </comment>
    <comment ref="AA256" authorId="0" shapeId="0">
      <text>
        <t>Merging Error was corrected in this row</t>
      </text>
    </comment>
    <comment ref="AB256" authorId="0" shapeId="0">
      <text>
        <t>Merging Error was corrected in this row</t>
      </text>
    </comment>
    <comment ref="AC256" authorId="0" shapeId="0">
      <text>
        <t>Merging Error was corrected in this row</t>
      </text>
    </comment>
    <comment ref="AD256" authorId="0" shapeId="0">
      <text>
        <t>Merging Error was corrected in this row</t>
      </text>
    </comment>
    <comment ref="AE256" authorId="0" shapeId="0">
      <text>
        <t>Merging Error was corrected in this row</t>
      </text>
    </comment>
    <comment ref="AF256" authorId="0" shapeId="0">
      <text>
        <t>Merging Error was corrected in this row</t>
      </text>
    </comment>
    <comment ref="AG256" authorId="0" shapeId="0">
      <text>
        <t>Merging Error was corrected in this row</t>
      </text>
    </comment>
    <comment ref="AH256" authorId="0" shapeId="0">
      <text>
        <t>Merging Error was corrected in this row</t>
      </text>
    </comment>
    <comment ref="AI256" authorId="0" shapeId="0">
      <text>
        <t>Merging Error was corrected in this row</t>
      </text>
    </comment>
    <comment ref="AJ256" authorId="0" shapeId="0">
      <text>
        <t>Merging Error was corrected in this row</t>
      </text>
    </comment>
    <comment ref="AK256" authorId="0" shapeId="0">
      <text>
        <t>Merging Error was corrected in this row</t>
      </text>
    </comment>
    <comment ref="AL256" authorId="0" shapeId="0">
      <text>
        <t>Merging Error was corrected in this row</t>
      </text>
    </comment>
    <comment ref="AM256" authorId="0" shapeId="0">
      <text>
        <t>Merging Error was corrected in this row</t>
      </text>
    </comment>
    <comment ref="AN256" authorId="0" shapeId="0">
      <text>
        <t>Merging Error was corrected in this row</t>
      </text>
    </comment>
    <comment ref="AO256" authorId="0" shapeId="0">
      <text>
        <t>Merging Error was corrected in this row</t>
      </text>
    </comment>
    <comment ref="AP256" authorId="0" shapeId="0">
      <text>
        <t>Merging Error was corrected in this row</t>
      </text>
    </comment>
    <comment ref="AQ256" authorId="0" shapeId="0">
      <text>
        <t>Merging Error was corrected in this row</t>
      </text>
    </comment>
    <comment ref="AR256" authorId="0" shapeId="0">
      <text>
        <t>Merging Error was corrected in this row</t>
      </text>
    </comment>
    <comment ref="AS256" authorId="0" shapeId="0">
      <text>
        <t>Merging Error was corrected in this row</t>
      </text>
    </comment>
    <comment ref="AT256" authorId="0" shapeId="0">
      <text>
        <t>Merging Error was corrected in this row</t>
      </text>
    </comment>
    <comment ref="A288" authorId="0" shapeId="0">
      <text>
        <t>Merging Error was corrected in this row</t>
      </text>
    </comment>
    <comment ref="B288" authorId="0" shapeId="0">
      <text>
        <t>Merging Error was corrected in this row</t>
      </text>
    </comment>
    <comment ref="C288" authorId="0" shapeId="0">
      <text>
        <t>Merging Error was corrected in this row</t>
      </text>
    </comment>
    <comment ref="D288" authorId="0" shapeId="0">
      <text>
        <t>Merging Error was corrected in this row</t>
      </text>
    </comment>
    <comment ref="E288" authorId="0" shapeId="0">
      <text>
        <t>Merging Error was corrected in this row</t>
      </text>
    </comment>
    <comment ref="F288" authorId="0" shapeId="0">
      <text>
        <t>Merging Error was corrected in this row</t>
      </text>
    </comment>
    <comment ref="G288" authorId="0" shapeId="0">
      <text>
        <t>Merging Error was corrected in this row</t>
      </text>
    </comment>
    <comment ref="H288" authorId="0" shapeId="0">
      <text>
        <t>Merging Error was corrected in this row</t>
      </text>
    </comment>
    <comment ref="I288" authorId="0" shapeId="0">
      <text>
        <t>Merging Error was corrected in this row</t>
      </text>
    </comment>
    <comment ref="J288" authorId="0" shapeId="0">
      <text>
        <t>Merging Error was corrected in this row</t>
      </text>
    </comment>
    <comment ref="K288" authorId="0" shapeId="0">
      <text>
        <t>Merging Error was corrected in this row</t>
      </text>
    </comment>
    <comment ref="L288" authorId="0" shapeId="0">
      <text>
        <t>Merging Error was corrected in this row</t>
      </text>
    </comment>
    <comment ref="M288" authorId="0" shapeId="0">
      <text>
        <t>Merging Error was corrected in this row</t>
      </text>
    </comment>
    <comment ref="N288" authorId="0" shapeId="0">
      <text>
        <t>Merging Error was corrected in this row</t>
      </text>
    </comment>
    <comment ref="O288" authorId="0" shapeId="0">
      <text>
        <t>Merging Error was corrected in this row</t>
      </text>
    </comment>
    <comment ref="P288" authorId="0" shapeId="0">
      <text>
        <t>Merging Error was corrected in this row</t>
      </text>
    </comment>
    <comment ref="Q288" authorId="0" shapeId="0">
      <text>
        <t>Merging Error was corrected in this row</t>
      </text>
    </comment>
    <comment ref="R288" authorId="0" shapeId="0">
      <text>
        <t>Merging Error was corrected in this row</t>
      </text>
    </comment>
    <comment ref="S288" authorId="0" shapeId="0">
      <text>
        <t>Merging Error was corrected in this row</t>
      </text>
    </comment>
    <comment ref="T288" authorId="0" shapeId="0">
      <text>
        <t>Merging Error was corrected in this row</t>
      </text>
    </comment>
    <comment ref="U288" authorId="0" shapeId="0">
      <text>
        <t>Merging Error was corrected in this row</t>
      </text>
    </comment>
    <comment ref="V288" authorId="0" shapeId="0">
      <text>
        <t>Merging Error was corrected in this row</t>
      </text>
    </comment>
    <comment ref="W288" authorId="0" shapeId="0">
      <text>
        <t>Merging Error was corrected in this row</t>
      </text>
    </comment>
    <comment ref="X288" authorId="0" shapeId="0">
      <text>
        <t>Merging Error was corrected in this row</t>
      </text>
    </comment>
    <comment ref="Y288" authorId="0" shapeId="0">
      <text>
        <t>Merging Error was corrected in this row</t>
      </text>
    </comment>
    <comment ref="Z288" authorId="0" shapeId="0">
      <text>
        <t>Merging Error was corrected in this row</t>
      </text>
    </comment>
    <comment ref="AA288" authorId="0" shapeId="0">
      <text>
        <t>Merging Error was corrected in this row</t>
      </text>
    </comment>
    <comment ref="AB288" authorId="0" shapeId="0">
      <text>
        <t>Merging Error was corrected in this row</t>
      </text>
    </comment>
    <comment ref="AC288" authorId="0" shapeId="0">
      <text>
        <t>Merging Error was corrected in this row</t>
      </text>
    </comment>
    <comment ref="AD288" authorId="0" shapeId="0">
      <text>
        <t>Merging Error was corrected in this row</t>
      </text>
    </comment>
    <comment ref="AE288" authorId="0" shapeId="0">
      <text>
        <t>Merging Error was corrected in this row</t>
      </text>
    </comment>
    <comment ref="AF288" authorId="0" shapeId="0">
      <text>
        <t>Merging Error was corrected in this row</t>
      </text>
    </comment>
    <comment ref="AG288" authorId="0" shapeId="0">
      <text>
        <t>Merging Error was corrected in this row</t>
      </text>
    </comment>
    <comment ref="AH288" authorId="0" shapeId="0">
      <text>
        <t>Merging Error was corrected in this row</t>
      </text>
    </comment>
    <comment ref="AI288" authorId="0" shapeId="0">
      <text>
        <t>Merging Error was corrected in this row</t>
      </text>
    </comment>
    <comment ref="AJ288" authorId="0" shapeId="0">
      <text>
        <t>Merging Error was corrected in this row</t>
      </text>
    </comment>
    <comment ref="AK288" authorId="0" shapeId="0">
      <text>
        <t>Merging Error was corrected in this row</t>
      </text>
    </comment>
    <comment ref="AL288" authorId="0" shapeId="0">
      <text>
        <t>Merging Error was corrected in this row</t>
      </text>
    </comment>
    <comment ref="AM288" authorId="0" shapeId="0">
      <text>
        <t>Merging Error was corrected in this row</t>
      </text>
    </comment>
    <comment ref="AN288" authorId="0" shapeId="0">
      <text>
        <t>Merging Error was corrected in this row</t>
      </text>
    </comment>
    <comment ref="AO288" authorId="0" shapeId="0">
      <text>
        <t>Merging Error was corrected in this row</t>
      </text>
    </comment>
    <comment ref="AP288" authorId="0" shapeId="0">
      <text>
        <t>Merging Error was corrected in this row</t>
      </text>
    </comment>
    <comment ref="AQ288" authorId="0" shapeId="0">
      <text>
        <t>Merging Error was corrected in this row</t>
      </text>
    </comment>
    <comment ref="AR288" authorId="0" shapeId="0">
      <text>
        <t>Merging Error was corrected in this row</t>
      </text>
    </comment>
    <comment ref="AS288" authorId="0" shapeId="0">
      <text>
        <t>Merging Error was corrected in this row</t>
      </text>
    </comment>
    <comment ref="AT288" authorId="0" shapeId="0">
      <text>
        <t>Merging Error was corrected in this row</t>
      </text>
    </comment>
    <comment ref="A289" authorId="0" shapeId="0">
      <text>
        <t>Merging Error was corrected in this row</t>
      </text>
    </comment>
    <comment ref="B289" authorId="0" shapeId="0">
      <text>
        <t>Merging Error was corrected in this row</t>
      </text>
    </comment>
    <comment ref="C289" authorId="0" shapeId="0">
      <text>
        <t>Merging Error was corrected in this row</t>
      </text>
    </comment>
    <comment ref="D289" authorId="0" shapeId="0">
      <text>
        <t>Merging Error was corrected in this row</t>
      </text>
    </comment>
    <comment ref="E289" authorId="0" shapeId="0">
      <text>
        <t>Merging Error was corrected in this row</t>
      </text>
    </comment>
    <comment ref="F289" authorId="0" shapeId="0">
      <text>
        <t>Merging Error was corrected in this row</t>
      </text>
    </comment>
    <comment ref="G289" authorId="0" shapeId="0">
      <text>
        <t>Merging Error was corrected in this row</t>
      </text>
    </comment>
    <comment ref="H289" authorId="0" shapeId="0">
      <text>
        <t>Merging Error was corrected in this row</t>
      </text>
    </comment>
    <comment ref="I289" authorId="0" shapeId="0">
      <text>
        <t>Merging Error was corrected in this row</t>
      </text>
    </comment>
    <comment ref="J289" authorId="0" shapeId="0">
      <text>
        <t>Merging Error was corrected in this row</t>
      </text>
    </comment>
    <comment ref="K289" authorId="0" shapeId="0">
      <text>
        <t>Merging Error was corrected in this row</t>
      </text>
    </comment>
    <comment ref="L289" authorId="0" shapeId="0">
      <text>
        <t>Merging Error was corrected in this row</t>
      </text>
    </comment>
    <comment ref="M289" authorId="0" shapeId="0">
      <text>
        <t>Merging Error was corrected in this row</t>
      </text>
    </comment>
    <comment ref="N289" authorId="0" shapeId="0">
      <text>
        <t>Merging Error was corrected in this row</t>
      </text>
    </comment>
    <comment ref="O289" authorId="0" shapeId="0">
      <text>
        <t>Merging Error was corrected in this row</t>
      </text>
    </comment>
    <comment ref="P289" authorId="0" shapeId="0">
      <text>
        <t>Merging Error was corrected in this row</t>
      </text>
    </comment>
    <comment ref="Q289" authorId="0" shapeId="0">
      <text>
        <t>Merging Error was corrected in this row</t>
      </text>
    </comment>
    <comment ref="R289" authorId="0" shapeId="0">
      <text>
        <t>Merging Error was corrected in this row</t>
      </text>
    </comment>
    <comment ref="S289" authorId="0" shapeId="0">
      <text>
        <t>Merging Error was corrected in this row</t>
      </text>
    </comment>
    <comment ref="T289" authorId="0" shapeId="0">
      <text>
        <t>Merging Error was corrected in this row</t>
      </text>
    </comment>
    <comment ref="U289" authorId="0" shapeId="0">
      <text>
        <t>Merging Error was corrected in this row</t>
      </text>
    </comment>
    <comment ref="V289" authorId="0" shapeId="0">
      <text>
        <t>Merging Error was corrected in this row</t>
      </text>
    </comment>
    <comment ref="W289" authorId="0" shapeId="0">
      <text>
        <t>Merging Error was corrected in this row</t>
      </text>
    </comment>
    <comment ref="X289" authorId="0" shapeId="0">
      <text>
        <t>Merging Error was corrected in this row</t>
      </text>
    </comment>
    <comment ref="Y289" authorId="0" shapeId="0">
      <text>
        <t>Merging Error was corrected in this row</t>
      </text>
    </comment>
    <comment ref="Z289" authorId="0" shapeId="0">
      <text>
        <t>Merging Error was corrected in this row</t>
      </text>
    </comment>
    <comment ref="AA289" authorId="0" shapeId="0">
      <text>
        <t>Merging Error was corrected in this row</t>
      </text>
    </comment>
    <comment ref="AB289" authorId="0" shapeId="0">
      <text>
        <t>Merging Error was corrected in this row</t>
      </text>
    </comment>
    <comment ref="AC289" authorId="0" shapeId="0">
      <text>
        <t>Merging Error was corrected in this row</t>
      </text>
    </comment>
    <comment ref="AD289" authorId="0" shapeId="0">
      <text>
        <t>Merging Error was corrected in this row</t>
      </text>
    </comment>
    <comment ref="AE289" authorId="0" shapeId="0">
      <text>
        <t>Merging Error was corrected in this row</t>
      </text>
    </comment>
    <comment ref="AF289" authorId="0" shapeId="0">
      <text>
        <t>Merging Error was corrected in this row</t>
      </text>
    </comment>
    <comment ref="AG289" authorId="0" shapeId="0">
      <text>
        <t>Merging Error was corrected in this row</t>
      </text>
    </comment>
    <comment ref="AH289" authorId="0" shapeId="0">
      <text>
        <t>Merging Error was corrected in this row</t>
      </text>
    </comment>
    <comment ref="AI289" authorId="0" shapeId="0">
      <text>
        <t>Merging Error was corrected in this row</t>
      </text>
    </comment>
    <comment ref="AJ289" authorId="0" shapeId="0">
      <text>
        <t>Merging Error was corrected in this row</t>
      </text>
    </comment>
    <comment ref="AK289" authorId="0" shapeId="0">
      <text>
        <t>Merging Error was corrected in this row</t>
      </text>
    </comment>
    <comment ref="AL289" authorId="0" shapeId="0">
      <text>
        <t>Merging Error was corrected in this row</t>
      </text>
    </comment>
    <comment ref="AM289" authorId="0" shapeId="0">
      <text>
        <t>Merging Error was corrected in this row</t>
      </text>
    </comment>
    <comment ref="AN289" authorId="0" shapeId="0">
      <text>
        <t>Merging Error was corrected in this row</t>
      </text>
    </comment>
    <comment ref="AO289" authorId="0" shapeId="0">
      <text>
        <t>Merging Error was corrected in this row</t>
      </text>
    </comment>
    <comment ref="AP289" authorId="0" shapeId="0">
      <text>
        <t>Merging Error was corrected in this row</t>
      </text>
    </comment>
    <comment ref="AQ289" authorId="0" shapeId="0">
      <text>
        <t>Merging Error was corrected in this row</t>
      </text>
    </comment>
    <comment ref="AR289" authorId="0" shapeId="0">
      <text>
        <t>Merging Error was corrected in this row</t>
      </text>
    </comment>
    <comment ref="AS289" authorId="0" shapeId="0">
      <text>
        <t>Merging Error was corrected in this row</t>
      </text>
    </comment>
    <comment ref="AT289" authorId="0" shapeId="0">
      <text>
        <t>Merging Error was corrected in this row</t>
      </text>
    </comment>
    <comment ref="A1406" authorId="0" shapeId="0">
      <text>
        <t>Merging Error was corrected in this row</t>
      </text>
    </comment>
    <comment ref="B1406" authorId="0" shapeId="0">
      <text>
        <t>Merging Error was corrected in this row</t>
      </text>
    </comment>
    <comment ref="C1406" authorId="0" shapeId="0">
      <text>
        <t>Merging Error was corrected in this row</t>
      </text>
    </comment>
    <comment ref="D1406" authorId="0" shapeId="0">
      <text>
        <t>Merging Error was corrected in this row</t>
      </text>
    </comment>
    <comment ref="E1406" authorId="0" shapeId="0">
      <text>
        <t>Merging Error was corrected in this row</t>
      </text>
    </comment>
    <comment ref="F1406" authorId="0" shapeId="0">
      <text>
        <t>Merging Error was corrected in this row</t>
      </text>
    </comment>
    <comment ref="G1406" authorId="0" shapeId="0">
      <text>
        <t>Merging Error was corrected in this row</t>
      </text>
    </comment>
    <comment ref="H1406" authorId="0" shapeId="0">
      <text>
        <t>Merging Error was corrected in this row</t>
      </text>
    </comment>
    <comment ref="I1406" authorId="0" shapeId="0">
      <text>
        <t>Merging Error was corrected in this row</t>
      </text>
    </comment>
    <comment ref="J1406" authorId="0" shapeId="0">
      <text>
        <t>Merging Error was corrected in this row</t>
      </text>
    </comment>
    <comment ref="K1406" authorId="0" shapeId="0">
      <text>
        <t>Merging Error was corrected in this row</t>
      </text>
    </comment>
    <comment ref="L1406" authorId="0" shapeId="0">
      <text>
        <t>Merging Error was corrected in this row</t>
      </text>
    </comment>
    <comment ref="M1406" authorId="0" shapeId="0">
      <text>
        <t>Merging Error was corrected in this row</t>
      </text>
    </comment>
    <comment ref="N1406" authorId="0" shapeId="0">
      <text>
        <t>Merging Error was corrected in this row</t>
      </text>
    </comment>
    <comment ref="O1406" authorId="0" shapeId="0">
      <text>
        <t>Merging Error was corrected in this row</t>
      </text>
    </comment>
    <comment ref="P1406" authorId="0" shapeId="0">
      <text>
        <t>Merging Error was corrected in this row</t>
      </text>
    </comment>
    <comment ref="Q1406" authorId="0" shapeId="0">
      <text>
        <t>Merging Error was corrected in this row</t>
      </text>
    </comment>
    <comment ref="R1406" authorId="0" shapeId="0">
      <text>
        <t>Merging Error was corrected in this row</t>
      </text>
    </comment>
    <comment ref="S1406" authorId="0" shapeId="0">
      <text>
        <t>Merging Error was corrected in this row</t>
      </text>
    </comment>
    <comment ref="T1406" authorId="0" shapeId="0">
      <text>
        <t>Merging Error was corrected in this row</t>
      </text>
    </comment>
    <comment ref="U1406" authorId="0" shapeId="0">
      <text>
        <t>Merging Error was corrected in this row</t>
      </text>
    </comment>
    <comment ref="V1406" authorId="0" shapeId="0">
      <text>
        <t>Merging Error was corrected in this row</t>
      </text>
    </comment>
    <comment ref="W1406" authorId="0" shapeId="0">
      <text>
        <t>Merging Error was corrected in this row</t>
      </text>
    </comment>
    <comment ref="X1406" authorId="0" shapeId="0">
      <text>
        <t>Merging Error was corrected in this row</t>
      </text>
    </comment>
    <comment ref="Y1406" authorId="0" shapeId="0">
      <text>
        <t>Merging Error was corrected in this row</t>
      </text>
    </comment>
    <comment ref="Z1406" authorId="0" shapeId="0">
      <text>
        <t>Merging Error was corrected in this row</t>
      </text>
    </comment>
    <comment ref="AA1406" authorId="0" shapeId="0">
      <text>
        <t>Merging Error was corrected in this row</t>
      </text>
    </comment>
    <comment ref="AB1406" authorId="0" shapeId="0">
      <text>
        <t>Merging Error was corrected in this row</t>
      </text>
    </comment>
    <comment ref="AC1406" authorId="0" shapeId="0">
      <text>
        <t>Merging Error was corrected in this row</t>
      </text>
    </comment>
    <comment ref="AD1406" authorId="0" shapeId="0">
      <text>
        <t>Merging Error was corrected in this row</t>
      </text>
    </comment>
    <comment ref="AE1406" authorId="0" shapeId="0">
      <text>
        <t>Merging Error was corrected in this row</t>
      </text>
    </comment>
    <comment ref="AF1406" authorId="0" shapeId="0">
      <text>
        <t>Merging Error was corrected in this row</t>
      </text>
    </comment>
    <comment ref="AG1406" authorId="0" shapeId="0">
      <text>
        <t>Merging Error was corrected in this row</t>
      </text>
    </comment>
    <comment ref="AH1406" authorId="0" shapeId="0">
      <text>
        <t>Merging Error was corrected in this row</t>
      </text>
    </comment>
    <comment ref="AI1406" authorId="0" shapeId="0">
      <text>
        <t>Merging Error was corrected in this row</t>
      </text>
    </comment>
    <comment ref="AJ1406" authorId="0" shapeId="0">
      <text>
        <t>Merging Error was corrected in this row</t>
      </text>
    </comment>
    <comment ref="AK1406" authorId="0" shapeId="0">
      <text>
        <t>Merging Error was corrected in this row</t>
      </text>
    </comment>
    <comment ref="AL1406" authorId="0" shapeId="0">
      <text>
        <t>Merging Error was corrected in this row</t>
      </text>
    </comment>
    <comment ref="AM1406" authorId="0" shapeId="0">
      <text>
        <t>Merging Error was corrected in this row</t>
      </text>
    </comment>
    <comment ref="AN1406" authorId="0" shapeId="0">
      <text>
        <t>Merging Error was corrected in this row</t>
      </text>
    </comment>
    <comment ref="AO1406" authorId="0" shapeId="0">
      <text>
        <t>Merging Error was corrected in this row</t>
      </text>
    </comment>
    <comment ref="AP1406" authorId="0" shapeId="0">
      <text>
        <t>Merging Error was corrected in this row</t>
      </text>
    </comment>
    <comment ref="AQ1406" authorId="0" shapeId="0">
      <text>
        <t>Merging Error was corrected in this row</t>
      </text>
    </comment>
    <comment ref="AR1406" authorId="0" shapeId="0">
      <text>
        <t>Merging Error was corrected in this row</t>
      </text>
    </comment>
    <comment ref="AS1406" authorId="0" shapeId="0">
      <text>
        <t>Merging Error was corrected in this row</t>
      </text>
    </comment>
    <comment ref="AT1406" authorId="0" shapeId="0">
      <text>
        <t>Merging Error was corrected in this row</t>
      </text>
    </comment>
    <comment ref="A1479" authorId="0" shapeId="0">
      <text>
        <t>Merging Error was corrected in this row</t>
      </text>
    </comment>
    <comment ref="B1479" authorId="0" shapeId="0">
      <text>
        <t>Merging Error was corrected in this row</t>
      </text>
    </comment>
    <comment ref="C1479" authorId="0" shapeId="0">
      <text>
        <t>Merging Error was corrected in this row</t>
      </text>
    </comment>
    <comment ref="D1479" authorId="0" shapeId="0">
      <text>
        <t>Merging Error was corrected in this row</t>
      </text>
    </comment>
    <comment ref="E1479" authorId="0" shapeId="0">
      <text>
        <t>Merging Error was corrected in this row</t>
      </text>
    </comment>
    <comment ref="F1479" authorId="0" shapeId="0">
      <text>
        <t>Merging Error was corrected in this row</t>
      </text>
    </comment>
    <comment ref="G1479" authorId="0" shapeId="0">
      <text>
        <t>Merging Error was corrected in this row</t>
      </text>
    </comment>
    <comment ref="H1479" authorId="0" shapeId="0">
      <text>
        <t>Merging Error was corrected in this row</t>
      </text>
    </comment>
    <comment ref="I1479" authorId="0" shapeId="0">
      <text>
        <t>Merging Error was corrected in this row</t>
      </text>
    </comment>
    <comment ref="J1479" authorId="0" shapeId="0">
      <text>
        <t>Merging Error was corrected in this row</t>
      </text>
    </comment>
    <comment ref="K1479" authorId="0" shapeId="0">
      <text>
        <t>Merging Error was corrected in this row</t>
      </text>
    </comment>
    <comment ref="L1479" authorId="0" shapeId="0">
      <text>
        <t>Merging Error was corrected in this row</t>
      </text>
    </comment>
    <comment ref="M1479" authorId="0" shapeId="0">
      <text>
        <t>Merging Error was corrected in this row</t>
      </text>
    </comment>
    <comment ref="N1479" authorId="0" shapeId="0">
      <text>
        <t>Merging Error was corrected in this row</t>
      </text>
    </comment>
    <comment ref="O1479" authorId="0" shapeId="0">
      <text>
        <t>Merging Error was corrected in this row</t>
      </text>
    </comment>
    <comment ref="P1479" authorId="0" shapeId="0">
      <text>
        <t>Merging Error was corrected in this row</t>
      </text>
    </comment>
    <comment ref="Q1479" authorId="0" shapeId="0">
      <text>
        <t>Merging Error was corrected in this row</t>
      </text>
    </comment>
    <comment ref="R1479" authorId="0" shapeId="0">
      <text>
        <t>Merging Error was corrected in this row</t>
      </text>
    </comment>
    <comment ref="S1479" authorId="0" shapeId="0">
      <text>
        <t>Merging Error was corrected in this row</t>
      </text>
    </comment>
    <comment ref="T1479" authorId="0" shapeId="0">
      <text>
        <t>Merging Error was corrected in this row</t>
      </text>
    </comment>
    <comment ref="U1479" authorId="0" shapeId="0">
      <text>
        <t>Merging Error was corrected in this row</t>
      </text>
    </comment>
    <comment ref="V1479" authorId="0" shapeId="0">
      <text>
        <t>Merging Error was corrected in this row</t>
      </text>
    </comment>
    <comment ref="W1479" authorId="0" shapeId="0">
      <text>
        <t>Merging Error was corrected in this row</t>
      </text>
    </comment>
    <comment ref="X1479" authorId="0" shapeId="0">
      <text>
        <t>Merging Error was corrected in this row</t>
      </text>
    </comment>
    <comment ref="Y1479" authorId="0" shapeId="0">
      <text>
        <t>Merging Error was corrected in this row</t>
      </text>
    </comment>
    <comment ref="Z1479" authorId="0" shapeId="0">
      <text>
        <t>Merging Error was corrected in this row</t>
      </text>
    </comment>
    <comment ref="AA1479" authorId="0" shapeId="0">
      <text>
        <t>Merging Error was corrected in this row</t>
      </text>
    </comment>
    <comment ref="AB1479" authorId="0" shapeId="0">
      <text>
        <t>Merging Error was corrected in this row</t>
      </text>
    </comment>
    <comment ref="AC1479" authorId="0" shapeId="0">
      <text>
        <t>Merging Error was corrected in this row</t>
      </text>
    </comment>
    <comment ref="AD1479" authorId="0" shapeId="0">
      <text>
        <t>Merging Error was corrected in this row</t>
      </text>
    </comment>
    <comment ref="AE1479" authorId="0" shapeId="0">
      <text>
        <t>Merging Error was corrected in this row</t>
      </text>
    </comment>
    <comment ref="AF1479" authorId="0" shapeId="0">
      <text>
        <t>Merging Error was corrected in this row</t>
      </text>
    </comment>
    <comment ref="AG1479" authorId="0" shapeId="0">
      <text>
        <t>Merging Error was corrected in this row</t>
      </text>
    </comment>
    <comment ref="AH1479" authorId="0" shapeId="0">
      <text>
        <t>Merging Error was corrected in this row</t>
      </text>
    </comment>
    <comment ref="AI1479" authorId="0" shapeId="0">
      <text>
        <t>Merging Error was corrected in this row</t>
      </text>
    </comment>
    <comment ref="AJ1479" authorId="0" shapeId="0">
      <text>
        <t>Merging Error was corrected in this row</t>
      </text>
    </comment>
    <comment ref="AK1479" authorId="0" shapeId="0">
      <text>
        <t>Merging Error was corrected in this row</t>
      </text>
    </comment>
    <comment ref="AL1479" authorId="0" shapeId="0">
      <text>
        <t>Merging Error was corrected in this row</t>
      </text>
    </comment>
    <comment ref="AM1479" authorId="0" shapeId="0">
      <text>
        <t>Merging Error was corrected in this row</t>
      </text>
    </comment>
    <comment ref="AN1479" authorId="0" shapeId="0">
      <text>
        <t>Merging Error was corrected in this row</t>
      </text>
    </comment>
    <comment ref="AO1479" authorId="0" shapeId="0">
      <text>
        <t>Merging Error was corrected in this row</t>
      </text>
    </comment>
    <comment ref="AP1479" authorId="0" shapeId="0">
      <text>
        <t>Merging Error was corrected in this row</t>
      </text>
    </comment>
    <comment ref="AQ1479" authorId="0" shapeId="0">
      <text>
        <t>Merging Error was corrected in this row</t>
      </text>
    </comment>
    <comment ref="AR1479" authorId="0" shapeId="0">
      <text>
        <t>Merging Error was corrected in this row</t>
      </text>
    </comment>
    <comment ref="AS1479" authorId="0" shapeId="0">
      <text>
        <t>Merging Error was corrected in this row</t>
      </text>
    </comment>
    <comment ref="AT1479" authorId="0" shapeId="0">
      <text>
        <t>Merging Error was corrected in this row</t>
      </text>
    </comment>
    <comment ref="A1481" authorId="0" shapeId="0">
      <text>
        <t>Merging Error was corrected in this row</t>
      </text>
    </comment>
    <comment ref="B1481" authorId="0" shapeId="0">
      <text>
        <t>Merging Error was corrected in this row</t>
      </text>
    </comment>
    <comment ref="C1481" authorId="0" shapeId="0">
      <text>
        <t>Merging Error was corrected in this row</t>
      </text>
    </comment>
    <comment ref="D1481" authorId="0" shapeId="0">
      <text>
        <t>Merging Error was corrected in this row</t>
      </text>
    </comment>
    <comment ref="E1481" authorId="0" shapeId="0">
      <text>
        <t>Merging Error was corrected in this row</t>
      </text>
    </comment>
    <comment ref="F1481" authorId="0" shapeId="0">
      <text>
        <t>Merging Error was corrected in this row</t>
      </text>
    </comment>
    <comment ref="G1481" authorId="0" shapeId="0">
      <text>
        <t>Merging Error was corrected in this row</t>
      </text>
    </comment>
    <comment ref="H1481" authorId="0" shapeId="0">
      <text>
        <t>Merging Error was corrected in this row</t>
      </text>
    </comment>
    <comment ref="I1481" authorId="0" shapeId="0">
      <text>
        <t>Merging Error was corrected in this row</t>
      </text>
    </comment>
    <comment ref="J1481" authorId="0" shapeId="0">
      <text>
        <t>Merging Error was corrected in this row</t>
      </text>
    </comment>
    <comment ref="K1481" authorId="0" shapeId="0">
      <text>
        <t>Merging Error was corrected in this row</t>
      </text>
    </comment>
    <comment ref="L1481" authorId="0" shapeId="0">
      <text>
        <t>Merging Error was corrected in this row</t>
      </text>
    </comment>
    <comment ref="M1481" authorId="0" shapeId="0">
      <text>
        <t>Merging Error was corrected in this row</t>
      </text>
    </comment>
    <comment ref="N1481" authorId="0" shapeId="0">
      <text>
        <t>Merging Error was corrected in this row</t>
      </text>
    </comment>
    <comment ref="O1481" authorId="0" shapeId="0">
      <text>
        <t>Merging Error was corrected in this row</t>
      </text>
    </comment>
    <comment ref="P1481" authorId="0" shapeId="0">
      <text>
        <t>Merging Error was corrected in this row</t>
      </text>
    </comment>
    <comment ref="Q1481" authorId="0" shapeId="0">
      <text>
        <t>Merging Error was corrected in this row</t>
      </text>
    </comment>
    <comment ref="R1481" authorId="0" shapeId="0">
      <text>
        <t>Merging Error was corrected in this row</t>
      </text>
    </comment>
    <comment ref="S1481" authorId="0" shapeId="0">
      <text>
        <t>Merging Error was corrected in this row</t>
      </text>
    </comment>
    <comment ref="T1481" authorId="0" shapeId="0">
      <text>
        <t>Merging Error was corrected in this row</t>
      </text>
    </comment>
    <comment ref="U1481" authorId="0" shapeId="0">
      <text>
        <t>Merging Error was corrected in this row</t>
      </text>
    </comment>
    <comment ref="V1481" authorId="0" shapeId="0">
      <text>
        <t>Merging Error was corrected in this row</t>
      </text>
    </comment>
    <comment ref="W1481" authorId="0" shapeId="0">
      <text>
        <t>Merging Error was corrected in this row</t>
      </text>
    </comment>
    <comment ref="X1481" authorId="0" shapeId="0">
      <text>
        <t>Merging Error was corrected in this row</t>
      </text>
    </comment>
    <comment ref="Y1481" authorId="0" shapeId="0">
      <text>
        <t>Merging Error was corrected in this row</t>
      </text>
    </comment>
    <comment ref="Z1481" authorId="0" shapeId="0">
      <text>
        <t>Merging Error was corrected in this row</t>
      </text>
    </comment>
    <comment ref="AA1481" authorId="0" shapeId="0">
      <text>
        <t>Merging Error was corrected in this row</t>
      </text>
    </comment>
    <comment ref="AB1481" authorId="0" shapeId="0">
      <text>
        <t>Merging Error was corrected in this row</t>
      </text>
    </comment>
    <comment ref="AC1481" authorId="0" shapeId="0">
      <text>
        <t>Merging Error was corrected in this row</t>
      </text>
    </comment>
    <comment ref="AD1481" authorId="0" shapeId="0">
      <text>
        <t>Merging Error was corrected in this row</t>
      </text>
    </comment>
    <comment ref="AE1481" authorId="0" shapeId="0">
      <text>
        <t>Merging Error was corrected in this row</t>
      </text>
    </comment>
    <comment ref="AF1481" authorId="0" shapeId="0">
      <text>
        <t>Merging Error was corrected in this row</t>
      </text>
    </comment>
    <comment ref="AG1481" authorId="0" shapeId="0">
      <text>
        <t>Merging Error was corrected in this row</t>
      </text>
    </comment>
    <comment ref="AH1481" authorId="0" shapeId="0">
      <text>
        <t>Merging Error was corrected in this row</t>
      </text>
    </comment>
    <comment ref="AI1481" authorId="0" shapeId="0">
      <text>
        <t>Merging Error was corrected in this row</t>
      </text>
    </comment>
    <comment ref="AJ1481" authorId="0" shapeId="0">
      <text>
        <t>Merging Error was corrected in this row</t>
      </text>
    </comment>
    <comment ref="AK1481" authorId="0" shapeId="0">
      <text>
        <t>Merging Error was corrected in this row</t>
      </text>
    </comment>
    <comment ref="AL1481" authorId="0" shapeId="0">
      <text>
        <t>Merging Error was corrected in this row</t>
      </text>
    </comment>
    <comment ref="AM1481" authorId="0" shapeId="0">
      <text>
        <t>Merging Error was corrected in this row</t>
      </text>
    </comment>
    <comment ref="AN1481" authorId="0" shapeId="0">
      <text>
        <t>Merging Error was corrected in this row</t>
      </text>
    </comment>
    <comment ref="AO1481" authorId="0" shapeId="0">
      <text>
        <t>Merging Error was corrected in this row</t>
      </text>
    </comment>
    <comment ref="AP1481" authorId="0" shapeId="0">
      <text>
        <t>Merging Error was corrected in this row</t>
      </text>
    </comment>
    <comment ref="AQ1481" authorId="0" shapeId="0">
      <text>
        <t>Merging Error was corrected in this row</t>
      </text>
    </comment>
    <comment ref="AR1481" authorId="0" shapeId="0">
      <text>
        <t>Merging Error was corrected in this row</t>
      </text>
    </comment>
    <comment ref="AS1481" authorId="0" shapeId="0">
      <text>
        <t>Merging Error was corrected in this row</t>
      </text>
    </comment>
    <comment ref="AT1481" authorId="0" shapeId="0">
      <text>
        <t>Merging Error was corrected in this row</t>
      </text>
    </comment>
    <comment ref="A1563" authorId="0" shapeId="0">
      <text>
        <t>Merging Error was corrected in this row</t>
      </text>
    </comment>
    <comment ref="B1563" authorId="0" shapeId="0">
      <text>
        <t>Merging Error was corrected in this row</t>
      </text>
    </comment>
    <comment ref="C1563" authorId="0" shapeId="0">
      <text>
        <t>Merging Error was corrected in this row</t>
      </text>
    </comment>
    <comment ref="D1563" authorId="0" shapeId="0">
      <text>
        <t>Merging Error was corrected in this row</t>
      </text>
    </comment>
    <comment ref="E1563" authorId="0" shapeId="0">
      <text>
        <t>Merging Error was corrected in this row</t>
      </text>
    </comment>
    <comment ref="F1563" authorId="0" shapeId="0">
      <text>
        <t>Merging Error was corrected in this row</t>
      </text>
    </comment>
    <comment ref="G1563" authorId="0" shapeId="0">
      <text>
        <t>Merging Error was corrected in this row</t>
      </text>
    </comment>
    <comment ref="H1563" authorId="0" shapeId="0">
      <text>
        <t>Merging Error was corrected in this row</t>
      </text>
    </comment>
    <comment ref="I1563" authorId="0" shapeId="0">
      <text>
        <t>Merging Error was corrected in this row</t>
      </text>
    </comment>
    <comment ref="J1563" authorId="0" shapeId="0">
      <text>
        <t>Merging Error was corrected in this row</t>
      </text>
    </comment>
    <comment ref="K1563" authorId="0" shapeId="0">
      <text>
        <t>Merging Error was corrected in this row</t>
      </text>
    </comment>
    <comment ref="L1563" authorId="0" shapeId="0">
      <text>
        <t>Merging Error was corrected in this row</t>
      </text>
    </comment>
    <comment ref="M1563" authorId="0" shapeId="0">
      <text>
        <t>Merging Error was corrected in this row</t>
      </text>
    </comment>
    <comment ref="N1563" authorId="0" shapeId="0">
      <text>
        <t>Merging Error was corrected in this row</t>
      </text>
    </comment>
    <comment ref="O1563" authorId="0" shapeId="0">
      <text>
        <t>Merging Error was corrected in this row</t>
      </text>
    </comment>
    <comment ref="P1563" authorId="0" shapeId="0">
      <text>
        <t>Merging Error was corrected in this row</t>
      </text>
    </comment>
    <comment ref="Q1563" authorId="0" shapeId="0">
      <text>
        <t>Merging Error was corrected in this row</t>
      </text>
    </comment>
    <comment ref="R1563" authorId="0" shapeId="0">
      <text>
        <t>Merging Error was corrected in this row</t>
      </text>
    </comment>
    <comment ref="S1563" authorId="0" shapeId="0">
      <text>
        <t>Merging Error was corrected in this row</t>
      </text>
    </comment>
    <comment ref="T1563" authorId="0" shapeId="0">
      <text>
        <t>Merging Error was corrected in this row</t>
      </text>
    </comment>
    <comment ref="U1563" authorId="0" shapeId="0">
      <text>
        <t>Merging Error was corrected in this row</t>
      </text>
    </comment>
    <comment ref="V1563" authorId="0" shapeId="0">
      <text>
        <t>Merging Error was corrected in this row</t>
      </text>
    </comment>
    <comment ref="W1563" authorId="0" shapeId="0">
      <text>
        <t>Merging Error was corrected in this row</t>
      </text>
    </comment>
    <comment ref="X1563" authorId="0" shapeId="0">
      <text>
        <t>Merging Error was corrected in this row</t>
      </text>
    </comment>
    <comment ref="Y1563" authorId="0" shapeId="0">
      <text>
        <t>Merging Error was corrected in this row</t>
      </text>
    </comment>
    <comment ref="Z1563" authorId="0" shapeId="0">
      <text>
        <t>Merging Error was corrected in this row</t>
      </text>
    </comment>
    <comment ref="AA1563" authorId="0" shapeId="0">
      <text>
        <t>Merging Error was corrected in this row</t>
      </text>
    </comment>
    <comment ref="AB1563" authorId="0" shapeId="0">
      <text>
        <t>Merging Error was corrected in this row</t>
      </text>
    </comment>
    <comment ref="AC1563" authorId="0" shapeId="0">
      <text>
        <t>Merging Error was corrected in this row</t>
      </text>
    </comment>
    <comment ref="AD1563" authorId="0" shapeId="0">
      <text>
        <t>Merging Error was corrected in this row</t>
      </text>
    </comment>
    <comment ref="AE1563" authorId="0" shapeId="0">
      <text>
        <t>Merging Error was corrected in this row</t>
      </text>
    </comment>
    <comment ref="AF1563" authorId="0" shapeId="0">
      <text>
        <t>Merging Error was corrected in this row</t>
      </text>
    </comment>
    <comment ref="AG1563" authorId="0" shapeId="0">
      <text>
        <t>Merging Error was corrected in this row</t>
      </text>
    </comment>
    <comment ref="AH1563" authorId="0" shapeId="0">
      <text>
        <t>Merging Error was corrected in this row</t>
      </text>
    </comment>
    <comment ref="AI1563" authorId="0" shapeId="0">
      <text>
        <t>Merging Error was corrected in this row</t>
      </text>
    </comment>
    <comment ref="AJ1563" authorId="0" shapeId="0">
      <text>
        <t>Merging Error was corrected in this row</t>
      </text>
    </comment>
    <comment ref="AK1563" authorId="0" shapeId="0">
      <text>
        <t>Merging Error was corrected in this row</t>
      </text>
    </comment>
    <comment ref="AL1563" authorId="0" shapeId="0">
      <text>
        <t>Merging Error was corrected in this row</t>
      </text>
    </comment>
    <comment ref="AM1563" authorId="0" shapeId="0">
      <text>
        <t>Merging Error was corrected in this row</t>
      </text>
    </comment>
    <comment ref="AN1563" authorId="0" shapeId="0">
      <text>
        <t>Merging Error was corrected in this row</t>
      </text>
    </comment>
    <comment ref="AO1563" authorId="0" shapeId="0">
      <text>
        <t>Merging Error was corrected in this row</t>
      </text>
    </comment>
    <comment ref="AP1563" authorId="0" shapeId="0">
      <text>
        <t>Merging Error was corrected in this row</t>
      </text>
    </comment>
    <comment ref="AQ1563" authorId="0" shapeId="0">
      <text>
        <t>Merging Error was corrected in this row</t>
      </text>
    </comment>
    <comment ref="AR1563" authorId="0" shapeId="0">
      <text>
        <t>Merging Error was corrected in this row</t>
      </text>
    </comment>
    <comment ref="AS1563" authorId="0" shapeId="0">
      <text>
        <t>Merging Error was corrected in this row</t>
      </text>
    </comment>
    <comment ref="AT1563" authorId="0" shapeId="0">
      <text>
        <t>Merging Error was corrected in this row</t>
      </text>
    </comment>
    <comment ref="I1693" authorId="0" shapeId="0">
      <text>
        <t>Wrong tagging</t>
      </text>
    </comment>
    <comment ref="N1693" authorId="0" shapeId="0">
      <text>
        <t>Wrong tagging</t>
      </text>
    </comment>
    <comment ref="S1693" authorId="0" shapeId="0">
      <text>
        <t>Wrong tagging</t>
      </text>
    </comment>
    <comment ref="X1693" authorId="0" shapeId="0">
      <text>
        <t>Wrong tagging</t>
      </text>
    </comment>
    <comment ref="AC1693" authorId="0" shapeId="0">
      <text>
        <t>Wrong tagging</t>
      </text>
    </comment>
    <comment ref="AH1693" authorId="0" shapeId="0">
      <text>
        <t>Wrong tagging</t>
      </text>
    </comment>
    <comment ref="AM1693" authorId="0" shapeId="0">
      <text>
        <t>Wrong tagging</t>
      </text>
    </comment>
    <comment ref="AR1693" authorId="0" shapeId="0">
      <text>
        <t>Wrong tagging</t>
      </text>
    </comment>
    <comment ref="AC1694" authorId="0" shapeId="0">
      <text>
        <t>Wrong tagging</t>
      </text>
    </comment>
    <comment ref="AH1694" authorId="0" shapeId="0">
      <text>
        <t>Wrong tagging</t>
      </text>
    </comment>
    <comment ref="AM1694" authorId="0" shapeId="0">
      <text>
        <t>Wrong tagging</t>
      </text>
    </comment>
    <comment ref="AR1694" authorId="0" shapeId="0">
      <text>
        <t>Wrong tagging</t>
      </text>
    </comment>
    <comment ref="I1695" authorId="0" shapeId="0">
      <text>
        <t>Wrong tagging</t>
      </text>
    </comment>
    <comment ref="N1695" authorId="0" shapeId="0">
      <text>
        <t>Wrong tagging</t>
      </text>
    </comment>
    <comment ref="S1695" authorId="0" shapeId="0">
      <text>
        <t>Wrong tagging</t>
      </text>
    </comment>
    <comment ref="X1695" authorId="0" shapeId="0">
      <text>
        <t>Wrong tagging</t>
      </text>
    </comment>
    <comment ref="AC1695" authorId="0" shapeId="0">
      <text>
        <t>Wrong tagging</t>
      </text>
    </comment>
    <comment ref="AH1695" authorId="0" shapeId="0">
      <text>
        <t>Wrong tagging</t>
      </text>
    </comment>
    <comment ref="AM1695" authorId="0" shapeId="0">
      <text>
        <t>Wrong tagging</t>
      </text>
    </comment>
    <comment ref="AR1695" authorId="0" shapeId="0">
      <text>
        <t>Wrong tagging</t>
      </text>
    </comment>
    <comment ref="I1696" authorId="0" shapeId="0">
      <text>
        <t>Wrong tagging</t>
      </text>
    </comment>
    <comment ref="N1696" authorId="0" shapeId="0">
      <text>
        <t>Wrong tagging</t>
      </text>
    </comment>
    <comment ref="S1696" authorId="0" shapeId="0">
      <text>
        <t>Wrong tagging</t>
      </text>
    </comment>
    <comment ref="X1696" authorId="0" shapeId="0">
      <text>
        <t>Wrong tagging</t>
      </text>
    </comment>
    <comment ref="AC1696" authorId="0" shapeId="0">
      <text>
        <t>Wrong tagging</t>
      </text>
    </comment>
    <comment ref="AM1696" authorId="0" shapeId="0">
      <text>
        <t>Wrong tagging</t>
      </text>
    </comment>
    <comment ref="AR1696" authorId="0" shapeId="0">
      <text>
        <t>Wrong tagging</t>
      </text>
    </comment>
    <comment ref="I1697" authorId="0" shapeId="0">
      <text>
        <t>Wrong tagging</t>
      </text>
    </comment>
    <comment ref="N1697" authorId="0" shapeId="0">
      <text>
        <t>Wrong tagging</t>
      </text>
    </comment>
    <comment ref="S1697" authorId="0" shapeId="0">
      <text>
        <t>Wrong tagging</t>
      </text>
    </comment>
    <comment ref="X1697" authorId="0" shapeId="0">
      <text>
        <t>Wrong tagging</t>
      </text>
    </comment>
    <comment ref="AC1697" authorId="0" shapeId="0">
      <text>
        <t>Wrong tagging</t>
      </text>
    </comment>
    <comment ref="AH1697" authorId="0" shapeId="0">
      <text>
        <t>Wrong tagging</t>
      </text>
    </comment>
    <comment ref="AM1697" authorId="0" shapeId="0">
      <text>
        <t>Wrong tagging</t>
      </text>
    </comment>
    <comment ref="AR1697" authorId="0" shapeId="0">
      <text>
        <t>Wrong tagging</t>
      </text>
    </comment>
    <comment ref="I1698" authorId="0" shapeId="0">
      <text>
        <t>Wrong tagging</t>
      </text>
    </comment>
    <comment ref="N1698" authorId="0" shapeId="0">
      <text>
        <t>Wrong tagging</t>
      </text>
    </comment>
    <comment ref="S1698" authorId="0" shapeId="0">
      <text>
        <t>Wrong tagging</t>
      </text>
    </comment>
    <comment ref="X1698" authorId="0" shapeId="0">
      <text>
        <t>Wrong tagging</t>
      </text>
    </comment>
    <comment ref="AC1698" authorId="0" shapeId="0">
      <text>
        <t>Wrong tagging</t>
      </text>
    </comment>
    <comment ref="AH1698" authorId="0" shapeId="0">
      <text>
        <t>Wrong tagging</t>
      </text>
    </comment>
    <comment ref="AM1698" authorId="0" shapeId="0">
      <text>
        <t>Wrong tagging</t>
      </text>
    </comment>
    <comment ref="AR1698" authorId="0" shapeId="0">
      <text>
        <t>Wrong tagging</t>
      </text>
    </comment>
    <comment ref="I1703" authorId="0" shapeId="0">
      <text>
        <t>Wrong tagging</t>
      </text>
    </comment>
    <comment ref="N1703" authorId="0" shapeId="0">
      <text>
        <t>Wrong tagging</t>
      </text>
    </comment>
    <comment ref="S1703" authorId="0" shapeId="0">
      <text>
        <t>Wrong tagging</t>
      </text>
    </comment>
    <comment ref="X1703" authorId="0" shapeId="0">
      <text>
        <t>Wrong tagging</t>
      </text>
    </comment>
    <comment ref="AC1703" authorId="0" shapeId="0">
      <text>
        <t>Wrong tagging</t>
      </text>
    </comment>
    <comment ref="AH1703" authorId="0" shapeId="0">
      <text>
        <t>Wrong tagging</t>
      </text>
    </comment>
    <comment ref="AM1703" authorId="0" shapeId="0">
      <text>
        <t>Wrong tagging</t>
      </text>
    </comment>
    <comment ref="AR1703" authorId="0" shapeId="0">
      <text>
        <t>Wrong tagging</t>
      </text>
    </comment>
    <comment ref="AH1704" authorId="0" shapeId="0">
      <text>
        <t>Wrong tagging</t>
      </text>
    </comment>
    <comment ref="AM1704" authorId="0" shapeId="0">
      <text>
        <t>Wrong tagging</t>
      </text>
    </comment>
    <comment ref="AR1704" authorId="0" shapeId="0">
      <text>
        <t>Wrong tagging</t>
      </text>
    </comment>
    <comment ref="S1705" authorId="0" shapeId="0">
      <text>
        <t>Wrong tagging</t>
      </text>
    </comment>
    <comment ref="X1705" authorId="0" shapeId="0">
      <text>
        <t>Wrong tagging</t>
      </text>
    </comment>
    <comment ref="AC1705" authorId="0" shapeId="0">
      <text>
        <t>Wrong tagging</t>
      </text>
    </comment>
    <comment ref="AH1705" authorId="0" shapeId="0">
      <text>
        <t>Wrong tagging</t>
      </text>
    </comment>
    <comment ref="AM1705" authorId="0" shapeId="0">
      <text>
        <t>Wrong tagging</t>
      </text>
    </comment>
    <comment ref="AR1705" authorId="0" shapeId="0">
      <text>
        <t>Wrong tagging</t>
      </text>
    </comment>
    <comment ref="I1706" authorId="0" shapeId="0">
      <text>
        <t>Wrong tagging</t>
      </text>
    </comment>
    <comment ref="S1706" authorId="0" shapeId="0">
      <text>
        <t>Wrong tagging</t>
      </text>
    </comment>
    <comment ref="X1706" authorId="0" shapeId="0">
      <text>
        <t>Wrong tagging</t>
      </text>
    </comment>
    <comment ref="AH1706" authorId="0" shapeId="0">
      <text>
        <t>Wrong tagging</t>
      </text>
    </comment>
    <comment ref="AM1706" authorId="0" shapeId="0">
      <text>
        <t>Wrong tagging</t>
      </text>
    </comment>
    <comment ref="AR1706" authorId="0" shapeId="0">
      <text>
        <t>Wrong tagging</t>
      </text>
    </comment>
    <comment ref="AR1707" authorId="0" shapeId="0">
      <text>
        <t>Wrong tagging</t>
      </text>
    </comment>
    <comment ref="I1708" authorId="0" shapeId="0">
      <text>
        <t>Wrong tagging</t>
      </text>
    </comment>
    <comment ref="N1708" authorId="0" shapeId="0">
      <text>
        <t>Wrong tagging</t>
      </text>
    </comment>
    <comment ref="S1708" authorId="0" shapeId="0">
      <text>
        <t>Wrong tagging</t>
      </text>
    </comment>
    <comment ref="X1708" authorId="0" shapeId="0">
      <text>
        <t>Wrong tagging</t>
      </text>
    </comment>
    <comment ref="AC1708" authorId="0" shapeId="0">
      <text>
        <t>Wrong tagging</t>
      </text>
    </comment>
    <comment ref="AH1708" authorId="0" shapeId="0">
      <text>
        <t>Wrong tagging</t>
      </text>
    </comment>
    <comment ref="AM1708" authorId="0" shapeId="0">
      <text>
        <t>Wrong tagging</t>
      </text>
    </comment>
    <comment ref="AR1708" authorId="0" shapeId="0">
      <text>
        <t>Wrong tagging</t>
      </text>
    </comment>
    <comment ref="I1709" authorId="0" shapeId="0">
      <text>
        <t>Wrong tagging</t>
      </text>
    </comment>
    <comment ref="N1709" authorId="0" shapeId="0">
      <text>
        <t>Wrong tagging</t>
      </text>
    </comment>
    <comment ref="S1709" authorId="0" shapeId="0">
      <text>
        <t>Wrong tagging</t>
      </text>
    </comment>
    <comment ref="X1709" authorId="0" shapeId="0">
      <text>
        <t>Wrong tagging</t>
      </text>
    </comment>
    <comment ref="AC1709" authorId="0" shapeId="0">
      <text>
        <t>Wrong tagging</t>
      </text>
    </comment>
    <comment ref="AH1709" authorId="0" shapeId="0">
      <text>
        <t>Wrong tagging</t>
      </text>
    </comment>
    <comment ref="AM1709" authorId="0" shapeId="0">
      <text>
        <t>Wrong tagging</t>
      </text>
    </comment>
    <comment ref="AR1709" authorId="0" shapeId="0">
      <text>
        <t>Wrong tagging</t>
      </text>
    </comment>
    <comment ref="I1714" authorId="0" shapeId="0">
      <text>
        <t>Wrong tagging</t>
      </text>
    </comment>
    <comment ref="N1714" authorId="0" shapeId="0">
      <text>
        <t>Wrong tagging</t>
      </text>
    </comment>
    <comment ref="S1714" authorId="0" shapeId="0">
      <text>
        <t>Wrong tagging</t>
      </text>
    </comment>
    <comment ref="X1714" authorId="0" shapeId="0">
      <text>
        <t>Wrong tagging</t>
      </text>
    </comment>
    <comment ref="AC1714" authorId="0" shapeId="0">
      <text>
        <t>Wrong tagging</t>
      </text>
    </comment>
    <comment ref="AH1714" authorId="0" shapeId="0">
      <text>
        <t>Wrong tagging</t>
      </text>
    </comment>
    <comment ref="AM1714" authorId="0" shapeId="0">
      <text>
        <t>Wrong tagging</t>
      </text>
    </comment>
    <comment ref="AR1714" authorId="0" shapeId="0">
      <text>
        <t>Wrong tagging</t>
      </text>
    </comment>
    <comment ref="AH1715" authorId="0" shapeId="0">
      <text>
        <t>Wrong tagging</t>
      </text>
    </comment>
    <comment ref="AM1715" authorId="0" shapeId="0">
      <text>
        <t>Wrong tagging</t>
      </text>
    </comment>
    <comment ref="AR1715" authorId="0" shapeId="0">
      <text>
        <t>Wrong tagging</t>
      </text>
    </comment>
    <comment ref="N1716" authorId="0" shapeId="0">
      <text>
        <t>Wrong tagging</t>
      </text>
    </comment>
    <comment ref="S1716" authorId="0" shapeId="0">
      <text>
        <t>Wrong tagging</t>
      </text>
    </comment>
    <comment ref="X1716" authorId="0" shapeId="0">
      <text>
        <t>Wrong tagging</t>
      </text>
    </comment>
    <comment ref="AC1716" authorId="0" shapeId="0">
      <text>
        <t>Wrong tagging</t>
      </text>
    </comment>
    <comment ref="AH1716" authorId="0" shapeId="0">
      <text>
        <t>Wrong tagging</t>
      </text>
    </comment>
    <comment ref="AM1716" authorId="0" shapeId="0">
      <text>
        <t>Wrong tagging</t>
      </text>
    </comment>
    <comment ref="AR1716" authorId="0" shapeId="0">
      <text>
        <t>Wrong tagging</t>
      </text>
    </comment>
    <comment ref="I1717" authorId="0" shapeId="0">
      <text>
        <t>Wrong tagging</t>
      </text>
    </comment>
    <comment ref="N1717" authorId="0" shapeId="0">
      <text>
        <t>Wrong tagging</t>
      </text>
    </comment>
    <comment ref="S1717" authorId="0" shapeId="0">
      <text>
        <t>Wrong tagging</t>
      </text>
    </comment>
    <comment ref="X1717" authorId="0" shapeId="0">
      <text>
        <t>Wrong tagging</t>
      </text>
    </comment>
    <comment ref="AC1717" authorId="0" shapeId="0">
      <text>
        <t>Wrong tagging</t>
      </text>
    </comment>
    <comment ref="AH1717" authorId="0" shapeId="0">
      <text>
        <t>Wrong tagging</t>
      </text>
    </comment>
    <comment ref="AM1717" authorId="0" shapeId="0">
      <text>
        <t>Wrong tagging</t>
      </text>
    </comment>
    <comment ref="AR1717" authorId="0" shapeId="0">
      <text>
        <t>Wrong tagging</t>
      </text>
    </comment>
    <comment ref="I1718" authorId="0" shapeId="0">
      <text>
        <t>Wrong tagging</t>
      </text>
    </comment>
    <comment ref="N1718" authorId="0" shapeId="0">
      <text>
        <t>Wrong tagging</t>
      </text>
    </comment>
    <comment ref="S1718" authorId="0" shapeId="0">
      <text>
        <t>Wrong tagging</t>
      </text>
    </comment>
    <comment ref="X1718" authorId="0" shapeId="0">
      <text>
        <t>Wrong tagging</t>
      </text>
    </comment>
    <comment ref="AC1718" authorId="0" shapeId="0">
      <text>
        <t>Wrong tagging</t>
      </text>
    </comment>
    <comment ref="AH1718" authorId="0" shapeId="0">
      <text>
        <t>Wrong tagging</t>
      </text>
    </comment>
    <comment ref="AM1718" authorId="0" shapeId="0">
      <text>
        <t>Wrong tagging</t>
      </text>
    </comment>
    <comment ref="AR1718" authorId="0" shapeId="0">
      <text>
        <t>Wrong tagging</t>
      </text>
    </comment>
    <comment ref="I1719" authorId="0" shapeId="0">
      <text>
        <t>Wrong tagging</t>
      </text>
    </comment>
    <comment ref="N1719" authorId="0" shapeId="0">
      <text>
        <t>Wrong tagging</t>
      </text>
    </comment>
    <comment ref="S1719" authorId="0" shapeId="0">
      <text>
        <t>Wrong tagging</t>
      </text>
    </comment>
    <comment ref="X1719" authorId="0" shapeId="0">
      <text>
        <t>Wrong tagging</t>
      </text>
    </comment>
    <comment ref="AC1719" authorId="0" shapeId="0">
      <text>
        <t>Wrong tagging</t>
      </text>
    </comment>
    <comment ref="AH1719" authorId="0" shapeId="0">
      <text>
        <t>Wrong tagging</t>
      </text>
    </comment>
    <comment ref="AM1719" authorId="0" shapeId="0">
      <text>
        <t>Wrong tagging</t>
      </text>
    </comment>
    <comment ref="AR1719" authorId="0" shapeId="0">
      <text>
        <t>Wrong tagging</t>
      </text>
    </comment>
    <comment ref="A1724" authorId="0" shapeId="0">
      <text>
        <t>Merging Error was corrected in this row</t>
      </text>
    </comment>
    <comment ref="B1724" authorId="0" shapeId="0">
      <text>
        <t>Merging Error was corrected in this row</t>
      </text>
    </comment>
    <comment ref="C1724" authorId="0" shapeId="0">
      <text>
        <t>Merging Error was corrected in this row</t>
      </text>
    </comment>
    <comment ref="D1724" authorId="0" shapeId="0">
      <text>
        <t>Merging Error was corrected in this row</t>
      </text>
    </comment>
    <comment ref="E1724" authorId="0" shapeId="0">
      <text>
        <t>Merging Error was corrected in this row</t>
      </text>
    </comment>
    <comment ref="F1724" authorId="0" shapeId="0">
      <text>
        <t>Merging Error was corrected in this row</t>
      </text>
    </comment>
    <comment ref="G1724" authorId="0" shapeId="0">
      <text>
        <t>Merging Error was corrected in this row</t>
      </text>
    </comment>
    <comment ref="H1724" authorId="0" shapeId="0">
      <text>
        <t>Merging Error was corrected in this row</t>
      </text>
    </comment>
    <comment ref="I1724" authorId="0" shapeId="0">
      <text>
        <t>Merging Error was corrected in this row</t>
      </text>
    </comment>
    <comment ref="J1724" authorId="0" shapeId="0">
      <text>
        <t>Merging Error was corrected in this row</t>
      </text>
    </comment>
    <comment ref="K1724" authorId="0" shapeId="0">
      <text>
        <t>Merging Error was corrected in this row</t>
      </text>
    </comment>
    <comment ref="L1724" authorId="0" shapeId="0">
      <text>
        <t>Merging Error was corrected in this row</t>
      </text>
    </comment>
    <comment ref="M1724" authorId="0" shapeId="0">
      <text>
        <t>Merging Error was corrected in this row</t>
      </text>
    </comment>
    <comment ref="N1724" authorId="0" shapeId="0">
      <text>
        <t>Merging Error was corrected in this row</t>
      </text>
    </comment>
    <comment ref="O1724" authorId="0" shapeId="0">
      <text>
        <t>Merging Error was corrected in this row</t>
      </text>
    </comment>
    <comment ref="P1724" authorId="0" shapeId="0">
      <text>
        <t>Merging Error was corrected in this row</t>
      </text>
    </comment>
    <comment ref="Q1724" authorId="0" shapeId="0">
      <text>
        <t>Merging Error was corrected in this row</t>
      </text>
    </comment>
    <comment ref="R1724" authorId="0" shapeId="0">
      <text>
        <t>Merging Error was corrected in this row</t>
      </text>
    </comment>
    <comment ref="S1724" authorId="0" shapeId="0">
      <text>
        <t>Wrong tagging</t>
      </text>
    </comment>
    <comment ref="T1724" authorId="0" shapeId="0">
      <text>
        <t>Merging Error was corrected in this row</t>
      </text>
    </comment>
    <comment ref="U1724" authorId="0" shapeId="0">
      <text>
        <t>Merging Error was corrected in this row</t>
      </text>
    </comment>
    <comment ref="V1724" authorId="0" shapeId="0">
      <text>
        <t>Merging Error was corrected in this row</t>
      </text>
    </comment>
    <comment ref="W1724" authorId="0" shapeId="0">
      <text>
        <t>Merging Error was corrected in this row</t>
      </text>
    </comment>
    <comment ref="X1724" authorId="0" shapeId="0">
      <text>
        <t>Wrong tagging</t>
      </text>
    </comment>
    <comment ref="Y1724" authorId="0" shapeId="0">
      <text>
        <t>Merging Error was corrected in this row</t>
      </text>
    </comment>
    <comment ref="Z1724" authorId="0" shapeId="0">
      <text>
        <t>Merging Error was corrected in this row</t>
      </text>
    </comment>
    <comment ref="AA1724" authorId="0" shapeId="0">
      <text>
        <t>Merging Error was corrected in this row</t>
      </text>
    </comment>
    <comment ref="AB1724" authorId="0" shapeId="0">
      <text>
        <t>Merging Error was corrected in this row</t>
      </text>
    </comment>
    <comment ref="AC1724" authorId="0" shapeId="0">
      <text>
        <t>Wrong tagging</t>
      </text>
    </comment>
    <comment ref="AD1724" authorId="0" shapeId="0">
      <text>
        <t>Merging Error was corrected in this row</t>
      </text>
    </comment>
    <comment ref="AE1724" authorId="0" shapeId="0">
      <text>
        <t>Merging Error was corrected in this row</t>
      </text>
    </comment>
    <comment ref="AF1724" authorId="0" shapeId="0">
      <text>
        <t>Merging Error was corrected in this row</t>
      </text>
    </comment>
    <comment ref="AG1724" authorId="0" shapeId="0">
      <text>
        <t>Merging Error was corrected in this row</t>
      </text>
    </comment>
    <comment ref="AH1724" authorId="0" shapeId="0">
      <text>
        <t>Wrong tagging</t>
      </text>
    </comment>
    <comment ref="AI1724" authorId="0" shapeId="0">
      <text>
        <t>Merging Error was corrected in this row</t>
      </text>
    </comment>
    <comment ref="AJ1724" authorId="0" shapeId="0">
      <text>
        <t>Merging Error was corrected in this row</t>
      </text>
    </comment>
    <comment ref="AK1724" authorId="0" shapeId="0">
      <text>
        <t>Merging Error was corrected in this row</t>
      </text>
    </comment>
    <comment ref="AL1724" authorId="0" shapeId="0">
      <text>
        <t>Merging Error was corrected in this row</t>
      </text>
    </comment>
    <comment ref="AM1724" authorId="0" shapeId="0">
      <text>
        <t>Wrong tagging</t>
      </text>
    </comment>
    <comment ref="AN1724" authorId="0" shapeId="0">
      <text>
        <t>Merging Error was corrected in this row</t>
      </text>
    </comment>
    <comment ref="AO1724" authorId="0" shapeId="0">
      <text>
        <t>Merging Error was corrected in this row</t>
      </text>
    </comment>
    <comment ref="AP1724" authorId="0" shapeId="0">
      <text>
        <t>Merging Error was corrected in this row</t>
      </text>
    </comment>
    <comment ref="AQ1724" authorId="0" shapeId="0">
      <text>
        <t>Merging Error was corrected in this row</t>
      </text>
    </comment>
    <comment ref="AR1724" authorId="0" shapeId="0">
      <text>
        <t>Wrong tagging</t>
      </text>
    </comment>
    <comment ref="AS1724" authorId="0" shapeId="0">
      <text>
        <t>Merging Error was corrected in this row</t>
      </text>
    </comment>
    <comment ref="AT1724" authorId="0" shapeId="0">
      <text>
        <t>Merging Error was corrected in this row</t>
      </text>
    </comment>
    <comment ref="AC1727" authorId="0" shapeId="0">
      <text>
        <t>Wrong tagging</t>
      </text>
    </comment>
    <comment ref="AH1727" authorId="0" shapeId="0">
      <text>
        <t>Wrong tagging</t>
      </text>
    </comment>
    <comment ref="AM1727" authorId="0" shapeId="0">
      <text>
        <t>Wrong tagging</t>
      </text>
    </comment>
    <comment ref="AR1727" authorId="0" shapeId="0">
      <text>
        <t>Wrong tagging</t>
      </text>
    </comment>
    <comment ref="A1728" authorId="0" shapeId="0">
      <text>
        <t>Merging Error was corrected in this row</t>
      </text>
    </comment>
    <comment ref="B1728" authorId="0" shapeId="0">
      <text>
        <t>Merging Error was corrected in this row</t>
      </text>
    </comment>
    <comment ref="C1728" authorId="0" shapeId="0">
      <text>
        <t>Merging Error was corrected in this row</t>
      </text>
    </comment>
    <comment ref="D1728" authorId="0" shapeId="0">
      <text>
        <t>Merging Error was corrected in this row</t>
      </text>
    </comment>
    <comment ref="E1728" authorId="0" shapeId="0">
      <text>
        <t>Merging Error was corrected in this row</t>
      </text>
    </comment>
    <comment ref="F1728" authorId="0" shapeId="0">
      <text>
        <t>Merging Error was corrected in this row</t>
      </text>
    </comment>
    <comment ref="G1728" authorId="0" shapeId="0">
      <text>
        <t>Merging Error was corrected in this row</t>
      </text>
    </comment>
    <comment ref="H1728" authorId="0" shapeId="0">
      <text>
        <t>Merging Error was corrected in this row</t>
      </text>
    </comment>
    <comment ref="I1728" authorId="0" shapeId="0">
      <text>
        <t>Merging Error was corrected in this row</t>
      </text>
    </comment>
    <comment ref="J1728" authorId="0" shapeId="0">
      <text>
        <t>Merging Error was corrected in this row</t>
      </text>
    </comment>
    <comment ref="K1728" authorId="0" shapeId="0">
      <text>
        <t>Merging Error was corrected in this row</t>
      </text>
    </comment>
    <comment ref="L1728" authorId="0" shapeId="0">
      <text>
        <t>Merging Error was corrected in this row</t>
      </text>
    </comment>
    <comment ref="M1728" authorId="0" shapeId="0">
      <text>
        <t>Merging Error was corrected in this row</t>
      </text>
    </comment>
    <comment ref="N1728" authorId="0" shapeId="0">
      <text>
        <t>Merging Error was corrected in this row</t>
      </text>
    </comment>
    <comment ref="O1728" authorId="0" shapeId="0">
      <text>
        <t>Merging Error was corrected in this row</t>
      </text>
    </comment>
    <comment ref="P1728" authorId="0" shapeId="0">
      <text>
        <t>Merging Error was corrected in this row</t>
      </text>
    </comment>
    <comment ref="Q1728" authorId="0" shapeId="0">
      <text>
        <t>Merging Error was corrected in this row</t>
      </text>
    </comment>
    <comment ref="R1728" authorId="0" shapeId="0">
      <text>
        <t>Merging Error was corrected in this row</t>
      </text>
    </comment>
    <comment ref="S1728" authorId="0" shapeId="0">
      <text>
        <t>Wrong tagging</t>
      </text>
    </comment>
    <comment ref="T1728" authorId="0" shapeId="0">
      <text>
        <t>Merging Error was corrected in this row</t>
      </text>
    </comment>
    <comment ref="U1728" authorId="0" shapeId="0">
      <text>
        <t>Merging Error was corrected in this row</t>
      </text>
    </comment>
    <comment ref="V1728" authorId="0" shapeId="0">
      <text>
        <t>Merging Error was corrected in this row</t>
      </text>
    </comment>
    <comment ref="W1728" authorId="0" shapeId="0">
      <text>
        <t>Merging Error was corrected in this row</t>
      </text>
    </comment>
    <comment ref="X1728" authorId="0" shapeId="0">
      <text>
        <t>Wrong tagging</t>
      </text>
    </comment>
    <comment ref="Y1728" authorId="0" shapeId="0">
      <text>
        <t>Merging Error was corrected in this row</t>
      </text>
    </comment>
    <comment ref="Z1728" authorId="0" shapeId="0">
      <text>
        <t>Merging Error was corrected in this row</t>
      </text>
    </comment>
    <comment ref="AA1728" authorId="0" shapeId="0">
      <text>
        <t>Merging Error was corrected in this row</t>
      </text>
    </comment>
    <comment ref="AB1728" authorId="0" shapeId="0">
      <text>
        <t>Merging Error was corrected in this row</t>
      </text>
    </comment>
    <comment ref="AC1728" authorId="0" shapeId="0">
      <text>
        <t>Wrong tagging</t>
      </text>
    </comment>
    <comment ref="AD1728" authorId="0" shapeId="0">
      <text>
        <t>Merging Error was corrected in this row</t>
      </text>
    </comment>
    <comment ref="AE1728" authorId="0" shapeId="0">
      <text>
        <t>Merging Error was corrected in this row</t>
      </text>
    </comment>
    <comment ref="AF1728" authorId="0" shapeId="0">
      <text>
        <t>Merging Error was corrected in this row</t>
      </text>
    </comment>
    <comment ref="AG1728" authorId="0" shapeId="0">
      <text>
        <t>Merging Error was corrected in this row</t>
      </text>
    </comment>
    <comment ref="AH1728" authorId="0" shapeId="0">
      <text>
        <t>Merging Error was corrected in this row</t>
      </text>
    </comment>
    <comment ref="AI1728" authorId="0" shapeId="0">
      <text>
        <t>Merging Error was corrected in this row</t>
      </text>
    </comment>
    <comment ref="AJ1728" authorId="0" shapeId="0">
      <text>
        <t>Merging Error was corrected in this row</t>
      </text>
    </comment>
    <comment ref="AK1728" authorId="0" shapeId="0">
      <text>
        <t>Merging Error was corrected in this row</t>
      </text>
    </comment>
    <comment ref="AL1728" authorId="0" shapeId="0">
      <text>
        <t>Merging Error was corrected in this row</t>
      </text>
    </comment>
    <comment ref="AM1728" authorId="0" shapeId="0">
      <text>
        <t>Wrong tagging</t>
      </text>
    </comment>
    <comment ref="AN1728" authorId="0" shapeId="0">
      <text>
        <t>Merging Error was corrected in this row</t>
      </text>
    </comment>
    <comment ref="AO1728" authorId="0" shapeId="0">
      <text>
        <t>Merging Error was corrected in this row</t>
      </text>
    </comment>
    <comment ref="AP1728" authorId="0" shapeId="0">
      <text>
        <t>Merging Error was corrected in this row</t>
      </text>
    </comment>
    <comment ref="AQ1728" authorId="0" shapeId="0">
      <text>
        <t>Merging Error was corrected in this row</t>
      </text>
    </comment>
    <comment ref="AR1728" authorId="0" shapeId="0">
      <text>
        <t>Wrong tagging</t>
      </text>
    </comment>
    <comment ref="AS1728" authorId="0" shapeId="0">
      <text>
        <t>Merging Error was corrected in this row</t>
      </text>
    </comment>
    <comment ref="AT1728" authorId="0" shapeId="0">
      <text>
        <t>Merging Error was corrected in this row</t>
      </text>
    </comment>
    <comment ref="S1731" authorId="0" shapeId="0">
      <text>
        <t>Wrong tagging</t>
      </text>
    </comment>
    <comment ref="X1731" authorId="0" shapeId="0">
      <text>
        <t>Wrong tagging</t>
      </text>
    </comment>
    <comment ref="AC1731" authorId="0" shapeId="0">
      <text>
        <t>Wrong tagging</t>
      </text>
    </comment>
    <comment ref="AH1731" authorId="0" shapeId="0">
      <text>
        <t>Wrong tagging</t>
      </text>
    </comment>
    <comment ref="AM1731" authorId="0" shapeId="0">
      <text>
        <t>Wrong tagging</t>
      </text>
    </comment>
    <comment ref="AR1731" authorId="0" shapeId="0">
      <text>
        <t>Wrong tagging</t>
      </text>
    </comment>
    <comment ref="A1732" authorId="0" shapeId="0">
      <text>
        <t>Merging Error was corrected in this row</t>
      </text>
    </comment>
    <comment ref="B1732" authorId="0" shapeId="0">
      <text>
        <t>Merging Error was corrected in this row</t>
      </text>
    </comment>
    <comment ref="C1732" authorId="0" shapeId="0">
      <text>
        <t>Merging Error was corrected in this row</t>
      </text>
    </comment>
    <comment ref="D1732" authorId="0" shapeId="0">
      <text>
        <t>Merging Error was corrected in this row</t>
      </text>
    </comment>
    <comment ref="E1732" authorId="0" shapeId="0">
      <text>
        <t>Merging Error was corrected in this row</t>
      </text>
    </comment>
    <comment ref="F1732" authorId="0" shapeId="0">
      <text>
        <t>Merging Error was corrected in this row</t>
      </text>
    </comment>
    <comment ref="G1732" authorId="0" shapeId="0">
      <text>
        <t>Merging Error was corrected in this row</t>
      </text>
    </comment>
    <comment ref="H1732" authorId="0" shapeId="0">
      <text>
        <t>Merging Error was corrected in this row</t>
      </text>
    </comment>
    <comment ref="I1732" authorId="0" shapeId="0">
      <text>
        <t>Merging Error was corrected in this row</t>
      </text>
    </comment>
    <comment ref="J1732" authorId="0" shapeId="0">
      <text>
        <t>Merging Error was corrected in this row</t>
      </text>
    </comment>
    <comment ref="K1732" authorId="0" shapeId="0">
      <text>
        <t>Merging Error was corrected in this row</t>
      </text>
    </comment>
    <comment ref="L1732" authorId="0" shapeId="0">
      <text>
        <t>Merging Error was corrected in this row</t>
      </text>
    </comment>
    <comment ref="M1732" authorId="0" shapeId="0">
      <text>
        <t>Merging Error was corrected in this row</t>
      </text>
    </comment>
    <comment ref="N1732" authorId="0" shapeId="0">
      <text>
        <t>Merging Error was corrected in this row</t>
      </text>
    </comment>
    <comment ref="O1732" authorId="0" shapeId="0">
      <text>
        <t>Merging Error was corrected in this row</t>
      </text>
    </comment>
    <comment ref="P1732" authorId="0" shapeId="0">
      <text>
        <t>Merging Error was corrected in this row</t>
      </text>
    </comment>
    <comment ref="Q1732" authorId="0" shapeId="0">
      <text>
        <t>Merging Error was corrected in this row</t>
      </text>
    </comment>
    <comment ref="R1732" authorId="0" shapeId="0">
      <text>
        <t>Merging Error was corrected in this row</t>
      </text>
    </comment>
    <comment ref="S1732" authorId="0" shapeId="0">
      <text>
        <t>Wrong tagging</t>
      </text>
    </comment>
    <comment ref="T1732" authorId="0" shapeId="0">
      <text>
        <t>Merging Error was corrected in this row</t>
      </text>
    </comment>
    <comment ref="U1732" authorId="0" shapeId="0">
      <text>
        <t>Merging Error was corrected in this row</t>
      </text>
    </comment>
    <comment ref="V1732" authorId="0" shapeId="0">
      <text>
        <t>Merging Error was corrected in this row</t>
      </text>
    </comment>
    <comment ref="W1732" authorId="0" shapeId="0">
      <text>
        <t>Merging Error was corrected in this row</t>
      </text>
    </comment>
    <comment ref="X1732" authorId="0" shapeId="0">
      <text>
        <t>Wrong tagging</t>
      </text>
    </comment>
    <comment ref="Y1732" authorId="0" shapeId="0">
      <text>
        <t>Merging Error was corrected in this row</t>
      </text>
    </comment>
    <comment ref="Z1732" authorId="0" shapeId="0">
      <text>
        <t>Merging Error was corrected in this row</t>
      </text>
    </comment>
    <comment ref="AA1732" authorId="0" shapeId="0">
      <text>
        <t>Merging Error was corrected in this row</t>
      </text>
    </comment>
    <comment ref="AB1732" authorId="0" shapeId="0">
      <text>
        <t>Merging Error was corrected in this row</t>
      </text>
    </comment>
    <comment ref="AC1732" authorId="0" shapeId="0">
      <text>
        <t>Wrong tagging</t>
      </text>
    </comment>
    <comment ref="AD1732" authorId="0" shapeId="0">
      <text>
        <t>Merging Error was corrected in this row</t>
      </text>
    </comment>
    <comment ref="AE1732" authorId="0" shapeId="0">
      <text>
        <t>Merging Error was corrected in this row</t>
      </text>
    </comment>
    <comment ref="AF1732" authorId="0" shapeId="0">
      <text>
        <t>Merging Error was corrected in this row</t>
      </text>
    </comment>
    <comment ref="AG1732" authorId="0" shapeId="0">
      <text>
        <t>Merging Error was corrected in this row</t>
      </text>
    </comment>
    <comment ref="AH1732" authorId="0" shapeId="0">
      <text>
        <t>Wrong tagging</t>
      </text>
    </comment>
    <comment ref="AI1732" authorId="0" shapeId="0">
      <text>
        <t>Merging Error was corrected in this row</t>
      </text>
    </comment>
    <comment ref="AJ1732" authorId="0" shapeId="0">
      <text>
        <t>Merging Error was corrected in this row</t>
      </text>
    </comment>
    <comment ref="AK1732" authorId="0" shapeId="0">
      <text>
        <t>Merging Error was corrected in this row</t>
      </text>
    </comment>
    <comment ref="AL1732" authorId="0" shapeId="0">
      <text>
        <t>Merging Error was corrected in this row</t>
      </text>
    </comment>
    <comment ref="AM1732" authorId="0" shapeId="0">
      <text>
        <t>Wrong tagging</t>
      </text>
    </comment>
    <comment ref="AN1732" authorId="0" shapeId="0">
      <text>
        <t>Merging Error was corrected in this row</t>
      </text>
    </comment>
    <comment ref="AO1732" authorId="0" shapeId="0">
      <text>
        <t>Merging Error was corrected in this row</t>
      </text>
    </comment>
    <comment ref="AP1732" authorId="0" shapeId="0">
      <text>
        <t>Merging Error was corrected in this row</t>
      </text>
    </comment>
    <comment ref="AQ1732" authorId="0" shapeId="0">
      <text>
        <t>Merging Error was corrected in this row</t>
      </text>
    </comment>
    <comment ref="AR1732" authorId="0" shapeId="0">
      <text>
        <t>Wrong tagging</t>
      </text>
    </comment>
    <comment ref="AS1732" authorId="0" shapeId="0">
      <text>
        <t>Merging Error was corrected in this row</t>
      </text>
    </comment>
    <comment ref="AT1732" authorId="0" shapeId="0">
      <text>
        <t>Merging Error was corrected in this row</t>
      </text>
    </comment>
    <comment ref="A1733" authorId="0" shapeId="0">
      <text>
        <t>Merging Error was corrected in this row</t>
      </text>
    </comment>
    <comment ref="B1733" authorId="0" shapeId="0">
      <text>
        <t>Merging Error was corrected in this row</t>
      </text>
    </comment>
    <comment ref="C1733" authorId="0" shapeId="0">
      <text>
        <t>Merging Error was corrected in this row</t>
      </text>
    </comment>
    <comment ref="D1733" authorId="0" shapeId="0">
      <text>
        <t>Merging Error was corrected in this row</t>
      </text>
    </comment>
    <comment ref="E1733" authorId="0" shapeId="0">
      <text>
        <t>Merging Error was corrected in this row</t>
      </text>
    </comment>
    <comment ref="F1733" authorId="0" shapeId="0">
      <text>
        <t>Merging Error was corrected in this row</t>
      </text>
    </comment>
    <comment ref="G1733" authorId="0" shapeId="0">
      <text>
        <t>Merging Error was corrected in this row</t>
      </text>
    </comment>
    <comment ref="H1733" authorId="0" shapeId="0">
      <text>
        <t>Merging Error was corrected in this row</t>
      </text>
    </comment>
    <comment ref="I1733" authorId="0" shapeId="0">
      <text>
        <t>Merging Error was corrected in this row</t>
      </text>
    </comment>
    <comment ref="J1733" authorId="0" shapeId="0">
      <text>
        <t>Merging Error was corrected in this row</t>
      </text>
    </comment>
    <comment ref="K1733" authorId="0" shapeId="0">
      <text>
        <t>Merging Error was corrected in this row</t>
      </text>
    </comment>
    <comment ref="L1733" authorId="0" shapeId="0">
      <text>
        <t>Merging Error was corrected in this row</t>
      </text>
    </comment>
    <comment ref="M1733" authorId="0" shapeId="0">
      <text>
        <t>Merging Error was corrected in this row</t>
      </text>
    </comment>
    <comment ref="N1733" authorId="0" shapeId="0">
      <text>
        <t>Merging Error was corrected in this row</t>
      </text>
    </comment>
    <comment ref="O1733" authorId="0" shapeId="0">
      <text>
        <t>Merging Error was corrected in this row</t>
      </text>
    </comment>
    <comment ref="P1733" authorId="0" shapeId="0">
      <text>
        <t>Merging Error was corrected in this row</t>
      </text>
    </comment>
    <comment ref="Q1733" authorId="0" shapeId="0">
      <text>
        <t>Merging Error was corrected in this row</t>
      </text>
    </comment>
    <comment ref="R1733" authorId="0" shapeId="0">
      <text>
        <t>Merging Error was corrected in this row</t>
      </text>
    </comment>
    <comment ref="S1733" authorId="0" shapeId="0">
      <text>
        <t>Wrong tagging</t>
      </text>
    </comment>
    <comment ref="T1733" authorId="0" shapeId="0">
      <text>
        <t>Merging Error was corrected in this row</t>
      </text>
    </comment>
    <comment ref="U1733" authorId="0" shapeId="0">
      <text>
        <t>Merging Error was corrected in this row</t>
      </text>
    </comment>
    <comment ref="V1733" authorId="0" shapeId="0">
      <text>
        <t>Merging Error was corrected in this row</t>
      </text>
    </comment>
    <comment ref="W1733" authorId="0" shapeId="0">
      <text>
        <t>Merging Error was corrected in this row</t>
      </text>
    </comment>
    <comment ref="X1733" authorId="0" shapeId="0">
      <text>
        <t>Wrong tagging</t>
      </text>
    </comment>
    <comment ref="Y1733" authorId="0" shapeId="0">
      <text>
        <t>Merging Error was corrected in this row</t>
      </text>
    </comment>
    <comment ref="Z1733" authorId="0" shapeId="0">
      <text>
        <t>Merging Error was corrected in this row</t>
      </text>
    </comment>
    <comment ref="AA1733" authorId="0" shapeId="0">
      <text>
        <t>Merging Error was corrected in this row</t>
      </text>
    </comment>
    <comment ref="AB1733" authorId="0" shapeId="0">
      <text>
        <t>Merging Error was corrected in this row</t>
      </text>
    </comment>
    <comment ref="AC1733" authorId="0" shapeId="0">
      <text>
        <t>Wrong tagging</t>
      </text>
    </comment>
    <comment ref="AD1733" authorId="0" shapeId="0">
      <text>
        <t>Merging Error was corrected in this row</t>
      </text>
    </comment>
    <comment ref="AE1733" authorId="0" shapeId="0">
      <text>
        <t>Merging Error was corrected in this row</t>
      </text>
    </comment>
    <comment ref="AF1733" authorId="0" shapeId="0">
      <text>
        <t>Merging Error was corrected in this row</t>
      </text>
    </comment>
    <comment ref="AG1733" authorId="0" shapeId="0">
      <text>
        <t>Merging Error was corrected in this row</t>
      </text>
    </comment>
    <comment ref="AH1733" authorId="0" shapeId="0">
      <text>
        <t>Wrong tagging</t>
      </text>
    </comment>
    <comment ref="AI1733" authorId="0" shapeId="0">
      <text>
        <t>Merging Error was corrected in this row</t>
      </text>
    </comment>
    <comment ref="AJ1733" authorId="0" shapeId="0">
      <text>
        <t>Merging Error was corrected in this row</t>
      </text>
    </comment>
    <comment ref="AK1733" authorId="0" shapeId="0">
      <text>
        <t>Merging Error was corrected in this row</t>
      </text>
    </comment>
    <comment ref="AL1733" authorId="0" shapeId="0">
      <text>
        <t>Merging Error was corrected in this row</t>
      </text>
    </comment>
    <comment ref="AM1733" authorId="0" shapeId="0">
      <text>
        <t>Wrong tagging</t>
      </text>
    </comment>
    <comment ref="AN1733" authorId="0" shapeId="0">
      <text>
        <t>Merging Error was corrected in this row</t>
      </text>
    </comment>
    <comment ref="AO1733" authorId="0" shapeId="0">
      <text>
        <t>Merging Error was corrected in this row</t>
      </text>
    </comment>
    <comment ref="AP1733" authorId="0" shapeId="0">
      <text>
        <t>Merging Error was corrected in this row</t>
      </text>
    </comment>
    <comment ref="AQ1733" authorId="0" shapeId="0">
      <text>
        <t>Merging Error was corrected in this row</t>
      </text>
    </comment>
    <comment ref="AR1733" authorId="0" shapeId="0">
      <text>
        <t>Wrong tagging</t>
      </text>
    </comment>
    <comment ref="AS1733" authorId="0" shapeId="0">
      <text>
        <t>Merging Error was corrected in this row</t>
      </text>
    </comment>
    <comment ref="AT1733" authorId="0" shapeId="0">
      <text>
        <t>Merging Error was corrected in this row</t>
      </text>
    </comment>
    <comment ref="AR1734" authorId="0" shapeId="0">
      <text>
        <t>Wrong tagging</t>
      </text>
    </comment>
    <comment ref="A1736" authorId="0" shapeId="0">
      <text>
        <t>Merging Error was corrected in this row</t>
      </text>
    </comment>
    <comment ref="B1736" authorId="0" shapeId="0">
      <text>
        <t>Merging Error was corrected in this row</t>
      </text>
    </comment>
    <comment ref="C1736" authorId="0" shapeId="0">
      <text>
        <t>Merging Error was corrected in this row</t>
      </text>
    </comment>
    <comment ref="D1736" authorId="0" shapeId="0">
      <text>
        <t>Merging Error was corrected in this row</t>
      </text>
    </comment>
    <comment ref="E1736" authorId="0" shapeId="0">
      <text>
        <t>Merging Error was corrected in this row</t>
      </text>
    </comment>
    <comment ref="F1736" authorId="0" shapeId="0">
      <text>
        <t>Merging Error was corrected in this row</t>
      </text>
    </comment>
    <comment ref="G1736" authorId="0" shapeId="0">
      <text>
        <t>Merging Error was corrected in this row</t>
      </text>
    </comment>
    <comment ref="H1736" authorId="0" shapeId="0">
      <text>
        <t>Merging Error was corrected in this row</t>
      </text>
    </comment>
    <comment ref="I1736" authorId="0" shapeId="0">
      <text>
        <t>Merging Error was corrected in this row</t>
      </text>
    </comment>
    <comment ref="J1736" authorId="0" shapeId="0">
      <text>
        <t>Merging Error was corrected in this row</t>
      </text>
    </comment>
    <comment ref="K1736" authorId="0" shapeId="0">
      <text>
        <t>Merging Error was corrected in this row</t>
      </text>
    </comment>
    <comment ref="L1736" authorId="0" shapeId="0">
      <text>
        <t>Merging Error was corrected in this row</t>
      </text>
    </comment>
    <comment ref="M1736" authorId="0" shapeId="0">
      <text>
        <t>Merging Error was corrected in this row</t>
      </text>
    </comment>
    <comment ref="N1736" authorId="0" shapeId="0">
      <text>
        <t>Merging Error was corrected in this row</t>
      </text>
    </comment>
    <comment ref="O1736" authorId="0" shapeId="0">
      <text>
        <t>Merging Error was corrected in this row</t>
      </text>
    </comment>
    <comment ref="P1736" authorId="0" shapeId="0">
      <text>
        <t>Merging Error was corrected in this row</t>
      </text>
    </comment>
    <comment ref="Q1736" authorId="0" shapeId="0">
      <text>
        <t>Merging Error was corrected in this row</t>
      </text>
    </comment>
    <comment ref="R1736" authorId="0" shapeId="0">
      <text>
        <t>Merging Error was corrected in this row</t>
      </text>
    </comment>
    <comment ref="S1736" authorId="0" shapeId="0">
      <text>
        <t>Wrong tagging</t>
      </text>
    </comment>
    <comment ref="T1736" authorId="0" shapeId="0">
      <text>
        <t>Merging Error was corrected in this row</t>
      </text>
    </comment>
    <comment ref="U1736" authorId="0" shapeId="0">
      <text>
        <t>Merging Error was corrected in this row</t>
      </text>
    </comment>
    <comment ref="V1736" authorId="0" shapeId="0">
      <text>
        <t>Merging Error was corrected in this row</t>
      </text>
    </comment>
    <comment ref="W1736" authorId="0" shapeId="0">
      <text>
        <t>Merging Error was corrected in this row</t>
      </text>
    </comment>
    <comment ref="X1736" authorId="0" shapeId="0">
      <text>
        <t>Wrong tagging</t>
      </text>
    </comment>
    <comment ref="Y1736" authorId="0" shapeId="0">
      <text>
        <t>Merging Error was corrected in this row</t>
      </text>
    </comment>
    <comment ref="Z1736" authorId="0" shapeId="0">
      <text>
        <t>Merging Error was corrected in this row</t>
      </text>
    </comment>
    <comment ref="AA1736" authorId="0" shapeId="0">
      <text>
        <t>Merging Error was corrected in this row</t>
      </text>
    </comment>
    <comment ref="AB1736" authorId="0" shapeId="0">
      <text>
        <t>Merging Error was corrected in this row</t>
      </text>
    </comment>
    <comment ref="AC1736" authorId="0" shapeId="0">
      <text>
        <t>Wrong tagging</t>
      </text>
    </comment>
    <comment ref="AD1736" authorId="0" shapeId="0">
      <text>
        <t>Merging Error was corrected in this row</t>
      </text>
    </comment>
    <comment ref="AE1736" authorId="0" shapeId="0">
      <text>
        <t>Merging Error was corrected in this row</t>
      </text>
    </comment>
    <comment ref="AF1736" authorId="0" shapeId="0">
      <text>
        <t>Merging Error was corrected in this row</t>
      </text>
    </comment>
    <comment ref="AG1736" authorId="0" shapeId="0">
      <text>
        <t>Merging Error was corrected in this row</t>
      </text>
    </comment>
    <comment ref="AH1736" authorId="0" shapeId="0">
      <text>
        <t>Wrong tagging</t>
      </text>
    </comment>
    <comment ref="AI1736" authorId="0" shapeId="0">
      <text>
        <t>Merging Error was corrected in this row</t>
      </text>
    </comment>
    <comment ref="AJ1736" authorId="0" shapeId="0">
      <text>
        <t>Merging Error was corrected in this row</t>
      </text>
    </comment>
    <comment ref="AK1736" authorId="0" shapeId="0">
      <text>
        <t>Merging Error was corrected in this row</t>
      </text>
    </comment>
    <comment ref="AL1736" authorId="0" shapeId="0">
      <text>
        <t>Merging Error was corrected in this row</t>
      </text>
    </comment>
    <comment ref="AM1736" authorId="0" shapeId="0">
      <text>
        <t>Wrong tagging</t>
      </text>
    </comment>
    <comment ref="AN1736" authorId="0" shapeId="0">
      <text>
        <t>Merging Error was corrected in this row</t>
      </text>
    </comment>
    <comment ref="AO1736" authorId="0" shapeId="0">
      <text>
        <t>Merging Error was corrected in this row</t>
      </text>
    </comment>
    <comment ref="AP1736" authorId="0" shapeId="0">
      <text>
        <t>Merging Error was corrected in this row</t>
      </text>
    </comment>
    <comment ref="AQ1736" authorId="0" shapeId="0">
      <text>
        <t>Merging Error was corrected in this row</t>
      </text>
    </comment>
    <comment ref="AR1736" authorId="0" shapeId="0">
      <text>
        <t>Wrong tagging</t>
      </text>
    </comment>
    <comment ref="AS1736" authorId="0" shapeId="0">
      <text>
        <t>Merging Error was corrected in this row</t>
      </text>
    </comment>
    <comment ref="AT1736" authorId="0" shapeId="0">
      <text>
        <t>Merging Error was corrected in this row</t>
      </text>
    </comment>
    <comment ref="A1741" authorId="0" shapeId="0">
      <text>
        <t>Merging Error was corrected in this row</t>
      </text>
    </comment>
    <comment ref="B1741" authorId="0" shapeId="0">
      <text>
        <t>Merging Error was corrected in this row</t>
      </text>
    </comment>
    <comment ref="C1741" authorId="0" shapeId="0">
      <text>
        <t>Merging Error was corrected in this row</t>
      </text>
    </comment>
    <comment ref="D1741" authorId="0" shapeId="0">
      <text>
        <t>Merging Error was corrected in this row</t>
      </text>
    </comment>
    <comment ref="E1741" authorId="0" shapeId="0">
      <text>
        <t>Merging Error was corrected in this row</t>
      </text>
    </comment>
    <comment ref="F1741" authorId="0" shapeId="0">
      <text>
        <t>Merging Error was corrected in this row</t>
      </text>
    </comment>
    <comment ref="G1741" authorId="0" shapeId="0">
      <text>
        <t>Merging Error was corrected in this row</t>
      </text>
    </comment>
    <comment ref="H1741" authorId="0" shapeId="0">
      <text>
        <t>Merging Error was corrected in this row</t>
      </text>
    </comment>
    <comment ref="I1741" authorId="0" shapeId="0">
      <text>
        <t>Merging Error was corrected in this row</t>
      </text>
    </comment>
    <comment ref="J1741" authorId="0" shapeId="0">
      <text>
        <t>Merging Error was corrected in this row</t>
      </text>
    </comment>
    <comment ref="K1741" authorId="0" shapeId="0">
      <text>
        <t>Merging Error was corrected in this row</t>
      </text>
    </comment>
    <comment ref="L1741" authorId="0" shapeId="0">
      <text>
        <t>Merging Error was corrected in this row</t>
      </text>
    </comment>
    <comment ref="M1741" authorId="0" shapeId="0">
      <text>
        <t>Merging Error was corrected in this row</t>
      </text>
    </comment>
    <comment ref="N1741" authorId="0" shapeId="0">
      <text>
        <t>Merging Error was corrected in this row</t>
      </text>
    </comment>
    <comment ref="O1741" authorId="0" shapeId="0">
      <text>
        <t>Merging Error was corrected in this row</t>
      </text>
    </comment>
    <comment ref="P1741" authorId="0" shapeId="0">
      <text>
        <t>Merging Error was corrected in this row</t>
      </text>
    </comment>
    <comment ref="Q1741" authorId="0" shapeId="0">
      <text>
        <t>Merging Error was corrected in this row</t>
      </text>
    </comment>
    <comment ref="R1741" authorId="0" shapeId="0">
      <text>
        <t>Merging Error was corrected in this row</t>
      </text>
    </comment>
    <comment ref="S1741" authorId="0" shapeId="0">
      <text>
        <t>Wrong tagging</t>
      </text>
    </comment>
    <comment ref="T1741" authorId="0" shapeId="0">
      <text>
        <t>Merging Error was corrected in this row</t>
      </text>
    </comment>
    <comment ref="U1741" authorId="0" shapeId="0">
      <text>
        <t>Merging Error was corrected in this row</t>
      </text>
    </comment>
    <comment ref="V1741" authorId="0" shapeId="0">
      <text>
        <t>Merging Error was corrected in this row</t>
      </text>
    </comment>
    <comment ref="W1741" authorId="0" shapeId="0">
      <text>
        <t>Merging Error was corrected in this row</t>
      </text>
    </comment>
    <comment ref="X1741" authorId="0" shapeId="0">
      <text>
        <t>Wrong tagging</t>
      </text>
    </comment>
    <comment ref="Y1741" authorId="0" shapeId="0">
      <text>
        <t>Merging Error was corrected in this row</t>
      </text>
    </comment>
    <comment ref="Z1741" authorId="0" shapeId="0">
      <text>
        <t>Merging Error was corrected in this row</t>
      </text>
    </comment>
    <comment ref="AA1741" authorId="0" shapeId="0">
      <text>
        <t>Merging Error was corrected in this row</t>
      </text>
    </comment>
    <comment ref="AB1741" authorId="0" shapeId="0">
      <text>
        <t>Merging Error was corrected in this row</t>
      </text>
    </comment>
    <comment ref="AC1741" authorId="0" shapeId="0">
      <text>
        <t>Wrong tagging</t>
      </text>
    </comment>
    <comment ref="AD1741" authorId="0" shapeId="0">
      <text>
        <t>Merging Error was corrected in this row</t>
      </text>
    </comment>
    <comment ref="AE1741" authorId="0" shapeId="0">
      <text>
        <t>Merging Error was corrected in this row</t>
      </text>
    </comment>
    <comment ref="AF1741" authorId="0" shapeId="0">
      <text>
        <t>Merging Error was corrected in this row</t>
      </text>
    </comment>
    <comment ref="AG1741" authorId="0" shapeId="0">
      <text>
        <t>Merging Error was corrected in this row</t>
      </text>
    </comment>
    <comment ref="AH1741" authorId="0" shapeId="0">
      <text>
        <t>Wrong tagging</t>
      </text>
    </comment>
    <comment ref="AI1741" authorId="0" shapeId="0">
      <text>
        <t>Merging Error was corrected in this row</t>
      </text>
    </comment>
    <comment ref="AJ1741" authorId="0" shapeId="0">
      <text>
        <t>Merging Error was corrected in this row</t>
      </text>
    </comment>
    <comment ref="AK1741" authorId="0" shapeId="0">
      <text>
        <t>Merging Error was corrected in this row</t>
      </text>
    </comment>
    <comment ref="AL1741" authorId="0" shapeId="0">
      <text>
        <t>Merging Error was corrected in this row</t>
      </text>
    </comment>
    <comment ref="AM1741" authorId="0" shapeId="0">
      <text>
        <t>Wrong tagging</t>
      </text>
    </comment>
    <comment ref="AN1741" authorId="0" shapeId="0">
      <text>
        <t>Merging Error was corrected in this row</t>
      </text>
    </comment>
    <comment ref="AO1741" authorId="0" shapeId="0">
      <text>
        <t>Merging Error was corrected in this row</t>
      </text>
    </comment>
    <comment ref="AP1741" authorId="0" shapeId="0">
      <text>
        <t>Merging Error was corrected in this row</t>
      </text>
    </comment>
    <comment ref="AQ1741" authorId="0" shapeId="0">
      <text>
        <t>Merging Error was corrected in this row</t>
      </text>
    </comment>
    <comment ref="AR1741" authorId="0" shapeId="0">
      <text>
        <t>Wrong tagging</t>
      </text>
    </comment>
    <comment ref="AS1741" authorId="0" shapeId="0">
      <text>
        <t>Merging Error was corrected in this row</t>
      </text>
    </comment>
    <comment ref="AT1741" authorId="0" shapeId="0">
      <text>
        <t>Merging Error was corrected in this row</t>
      </text>
    </comment>
    <comment ref="I1747" authorId="0" shapeId="0">
      <text>
        <t>Wrong tagging</t>
      </text>
    </comment>
    <comment ref="N1747" authorId="0" shapeId="0">
      <text>
        <t>Wrong tagging</t>
      </text>
    </comment>
    <comment ref="S1747" authorId="0" shapeId="0">
      <text>
        <t>Wrong tagging</t>
      </text>
    </comment>
    <comment ref="X1747" authorId="0" shapeId="0">
      <text>
        <t>Wrong tagging</t>
      </text>
    </comment>
    <comment ref="AC1747" authorId="0" shapeId="0">
      <text>
        <t>Wrong tagging</t>
      </text>
    </comment>
    <comment ref="AH1747" authorId="0" shapeId="0">
      <text>
        <t>Wrong tagging</t>
      </text>
    </comment>
    <comment ref="AM1747" authorId="0" shapeId="0">
      <text>
        <t>Wrong tagging</t>
      </text>
    </comment>
    <comment ref="AR1747" authorId="0" shapeId="0">
      <text>
        <t>Wrong tagging</t>
      </text>
    </comment>
    <comment ref="AC1748" authorId="0" shapeId="0">
      <text>
        <t>Wrong tagging</t>
      </text>
    </comment>
    <comment ref="AM1748" authorId="0" shapeId="0">
      <text>
        <t>Wrong tagging</t>
      </text>
    </comment>
    <comment ref="AR1748" authorId="0" shapeId="0">
      <text>
        <t>Wrong tagging</t>
      </text>
    </comment>
    <comment ref="I1749" authorId="0" shapeId="0">
      <text>
        <t>Wrong tagging</t>
      </text>
    </comment>
    <comment ref="N1749" authorId="0" shapeId="0">
      <text>
        <t>Wrong tagging</t>
      </text>
    </comment>
    <comment ref="S1749" authorId="0" shapeId="0">
      <text>
        <t>Wrong tagging</t>
      </text>
    </comment>
    <comment ref="X1749" authorId="0" shapeId="0">
      <text>
        <t>Wrong tagging</t>
      </text>
    </comment>
    <comment ref="AC1749" authorId="0" shapeId="0">
      <text>
        <t>Wrong tagging</t>
      </text>
    </comment>
    <comment ref="AH1749" authorId="0" shapeId="0">
      <text>
        <t>Wrong tagging</t>
      </text>
    </comment>
    <comment ref="AM1749" authorId="0" shapeId="0">
      <text>
        <t>Wrong tagging</t>
      </text>
    </comment>
    <comment ref="AR1749" authorId="0" shapeId="0">
      <text>
        <t>Wrong tagging</t>
      </text>
    </comment>
    <comment ref="I1750" authorId="0" shapeId="0">
      <text>
        <t>Wrong tagging</t>
      </text>
    </comment>
    <comment ref="S1750" authorId="0" shapeId="0">
      <text>
        <t>Wrong tagging</t>
      </text>
    </comment>
    <comment ref="X1750" authorId="0" shapeId="0">
      <text>
        <t>Wrong tagging</t>
      </text>
    </comment>
    <comment ref="AC1750" authorId="0" shapeId="0">
      <text>
        <t>Wrong tagging</t>
      </text>
    </comment>
    <comment ref="AH1750" authorId="0" shapeId="0">
      <text>
        <t>Wrong tagging</t>
      </text>
    </comment>
    <comment ref="AM1750" authorId="0" shapeId="0">
      <text>
        <t>Wrong tagging</t>
      </text>
    </comment>
    <comment ref="AR1750" authorId="0" shapeId="0">
      <text>
        <t>Wrong tagging</t>
      </text>
    </comment>
    <comment ref="I1751" authorId="0" shapeId="0">
      <text>
        <t>Wrong tagging</t>
      </text>
    </comment>
    <comment ref="N1751" authorId="0" shapeId="0">
      <text>
        <t>Wrong tagging</t>
      </text>
    </comment>
    <comment ref="S1751" authorId="0" shapeId="0">
      <text>
        <t>Wrong tagging</t>
      </text>
    </comment>
    <comment ref="X1751" authorId="0" shapeId="0">
      <text>
        <t>Wrong tagging</t>
      </text>
    </comment>
    <comment ref="AC1751" authorId="0" shapeId="0">
      <text>
        <t>Wrong tagging</t>
      </text>
    </comment>
    <comment ref="AH1751" authorId="0" shapeId="0">
      <text>
        <t>Wrong tagging</t>
      </text>
    </comment>
    <comment ref="AM1751" authorId="0" shapeId="0">
      <text>
        <t>Wrong tagging</t>
      </text>
    </comment>
    <comment ref="AR1751" authorId="0" shapeId="0">
      <text>
        <t>Wrong tagging</t>
      </text>
    </comment>
    <comment ref="I1752" authorId="0" shapeId="0">
      <text>
        <t>Wrong tagging</t>
      </text>
    </comment>
    <comment ref="N1752" authorId="0" shapeId="0">
      <text>
        <t>Wrong tagging</t>
      </text>
    </comment>
    <comment ref="S1752" authorId="0" shapeId="0">
      <text>
        <t>Wrong tagging</t>
      </text>
    </comment>
    <comment ref="X1752" authorId="0" shapeId="0">
      <text>
        <t>Wrong tagging</t>
      </text>
    </comment>
    <comment ref="AC1752" authorId="0" shapeId="0">
      <text>
        <t>Wrong tagging</t>
      </text>
    </comment>
    <comment ref="AH1752" authorId="0" shapeId="0">
      <text>
        <t>Wrong tagging</t>
      </text>
    </comment>
    <comment ref="AM1752" authorId="0" shapeId="0">
      <text>
        <t>Wrong tagging</t>
      </text>
    </comment>
    <comment ref="AR1752" authorId="0" shapeId="0">
      <text>
        <t>Wrong tagging</t>
      </text>
    </comment>
    <comment ref="I1757" authorId="0" shapeId="0">
      <text>
        <t>Wrong tagging</t>
      </text>
    </comment>
    <comment ref="N1757" authorId="0" shapeId="0">
      <text>
        <t>Wrong tagging</t>
      </text>
    </comment>
    <comment ref="S1757" authorId="0" shapeId="0">
      <text>
        <t>Wrong tagging</t>
      </text>
    </comment>
    <comment ref="X1757" authorId="0" shapeId="0">
      <text>
        <t>Wrong tagging</t>
      </text>
    </comment>
    <comment ref="AC1757" authorId="0" shapeId="0">
      <text>
        <t>Wrong tagging</t>
      </text>
    </comment>
    <comment ref="AH1757" authorId="0" shapeId="0">
      <text>
        <t>Wrong tagging</t>
      </text>
    </comment>
    <comment ref="AM1757" authorId="0" shapeId="0">
      <text>
        <t>Wrong tagging</t>
      </text>
    </comment>
    <comment ref="AR1757" authorId="0" shapeId="0">
      <text>
        <t>Wrong tagging</t>
      </text>
    </comment>
    <comment ref="AM1758" authorId="0" shapeId="0">
      <text>
        <t>Wrong tagging</t>
      </text>
    </comment>
    <comment ref="AR1758" authorId="0" shapeId="0">
      <text>
        <t>Wrong tagging</t>
      </text>
    </comment>
    <comment ref="I1759" authorId="0" shapeId="0">
      <text>
        <t>Wrong tagging</t>
      </text>
    </comment>
    <comment ref="N1759" authorId="0" shapeId="0">
      <text>
        <t>Wrong tagging</t>
      </text>
    </comment>
    <comment ref="S1759" authorId="0" shapeId="0">
      <text>
        <t>Wrong tagging</t>
      </text>
    </comment>
    <comment ref="X1759" authorId="0" shapeId="0">
      <text>
        <t>Wrong tagging</t>
      </text>
    </comment>
    <comment ref="AH1759" authorId="0" shapeId="0">
      <text>
        <t>Wrong tagging</t>
      </text>
    </comment>
    <comment ref="AM1759" authorId="0" shapeId="0">
      <text>
        <t>Wrong tagging</t>
      </text>
    </comment>
    <comment ref="AR1759" authorId="0" shapeId="0">
      <text>
        <t>Wrong tagging</t>
      </text>
    </comment>
    <comment ref="I1760" authorId="0" shapeId="0">
      <text>
        <t>Wrong tagging</t>
      </text>
    </comment>
    <comment ref="N1760" authorId="0" shapeId="0">
      <text>
        <t>Wrong tagging</t>
      </text>
    </comment>
    <comment ref="S1760" authorId="0" shapeId="0">
      <text>
        <t>Wrong tagging</t>
      </text>
    </comment>
    <comment ref="X1760" authorId="0" shapeId="0">
      <text>
        <t>Wrong tagging</t>
      </text>
    </comment>
    <comment ref="AC1760" authorId="0" shapeId="0">
      <text>
        <t>Wrong tagging</t>
      </text>
    </comment>
    <comment ref="AH1760" authorId="0" shapeId="0">
      <text>
        <t>Wrong tagging</t>
      </text>
    </comment>
    <comment ref="AM1760" authorId="0" shapeId="0">
      <text>
        <t>Wrong tagging</t>
      </text>
    </comment>
    <comment ref="AR1760" authorId="0" shapeId="0">
      <text>
        <t>Wrong tagging</t>
      </text>
    </comment>
    <comment ref="I1761" authorId="0" shapeId="0">
      <text>
        <t>Wrong tagging</t>
      </text>
    </comment>
    <comment ref="S1761" authorId="0" shapeId="0">
      <text>
        <t>Wrong tagging</t>
      </text>
    </comment>
    <comment ref="X1761" authorId="0" shapeId="0">
      <text>
        <t>Wrong tagging</t>
      </text>
    </comment>
    <comment ref="AC1761" authorId="0" shapeId="0">
      <text>
        <t>Wrong tagging</t>
      </text>
    </comment>
    <comment ref="AH1761" authorId="0" shapeId="0">
      <text>
        <t>Wrong tagging</t>
      </text>
    </comment>
    <comment ref="AM1761" authorId="0" shapeId="0">
      <text>
        <t>Wrong tagging</t>
      </text>
    </comment>
    <comment ref="AR1761" authorId="0" shapeId="0">
      <text>
        <t>Wrong tagging</t>
      </text>
    </comment>
    <comment ref="I1762" authorId="0" shapeId="0">
      <text>
        <t>Wrong tagging</t>
      </text>
    </comment>
    <comment ref="N1762" authorId="0" shapeId="0">
      <text>
        <t>Wrong tagging</t>
      </text>
    </comment>
    <comment ref="S1762" authorId="0" shapeId="0">
      <text>
        <t>Wrong tagging</t>
      </text>
    </comment>
    <comment ref="X1762" authorId="0" shapeId="0">
      <text>
        <t>Wrong tagging</t>
      </text>
    </comment>
    <comment ref="AC1762" authorId="0" shapeId="0">
      <text>
        <t>Wrong tagging</t>
      </text>
    </comment>
    <comment ref="AH1762" authorId="0" shapeId="0">
      <text>
        <t>Wrong tagging</t>
      </text>
    </comment>
    <comment ref="AM1762" authorId="0" shapeId="0">
      <text>
        <t>Wrong tagging</t>
      </text>
    </comment>
    <comment ref="AR1762" authorId="0" shapeId="0">
      <text>
        <t>Wrong tagging</t>
      </text>
    </comment>
    <comment ref="I1767" authorId="0" shapeId="0">
      <text>
        <t>Wrong tagging</t>
      </text>
    </comment>
    <comment ref="N1767" authorId="0" shapeId="0">
      <text>
        <t>Wrong tagging</t>
      </text>
    </comment>
    <comment ref="S1767" authorId="0" shapeId="0">
      <text>
        <t>Wrong tagging</t>
      </text>
    </comment>
    <comment ref="X1767" authorId="0" shapeId="0">
      <text>
        <t>Wrong tagging</t>
      </text>
    </comment>
    <comment ref="AC1767" authorId="0" shapeId="0">
      <text>
        <t>Wrong tagging</t>
      </text>
    </comment>
    <comment ref="AH1767" authorId="0" shapeId="0">
      <text>
        <t>Wrong tagging</t>
      </text>
    </comment>
    <comment ref="AM1767" authorId="0" shapeId="0">
      <text>
        <t>Wrong tagging</t>
      </text>
    </comment>
    <comment ref="AR1767" authorId="0" shapeId="0">
      <text>
        <t>Wrong tagging</t>
      </text>
    </comment>
    <comment ref="AM1768" authorId="0" shapeId="0">
      <text>
        <t>Wrong tagging</t>
      </text>
    </comment>
    <comment ref="AR1768" authorId="0" shapeId="0">
      <text>
        <t>Wrong tagging</t>
      </text>
    </comment>
    <comment ref="I1769" authorId="0" shapeId="0">
      <text>
        <t>Wrong tagging</t>
      </text>
    </comment>
    <comment ref="N1769" authorId="0" shapeId="0">
      <text>
        <t>Wrong tagging</t>
      </text>
    </comment>
    <comment ref="S1769" authorId="0" shapeId="0">
      <text>
        <t>Wrong tagging</t>
      </text>
    </comment>
    <comment ref="X1769" authorId="0" shapeId="0">
      <text>
        <t>Wrong tagging</t>
      </text>
    </comment>
    <comment ref="AC1769" authorId="0" shapeId="0">
      <text>
        <t>Wrong tagging</t>
      </text>
    </comment>
    <comment ref="AH1769" authorId="0" shapeId="0">
      <text>
        <t>Wrong tagging</t>
      </text>
    </comment>
    <comment ref="AM1769" authorId="0" shapeId="0">
      <text>
        <t>Wrong tagging</t>
      </text>
    </comment>
    <comment ref="AR1769" authorId="0" shapeId="0">
      <text>
        <t>Wrong tagging</t>
      </text>
    </comment>
    <comment ref="I1770" authorId="0" shapeId="0">
      <text>
        <t>Wrong tagging</t>
      </text>
    </comment>
    <comment ref="N1770" authorId="0" shapeId="0">
      <text>
        <t>Wrong tagging</t>
      </text>
    </comment>
    <comment ref="S1770" authorId="0" shapeId="0">
      <text>
        <t>Wrong tagging</t>
      </text>
    </comment>
    <comment ref="X1770" authorId="0" shapeId="0">
      <text>
        <t>Wrong tagging</t>
      </text>
    </comment>
    <comment ref="AC1770" authorId="0" shapeId="0">
      <text>
        <t>Wrong tagging</t>
      </text>
    </comment>
    <comment ref="AH1770" authorId="0" shapeId="0">
      <text>
        <t>Wrong tagging</t>
      </text>
    </comment>
    <comment ref="AM1770" authorId="0" shapeId="0">
      <text>
        <t>Wrong tagging</t>
      </text>
    </comment>
    <comment ref="AR1770" authorId="0" shapeId="0">
      <text>
        <t>Wrong tagging</t>
      </text>
    </comment>
    <comment ref="I1771" authorId="0" shapeId="0">
      <text>
        <t>Wrong tagging</t>
      </text>
    </comment>
    <comment ref="N1771" authorId="0" shapeId="0">
      <text>
        <t>Wrong tagging</t>
      </text>
    </comment>
    <comment ref="S1771" authorId="0" shapeId="0">
      <text>
        <t>Wrong tagging</t>
      </text>
    </comment>
    <comment ref="X1771" authorId="0" shapeId="0">
      <text>
        <t>Wrong tagging</t>
      </text>
    </comment>
    <comment ref="AC1771" authorId="0" shapeId="0">
      <text>
        <t>Wrong tagging</t>
      </text>
    </comment>
    <comment ref="AH1771" authorId="0" shapeId="0">
      <text>
        <t>Wrong tagging</t>
      </text>
    </comment>
    <comment ref="AM1771" authorId="0" shapeId="0">
      <text>
        <t>Wrong tagging</t>
      </text>
    </comment>
    <comment ref="AR1771" authorId="0" shapeId="0">
      <text>
        <t>Wrong tagging</t>
      </text>
    </comment>
    <comment ref="I1772" authorId="0" shapeId="0">
      <text>
        <t>Wrong tagging</t>
      </text>
    </comment>
    <comment ref="N1772" authorId="0" shapeId="0">
      <text>
        <t>Wrong tagging</t>
      </text>
    </comment>
    <comment ref="S1772" authorId="0" shapeId="0">
      <text>
        <t>Wrong tagging</t>
      </text>
    </comment>
    <comment ref="X1772" authorId="0" shapeId="0">
      <text>
        <t>Wrong tagging</t>
      </text>
    </comment>
    <comment ref="AC1772" authorId="0" shapeId="0">
      <text>
        <t>Wrong tagging</t>
      </text>
    </comment>
    <comment ref="AH1772" authorId="0" shapeId="0">
      <text>
        <t>Wrong tagging</t>
      </text>
    </comment>
    <comment ref="AM1772" authorId="0" shapeId="0">
      <text>
        <t>Wrong tagging</t>
      </text>
    </comment>
    <comment ref="AR1772" authorId="0" shapeId="0">
      <text>
        <t>Wrong tagging</t>
      </text>
    </comment>
    <comment ref="A1777" authorId="0" shapeId="0">
      <text>
        <t>Merging Error was corrected in this row</t>
      </text>
    </comment>
    <comment ref="B1777" authorId="0" shapeId="0">
      <text>
        <t>Merging Error was corrected in this row</t>
      </text>
    </comment>
    <comment ref="C1777" authorId="0" shapeId="0">
      <text>
        <t>Merging Error was corrected in this row</t>
      </text>
    </comment>
    <comment ref="D1777" authorId="0" shapeId="0">
      <text>
        <t>Merging Error was corrected in this row</t>
      </text>
    </comment>
    <comment ref="E1777" authorId="0" shapeId="0">
      <text>
        <t>Merging Error was corrected in this row</t>
      </text>
    </comment>
    <comment ref="F1777" authorId="0" shapeId="0">
      <text>
        <t>Merging Error was corrected in this row</t>
      </text>
    </comment>
    <comment ref="G1777" authorId="0" shapeId="0">
      <text>
        <t>Merging Error was corrected in this row</t>
      </text>
    </comment>
    <comment ref="H1777" authorId="0" shapeId="0">
      <text>
        <t>Merging Error was corrected in this row</t>
      </text>
    </comment>
    <comment ref="I1777" authorId="0" shapeId="0">
      <text>
        <t>Merging Error was corrected in this row</t>
      </text>
    </comment>
    <comment ref="J1777" authorId="0" shapeId="0">
      <text>
        <t>Merging Error was corrected in this row</t>
      </text>
    </comment>
    <comment ref="K1777" authorId="0" shapeId="0">
      <text>
        <t>Merging Error was corrected in this row</t>
      </text>
    </comment>
    <comment ref="L1777" authorId="0" shapeId="0">
      <text>
        <t>Merging Error was corrected in this row</t>
      </text>
    </comment>
    <comment ref="M1777" authorId="0" shapeId="0">
      <text>
        <t>Merging Error was corrected in this row</t>
      </text>
    </comment>
    <comment ref="N1777" authorId="0" shapeId="0">
      <text>
        <t>Merging Error was corrected in this row</t>
      </text>
    </comment>
    <comment ref="O1777" authorId="0" shapeId="0">
      <text>
        <t>Merging Error was corrected in this row</t>
      </text>
    </comment>
    <comment ref="P1777" authorId="0" shapeId="0">
      <text>
        <t>Merging Error was corrected in this row</t>
      </text>
    </comment>
    <comment ref="Q1777" authorId="0" shapeId="0">
      <text>
        <t>Merging Error was corrected in this row</t>
      </text>
    </comment>
    <comment ref="R1777" authorId="0" shapeId="0">
      <text>
        <t>Merging Error was corrected in this row</t>
      </text>
    </comment>
    <comment ref="S1777" authorId="0" shapeId="0">
      <text>
        <t>Wrong tagging</t>
      </text>
    </comment>
    <comment ref="T1777" authorId="0" shapeId="0">
      <text>
        <t>Merging Error was corrected in this row</t>
      </text>
    </comment>
    <comment ref="U1777" authorId="0" shapeId="0">
      <text>
        <t>Merging Error was corrected in this row</t>
      </text>
    </comment>
    <comment ref="V1777" authorId="0" shapeId="0">
      <text>
        <t>Merging Error was corrected in this row</t>
      </text>
    </comment>
    <comment ref="W1777" authorId="0" shapeId="0">
      <text>
        <t>Merging Error was corrected in this row</t>
      </text>
    </comment>
    <comment ref="X1777" authorId="0" shapeId="0">
      <text>
        <t>Wrong tagging</t>
      </text>
    </comment>
    <comment ref="Y1777" authorId="0" shapeId="0">
      <text>
        <t>Merging Error was corrected in this row</t>
      </text>
    </comment>
    <comment ref="Z1777" authorId="0" shapeId="0">
      <text>
        <t>Merging Error was corrected in this row</t>
      </text>
    </comment>
    <comment ref="AA1777" authorId="0" shapeId="0">
      <text>
        <t>Merging Error was corrected in this row</t>
      </text>
    </comment>
    <comment ref="AB1777" authorId="0" shapeId="0">
      <text>
        <t>Merging Error was corrected in this row</t>
      </text>
    </comment>
    <comment ref="AC1777" authorId="0" shapeId="0">
      <text>
        <t>Wrong tagging</t>
      </text>
    </comment>
    <comment ref="AD1777" authorId="0" shapeId="0">
      <text>
        <t>Merging Error was corrected in this row</t>
      </text>
    </comment>
    <comment ref="AE1777" authorId="0" shapeId="0">
      <text>
        <t>Merging Error was corrected in this row</t>
      </text>
    </comment>
    <comment ref="AF1777" authorId="0" shapeId="0">
      <text>
        <t>Merging Error was corrected in this row</t>
      </text>
    </comment>
    <comment ref="AG1777" authorId="0" shapeId="0">
      <text>
        <t>Merging Error was corrected in this row</t>
      </text>
    </comment>
    <comment ref="AH1777" authorId="0" shapeId="0">
      <text>
        <t>Wrong tagging</t>
      </text>
    </comment>
    <comment ref="AI1777" authorId="0" shapeId="0">
      <text>
        <t>Merging Error was corrected in this row</t>
      </text>
    </comment>
    <comment ref="AJ1777" authorId="0" shapeId="0">
      <text>
        <t>Merging Error was corrected in this row</t>
      </text>
    </comment>
    <comment ref="AK1777" authorId="0" shapeId="0">
      <text>
        <t>Merging Error was corrected in this row</t>
      </text>
    </comment>
    <comment ref="AL1777" authorId="0" shapeId="0">
      <text>
        <t>Merging Error was corrected in this row</t>
      </text>
    </comment>
    <comment ref="AM1777" authorId="0" shapeId="0">
      <text>
        <t>Wrong tagging</t>
      </text>
    </comment>
    <comment ref="AN1777" authorId="0" shapeId="0">
      <text>
        <t>Merging Error was corrected in this row</t>
      </text>
    </comment>
    <comment ref="AO1777" authorId="0" shapeId="0">
      <text>
        <t>Merging Error was corrected in this row</t>
      </text>
    </comment>
    <comment ref="AP1777" authorId="0" shapeId="0">
      <text>
        <t>Merging Error was corrected in this row</t>
      </text>
    </comment>
    <comment ref="AQ1777" authorId="0" shapeId="0">
      <text>
        <t>Merging Error was corrected in this row</t>
      </text>
    </comment>
    <comment ref="AR1777" authorId="0" shapeId="0">
      <text>
        <t>Wrong tagging</t>
      </text>
    </comment>
    <comment ref="AS1777" authorId="0" shapeId="0">
      <text>
        <t>Merging Error was corrected in this row</t>
      </text>
    </comment>
    <comment ref="AT1777" authorId="0" shapeId="0">
      <text>
        <t>Merging Error was corrected in this row</t>
      </text>
    </comment>
    <comment ref="AC1779" authorId="0" shapeId="0">
      <text>
        <t>Wrong tagging</t>
      </text>
    </comment>
    <comment ref="AM1779" authorId="0" shapeId="0">
      <text>
        <t>Wrong tagging</t>
      </text>
    </comment>
    <comment ref="AR1779" authorId="0" shapeId="0">
      <text>
        <t>Wrong tagging</t>
      </text>
    </comment>
    <comment ref="S1780" authorId="0" shapeId="0">
      <text>
        <t>Wrong tagging</t>
      </text>
    </comment>
    <comment ref="X1780" authorId="0" shapeId="0">
      <text>
        <t>Wrong tagging</t>
      </text>
    </comment>
    <comment ref="AC1780" authorId="0" shapeId="0">
      <text>
        <t>Wrong tagging</t>
      </text>
    </comment>
    <comment ref="AH1780" authorId="0" shapeId="0">
      <text>
        <t>Wrong tagging</t>
      </text>
    </comment>
    <comment ref="AM1780" authorId="0" shapeId="0">
      <text>
        <t>Wrong tagging</t>
      </text>
    </comment>
    <comment ref="AR1780" authorId="0" shapeId="0">
      <text>
        <t>Wrong tagging</t>
      </text>
    </comment>
    <comment ref="A1781" authorId="0" shapeId="0">
      <text>
        <t>Merging Error was corrected in this row</t>
      </text>
    </comment>
    <comment ref="B1781" authorId="0" shapeId="0">
      <text>
        <t>Merging Error was corrected in this row</t>
      </text>
    </comment>
    <comment ref="C1781" authorId="0" shapeId="0">
      <text>
        <t>Merging Error was corrected in this row</t>
      </text>
    </comment>
    <comment ref="D1781" authorId="0" shapeId="0">
      <text>
        <t>Merging Error was corrected in this row</t>
      </text>
    </comment>
    <comment ref="E1781" authorId="0" shapeId="0">
      <text>
        <t>Merging Error was corrected in this row</t>
      </text>
    </comment>
    <comment ref="F1781" authorId="0" shapeId="0">
      <text>
        <t>Merging Error was corrected in this row</t>
      </text>
    </comment>
    <comment ref="G1781" authorId="0" shapeId="0">
      <text>
        <t>Merging Error was corrected in this row</t>
      </text>
    </comment>
    <comment ref="H1781" authorId="0" shapeId="0">
      <text>
        <t>Merging Error was corrected in this row</t>
      </text>
    </comment>
    <comment ref="I1781" authorId="0" shapeId="0">
      <text>
        <t>Merging Error was corrected in this row</t>
      </text>
    </comment>
    <comment ref="J1781" authorId="0" shapeId="0">
      <text>
        <t>Merging Error was corrected in this row</t>
      </text>
    </comment>
    <comment ref="K1781" authorId="0" shapeId="0">
      <text>
        <t>Merging Error was corrected in this row</t>
      </text>
    </comment>
    <comment ref="L1781" authorId="0" shapeId="0">
      <text>
        <t>Merging Error was corrected in this row</t>
      </text>
    </comment>
    <comment ref="M1781" authorId="0" shapeId="0">
      <text>
        <t>Merging Error was corrected in this row</t>
      </text>
    </comment>
    <comment ref="N1781" authorId="0" shapeId="0">
      <text>
        <t>Merging Error was corrected in this row</t>
      </text>
    </comment>
    <comment ref="O1781" authorId="0" shapeId="0">
      <text>
        <t>Merging Error was corrected in this row</t>
      </text>
    </comment>
    <comment ref="P1781" authorId="0" shapeId="0">
      <text>
        <t>Merging Error was corrected in this row</t>
      </text>
    </comment>
    <comment ref="Q1781" authorId="0" shapeId="0">
      <text>
        <t>Merging Error was corrected in this row</t>
      </text>
    </comment>
    <comment ref="R1781" authorId="0" shapeId="0">
      <text>
        <t>Merging Error was corrected in this row</t>
      </text>
    </comment>
    <comment ref="S1781" authorId="0" shapeId="0">
      <text>
        <t>Merging Error was corrected in this row</t>
      </text>
    </comment>
    <comment ref="T1781" authorId="0" shapeId="0">
      <text>
        <t>Merging Error was corrected in this row</t>
      </text>
    </comment>
    <comment ref="U1781" authorId="0" shapeId="0">
      <text>
        <t>Merging Error was corrected in this row</t>
      </text>
    </comment>
    <comment ref="V1781" authorId="0" shapeId="0">
      <text>
        <t>Merging Error was corrected in this row</t>
      </text>
    </comment>
    <comment ref="W1781" authorId="0" shapeId="0">
      <text>
        <t>Merging Error was corrected in this row</t>
      </text>
    </comment>
    <comment ref="X1781" authorId="0" shapeId="0">
      <text>
        <t>Merging Error was corrected in this row</t>
      </text>
    </comment>
    <comment ref="Y1781" authorId="0" shapeId="0">
      <text>
        <t>Merging Error was corrected in this row</t>
      </text>
    </comment>
    <comment ref="Z1781" authorId="0" shapeId="0">
      <text>
        <t>Merging Error was corrected in this row</t>
      </text>
    </comment>
    <comment ref="AA1781" authorId="0" shapeId="0">
      <text>
        <t>Merging Error was corrected in this row</t>
      </text>
    </comment>
    <comment ref="AB1781" authorId="0" shapeId="0">
      <text>
        <t>Merging Error was corrected in this row</t>
      </text>
    </comment>
    <comment ref="AC1781" authorId="0" shapeId="0">
      <text>
        <t>Merging Error was corrected in this row</t>
      </text>
    </comment>
    <comment ref="AD1781" authorId="0" shapeId="0">
      <text>
        <t>Merging Error was corrected in this row</t>
      </text>
    </comment>
    <comment ref="AE1781" authorId="0" shapeId="0">
      <text>
        <t>Merging Error was corrected in this row</t>
      </text>
    </comment>
    <comment ref="AF1781" authorId="0" shapeId="0">
      <text>
        <t>Merging Error was corrected in this row</t>
      </text>
    </comment>
    <comment ref="AG1781" authorId="0" shapeId="0">
      <text>
        <t>Merging Error was corrected in this row</t>
      </text>
    </comment>
    <comment ref="AH1781" authorId="0" shapeId="0">
      <text>
        <t>Merging Error was corrected in this row</t>
      </text>
    </comment>
    <comment ref="AI1781" authorId="0" shapeId="0">
      <text>
        <t>Merging Error was corrected in this row</t>
      </text>
    </comment>
    <comment ref="AJ1781" authorId="0" shapeId="0">
      <text>
        <t>Merging Error was corrected in this row</t>
      </text>
    </comment>
    <comment ref="AK1781" authorId="0" shapeId="0">
      <text>
        <t>Merging Error was corrected in this row</t>
      </text>
    </comment>
    <comment ref="AL1781" authorId="0" shapeId="0">
      <text>
        <t>Merging Error was corrected in this row</t>
      </text>
    </comment>
    <comment ref="AM1781" authorId="0" shapeId="0">
      <text>
        <t>Merging Error was corrected in this row</t>
      </text>
    </comment>
    <comment ref="AN1781" authorId="0" shapeId="0">
      <text>
        <t>Merging Error was corrected in this row</t>
      </text>
    </comment>
    <comment ref="AO1781" authorId="0" shapeId="0">
      <text>
        <t>Merging Error was corrected in this row</t>
      </text>
    </comment>
    <comment ref="AP1781" authorId="0" shapeId="0">
      <text>
        <t>Merging Error was corrected in this row</t>
      </text>
    </comment>
    <comment ref="AQ1781" authorId="0" shapeId="0">
      <text>
        <t>Merging Error was corrected in this row</t>
      </text>
    </comment>
    <comment ref="AR1781" authorId="0" shapeId="0">
      <text>
        <t>Merging Error was corrected in this row</t>
      </text>
    </comment>
    <comment ref="AS1781" authorId="0" shapeId="0">
      <text>
        <t>Merging Error was corrected in this row</t>
      </text>
    </comment>
    <comment ref="AT1781" authorId="0" shapeId="0">
      <text>
        <t>Merging Error was corrected in this row</t>
      </text>
    </comment>
    <comment ref="A1782" authorId="0" shapeId="0">
      <text>
        <t>Merging Error was corrected in this row</t>
      </text>
    </comment>
    <comment ref="B1782" authorId="0" shapeId="0">
      <text>
        <t>Merging Error was corrected in this row</t>
      </text>
    </comment>
    <comment ref="C1782" authorId="0" shapeId="0">
      <text>
        <t>Merging Error was corrected in this row</t>
      </text>
    </comment>
    <comment ref="D1782" authorId="0" shapeId="0">
      <text>
        <t>Merging Error was corrected in this row</t>
      </text>
    </comment>
    <comment ref="E1782" authorId="0" shapeId="0">
      <text>
        <t>Merging Error was corrected in this row</t>
      </text>
    </comment>
    <comment ref="F1782" authorId="0" shapeId="0">
      <text>
        <t>Merging Error was corrected in this row</t>
      </text>
    </comment>
    <comment ref="G1782" authorId="0" shapeId="0">
      <text>
        <t>Merging Error was corrected in this row</t>
      </text>
    </comment>
    <comment ref="H1782" authorId="0" shapeId="0">
      <text>
        <t>Merging Error was corrected in this row</t>
      </text>
    </comment>
    <comment ref="I1782" authorId="0" shapeId="0">
      <text>
        <t>Merging Error was corrected in this row</t>
      </text>
    </comment>
    <comment ref="J1782" authorId="0" shapeId="0">
      <text>
        <t>Merging Error was corrected in this row</t>
      </text>
    </comment>
    <comment ref="K1782" authorId="0" shapeId="0">
      <text>
        <t>Merging Error was corrected in this row</t>
      </text>
    </comment>
    <comment ref="L1782" authorId="0" shapeId="0">
      <text>
        <t>Merging Error was corrected in this row</t>
      </text>
    </comment>
    <comment ref="M1782" authorId="0" shapeId="0">
      <text>
        <t>Merging Error was corrected in this row</t>
      </text>
    </comment>
    <comment ref="N1782" authorId="0" shapeId="0">
      <text>
        <t>Merging Error was corrected in this row</t>
      </text>
    </comment>
    <comment ref="O1782" authorId="0" shapeId="0">
      <text>
        <t>Merging Error was corrected in this row</t>
      </text>
    </comment>
    <comment ref="P1782" authorId="0" shapeId="0">
      <text>
        <t>Merging Error was corrected in this row</t>
      </text>
    </comment>
    <comment ref="Q1782" authorId="0" shapeId="0">
      <text>
        <t>Merging Error was corrected in this row</t>
      </text>
    </comment>
    <comment ref="R1782" authorId="0" shapeId="0">
      <text>
        <t>Merging Error was corrected in this row</t>
      </text>
    </comment>
    <comment ref="S1782" authorId="0" shapeId="0">
      <text>
        <t>Wrong tagging</t>
      </text>
    </comment>
    <comment ref="T1782" authorId="0" shapeId="0">
      <text>
        <t>Merging Error was corrected in this row</t>
      </text>
    </comment>
    <comment ref="U1782" authorId="0" shapeId="0">
      <text>
        <t>Merging Error was corrected in this row</t>
      </text>
    </comment>
    <comment ref="V1782" authorId="0" shapeId="0">
      <text>
        <t>Merging Error was corrected in this row</t>
      </text>
    </comment>
    <comment ref="W1782" authorId="0" shapeId="0">
      <text>
        <t>Merging Error was corrected in this row</t>
      </text>
    </comment>
    <comment ref="X1782" authorId="0" shapeId="0">
      <text>
        <t>Wrong tagging</t>
      </text>
    </comment>
    <comment ref="Y1782" authorId="0" shapeId="0">
      <text>
        <t>Merging Error was corrected in this row</t>
      </text>
    </comment>
    <comment ref="Z1782" authorId="0" shapeId="0">
      <text>
        <t>Merging Error was corrected in this row</t>
      </text>
    </comment>
    <comment ref="AA1782" authorId="0" shapeId="0">
      <text>
        <t>Merging Error was corrected in this row</t>
      </text>
    </comment>
    <comment ref="AB1782" authorId="0" shapeId="0">
      <text>
        <t>Merging Error was corrected in this row</t>
      </text>
    </comment>
    <comment ref="AC1782" authorId="0" shapeId="0">
      <text>
        <t>Wrong tagging</t>
      </text>
    </comment>
    <comment ref="AD1782" authorId="0" shapeId="0">
      <text>
        <t>Merging Error was corrected in this row</t>
      </text>
    </comment>
    <comment ref="AE1782" authorId="0" shapeId="0">
      <text>
        <t>Merging Error was corrected in this row</t>
      </text>
    </comment>
    <comment ref="AF1782" authorId="0" shapeId="0">
      <text>
        <t>Merging Error was corrected in this row</t>
      </text>
    </comment>
    <comment ref="AG1782" authorId="0" shapeId="0">
      <text>
        <t>Merging Error was corrected in this row</t>
      </text>
    </comment>
    <comment ref="AH1782" authorId="0" shapeId="0">
      <text>
        <t>Wrong tagging</t>
      </text>
    </comment>
    <comment ref="AI1782" authorId="0" shapeId="0">
      <text>
        <t>Merging Error was corrected in this row</t>
      </text>
    </comment>
    <comment ref="AJ1782" authorId="0" shapeId="0">
      <text>
        <t>Merging Error was corrected in this row</t>
      </text>
    </comment>
    <comment ref="AK1782" authorId="0" shapeId="0">
      <text>
        <t>Merging Error was corrected in this row</t>
      </text>
    </comment>
    <comment ref="AL1782" authorId="0" shapeId="0">
      <text>
        <t>Merging Error was corrected in this row</t>
      </text>
    </comment>
    <comment ref="AM1782" authorId="0" shapeId="0">
      <text>
        <t>Wrong tagging</t>
      </text>
    </comment>
    <comment ref="AN1782" authorId="0" shapeId="0">
      <text>
        <t>Merging Error was corrected in this row</t>
      </text>
    </comment>
    <comment ref="AO1782" authorId="0" shapeId="0">
      <text>
        <t>Merging Error was corrected in this row</t>
      </text>
    </comment>
    <comment ref="AP1782" authorId="0" shapeId="0">
      <text>
        <t>Merging Error was corrected in this row</t>
      </text>
    </comment>
    <comment ref="AQ1782" authorId="0" shapeId="0">
      <text>
        <t>Merging Error was corrected in this row</t>
      </text>
    </comment>
    <comment ref="AR1782" authorId="0" shapeId="0">
      <text>
        <t>Wrong tagging</t>
      </text>
    </comment>
    <comment ref="AS1782" authorId="0" shapeId="0">
      <text>
        <t>Merging Error was corrected in this row</t>
      </text>
    </comment>
    <comment ref="AT1782" authorId="0" shapeId="0">
      <text>
        <t>Merging Error was corrected in this row</t>
      </text>
    </comment>
    <comment ref="A1786" authorId="0" shapeId="0">
      <text>
        <t>Merging Error was corrected in this row</t>
      </text>
    </comment>
    <comment ref="B1786" authorId="0" shapeId="0">
      <text>
        <t>Merging Error was corrected in this row</t>
      </text>
    </comment>
    <comment ref="C1786" authorId="0" shapeId="0">
      <text>
        <t>Merging Error was corrected in this row</t>
      </text>
    </comment>
    <comment ref="D1786" authorId="0" shapeId="0">
      <text>
        <t>Merging Error was corrected in this row</t>
      </text>
    </comment>
    <comment ref="E1786" authorId="0" shapeId="0">
      <text>
        <t>Merging Error was corrected in this row</t>
      </text>
    </comment>
    <comment ref="F1786" authorId="0" shapeId="0">
      <text>
        <t>Merging Error was corrected in this row</t>
      </text>
    </comment>
    <comment ref="G1786" authorId="0" shapeId="0">
      <text>
        <t>Merging Error was corrected in this row</t>
      </text>
    </comment>
    <comment ref="H1786" authorId="0" shapeId="0">
      <text>
        <t>Merging Error was corrected in this row</t>
      </text>
    </comment>
    <comment ref="I1786" authorId="0" shapeId="0">
      <text>
        <t>Merging Error was corrected in this row</t>
      </text>
    </comment>
    <comment ref="J1786" authorId="0" shapeId="0">
      <text>
        <t>Merging Error was corrected in this row</t>
      </text>
    </comment>
    <comment ref="K1786" authorId="0" shapeId="0">
      <text>
        <t>Merging Error was corrected in this row</t>
      </text>
    </comment>
    <comment ref="L1786" authorId="0" shapeId="0">
      <text>
        <t>Merging Error was corrected in this row</t>
      </text>
    </comment>
    <comment ref="M1786" authorId="0" shapeId="0">
      <text>
        <t>Merging Error was corrected in this row</t>
      </text>
    </comment>
    <comment ref="N1786" authorId="0" shapeId="0">
      <text>
        <t>Merging Error was corrected in this row</t>
      </text>
    </comment>
    <comment ref="O1786" authorId="0" shapeId="0">
      <text>
        <t>Merging Error was corrected in this row</t>
      </text>
    </comment>
    <comment ref="P1786" authorId="0" shapeId="0">
      <text>
        <t>Merging Error was corrected in this row</t>
      </text>
    </comment>
    <comment ref="Q1786" authorId="0" shapeId="0">
      <text>
        <t>Merging Error was corrected in this row</t>
      </text>
    </comment>
    <comment ref="R1786" authorId="0" shapeId="0">
      <text>
        <t>Merging Error was corrected in this row</t>
      </text>
    </comment>
    <comment ref="S1786" authorId="0" shapeId="0">
      <text>
        <t>Wrong tagging</t>
      </text>
    </comment>
    <comment ref="T1786" authorId="0" shapeId="0">
      <text>
        <t>Merging Error was corrected in this row</t>
      </text>
    </comment>
    <comment ref="U1786" authorId="0" shapeId="0">
      <text>
        <t>Merging Error was corrected in this row</t>
      </text>
    </comment>
    <comment ref="V1786" authorId="0" shapeId="0">
      <text>
        <t>Merging Error was corrected in this row</t>
      </text>
    </comment>
    <comment ref="W1786" authorId="0" shapeId="0">
      <text>
        <t>Merging Error was corrected in this row</t>
      </text>
    </comment>
    <comment ref="X1786" authorId="0" shapeId="0">
      <text>
        <t>Wrong tagging</t>
      </text>
    </comment>
    <comment ref="Y1786" authorId="0" shapeId="0">
      <text>
        <t>Merging Error was corrected in this row</t>
      </text>
    </comment>
    <comment ref="Z1786" authorId="0" shapeId="0">
      <text>
        <t>Merging Error was corrected in this row</t>
      </text>
    </comment>
    <comment ref="AA1786" authorId="0" shapeId="0">
      <text>
        <t>Merging Error was corrected in this row</t>
      </text>
    </comment>
    <comment ref="AB1786" authorId="0" shapeId="0">
      <text>
        <t>Merging Error was corrected in this row</t>
      </text>
    </comment>
    <comment ref="AC1786" authorId="0" shapeId="0">
      <text>
        <t>Wrong tagging</t>
      </text>
    </comment>
    <comment ref="AD1786" authorId="0" shapeId="0">
      <text>
        <t>Merging Error was corrected in this row</t>
      </text>
    </comment>
    <comment ref="AE1786" authorId="0" shapeId="0">
      <text>
        <t>Merging Error was corrected in this row</t>
      </text>
    </comment>
    <comment ref="AF1786" authorId="0" shapeId="0">
      <text>
        <t>Merging Error was corrected in this row</t>
      </text>
    </comment>
    <comment ref="AG1786" authorId="0" shapeId="0">
      <text>
        <t>Merging Error was corrected in this row</t>
      </text>
    </comment>
    <comment ref="AH1786" authorId="0" shapeId="0">
      <text>
        <t>Wrong tagging</t>
      </text>
    </comment>
    <comment ref="AI1786" authorId="0" shapeId="0">
      <text>
        <t>Merging Error was corrected in this row</t>
      </text>
    </comment>
    <comment ref="AJ1786" authorId="0" shapeId="0">
      <text>
        <t>Merging Error was corrected in this row</t>
      </text>
    </comment>
    <comment ref="AK1786" authorId="0" shapeId="0">
      <text>
        <t>Merging Error was corrected in this row</t>
      </text>
    </comment>
    <comment ref="AL1786" authorId="0" shapeId="0">
      <text>
        <t>Merging Error was corrected in this row</t>
      </text>
    </comment>
    <comment ref="AM1786" authorId="0" shapeId="0">
      <text>
        <t>Wrong tagging</t>
      </text>
    </comment>
    <comment ref="AN1786" authorId="0" shapeId="0">
      <text>
        <t>Merging Error was corrected in this row</t>
      </text>
    </comment>
    <comment ref="AO1786" authorId="0" shapeId="0">
      <text>
        <t>Merging Error was corrected in this row</t>
      </text>
    </comment>
    <comment ref="AP1786" authorId="0" shapeId="0">
      <text>
        <t>Merging Error was corrected in this row</t>
      </text>
    </comment>
    <comment ref="AQ1786" authorId="0" shapeId="0">
      <text>
        <t>Merging Error was corrected in this row</t>
      </text>
    </comment>
    <comment ref="AR1786" authorId="0" shapeId="0">
      <text>
        <t>Wrong tagging</t>
      </text>
    </comment>
    <comment ref="AS1786" authorId="0" shapeId="0">
      <text>
        <t>Merging Error was corrected in this row</t>
      </text>
    </comment>
    <comment ref="AT1786" authorId="0" shapeId="0">
      <text>
        <t>Merging Error was corrected in this row</t>
      </text>
    </comment>
    <comment ref="S1787" authorId="0" shapeId="0">
      <text>
        <t>Wrong tagging</t>
      </text>
    </comment>
    <comment ref="X1787" authorId="0" shapeId="0">
      <text>
        <t>Wrong tagging</t>
      </text>
    </comment>
    <comment ref="AC1787" authorId="0" shapeId="0">
      <text>
        <t>Wrong tagging</t>
      </text>
    </comment>
    <comment ref="AH1787" authorId="0" shapeId="0">
      <text>
        <t>Wrong tagging</t>
      </text>
    </comment>
    <comment ref="AM1787" authorId="0" shapeId="0">
      <text>
        <t>Wrong tagging</t>
      </text>
    </comment>
    <comment ref="AR1787" authorId="0" shapeId="0">
      <text>
        <t>Wrong tagging</t>
      </text>
    </comment>
    <comment ref="A1789" authorId="0" shapeId="0">
      <text>
        <t>Merging Error was corrected in this row</t>
      </text>
    </comment>
    <comment ref="B1789" authorId="0" shapeId="0">
      <text>
        <t>Merging Error was corrected in this row</t>
      </text>
    </comment>
    <comment ref="C1789" authorId="0" shapeId="0">
      <text>
        <t>Merging Error was corrected in this row</t>
      </text>
    </comment>
    <comment ref="D1789" authorId="0" shapeId="0">
      <text>
        <t>Merging Error was corrected in this row</t>
      </text>
    </comment>
    <comment ref="E1789" authorId="0" shapeId="0">
      <text>
        <t>Merging Error was corrected in this row</t>
      </text>
    </comment>
    <comment ref="F1789" authorId="0" shapeId="0">
      <text>
        <t>Merging Error was corrected in this row</t>
      </text>
    </comment>
    <comment ref="G1789" authorId="0" shapeId="0">
      <text>
        <t>Merging Error was corrected in this row</t>
      </text>
    </comment>
    <comment ref="H1789" authorId="0" shapeId="0">
      <text>
        <t>Merging Error was corrected in this row</t>
      </text>
    </comment>
    <comment ref="I1789" authorId="0" shapeId="0">
      <text>
        <t>Merging Error was corrected in this row</t>
      </text>
    </comment>
    <comment ref="J1789" authorId="0" shapeId="0">
      <text>
        <t>Merging Error was corrected in this row</t>
      </text>
    </comment>
    <comment ref="K1789" authorId="0" shapeId="0">
      <text>
        <t>Merging Error was corrected in this row</t>
      </text>
    </comment>
    <comment ref="L1789" authorId="0" shapeId="0">
      <text>
        <t>Merging Error was corrected in this row</t>
      </text>
    </comment>
    <comment ref="M1789" authorId="0" shapeId="0">
      <text>
        <t>Merging Error was corrected in this row</t>
      </text>
    </comment>
    <comment ref="N1789" authorId="0" shapeId="0">
      <text>
        <t>Merging Error was corrected in this row</t>
      </text>
    </comment>
    <comment ref="O1789" authorId="0" shapeId="0">
      <text>
        <t>Merging Error was corrected in this row</t>
      </text>
    </comment>
    <comment ref="P1789" authorId="0" shapeId="0">
      <text>
        <t>Merging Error was corrected in this row</t>
      </text>
    </comment>
    <comment ref="Q1789" authorId="0" shapeId="0">
      <text>
        <t>Merging Error was corrected in this row</t>
      </text>
    </comment>
    <comment ref="R1789" authorId="0" shapeId="0">
      <text>
        <t>Merging Error was corrected in this row</t>
      </text>
    </comment>
    <comment ref="S1789" authorId="0" shapeId="0">
      <text>
        <t>Wrong tagging</t>
      </text>
    </comment>
    <comment ref="T1789" authorId="0" shapeId="0">
      <text>
        <t>Merging Error was corrected in this row</t>
      </text>
    </comment>
    <comment ref="U1789" authorId="0" shapeId="0">
      <text>
        <t>Merging Error was corrected in this row</t>
      </text>
    </comment>
    <comment ref="V1789" authorId="0" shapeId="0">
      <text>
        <t>Merging Error was corrected in this row</t>
      </text>
    </comment>
    <comment ref="W1789" authorId="0" shapeId="0">
      <text>
        <t>Merging Error was corrected in this row</t>
      </text>
    </comment>
    <comment ref="X1789" authorId="0" shapeId="0">
      <text>
        <t>Wrong tagging</t>
      </text>
    </comment>
    <comment ref="Y1789" authorId="0" shapeId="0">
      <text>
        <t>Merging Error was corrected in this row</t>
      </text>
    </comment>
    <comment ref="Z1789" authorId="0" shapeId="0">
      <text>
        <t>Merging Error was corrected in this row</t>
      </text>
    </comment>
    <comment ref="AA1789" authorId="0" shapeId="0">
      <text>
        <t>Merging Error was corrected in this row</t>
      </text>
    </comment>
    <comment ref="AB1789" authorId="0" shapeId="0">
      <text>
        <t>Merging Error was corrected in this row</t>
      </text>
    </comment>
    <comment ref="AC1789" authorId="0" shapeId="0">
      <text>
        <t>Wrong tagging</t>
      </text>
    </comment>
    <comment ref="AD1789" authorId="0" shapeId="0">
      <text>
        <t>Merging Error was corrected in this row</t>
      </text>
    </comment>
    <comment ref="AE1789" authorId="0" shapeId="0">
      <text>
        <t>Merging Error was corrected in this row</t>
      </text>
    </comment>
    <comment ref="AF1789" authorId="0" shapeId="0">
      <text>
        <t>Merging Error was corrected in this row</t>
      </text>
    </comment>
    <comment ref="AG1789" authorId="0" shapeId="0">
      <text>
        <t>Merging Error was corrected in this row</t>
      </text>
    </comment>
    <comment ref="AH1789" authorId="0" shapeId="0">
      <text>
        <t>Wrong tagging</t>
      </text>
    </comment>
    <comment ref="AI1789" authorId="0" shapeId="0">
      <text>
        <t>Merging Error was corrected in this row</t>
      </text>
    </comment>
    <comment ref="AJ1789" authorId="0" shapeId="0">
      <text>
        <t>Merging Error was corrected in this row</t>
      </text>
    </comment>
    <comment ref="AK1789" authorId="0" shapeId="0">
      <text>
        <t>Merging Error was corrected in this row</t>
      </text>
    </comment>
    <comment ref="AL1789" authorId="0" shapeId="0">
      <text>
        <t>Merging Error was corrected in this row</t>
      </text>
    </comment>
    <comment ref="AM1789" authorId="0" shapeId="0">
      <text>
        <t>Wrong tagging</t>
      </text>
    </comment>
    <comment ref="AN1789" authorId="0" shapeId="0">
      <text>
        <t>Merging Error was corrected in this row</t>
      </text>
    </comment>
    <comment ref="AO1789" authorId="0" shapeId="0">
      <text>
        <t>Merging Error was corrected in this row</t>
      </text>
    </comment>
    <comment ref="AP1789" authorId="0" shapeId="0">
      <text>
        <t>Merging Error was corrected in this row</t>
      </text>
    </comment>
    <comment ref="AQ1789" authorId="0" shapeId="0">
      <text>
        <t>Merging Error was corrected in this row</t>
      </text>
    </comment>
    <comment ref="AR1789" authorId="0" shapeId="0">
      <text>
        <t>Wrong tagging</t>
      </text>
    </comment>
    <comment ref="AS1789" authorId="0" shapeId="0">
      <text>
        <t>Merging Error was corrected in this row</t>
      </text>
    </comment>
    <comment ref="AT1789" authorId="0" shapeId="0">
      <text>
        <t>Merging Error was corrected in this row</t>
      </text>
    </comment>
    <comment ref="A1794" authorId="0" shapeId="0">
      <text>
        <t>Merging Error was corrected in this row</t>
      </text>
    </comment>
    <comment ref="B1794" authorId="0" shapeId="0">
      <text>
        <t>Merging Error was corrected in this row</t>
      </text>
    </comment>
    <comment ref="C1794" authorId="0" shapeId="0">
      <text>
        <t>Merging Error was corrected in this row</t>
      </text>
    </comment>
    <comment ref="D1794" authorId="0" shapeId="0">
      <text>
        <t>Merging Error was corrected in this row</t>
      </text>
    </comment>
    <comment ref="E1794" authorId="0" shapeId="0">
      <text>
        <t>Merging Error was corrected in this row</t>
      </text>
    </comment>
    <comment ref="F1794" authorId="0" shapeId="0">
      <text>
        <t>Merging Error was corrected in this row</t>
      </text>
    </comment>
    <comment ref="G1794" authorId="0" shapeId="0">
      <text>
        <t>Merging Error was corrected in this row</t>
      </text>
    </comment>
    <comment ref="H1794" authorId="0" shapeId="0">
      <text>
        <t>Merging Error was corrected in this row</t>
      </text>
    </comment>
    <comment ref="I1794" authorId="0" shapeId="0">
      <text>
        <t>Merging Error was corrected in this row</t>
      </text>
    </comment>
    <comment ref="J1794" authorId="0" shapeId="0">
      <text>
        <t>Merging Error was corrected in this row</t>
      </text>
    </comment>
    <comment ref="K1794" authorId="0" shapeId="0">
      <text>
        <t>Merging Error was corrected in this row</t>
      </text>
    </comment>
    <comment ref="L1794" authorId="0" shapeId="0">
      <text>
        <t>Merging Error was corrected in this row</t>
      </text>
    </comment>
    <comment ref="M1794" authorId="0" shapeId="0">
      <text>
        <t>Merging Error was corrected in this row</t>
      </text>
    </comment>
    <comment ref="N1794" authorId="0" shapeId="0">
      <text>
        <t>Merging Error was corrected in this row</t>
      </text>
    </comment>
    <comment ref="O1794" authorId="0" shapeId="0">
      <text>
        <t>Merging Error was corrected in this row</t>
      </text>
    </comment>
    <comment ref="P1794" authorId="0" shapeId="0">
      <text>
        <t>Merging Error was corrected in this row</t>
      </text>
    </comment>
    <comment ref="Q1794" authorId="0" shapeId="0">
      <text>
        <t>Merging Error was corrected in this row</t>
      </text>
    </comment>
    <comment ref="R1794" authorId="0" shapeId="0">
      <text>
        <t>Merging Error was corrected in this row</t>
      </text>
    </comment>
    <comment ref="S1794" authorId="0" shapeId="0">
      <text>
        <t>Wrong tagging</t>
      </text>
    </comment>
    <comment ref="T1794" authorId="0" shapeId="0">
      <text>
        <t>Merging Error was corrected in this row</t>
      </text>
    </comment>
    <comment ref="U1794" authorId="0" shapeId="0">
      <text>
        <t>Merging Error was corrected in this row</t>
      </text>
    </comment>
    <comment ref="V1794" authorId="0" shapeId="0">
      <text>
        <t>Merging Error was corrected in this row</t>
      </text>
    </comment>
    <comment ref="W1794" authorId="0" shapeId="0">
      <text>
        <t>Merging Error was corrected in this row</t>
      </text>
    </comment>
    <comment ref="X1794" authorId="0" shapeId="0">
      <text>
        <t>Wrong tagging</t>
      </text>
    </comment>
    <comment ref="Y1794" authorId="0" shapeId="0">
      <text>
        <t>Merging Error was corrected in this row</t>
      </text>
    </comment>
    <comment ref="Z1794" authorId="0" shapeId="0">
      <text>
        <t>Merging Error was corrected in this row</t>
      </text>
    </comment>
    <comment ref="AA1794" authorId="0" shapeId="0">
      <text>
        <t>Merging Error was corrected in this row</t>
      </text>
    </comment>
    <comment ref="AB1794" authorId="0" shapeId="0">
      <text>
        <t>Merging Error was corrected in this row</t>
      </text>
    </comment>
    <comment ref="AC1794" authorId="0" shapeId="0">
      <text>
        <t>Wrong tagging</t>
      </text>
    </comment>
    <comment ref="AD1794" authorId="0" shapeId="0">
      <text>
        <t>Merging Error was corrected in this row</t>
      </text>
    </comment>
    <comment ref="AE1794" authorId="0" shapeId="0">
      <text>
        <t>Merging Error was corrected in this row</t>
      </text>
    </comment>
    <comment ref="AF1794" authorId="0" shapeId="0">
      <text>
        <t>Merging Error was corrected in this row</t>
      </text>
    </comment>
    <comment ref="AG1794" authorId="0" shapeId="0">
      <text>
        <t>Merging Error was corrected in this row</t>
      </text>
    </comment>
    <comment ref="AH1794" authorId="0" shapeId="0">
      <text>
        <t>Wrong tagging</t>
      </text>
    </comment>
    <comment ref="AI1794" authorId="0" shapeId="0">
      <text>
        <t>Merging Error was corrected in this row</t>
      </text>
    </comment>
    <comment ref="AJ1794" authorId="0" shapeId="0">
      <text>
        <t>Merging Error was corrected in this row</t>
      </text>
    </comment>
    <comment ref="AK1794" authorId="0" shapeId="0">
      <text>
        <t>Merging Error was corrected in this row</t>
      </text>
    </comment>
    <comment ref="AL1794" authorId="0" shapeId="0">
      <text>
        <t>Merging Error was corrected in this row</t>
      </text>
    </comment>
    <comment ref="AM1794" authorId="0" shapeId="0">
      <text>
        <t>Wrong tagging</t>
      </text>
    </comment>
    <comment ref="AN1794" authorId="0" shapeId="0">
      <text>
        <t>Merging Error was corrected in this row</t>
      </text>
    </comment>
    <comment ref="AO1794" authorId="0" shapeId="0">
      <text>
        <t>Merging Error was corrected in this row</t>
      </text>
    </comment>
    <comment ref="AP1794" authorId="0" shapeId="0">
      <text>
        <t>Merging Error was corrected in this row</t>
      </text>
    </comment>
    <comment ref="AQ1794" authorId="0" shapeId="0">
      <text>
        <t>Merging Error was corrected in this row</t>
      </text>
    </comment>
    <comment ref="AR1794" authorId="0" shapeId="0">
      <text>
        <t>Wrong tagging</t>
      </text>
    </comment>
    <comment ref="AS1794" authorId="0" shapeId="0">
      <text>
        <t>Merging Error was corrected in this row</t>
      </text>
    </comment>
    <comment ref="AT1794" authorId="0" shapeId="0">
      <text>
        <t>Merging Error was corrected in this row</t>
      </text>
    </comment>
    <comment ref="I1824" authorId="0" shapeId="0">
      <text>
        <t>Wrong tagging</t>
      </text>
    </comment>
    <comment ref="N1824" authorId="0" shapeId="0">
      <text>
        <t>Wrong tagging</t>
      </text>
    </comment>
    <comment ref="S1824" authorId="0" shapeId="0">
      <text>
        <t>Wrong tagging</t>
      </text>
    </comment>
    <comment ref="X1824" authorId="0" shapeId="0">
      <text>
        <t>Wrong tagging</t>
      </text>
    </comment>
    <comment ref="AC1824" authorId="0" shapeId="0">
      <text>
        <t>Wrong tagging</t>
      </text>
    </comment>
    <comment ref="AH1824" authorId="0" shapeId="0">
      <text>
        <t>Wrong tagging</t>
      </text>
    </comment>
    <comment ref="AM1824" authorId="0" shapeId="0">
      <text>
        <t>Wrong tagging</t>
      </text>
    </comment>
    <comment ref="AR1824" authorId="0" shapeId="0">
      <text>
        <t>Wrong tagging</t>
      </text>
    </comment>
    <comment ref="I1825" authorId="0" shapeId="0">
      <text>
        <t>Wrong tagging</t>
      </text>
    </comment>
    <comment ref="N1825" authorId="0" shapeId="0">
      <text>
        <t>Wrong tagging</t>
      </text>
    </comment>
    <comment ref="S1825" authorId="0" shapeId="0">
      <text>
        <t>Wrong tagging</t>
      </text>
    </comment>
    <comment ref="X1825" authorId="0" shapeId="0">
      <text>
        <t>Wrong tagging</t>
      </text>
    </comment>
    <comment ref="AC1825" authorId="0" shapeId="0">
      <text>
        <t>Wrong tagging</t>
      </text>
    </comment>
    <comment ref="AH1825" authorId="0" shapeId="0">
      <text>
        <t>Wrong tagging</t>
      </text>
    </comment>
    <comment ref="AM1825" authorId="0" shapeId="0">
      <text>
        <t>Wrong tagging</t>
      </text>
    </comment>
    <comment ref="I1826" authorId="0" shapeId="0">
      <text>
        <t>Wrong tagging</t>
      </text>
    </comment>
    <comment ref="N1826" authorId="0" shapeId="0">
      <text>
        <t>Wrong tagging</t>
      </text>
    </comment>
    <comment ref="S1826" authorId="0" shapeId="0">
      <text>
        <t>Wrong tagging</t>
      </text>
    </comment>
    <comment ref="X1826" authorId="0" shapeId="0">
      <text>
        <t>Wrong tagging</t>
      </text>
    </comment>
    <comment ref="AC1826" authorId="0" shapeId="0">
      <text>
        <t>Wrong tagging</t>
      </text>
    </comment>
    <comment ref="AH1826" authorId="0" shapeId="0">
      <text>
        <t>Wrong tagging</t>
      </text>
    </comment>
    <comment ref="AM1826" authorId="0" shapeId="0">
      <text>
        <t>Wrong tagging</t>
      </text>
    </comment>
    <comment ref="AR1826" authorId="0" shapeId="0">
      <text>
        <t>Wrong tagging</t>
      </text>
    </comment>
    <comment ref="I1827" authorId="0" shapeId="0">
      <text>
        <t>Wrong tagging</t>
      </text>
    </comment>
    <comment ref="N1827" authorId="0" shapeId="0">
      <text>
        <t>Wrong tagging</t>
      </text>
    </comment>
    <comment ref="S1827" authorId="0" shapeId="0">
      <text>
        <t>Wrong tagging</t>
      </text>
    </comment>
    <comment ref="X1827" authorId="0" shapeId="0">
      <text>
        <t>Wrong tagging</t>
      </text>
    </comment>
    <comment ref="AC1827" authorId="0" shapeId="0">
      <text>
        <t>Wrong tagging</t>
      </text>
    </comment>
    <comment ref="AH1827" authorId="0" shapeId="0">
      <text>
        <t>Wrong tagging</t>
      </text>
    </comment>
    <comment ref="AM1827" authorId="0" shapeId="0">
      <text>
        <t>Wrong tagging</t>
      </text>
    </comment>
    <comment ref="I1831" authorId="0" shapeId="0">
      <text>
        <t>Wrong tagging</t>
      </text>
    </comment>
    <comment ref="N1831" authorId="0" shapeId="0">
      <text>
        <t>Wrong tagging</t>
      </text>
    </comment>
    <comment ref="S1831" authorId="0" shapeId="0">
      <text>
        <t>Wrong tagging</t>
      </text>
    </comment>
    <comment ref="X1831" authorId="0" shapeId="0">
      <text>
        <t>Wrong tagging</t>
      </text>
    </comment>
    <comment ref="AC1831" authorId="0" shapeId="0">
      <text>
        <t>Wrong tagging</t>
      </text>
    </comment>
    <comment ref="AH1831" authorId="0" shapeId="0">
      <text>
        <t>Wrong tagging</t>
      </text>
    </comment>
    <comment ref="AM1831" authorId="0" shapeId="0">
      <text>
        <t>Wrong tagging</t>
      </text>
    </comment>
    <comment ref="AR1831" authorId="0" shapeId="0">
      <text>
        <t>Wrong tagging</t>
      </text>
    </comment>
    <comment ref="AC1832" authorId="0" shapeId="0">
      <text>
        <t>Wrong tagging</t>
      </text>
    </comment>
    <comment ref="AM1832" authorId="0" shapeId="0">
      <text>
        <t>Wrong tagging</t>
      </text>
    </comment>
    <comment ref="I1833" authorId="0" shapeId="0">
      <text>
        <t>Wrong tagging</t>
      </text>
    </comment>
    <comment ref="N1833" authorId="0" shapeId="0">
      <text>
        <t>Wrong tagging</t>
      </text>
    </comment>
    <comment ref="S1833" authorId="0" shapeId="0">
      <text>
        <t>Wrong tagging</t>
      </text>
    </comment>
    <comment ref="X1833" authorId="0" shapeId="0">
      <text>
        <t>Wrong tagging</t>
      </text>
    </comment>
    <comment ref="AC1833" authorId="0" shapeId="0">
      <text>
        <t>Wrong tagging</t>
      </text>
    </comment>
    <comment ref="AH1833" authorId="0" shapeId="0">
      <text>
        <t>Wrong tagging</t>
      </text>
    </comment>
    <comment ref="AM1833" authorId="0" shapeId="0">
      <text>
        <t>Wrong tagging</t>
      </text>
    </comment>
    <comment ref="I1834" authorId="0" shapeId="0">
      <text>
        <t>Wrong tagging</t>
      </text>
    </comment>
    <comment ref="N1834" authorId="0" shapeId="0">
      <text>
        <t>Wrong tagging</t>
      </text>
    </comment>
    <comment ref="S1834" authorId="0" shapeId="0">
      <text>
        <t>Wrong tagging</t>
      </text>
    </comment>
    <comment ref="X1834" authorId="0" shapeId="0">
      <text>
        <t>Wrong tagging</t>
      </text>
    </comment>
    <comment ref="AH1834" authorId="0" shapeId="0">
      <text>
        <t>Wrong tagging</t>
      </text>
    </comment>
    <comment ref="AM1834" authorId="0" shapeId="0">
      <text>
        <t>Wrong tagging</t>
      </text>
    </comment>
    <comment ref="AR1834" authorId="0" shapeId="0">
      <text>
        <t>Wrong tagging</t>
      </text>
    </comment>
    <comment ref="I1835" authorId="0" shapeId="0">
      <text>
        <t>Wrong tagging</t>
      </text>
    </comment>
    <comment ref="N1835" authorId="0" shapeId="0">
      <text>
        <t>Wrong tagging</t>
      </text>
    </comment>
    <comment ref="S1835" authorId="0" shapeId="0">
      <text>
        <t>Wrong tagging</t>
      </text>
    </comment>
    <comment ref="X1835" authorId="0" shapeId="0">
      <text>
        <t>Wrong tagging</t>
      </text>
    </comment>
    <comment ref="AC1835" authorId="0" shapeId="0">
      <text>
        <t>Wrong tagging</t>
      </text>
    </comment>
    <comment ref="AH1835" authorId="0" shapeId="0">
      <text>
        <t>Wrong tagging</t>
      </text>
    </comment>
    <comment ref="AM1835" authorId="0" shapeId="0">
      <text>
        <t>Wrong tagging</t>
      </text>
    </comment>
    <comment ref="I1839" authorId="0" shapeId="0">
      <text>
        <t>Wrong tagging</t>
      </text>
    </comment>
    <comment ref="N1839" authorId="0" shapeId="0">
      <text>
        <t>Wrong tagging</t>
      </text>
    </comment>
    <comment ref="S1839" authorId="0" shapeId="0">
      <text>
        <t>Wrong tagging</t>
      </text>
    </comment>
    <comment ref="X1839" authorId="0" shapeId="0">
      <text>
        <t>Wrong tagging</t>
      </text>
    </comment>
    <comment ref="AC1839" authorId="0" shapeId="0">
      <text>
        <t>Wrong tagging</t>
      </text>
    </comment>
    <comment ref="AH1839" authorId="0" shapeId="0">
      <text>
        <t>Wrong tagging</t>
      </text>
    </comment>
    <comment ref="AM1839" authorId="0" shapeId="0">
      <text>
        <t>Wrong tagging</t>
      </text>
    </comment>
    <comment ref="I1840" authorId="0" shapeId="0">
      <text>
        <t>Wrong tagging</t>
      </text>
    </comment>
    <comment ref="N1840" authorId="0" shapeId="0">
      <text>
        <t>Wrong tagging</t>
      </text>
    </comment>
    <comment ref="S1840" authorId="0" shapeId="0">
      <text>
        <t>Wrong tagging</t>
      </text>
    </comment>
    <comment ref="X1840" authorId="0" shapeId="0">
      <text>
        <t>Wrong tagging</t>
      </text>
    </comment>
    <comment ref="AC1840" authorId="0" shapeId="0">
      <text>
        <t>Wrong tagging</t>
      </text>
    </comment>
    <comment ref="AH1840" authorId="0" shapeId="0">
      <text>
        <t>Wrong tagging</t>
      </text>
    </comment>
    <comment ref="AM1840" authorId="0" shapeId="0">
      <text>
        <t>Wrong tagging</t>
      </text>
    </comment>
    <comment ref="I1841" authorId="0" shapeId="0">
      <text>
        <t>Wrong tagging</t>
      </text>
    </comment>
    <comment ref="N1841" authorId="0" shapeId="0">
      <text>
        <t>Wrong tagging</t>
      </text>
    </comment>
    <comment ref="S1841" authorId="0" shapeId="0">
      <text>
        <t>Wrong tagging</t>
      </text>
    </comment>
    <comment ref="X1841" authorId="0" shapeId="0">
      <text>
        <t>Wrong tagging</t>
      </text>
    </comment>
    <comment ref="AC1841" authorId="0" shapeId="0">
      <text>
        <t>Wrong tagging</t>
      </text>
    </comment>
    <comment ref="AH1841" authorId="0" shapeId="0">
      <text>
        <t>Wrong tagging</t>
      </text>
    </comment>
    <comment ref="AM1841" authorId="0" shapeId="0">
      <text>
        <t>Wrong tagging</t>
      </text>
    </comment>
    <comment ref="I1842" authorId="0" shapeId="0">
      <text>
        <t>Wrong tagging</t>
      </text>
    </comment>
    <comment ref="N1842" authorId="0" shapeId="0">
      <text>
        <t>Wrong tagging</t>
      </text>
    </comment>
    <comment ref="S1842" authorId="0" shapeId="0">
      <text>
        <t>Wrong tagging</t>
      </text>
    </comment>
    <comment ref="X1842" authorId="0" shapeId="0">
      <text>
        <t>Wrong tagging</t>
      </text>
    </comment>
    <comment ref="AC1842" authorId="0" shapeId="0">
      <text>
        <t>Wrong tagging</t>
      </text>
    </comment>
    <comment ref="AH1842" authorId="0" shapeId="0">
      <text>
        <t>Wrong tagging</t>
      </text>
    </comment>
    <comment ref="AM1842" authorId="0" shapeId="0">
      <text>
        <t>Wrong tagging</t>
      </text>
    </comment>
    <comment ref="I1843" authorId="0" shapeId="0">
      <text>
        <t>Wrong tagging</t>
      </text>
    </comment>
    <comment ref="N1843" authorId="0" shapeId="0">
      <text>
        <t>Wrong tagging</t>
      </text>
    </comment>
    <comment ref="S1843" authorId="0" shapeId="0">
      <text>
        <t>Wrong tagging</t>
      </text>
    </comment>
    <comment ref="X1843" authorId="0" shapeId="0">
      <text>
        <t>Wrong tagging</t>
      </text>
    </comment>
    <comment ref="AC1843" authorId="0" shapeId="0">
      <text>
        <t>Wrong tagging</t>
      </text>
    </comment>
    <comment ref="AH1843" authorId="0" shapeId="0">
      <text>
        <t>Wrong tagging</t>
      </text>
    </comment>
    <comment ref="I1847" authorId="0" shapeId="0">
      <text>
        <t>Wrong tagging</t>
      </text>
    </comment>
    <comment ref="N1847" authorId="0" shapeId="0">
      <text>
        <t>Wrong tagging</t>
      </text>
    </comment>
    <comment ref="S1847" authorId="0" shapeId="0">
      <text>
        <t>Wrong tagging</t>
      </text>
    </comment>
    <comment ref="X1847" authorId="0" shapeId="0">
      <text>
        <t>Wrong tagging</t>
      </text>
    </comment>
    <comment ref="AC1847" authorId="0" shapeId="0">
      <text>
        <t>Wrong tagging</t>
      </text>
    </comment>
    <comment ref="AH1847" authorId="0" shapeId="0">
      <text>
        <t>Wrong tagging</t>
      </text>
    </comment>
    <comment ref="AC1852" authorId="0" shapeId="0">
      <text>
        <t>Wrong tagging</t>
      </text>
    </comment>
    <comment ref="AH1852" authorId="0" shapeId="0">
      <text>
        <t>Wrong tagging</t>
      </text>
    </comment>
    <comment ref="AM1852" authorId="0" shapeId="0">
      <text>
        <t>Wrong tagging</t>
      </text>
    </comment>
    <comment ref="AR1852" authorId="0" shapeId="0">
      <text>
        <t>Wrong tagging</t>
      </text>
    </comment>
    <comment ref="AC1853" authorId="0" shapeId="0">
      <text>
        <t>Wrong tagging</t>
      </text>
    </comment>
    <comment ref="X1854" authorId="0" shapeId="0">
      <text>
        <t>Wrong tagging</t>
      </text>
    </comment>
    <comment ref="AC1854" authorId="0" shapeId="0">
      <text>
        <t>Wrong tagging</t>
      </text>
    </comment>
    <comment ref="AH1854" authorId="0" shapeId="0">
      <text>
        <t>Wrong tagging</t>
      </text>
    </comment>
    <comment ref="AM1854" authorId="0" shapeId="0">
      <text>
        <t>Wrong tagging</t>
      </text>
    </comment>
    <comment ref="AR1854" authorId="0" shapeId="0">
      <text>
        <t>Wrong tagging</t>
      </text>
    </comment>
    <comment ref="X1855" authorId="0" shapeId="0">
      <text>
        <t>Wrong tagging</t>
      </text>
    </comment>
    <comment ref="AC1855" authorId="0" shapeId="0">
      <text>
        <t>Wrong tagging</t>
      </text>
    </comment>
    <comment ref="AH1855" authorId="0" shapeId="0">
      <text>
        <t>Wrong tagging</t>
      </text>
    </comment>
    <comment ref="AR1855" authorId="0" shapeId="0">
      <text>
        <t>Wrong tagging</t>
      </text>
    </comment>
    <comment ref="AC1856" authorId="0" shapeId="0">
      <text>
        <t>Wrong tagging</t>
      </text>
    </comment>
    <comment ref="AH1856" authorId="0" shapeId="0">
      <text>
        <t>Wrong tagging</t>
      </text>
    </comment>
    <comment ref="AM1856" authorId="0" shapeId="0">
      <text>
        <t>Wrong tagging</t>
      </text>
    </comment>
    <comment ref="AR1856" authorId="0" shapeId="0">
      <text>
        <t>Wrong tagging</t>
      </text>
    </comment>
    <comment ref="X1857" authorId="0" shapeId="0">
      <text>
        <t>Wrong tagging</t>
      </text>
    </comment>
    <comment ref="AC1857" authorId="0" shapeId="0">
      <text>
        <t>Wrong tagging</t>
      </text>
    </comment>
    <comment ref="AH1857" authorId="0" shapeId="0">
      <text>
        <t>Wrong tagging</t>
      </text>
    </comment>
    <comment ref="AM1857" authorId="0" shapeId="0">
      <text>
        <t>Wrong tagging</t>
      </text>
    </comment>
    <comment ref="AR1857" authorId="0" shapeId="0">
      <text>
        <t>Wrong tagging</t>
      </text>
    </comment>
    <comment ref="AH1861" authorId="0" shapeId="0">
      <text>
        <t>Wrong tagging</t>
      </text>
    </comment>
    <comment ref="AM1861" authorId="0" shapeId="0">
      <text>
        <t>Wrong tagging</t>
      </text>
    </comment>
    <comment ref="AR1861" authorId="0" shapeId="0">
      <text>
        <t>Wrong tagging</t>
      </text>
    </comment>
    <comment ref="AC1862" authorId="0" shapeId="0">
      <text>
        <t>Wrong tagging</t>
      </text>
    </comment>
    <comment ref="AH1862" authorId="0" shapeId="0">
      <text>
        <t>Wrong tagging</t>
      </text>
    </comment>
    <comment ref="AM1862" authorId="0" shapeId="0">
      <text>
        <t>Wrong tagging</t>
      </text>
    </comment>
    <comment ref="AR1862" authorId="0" shapeId="0">
      <text>
        <t>Wrong tagging</t>
      </text>
    </comment>
    <comment ref="AH1863" authorId="0" shapeId="0">
      <text>
        <t>Wrong tagging</t>
      </text>
    </comment>
    <comment ref="AM1863" authorId="0" shapeId="0">
      <text>
        <t>Wrong tagging</t>
      </text>
    </comment>
    <comment ref="AR1863" authorId="0" shapeId="0">
      <text>
        <t>Wrong tagging</t>
      </text>
    </comment>
    <comment ref="AC1864" authorId="0" shapeId="0">
      <text>
        <t>Wrong tagging</t>
      </text>
    </comment>
    <comment ref="AH1864" authorId="0" shapeId="0">
      <text>
        <t>Wrong tagging</t>
      </text>
    </comment>
    <comment ref="AM1864" authorId="0" shapeId="0">
      <text>
        <t>Wrong tagging</t>
      </text>
    </comment>
    <comment ref="AR1864" authorId="0" shapeId="0">
      <text>
        <t>Wrong tagging</t>
      </text>
    </comment>
    <comment ref="AC1865" authorId="0" shapeId="0">
      <text>
        <t>Wrong tagging</t>
      </text>
    </comment>
    <comment ref="AH1865" authorId="0" shapeId="0">
      <text>
        <t>Wrong tagging</t>
      </text>
    </comment>
    <comment ref="AM1865" authorId="0" shapeId="0">
      <text>
        <t>Wrong tagging</t>
      </text>
    </comment>
    <comment ref="AR1865" authorId="0" shapeId="0">
      <text>
        <t>Wrong tagging</t>
      </text>
    </comment>
    <comment ref="X1869" authorId="0" shapeId="0">
      <text>
        <t>Wrong tagging</t>
      </text>
    </comment>
    <comment ref="AC1869" authorId="0" shapeId="0">
      <text>
        <t>Wrong tagging</t>
      </text>
    </comment>
    <comment ref="AH1869" authorId="0" shapeId="0">
      <text>
        <t>Wrong tagging</t>
      </text>
    </comment>
    <comment ref="AM1869" authorId="0" shapeId="0">
      <text>
        <t>Wrong tagging</t>
      </text>
    </comment>
    <comment ref="AR1869" authorId="0" shapeId="0">
      <text>
        <t>Wrong tagging</t>
      </text>
    </comment>
    <comment ref="AH1874" authorId="0" shapeId="0">
      <text>
        <t>Wrong tagging</t>
      </text>
    </comment>
    <comment ref="AM1874" authorId="0" shapeId="0">
      <text>
        <t>Wrong tagging</t>
      </text>
    </comment>
    <comment ref="AR1874" authorId="0" shapeId="0">
      <text>
        <t>Wrong tagging</t>
      </text>
    </comment>
    <comment ref="AH1876" authorId="0" shapeId="0">
      <text>
        <t>Wrong tagging</t>
      </text>
    </comment>
    <comment ref="AM1876" authorId="0" shapeId="0">
      <text>
        <t>Wrong tagging</t>
      </text>
    </comment>
    <comment ref="AR1876" authorId="0" shapeId="0">
      <text>
        <t>Wrong tagging</t>
      </text>
    </comment>
    <comment ref="AM1877" authorId="0" shapeId="0">
      <text>
        <t>Wrong tagging</t>
      </text>
    </comment>
    <comment ref="AH1878" authorId="0" shapeId="0">
      <text>
        <t>Wrong tagging</t>
      </text>
    </comment>
    <comment ref="AM1878" authorId="0" shapeId="0">
      <text>
        <t>Wrong tagging</t>
      </text>
    </comment>
    <comment ref="AR1878" authorId="0" shapeId="0">
      <text>
        <t>Wrong tagging</t>
      </text>
    </comment>
    <comment ref="AH1879" authorId="0" shapeId="0">
      <text>
        <t>Wrong tagging</t>
      </text>
    </comment>
    <comment ref="AM1879" authorId="0" shapeId="0">
      <text>
        <t>Wrong tagging</t>
      </text>
    </comment>
    <comment ref="AR1879" authorId="0" shapeId="0">
      <text>
        <t>Wrong tagging</t>
      </text>
    </comment>
    <comment ref="AH1883" authorId="0" shapeId="0">
      <text>
        <t>Wrong tagging</t>
      </text>
    </comment>
    <comment ref="AM1883" authorId="0" shapeId="0">
      <text>
        <t>Wrong tagging</t>
      </text>
    </comment>
    <comment ref="AR1883" authorId="0" shapeId="0">
      <text>
        <t>Wrong tagging</t>
      </text>
    </comment>
    <comment ref="AH1884" authorId="0" shapeId="0">
      <text>
        <t>Wrong tagging</t>
      </text>
    </comment>
    <comment ref="AM1884" authorId="0" shapeId="0">
      <text>
        <t>Wrong tagging</t>
      </text>
    </comment>
    <comment ref="AR1884" authorId="0" shapeId="0">
      <text>
        <t>Wrong tagging</t>
      </text>
    </comment>
    <comment ref="AR1886" authorId="0" shapeId="0">
      <text>
        <t>Wrong tagging</t>
      </text>
    </comment>
    <comment ref="AH1887" authorId="0" shapeId="0">
      <text>
        <t>Wrong tagging</t>
      </text>
    </comment>
    <comment ref="AM1887" authorId="0" shapeId="0">
      <text>
        <t>Wrong tagging</t>
      </text>
    </comment>
    <comment ref="AR1887" authorId="0" shapeId="0">
      <text>
        <t>Wrong tagging</t>
      </text>
    </comment>
    <comment ref="AH1891" authorId="0" shapeId="0">
      <text>
        <t>Wrong tagging</t>
      </text>
    </comment>
    <comment ref="AM1891" authorId="0" shapeId="0">
      <text>
        <t>Wrong tagging</t>
      </text>
    </comment>
    <comment ref="AR1891" authorId="0" shapeId="0">
      <text>
        <t>Wrong tagging</t>
      </text>
    </comment>
    <comment ref="AH1892" authorId="0" shapeId="0">
      <text>
        <t>Wrong tagging</t>
      </text>
    </comment>
    <comment ref="AM1892" authorId="0" shapeId="0">
      <text>
        <t>Wrong tagging</t>
      </text>
    </comment>
    <comment ref="AR1892" authorId="0" shapeId="0">
      <text>
        <t>Wrong tagging</t>
      </text>
    </comment>
    <comment ref="AM1893" authorId="0" shapeId="0">
      <text>
        <t>Wrong tagging</t>
      </text>
    </comment>
    <comment ref="AR1893" authorId="0" shapeId="0">
      <text>
        <t>Wrong tagging</t>
      </text>
    </comment>
    <comment ref="AH1894" authorId="0" shapeId="0">
      <text>
        <t>Wrong tagging</t>
      </text>
    </comment>
    <comment ref="AM1894" authorId="0" shapeId="0">
      <text>
        <t>Wrong tagging</t>
      </text>
    </comment>
    <comment ref="AR1894" authorId="0" shapeId="0">
      <text>
        <t>Wrong tagging</t>
      </text>
    </comment>
    <comment ref="AH1895" authorId="0" shapeId="0">
      <text>
        <t>Wrong tagging</t>
      </text>
    </comment>
    <comment ref="AM1895" authorId="0" shapeId="0">
      <text>
        <t>Wrong tagging</t>
      </text>
    </comment>
    <comment ref="AR1895" authorId="0" shapeId="0">
      <text>
        <t>Wrong tagging</t>
      </text>
    </comment>
    <comment ref="AH1899" authorId="0" shapeId="0">
      <text>
        <t>Wrong tagging</t>
      </text>
    </comment>
    <comment ref="AM1899" authorId="0" shapeId="0">
      <text>
        <t>Wrong tagging</t>
      </text>
    </comment>
    <comment ref="AR1899" authorId="0" shapeId="0">
      <text>
        <t>Wrong tagging</t>
      </text>
    </comment>
    <comment ref="I1904" authorId="0" shapeId="0">
      <text>
        <t>Wrong tagging</t>
      </text>
    </comment>
    <comment ref="N1904" authorId="0" shapeId="0">
      <text>
        <t>Wrong tagging</t>
      </text>
    </comment>
    <comment ref="S1904" authorId="0" shapeId="0">
      <text>
        <t>Wrong tagging</t>
      </text>
    </comment>
    <comment ref="X1904" authorId="0" shapeId="0">
      <text>
        <t>Wrong tagging</t>
      </text>
    </comment>
    <comment ref="AC1904" authorId="0" shapeId="0">
      <text>
        <t>Wrong tagging</t>
      </text>
    </comment>
    <comment ref="AC1905" authorId="0" shapeId="0">
      <text>
        <t>Wrong tagging</t>
      </text>
    </comment>
    <comment ref="I1906" authorId="0" shapeId="0">
      <text>
        <t>Wrong tagging</t>
      </text>
    </comment>
    <comment ref="N1906" authorId="0" shapeId="0">
      <text>
        <t>Wrong tagging</t>
      </text>
    </comment>
    <comment ref="S1906" authorId="0" shapeId="0">
      <text>
        <t>Wrong tagging</t>
      </text>
    </comment>
    <comment ref="X1906" authorId="0" shapeId="0">
      <text>
        <t>Wrong tagging</t>
      </text>
    </comment>
    <comment ref="AC1906" authorId="0" shapeId="0">
      <text>
        <t>Wrong tagging</t>
      </text>
    </comment>
    <comment ref="N1907" authorId="0" shapeId="0">
      <text>
        <t>Wrong tagging</t>
      </text>
    </comment>
    <comment ref="S1907" authorId="0" shapeId="0">
      <text>
        <t>Wrong tagging</t>
      </text>
    </comment>
    <comment ref="X1907" authorId="0" shapeId="0">
      <text>
        <t>Wrong tagging</t>
      </text>
    </comment>
    <comment ref="AC1907" authorId="0" shapeId="0">
      <text>
        <t>Wrong tagging</t>
      </text>
    </comment>
    <comment ref="I1908" authorId="0" shapeId="0">
      <text>
        <t>Wrong tagging</t>
      </text>
    </comment>
    <comment ref="N1908" authorId="0" shapeId="0">
      <text>
        <t>Wrong tagging</t>
      </text>
    </comment>
    <comment ref="S1908" authorId="0" shapeId="0">
      <text>
        <t>Wrong tagging</t>
      </text>
    </comment>
    <comment ref="X1908" authorId="0" shapeId="0">
      <text>
        <t>Wrong tagging</t>
      </text>
    </comment>
    <comment ref="AC1908" authorId="0" shapeId="0">
      <text>
        <t>Wrong tagging</t>
      </text>
    </comment>
    <comment ref="I1909" authorId="0" shapeId="0">
      <text>
        <t>Wrong tagging</t>
      </text>
    </comment>
    <comment ref="N1909" authorId="0" shapeId="0">
      <text>
        <t>Wrong tagging</t>
      </text>
    </comment>
    <comment ref="S1909" authorId="0" shapeId="0">
      <text>
        <t>Wrong tagging</t>
      </text>
    </comment>
    <comment ref="X1909" authorId="0" shapeId="0">
      <text>
        <t>Wrong tagging</t>
      </text>
    </comment>
    <comment ref="AC1909" authorId="0" shapeId="0">
      <text>
        <t>Wrong tagging</t>
      </text>
    </comment>
    <comment ref="I1913" authorId="0" shapeId="0">
      <text>
        <t>Wrong tagging</t>
      </text>
    </comment>
    <comment ref="N1913" authorId="0" shapeId="0">
      <text>
        <t>Wrong tagging</t>
      </text>
    </comment>
    <comment ref="S1913" authorId="0" shapeId="0">
      <text>
        <t>Wrong tagging</t>
      </text>
    </comment>
    <comment ref="X1913" authorId="0" shapeId="0">
      <text>
        <t>Wrong tagging</t>
      </text>
    </comment>
    <comment ref="AC1913" authorId="0" shapeId="0">
      <text>
        <t>Wrong tagging</t>
      </text>
    </comment>
    <comment ref="I1914" authorId="0" shapeId="0">
      <text>
        <t>Wrong tagging</t>
      </text>
    </comment>
    <comment ref="N1914" authorId="0" shapeId="0">
      <text>
        <t>Wrong tagging</t>
      </text>
    </comment>
    <comment ref="S1914" authorId="0" shapeId="0">
      <text>
        <t>Wrong tagging</t>
      </text>
    </comment>
    <comment ref="X1914" authorId="0" shapeId="0">
      <text>
        <t>Wrong tagging</t>
      </text>
    </comment>
    <comment ref="AC1914" authorId="0" shapeId="0">
      <text>
        <t>Wrong tagging</t>
      </text>
    </comment>
    <comment ref="I1915" authorId="0" shapeId="0">
      <text>
        <t>Wrong tagging</t>
      </text>
    </comment>
    <comment ref="I1916" authorId="0" shapeId="0">
      <text>
        <t>Wrong tagging</t>
      </text>
    </comment>
    <comment ref="N1916" authorId="0" shapeId="0">
      <text>
        <t>Wrong tagging</t>
      </text>
    </comment>
    <comment ref="S1916" authorId="0" shapeId="0">
      <text>
        <t>Wrong tagging</t>
      </text>
    </comment>
    <comment ref="X1916" authorId="0" shapeId="0">
      <text>
        <t>Wrong tagging</t>
      </text>
    </comment>
    <comment ref="AC1916" authorId="0" shapeId="0">
      <text>
        <t>Wrong tagging</t>
      </text>
    </comment>
    <comment ref="I1917" authorId="0" shapeId="0">
      <text>
        <t>Wrong tagging</t>
      </text>
    </comment>
    <comment ref="N1917" authorId="0" shapeId="0">
      <text>
        <t>Wrong tagging</t>
      </text>
    </comment>
    <comment ref="S1917" authorId="0" shapeId="0">
      <text>
        <t>Wrong tagging</t>
      </text>
    </comment>
    <comment ref="X1917" authorId="0" shapeId="0">
      <text>
        <t>Wrong tagging</t>
      </text>
    </comment>
    <comment ref="AC1917" authorId="0" shapeId="0">
      <text>
        <t>Wrong tagging</t>
      </text>
    </comment>
    <comment ref="I1921" authorId="0" shapeId="0">
      <text>
        <t>Wrong tagging</t>
      </text>
    </comment>
    <comment ref="N1921" authorId="0" shapeId="0">
      <text>
        <t>Wrong tagging</t>
      </text>
    </comment>
    <comment ref="S1921" authorId="0" shapeId="0">
      <text>
        <t>Wrong tagging</t>
      </text>
    </comment>
    <comment ref="X1921" authorId="0" shapeId="0">
      <text>
        <t>Wrong tagging</t>
      </text>
    </comment>
    <comment ref="AC1921" authorId="0" shapeId="0">
      <text>
        <t>Wrong tagging</t>
      </text>
    </comment>
    <comment ref="I1922" authorId="0" shapeId="0">
      <text>
        <t>Wrong tagging</t>
      </text>
    </comment>
    <comment ref="N1922" authorId="0" shapeId="0">
      <text>
        <t>Wrong tagging</t>
      </text>
    </comment>
    <comment ref="S1922" authorId="0" shapeId="0">
      <text>
        <t>Wrong tagging</t>
      </text>
    </comment>
    <comment ref="X1922" authorId="0" shapeId="0">
      <text>
        <t>Wrong tagging</t>
      </text>
    </comment>
    <comment ref="AC1922" authorId="0" shapeId="0">
      <text>
        <t>Wrong tagging</t>
      </text>
    </comment>
    <comment ref="I1923" authorId="0" shapeId="0">
      <text>
        <t>Wrong tagging</t>
      </text>
    </comment>
    <comment ref="S1923" authorId="0" shapeId="0">
      <text>
        <t>Wrong tagging</t>
      </text>
    </comment>
    <comment ref="X1923" authorId="0" shapeId="0">
      <text>
        <t>Wrong tagging</t>
      </text>
    </comment>
    <comment ref="AC1923" authorId="0" shapeId="0">
      <text>
        <t>Wrong tagging</t>
      </text>
    </comment>
    <comment ref="I1924" authorId="0" shapeId="0">
      <text>
        <t>Wrong tagging</t>
      </text>
    </comment>
    <comment ref="N1924" authorId="0" shapeId="0">
      <text>
        <t>Wrong tagging</t>
      </text>
    </comment>
    <comment ref="S1924" authorId="0" shapeId="0">
      <text>
        <t>Wrong tagging</t>
      </text>
    </comment>
    <comment ref="X1924" authorId="0" shapeId="0">
      <text>
        <t>Wrong tagging</t>
      </text>
    </comment>
    <comment ref="AC1924" authorId="0" shapeId="0">
      <text>
        <t>Wrong tagging</t>
      </text>
    </comment>
    <comment ref="I1925" authorId="0" shapeId="0">
      <text>
        <t>Wrong tagging</t>
      </text>
    </comment>
    <comment ref="N1925" authorId="0" shapeId="0">
      <text>
        <t>Wrong tagging</t>
      </text>
    </comment>
    <comment ref="S1925" authorId="0" shapeId="0">
      <text>
        <t>Wrong tagging</t>
      </text>
    </comment>
    <comment ref="X1925" authorId="0" shapeId="0">
      <text>
        <t>Wrong tagging</t>
      </text>
    </comment>
    <comment ref="AC1925" authorId="0" shapeId="0">
      <text>
        <t>Wrong tagging</t>
      </text>
    </comment>
    <comment ref="I1929" authorId="0" shapeId="0">
      <text>
        <t>Wrong tagging</t>
      </text>
    </comment>
    <comment ref="N1929" authorId="0" shapeId="0">
      <text>
        <t>Wrong tagging</t>
      </text>
    </comment>
    <comment ref="S1929" authorId="0" shapeId="0">
      <text>
        <t>Wrong tagging</t>
      </text>
    </comment>
    <comment ref="X1929" authorId="0" shapeId="0">
      <text>
        <t>Wrong tagging</t>
      </text>
    </comment>
    <comment ref="AC1929" authorId="0" shapeId="0">
      <text>
        <t>Wrong tagging</t>
      </text>
    </comment>
    <comment ref="I1934" authorId="0" shapeId="0">
      <text>
        <t>Wrong tagging</t>
      </text>
    </comment>
    <comment ref="N1934" authorId="0" shapeId="0">
      <text>
        <t>Wrong tagging</t>
      </text>
    </comment>
    <comment ref="S1934" authorId="0" shapeId="0">
      <text>
        <t>Wrong tagging</t>
      </text>
    </comment>
    <comment ref="X1934" authorId="0" shapeId="0">
      <text>
        <t>Wrong tagging</t>
      </text>
    </comment>
    <comment ref="AC1934" authorId="0" shapeId="0">
      <text>
        <t>Wrong tagging</t>
      </text>
    </comment>
    <comment ref="AH1934" authorId="0" shapeId="0">
      <text>
        <t>Wrong tagging</t>
      </text>
    </comment>
    <comment ref="AM1934" authorId="0" shapeId="0">
      <text>
        <t>Wrong tagging</t>
      </text>
    </comment>
    <comment ref="AR1934" authorId="0" shapeId="0">
      <text>
        <t>Wrong tagging</t>
      </text>
    </comment>
    <comment ref="AC1935" authorId="0" shapeId="0">
      <text>
        <t>Wrong tagging</t>
      </text>
    </comment>
    <comment ref="I1936" authorId="0" shapeId="0">
      <text>
        <t>Wrong tagging</t>
      </text>
    </comment>
    <comment ref="N1936" authorId="0" shapeId="0">
      <text>
        <t>Wrong tagging</t>
      </text>
    </comment>
    <comment ref="S1936" authorId="0" shapeId="0">
      <text>
        <t>Wrong tagging</t>
      </text>
    </comment>
    <comment ref="X1936" authorId="0" shapeId="0">
      <text>
        <t>Wrong tagging</t>
      </text>
    </comment>
    <comment ref="AC1936" authorId="0" shapeId="0">
      <text>
        <t>Wrong tagging</t>
      </text>
    </comment>
    <comment ref="AH1936" authorId="0" shapeId="0">
      <text>
        <t>Wrong tagging</t>
      </text>
    </comment>
    <comment ref="AM1936" authorId="0" shapeId="0">
      <text>
        <t>Wrong tagging</t>
      </text>
    </comment>
    <comment ref="AR1936" authorId="0" shapeId="0">
      <text>
        <t>Wrong tagging</t>
      </text>
    </comment>
    <comment ref="N1937" authorId="0" shapeId="0">
      <text>
        <t>Wrong tagging</t>
      </text>
    </comment>
    <comment ref="AC1937" authorId="0" shapeId="0">
      <text>
        <t>Wrong tagging</t>
      </text>
    </comment>
    <comment ref="AM1937" authorId="0" shapeId="0">
      <text>
        <t>Wrong tagging</t>
      </text>
    </comment>
    <comment ref="I1938" authorId="0" shapeId="0">
      <text>
        <t>Wrong tagging</t>
      </text>
    </comment>
    <comment ref="N1938" authorId="0" shapeId="0">
      <text>
        <t>Wrong tagging</t>
      </text>
    </comment>
    <comment ref="S1938" authorId="0" shapeId="0">
      <text>
        <t>Wrong tagging</t>
      </text>
    </comment>
    <comment ref="X1938" authorId="0" shapeId="0">
      <text>
        <t>Wrong tagging</t>
      </text>
    </comment>
    <comment ref="AC1938" authorId="0" shapeId="0">
      <text>
        <t>Wrong tagging</t>
      </text>
    </comment>
    <comment ref="AH1938" authorId="0" shapeId="0">
      <text>
        <t>Wrong tagging</t>
      </text>
    </comment>
    <comment ref="AM1938" authorId="0" shapeId="0">
      <text>
        <t>Wrong tagging</t>
      </text>
    </comment>
    <comment ref="AR1938" authorId="0" shapeId="0">
      <text>
        <t>Wrong tagging</t>
      </text>
    </comment>
    <comment ref="I1939" authorId="0" shapeId="0">
      <text>
        <t>Wrong tagging</t>
      </text>
    </comment>
    <comment ref="N1939" authorId="0" shapeId="0">
      <text>
        <t>Wrong tagging</t>
      </text>
    </comment>
    <comment ref="S1939" authorId="0" shapeId="0">
      <text>
        <t>Wrong tagging</t>
      </text>
    </comment>
    <comment ref="X1939" authorId="0" shapeId="0">
      <text>
        <t>Wrong tagging</t>
      </text>
    </comment>
    <comment ref="AC1939" authorId="0" shapeId="0">
      <text>
        <t>Wrong tagging</t>
      </text>
    </comment>
    <comment ref="AH1939" authorId="0" shapeId="0">
      <text>
        <t>Wrong tagging</t>
      </text>
    </comment>
    <comment ref="AM1939" authorId="0" shapeId="0">
      <text>
        <t>Wrong tagging</t>
      </text>
    </comment>
    <comment ref="AR1939" authorId="0" shapeId="0">
      <text>
        <t>Wrong tagging</t>
      </text>
    </comment>
    <comment ref="I1943" authorId="0" shapeId="0">
      <text>
        <t>Wrong tagging</t>
      </text>
    </comment>
    <comment ref="N1943" authorId="0" shapeId="0">
      <text>
        <t>Wrong tagging</t>
      </text>
    </comment>
    <comment ref="S1943" authorId="0" shapeId="0">
      <text>
        <t>Wrong tagging</t>
      </text>
    </comment>
    <comment ref="X1943" authorId="0" shapeId="0">
      <text>
        <t>Wrong tagging</t>
      </text>
    </comment>
    <comment ref="AC1943" authorId="0" shapeId="0">
      <text>
        <t>Wrong tagging</t>
      </text>
    </comment>
    <comment ref="AH1943" authorId="0" shapeId="0">
      <text>
        <t>Wrong tagging</t>
      </text>
    </comment>
    <comment ref="AM1943" authorId="0" shapeId="0">
      <text>
        <t>Wrong tagging</t>
      </text>
    </comment>
    <comment ref="AR1943" authorId="0" shapeId="0">
      <text>
        <t>Wrong tagging</t>
      </text>
    </comment>
    <comment ref="I1944" authorId="0" shapeId="0">
      <text>
        <t>Wrong tagging</t>
      </text>
    </comment>
    <comment ref="N1944" authorId="0" shapeId="0">
      <text>
        <t>Wrong tagging</t>
      </text>
    </comment>
    <comment ref="S1944" authorId="0" shapeId="0">
      <text>
        <t>Wrong tagging</t>
      </text>
    </comment>
    <comment ref="X1944" authorId="0" shapeId="0">
      <text>
        <t>Wrong tagging</t>
      </text>
    </comment>
    <comment ref="AC1944" authorId="0" shapeId="0">
      <text>
        <t>Wrong tagging</t>
      </text>
    </comment>
    <comment ref="AH1944" authorId="0" shapeId="0">
      <text>
        <t>Wrong tagging</t>
      </text>
    </comment>
    <comment ref="AM1944" authorId="0" shapeId="0">
      <text>
        <t>Wrong tagging</t>
      </text>
    </comment>
    <comment ref="AR1944" authorId="0" shapeId="0">
      <text>
        <t>Wrong tagging</t>
      </text>
    </comment>
    <comment ref="I1945" authorId="0" shapeId="0">
      <text>
        <t>Wrong tagging</t>
      </text>
    </comment>
    <comment ref="N1945" authorId="0" shapeId="0">
      <text>
        <t>Wrong tagging</t>
      </text>
    </comment>
    <comment ref="S1946" authorId="0" shapeId="0">
      <text>
        <t>Wrong tagging</t>
      </text>
    </comment>
    <comment ref="X1946" authorId="0" shapeId="0">
      <text>
        <t>Wrong tagging</t>
      </text>
    </comment>
    <comment ref="AC1946" authorId="0" shapeId="0">
      <text>
        <t>Wrong tagging</t>
      </text>
    </comment>
    <comment ref="AH1946" authorId="0" shapeId="0">
      <text>
        <t>Wrong tagging</t>
      </text>
    </comment>
    <comment ref="AM1946" authorId="0" shapeId="0">
      <text>
        <t>Wrong tagging</t>
      </text>
    </comment>
    <comment ref="AR1946" authorId="0" shapeId="0">
      <text>
        <t>Wrong tagging</t>
      </text>
    </comment>
    <comment ref="I1947" authorId="0" shapeId="0">
      <text>
        <t>Wrong tagging</t>
      </text>
    </comment>
    <comment ref="N1947" authorId="0" shapeId="0">
      <text>
        <t>Wrong tagging</t>
      </text>
    </comment>
    <comment ref="S1947" authorId="0" shapeId="0">
      <text>
        <t>Wrong tagging</t>
      </text>
    </comment>
    <comment ref="X1947" authorId="0" shapeId="0">
      <text>
        <t>Wrong tagging</t>
      </text>
    </comment>
    <comment ref="AC1947" authorId="0" shapeId="0">
      <text>
        <t>Wrong tagging</t>
      </text>
    </comment>
    <comment ref="AH1947" authorId="0" shapeId="0">
      <text>
        <t>Wrong tagging</t>
      </text>
    </comment>
    <comment ref="AM1947" authorId="0" shapeId="0">
      <text>
        <t>Wrong tagging</t>
      </text>
    </comment>
    <comment ref="AR1947" authorId="0" shapeId="0">
      <text>
        <t>Wrong tagging</t>
      </text>
    </comment>
    <comment ref="I1951" authorId="0" shapeId="0">
      <text>
        <t>Wrong tagging</t>
      </text>
    </comment>
    <comment ref="N1951" authorId="0" shapeId="0">
      <text>
        <t>Wrong tagging</t>
      </text>
    </comment>
    <comment ref="S1951" authorId="0" shapeId="0">
      <text>
        <t>Wrong tagging</t>
      </text>
    </comment>
    <comment ref="X1951" authorId="0" shapeId="0">
      <text>
        <t>Wrong tagging</t>
      </text>
    </comment>
    <comment ref="AC1951" authorId="0" shapeId="0">
      <text>
        <t>Wrong tagging</t>
      </text>
    </comment>
    <comment ref="AH1951" authorId="0" shapeId="0">
      <text>
        <t>Wrong tagging</t>
      </text>
    </comment>
    <comment ref="AM1951" authorId="0" shapeId="0">
      <text>
        <t>Wrong tagging</t>
      </text>
    </comment>
    <comment ref="AR1951" authorId="0" shapeId="0">
      <text>
        <t>Wrong tagging</t>
      </text>
    </comment>
    <comment ref="I1952" authorId="0" shapeId="0">
      <text>
        <t>Wrong tagging</t>
      </text>
    </comment>
    <comment ref="N1952" authorId="0" shapeId="0">
      <text>
        <t>Wrong tagging</t>
      </text>
    </comment>
    <comment ref="S1952" authorId="0" shapeId="0">
      <text>
        <t>Wrong tagging</t>
      </text>
    </comment>
    <comment ref="X1952" authorId="0" shapeId="0">
      <text>
        <t>Wrong tagging</t>
      </text>
    </comment>
    <comment ref="AC1952" authorId="0" shapeId="0">
      <text>
        <t>Wrong tagging</t>
      </text>
    </comment>
    <comment ref="AH1952" authorId="0" shapeId="0">
      <text>
        <t>Wrong tagging</t>
      </text>
    </comment>
    <comment ref="AM1952" authorId="0" shapeId="0">
      <text>
        <t>Wrong tagging</t>
      </text>
    </comment>
    <comment ref="AR1952" authorId="0" shapeId="0">
      <text>
        <t>Wrong tagging</t>
      </text>
    </comment>
    <comment ref="N1953" authorId="0" shapeId="0">
      <text>
        <t>Wrong tagging</t>
      </text>
    </comment>
    <comment ref="S1953" authorId="0" shapeId="0">
      <text>
        <t>Wrong tagging</t>
      </text>
    </comment>
    <comment ref="X1953" authorId="0" shapeId="0">
      <text>
        <t>Wrong tagging</t>
      </text>
    </comment>
    <comment ref="AC1953" authorId="0" shapeId="0">
      <text>
        <t>Wrong tagging</t>
      </text>
    </comment>
    <comment ref="AH1953" authorId="0" shapeId="0">
      <text>
        <t>Wrong tagging</t>
      </text>
    </comment>
    <comment ref="AM1953" authorId="0" shapeId="0">
      <text>
        <t>Wrong tagging</t>
      </text>
    </comment>
    <comment ref="AR1953" authorId="0" shapeId="0">
      <text>
        <t>Wrong tagging</t>
      </text>
    </comment>
    <comment ref="I1954" authorId="0" shapeId="0">
      <text>
        <t>Wrong tagging</t>
      </text>
    </comment>
    <comment ref="N1954" authorId="0" shapeId="0">
      <text>
        <t>Wrong tagging</t>
      </text>
    </comment>
    <comment ref="S1954" authorId="0" shapeId="0">
      <text>
        <t>Wrong tagging</t>
      </text>
    </comment>
    <comment ref="X1954" authorId="0" shapeId="0">
      <text>
        <t>Wrong tagging</t>
      </text>
    </comment>
    <comment ref="AC1954" authorId="0" shapeId="0">
      <text>
        <t>Wrong tagging</t>
      </text>
    </comment>
    <comment ref="AH1954" authorId="0" shapeId="0">
      <text>
        <t>Wrong tagging</t>
      </text>
    </comment>
    <comment ref="AM1954" authorId="0" shapeId="0">
      <text>
        <t>Wrong tagging</t>
      </text>
    </comment>
    <comment ref="AR1954" authorId="0" shapeId="0">
      <text>
        <t>Wrong tagging</t>
      </text>
    </comment>
    <comment ref="I1955" authorId="0" shapeId="0">
      <text>
        <t>Wrong tagging</t>
      </text>
    </comment>
    <comment ref="N1955" authorId="0" shapeId="0">
      <text>
        <t>Wrong tagging</t>
      </text>
    </comment>
    <comment ref="S1955" authorId="0" shapeId="0">
      <text>
        <t>Wrong tagging</t>
      </text>
    </comment>
    <comment ref="X1955" authorId="0" shapeId="0">
      <text>
        <t>Wrong tagging</t>
      </text>
    </comment>
    <comment ref="AC1955" authorId="0" shapeId="0">
      <text>
        <t>Wrong tagging</t>
      </text>
    </comment>
    <comment ref="AH1955" authorId="0" shapeId="0">
      <text>
        <t>Wrong tagging</t>
      </text>
    </comment>
    <comment ref="AM1955" authorId="0" shapeId="0">
      <text>
        <t>Wrong tagging</t>
      </text>
    </comment>
    <comment ref="AR1955" authorId="0" shapeId="0">
      <text>
        <t>Wrong tagging</t>
      </text>
    </comment>
    <comment ref="I1959" authorId="0" shapeId="0">
      <text>
        <t>Wrong tagging</t>
      </text>
    </comment>
    <comment ref="N1959" authorId="0" shapeId="0">
      <text>
        <t>Wrong tagging</t>
      </text>
    </comment>
    <comment ref="S1959" authorId="0" shapeId="0">
      <text>
        <t>Wrong tagging</t>
      </text>
    </comment>
    <comment ref="X1959" authorId="0" shapeId="0">
      <text>
        <t>Wrong tagging</t>
      </text>
    </comment>
    <comment ref="AC1959" authorId="0" shapeId="0">
      <text>
        <t>Wrong tagging</t>
      </text>
    </comment>
    <comment ref="AH1959" authorId="0" shapeId="0">
      <text>
        <t>Wrong tagging</t>
      </text>
    </comment>
    <comment ref="AM1959" authorId="0" shapeId="0">
      <text>
        <t>Wrong tagging</t>
      </text>
    </comment>
    <comment ref="AR1959" authorId="0" shapeId="0">
      <text>
        <t>Wrong tagging</t>
      </text>
    </comment>
    <comment ref="I1964" authorId="0" shapeId="0">
      <text>
        <t>Wrong tagging</t>
      </text>
    </comment>
    <comment ref="N1964" authorId="0" shapeId="0">
      <text>
        <t>Wrong tagging</t>
      </text>
    </comment>
    <comment ref="S1964" authorId="0" shapeId="0">
      <text>
        <t>Wrong tagging</t>
      </text>
    </comment>
    <comment ref="X1964" authorId="0" shapeId="0">
      <text>
        <t>Wrong tagging</t>
      </text>
    </comment>
    <comment ref="AC1964" authorId="0" shapeId="0">
      <text>
        <t>Wrong tagging</t>
      </text>
    </comment>
    <comment ref="AH1964" authorId="0" shapeId="0">
      <text>
        <t>Wrong tagging</t>
      </text>
    </comment>
    <comment ref="AM1964" authorId="0" shapeId="0">
      <text>
        <t>Wrong tagging</t>
      </text>
    </comment>
    <comment ref="AR1964" authorId="0" shapeId="0">
      <text>
        <t>Wrong tagging</t>
      </text>
    </comment>
    <comment ref="AC1965" authorId="0" shapeId="0">
      <text>
        <t>Wrong tagging</t>
      </text>
    </comment>
    <comment ref="I1966" authorId="0" shapeId="0">
      <text>
        <t>Wrong tagging</t>
      </text>
    </comment>
    <comment ref="N1966" authorId="0" shapeId="0">
      <text>
        <t>Wrong tagging</t>
      </text>
    </comment>
    <comment ref="S1966" authorId="0" shapeId="0">
      <text>
        <t>Wrong tagging</t>
      </text>
    </comment>
    <comment ref="X1966" authorId="0" shapeId="0">
      <text>
        <t>Wrong tagging</t>
      </text>
    </comment>
    <comment ref="AC1966" authorId="0" shapeId="0">
      <text>
        <t>Wrong tagging</t>
      </text>
    </comment>
    <comment ref="AH1966" authorId="0" shapeId="0">
      <text>
        <t>Wrong tagging</t>
      </text>
    </comment>
    <comment ref="AM1966" authorId="0" shapeId="0">
      <text>
        <t>Wrong tagging</t>
      </text>
    </comment>
    <comment ref="AR1966" authorId="0" shapeId="0">
      <text>
        <t>Wrong tagging</t>
      </text>
    </comment>
    <comment ref="X1967" authorId="0" shapeId="0">
      <text>
        <t>Wrong tagging</t>
      </text>
    </comment>
    <comment ref="AM1967" authorId="0" shapeId="0">
      <text>
        <t>Wrong tagging</t>
      </text>
    </comment>
    <comment ref="AR1967" authorId="0" shapeId="0">
      <text>
        <t>Wrong tagging</t>
      </text>
    </comment>
    <comment ref="I1968" authorId="0" shapeId="0">
      <text>
        <t>Wrong tagging</t>
      </text>
    </comment>
    <comment ref="N1968" authorId="0" shapeId="0">
      <text>
        <t>Wrong tagging</t>
      </text>
    </comment>
    <comment ref="S1968" authorId="0" shapeId="0">
      <text>
        <t>Wrong tagging</t>
      </text>
    </comment>
    <comment ref="X1968" authorId="0" shapeId="0">
      <text>
        <t>Wrong tagging</t>
      </text>
    </comment>
    <comment ref="AC1968" authorId="0" shapeId="0">
      <text>
        <t>Wrong tagging</t>
      </text>
    </comment>
    <comment ref="AH1968" authorId="0" shapeId="0">
      <text>
        <t>Wrong tagging</t>
      </text>
    </comment>
    <comment ref="AM1968" authorId="0" shapeId="0">
      <text>
        <t>Wrong tagging</t>
      </text>
    </comment>
    <comment ref="AR1968" authorId="0" shapeId="0">
      <text>
        <t>Wrong tagging</t>
      </text>
    </comment>
    <comment ref="I1969" authorId="0" shapeId="0">
      <text>
        <t>Wrong tagging</t>
      </text>
    </comment>
    <comment ref="N1969" authorId="0" shapeId="0">
      <text>
        <t>Wrong tagging</t>
      </text>
    </comment>
    <comment ref="S1969" authorId="0" shapeId="0">
      <text>
        <t>Wrong tagging</t>
      </text>
    </comment>
    <comment ref="X1969" authorId="0" shapeId="0">
      <text>
        <t>Wrong tagging</t>
      </text>
    </comment>
    <comment ref="AC1969" authorId="0" shapeId="0">
      <text>
        <t>Wrong tagging</t>
      </text>
    </comment>
    <comment ref="AH1969" authorId="0" shapeId="0">
      <text>
        <t>Wrong tagging</t>
      </text>
    </comment>
    <comment ref="AM1969" authorId="0" shapeId="0">
      <text>
        <t>Wrong tagging</t>
      </text>
    </comment>
    <comment ref="AR1969" authorId="0" shapeId="0">
      <text>
        <t>Wrong tagging</t>
      </text>
    </comment>
    <comment ref="I1973" authorId="0" shapeId="0">
      <text>
        <t>Wrong tagging</t>
      </text>
    </comment>
    <comment ref="N1973" authorId="0" shapeId="0">
      <text>
        <t>Wrong tagging</t>
      </text>
    </comment>
    <comment ref="S1973" authorId="0" shapeId="0">
      <text>
        <t>Wrong tagging</t>
      </text>
    </comment>
    <comment ref="X1973" authorId="0" shapeId="0">
      <text>
        <t>Wrong tagging</t>
      </text>
    </comment>
    <comment ref="AC1973" authorId="0" shapeId="0">
      <text>
        <t>Wrong tagging</t>
      </text>
    </comment>
    <comment ref="AH1973" authorId="0" shapeId="0">
      <text>
        <t>Wrong tagging</t>
      </text>
    </comment>
    <comment ref="AM1973" authorId="0" shapeId="0">
      <text>
        <t>Wrong tagging</t>
      </text>
    </comment>
    <comment ref="AR1973" authorId="0" shapeId="0">
      <text>
        <t>Wrong tagging</t>
      </text>
    </comment>
    <comment ref="AC1974" authorId="0" shapeId="0">
      <text>
        <t>Wrong tagging</t>
      </text>
    </comment>
    <comment ref="AM1974" authorId="0" shapeId="0">
      <text>
        <t>Wrong tagging</t>
      </text>
    </comment>
    <comment ref="I1975" authorId="0" shapeId="0">
      <text>
        <t>Wrong tagging</t>
      </text>
    </comment>
    <comment ref="N1975" authorId="0" shapeId="0">
      <text>
        <t>Wrong tagging</t>
      </text>
    </comment>
    <comment ref="S1975" authorId="0" shapeId="0">
      <text>
        <t>Wrong tagging</t>
      </text>
    </comment>
    <comment ref="X1975" authorId="0" shapeId="0">
      <text>
        <t>Wrong tagging</t>
      </text>
    </comment>
    <comment ref="AC1975" authorId="0" shapeId="0">
      <text>
        <t>Wrong tagging</t>
      </text>
    </comment>
    <comment ref="AH1975" authorId="0" shapeId="0">
      <text>
        <t>Wrong tagging</t>
      </text>
    </comment>
    <comment ref="AM1975" authorId="0" shapeId="0">
      <text>
        <t>Wrong tagging</t>
      </text>
    </comment>
    <comment ref="AR1975" authorId="0" shapeId="0">
      <text>
        <t>Wrong tagging</t>
      </text>
    </comment>
    <comment ref="I1976" authorId="0" shapeId="0">
      <text>
        <t>Wrong tagging</t>
      </text>
    </comment>
    <comment ref="I1977" authorId="0" shapeId="0">
      <text>
        <t>Wrong tagging</t>
      </text>
    </comment>
    <comment ref="N1977" authorId="0" shapeId="0">
      <text>
        <t>Wrong tagging</t>
      </text>
    </comment>
    <comment ref="S1977" authorId="0" shapeId="0">
      <text>
        <t>Wrong tagging</t>
      </text>
    </comment>
    <comment ref="X1977" authorId="0" shapeId="0">
      <text>
        <t>Wrong tagging</t>
      </text>
    </comment>
    <comment ref="AC1977" authorId="0" shapeId="0">
      <text>
        <t>Wrong tagging</t>
      </text>
    </comment>
    <comment ref="AH1977" authorId="0" shapeId="0">
      <text>
        <t>Wrong tagging</t>
      </text>
    </comment>
    <comment ref="AM1977" authorId="0" shapeId="0">
      <text>
        <t>Wrong tagging</t>
      </text>
    </comment>
    <comment ref="AR1977" authorId="0" shapeId="0">
      <text>
        <t>Wrong tagging</t>
      </text>
    </comment>
    <comment ref="I1978" authorId="0" shapeId="0">
      <text>
        <t>Wrong tagging</t>
      </text>
    </comment>
    <comment ref="N1978" authorId="0" shapeId="0">
      <text>
        <t>Wrong tagging</t>
      </text>
    </comment>
    <comment ref="S1978" authorId="0" shapeId="0">
      <text>
        <t>Wrong tagging</t>
      </text>
    </comment>
    <comment ref="X1978" authorId="0" shapeId="0">
      <text>
        <t>Wrong tagging</t>
      </text>
    </comment>
    <comment ref="AC1978" authorId="0" shapeId="0">
      <text>
        <t>Wrong tagging</t>
      </text>
    </comment>
    <comment ref="AH1978" authorId="0" shapeId="0">
      <text>
        <t>Wrong tagging</t>
      </text>
    </comment>
    <comment ref="AM1978" authorId="0" shapeId="0">
      <text>
        <t>Wrong tagging</t>
      </text>
    </comment>
    <comment ref="AR1978" authorId="0" shapeId="0">
      <text>
        <t>Wrong tagging</t>
      </text>
    </comment>
    <comment ref="I1982" authorId="0" shapeId="0">
      <text>
        <t>Wrong tagging</t>
      </text>
    </comment>
    <comment ref="N1982" authorId="0" shapeId="0">
      <text>
        <t>Wrong tagging</t>
      </text>
    </comment>
    <comment ref="S1982" authorId="0" shapeId="0">
      <text>
        <t>Wrong tagging</t>
      </text>
    </comment>
    <comment ref="X1982" authorId="0" shapeId="0">
      <text>
        <t>Wrong tagging</t>
      </text>
    </comment>
    <comment ref="AC1982" authorId="0" shapeId="0">
      <text>
        <t>Wrong tagging</t>
      </text>
    </comment>
    <comment ref="AH1982" authorId="0" shapeId="0">
      <text>
        <t>Wrong tagging</t>
      </text>
    </comment>
    <comment ref="AM1982" authorId="0" shapeId="0">
      <text>
        <t>Wrong tagging</t>
      </text>
    </comment>
    <comment ref="AR1982" authorId="0" shapeId="0">
      <text>
        <t>Wrong tagging</t>
      </text>
    </comment>
    <comment ref="I1983" authorId="0" shapeId="0">
      <text>
        <t>Wrong tagging</t>
      </text>
    </comment>
    <comment ref="N1983" authorId="0" shapeId="0">
      <text>
        <t>Wrong tagging</t>
      </text>
    </comment>
    <comment ref="S1983" authorId="0" shapeId="0">
      <text>
        <t>Wrong tagging</t>
      </text>
    </comment>
    <comment ref="X1983" authorId="0" shapeId="0">
      <text>
        <t>Wrong tagging</t>
      </text>
    </comment>
    <comment ref="AC1983" authorId="0" shapeId="0">
      <text>
        <t>Wrong tagging</t>
      </text>
    </comment>
    <comment ref="AH1983" authorId="0" shapeId="0">
      <text>
        <t>Wrong tagging</t>
      </text>
    </comment>
    <comment ref="AM1983" authorId="0" shapeId="0">
      <text>
        <t>Wrong tagging</t>
      </text>
    </comment>
    <comment ref="AR1983" authorId="0" shapeId="0">
      <text>
        <t>Wrong tagging</t>
      </text>
    </comment>
    <comment ref="I1984" authorId="0" shapeId="0">
      <text>
        <t>Wrong tagging</t>
      </text>
    </comment>
    <comment ref="N1984" authorId="0" shapeId="0">
      <text>
        <t>Wrong tagging</t>
      </text>
    </comment>
    <comment ref="S1984" authorId="0" shapeId="0">
      <text>
        <t>Wrong tagging</t>
      </text>
    </comment>
    <comment ref="X1984" authorId="0" shapeId="0">
      <text>
        <t>Wrong tagging</t>
      </text>
    </comment>
    <comment ref="AC1984" authorId="0" shapeId="0">
      <text>
        <t>Wrong tagging</t>
      </text>
    </comment>
    <comment ref="AH1984" authorId="0" shapeId="0">
      <text>
        <t>Wrong tagging</t>
      </text>
    </comment>
    <comment ref="AM1984" authorId="0" shapeId="0">
      <text>
        <t>Wrong tagging</t>
      </text>
    </comment>
    <comment ref="AR1984" authorId="0" shapeId="0">
      <text>
        <t>Wrong tagging</t>
      </text>
    </comment>
    <comment ref="I1985" authorId="0" shapeId="0">
      <text>
        <t>Wrong tagging</t>
      </text>
    </comment>
    <comment ref="N1985" authorId="0" shapeId="0">
      <text>
        <t>Wrong tagging</t>
      </text>
    </comment>
    <comment ref="S1985" authorId="0" shapeId="0">
      <text>
        <t>Wrong tagging</t>
      </text>
    </comment>
    <comment ref="X1985" authorId="0" shapeId="0">
      <text>
        <t>Wrong tagging</t>
      </text>
    </comment>
    <comment ref="AC1985" authorId="0" shapeId="0">
      <text>
        <t>Wrong tagging</t>
      </text>
    </comment>
    <comment ref="AH1985" authorId="0" shapeId="0">
      <text>
        <t>Wrong tagging</t>
      </text>
    </comment>
    <comment ref="AM1985" authorId="0" shapeId="0">
      <text>
        <t>Wrong tagging</t>
      </text>
    </comment>
    <comment ref="AR1985" authorId="0" shapeId="0">
      <text>
        <t>Wrong tagging</t>
      </text>
    </comment>
    <comment ref="I1986" authorId="0" shapeId="0">
      <text>
        <t>Wrong tagging</t>
      </text>
    </comment>
    <comment ref="N1986" authorId="0" shapeId="0">
      <text>
        <t>Wrong tagging</t>
      </text>
    </comment>
    <comment ref="S1986" authorId="0" shapeId="0">
      <text>
        <t>Wrong tagging</t>
      </text>
    </comment>
    <comment ref="X1986" authorId="0" shapeId="0">
      <text>
        <t>Wrong tagging</t>
      </text>
    </comment>
    <comment ref="AC1986" authorId="0" shapeId="0">
      <text>
        <t>Wrong tagging</t>
      </text>
    </comment>
    <comment ref="AH1986" authorId="0" shapeId="0">
      <text>
        <t>Wrong tagging</t>
      </text>
    </comment>
    <comment ref="AM1986" authorId="0" shapeId="0">
      <text>
        <t>Wrong tagging</t>
      </text>
    </comment>
    <comment ref="AR1986" authorId="0" shapeId="0">
      <text>
        <t>Wrong tagging</t>
      </text>
    </comment>
    <comment ref="I1990" authorId="0" shapeId="0">
      <text>
        <t>Wrong tagging</t>
      </text>
    </comment>
    <comment ref="N1990" authorId="0" shapeId="0">
      <text>
        <t>Wrong tagging</t>
      </text>
    </comment>
    <comment ref="S1990" authorId="0" shapeId="0">
      <text>
        <t>Wrong tagging</t>
      </text>
    </comment>
    <comment ref="X1990" authorId="0" shapeId="0">
      <text>
        <t>Wrong tagging</t>
      </text>
    </comment>
    <comment ref="AC1990" authorId="0" shapeId="0">
      <text>
        <t>Wrong tagging</t>
      </text>
    </comment>
    <comment ref="AH1990" authorId="0" shapeId="0">
      <text>
        <t>Wrong tagging</t>
      </text>
    </comment>
    <comment ref="AM1990" authorId="0" shapeId="0">
      <text>
        <t>Wrong tagging</t>
      </text>
    </comment>
    <comment ref="AR1990" authorId="0" shapeId="0">
      <text>
        <t>Wrong tagging</t>
      </text>
    </comment>
    <comment ref="I1995" authorId="0" shapeId="0">
      <text>
        <t>Wrong tagging</t>
      </text>
    </comment>
    <comment ref="N1995" authorId="0" shapeId="0">
      <text>
        <t>Wrong tagging</t>
      </text>
    </comment>
    <comment ref="S1995" authorId="0" shapeId="0">
      <text>
        <t>Wrong tagging</t>
      </text>
    </comment>
    <comment ref="X1995" authorId="0" shapeId="0">
      <text>
        <t>Wrong tagging</t>
      </text>
    </comment>
    <comment ref="AC1995" authorId="0" shapeId="0">
      <text>
        <t>Wrong tagging</t>
      </text>
    </comment>
    <comment ref="AH1995" authorId="0" shapeId="0">
      <text>
        <t>Wrong tagging</t>
      </text>
    </comment>
    <comment ref="AM1995" authorId="0" shapeId="0">
      <text>
        <t>Wrong tagging</t>
      </text>
    </comment>
    <comment ref="AR1995" authorId="0" shapeId="0">
      <text>
        <t>Wrong tagging</t>
      </text>
    </comment>
    <comment ref="AC1996" authorId="0" shapeId="0">
      <text>
        <t>Wrong tagging</t>
      </text>
    </comment>
    <comment ref="I1997" authorId="0" shapeId="0">
      <text>
        <t>Wrong tagging</t>
      </text>
    </comment>
    <comment ref="N1997" authorId="0" shapeId="0">
      <text>
        <t>Wrong tagging</t>
      </text>
    </comment>
    <comment ref="S1997" authorId="0" shapeId="0">
      <text>
        <t>Wrong tagging</t>
      </text>
    </comment>
    <comment ref="X1997" authorId="0" shapeId="0">
      <text>
        <t>Wrong tagging</t>
      </text>
    </comment>
    <comment ref="AC1997" authorId="0" shapeId="0">
      <text>
        <t>Wrong tagging</t>
      </text>
    </comment>
    <comment ref="AH1997" authorId="0" shapeId="0">
      <text>
        <t>Wrong tagging</t>
      </text>
    </comment>
    <comment ref="AM1997" authorId="0" shapeId="0">
      <text>
        <t>Wrong tagging</t>
      </text>
    </comment>
    <comment ref="AR1997" authorId="0" shapeId="0">
      <text>
        <t>Wrong tagging</t>
      </text>
    </comment>
    <comment ref="N1998" authorId="0" shapeId="0">
      <text>
        <t>Wrong tagging</t>
      </text>
    </comment>
    <comment ref="S1998" authorId="0" shapeId="0">
      <text>
        <t>Wrong tagging</t>
      </text>
    </comment>
    <comment ref="X1998" authorId="0" shapeId="0">
      <text>
        <t>Wrong tagging</t>
      </text>
    </comment>
    <comment ref="AC1998" authorId="0" shapeId="0">
      <text>
        <t>Wrong tagging</t>
      </text>
    </comment>
    <comment ref="AH1998" authorId="0" shapeId="0">
      <text>
        <t>Wrong tagging</t>
      </text>
    </comment>
    <comment ref="AM1998" authorId="0" shapeId="0">
      <text>
        <t>Wrong tagging</t>
      </text>
    </comment>
    <comment ref="AR1998" authorId="0" shapeId="0">
      <text>
        <t>Wrong tagging</t>
      </text>
    </comment>
    <comment ref="I1999" authorId="0" shapeId="0">
      <text>
        <t>Wrong tagging</t>
      </text>
    </comment>
    <comment ref="N1999" authorId="0" shapeId="0">
      <text>
        <t>Wrong tagging</t>
      </text>
    </comment>
    <comment ref="S1999" authorId="0" shapeId="0">
      <text>
        <t>Wrong tagging</t>
      </text>
    </comment>
    <comment ref="X1999" authorId="0" shapeId="0">
      <text>
        <t>Wrong tagging</t>
      </text>
    </comment>
    <comment ref="AC1999" authorId="0" shapeId="0">
      <text>
        <t>Wrong tagging</t>
      </text>
    </comment>
    <comment ref="AH1999" authorId="0" shapeId="0">
      <text>
        <t>Wrong tagging</t>
      </text>
    </comment>
    <comment ref="AM1999" authorId="0" shapeId="0">
      <text>
        <t>Wrong tagging</t>
      </text>
    </comment>
    <comment ref="AR1999" authorId="0" shapeId="0">
      <text>
        <t>Wrong tagging</t>
      </text>
    </comment>
    <comment ref="I2000" authorId="0" shapeId="0">
      <text>
        <t>Wrong tagging</t>
      </text>
    </comment>
    <comment ref="N2000" authorId="0" shapeId="0">
      <text>
        <t>Wrong tagging</t>
      </text>
    </comment>
    <comment ref="S2000" authorId="0" shapeId="0">
      <text>
        <t>Wrong tagging</t>
      </text>
    </comment>
    <comment ref="X2000" authorId="0" shapeId="0">
      <text>
        <t>Wrong tagging</t>
      </text>
    </comment>
    <comment ref="AC2000" authorId="0" shapeId="0">
      <text>
        <t>Wrong tagging</t>
      </text>
    </comment>
    <comment ref="AH2000" authorId="0" shapeId="0">
      <text>
        <t>Wrong tagging</t>
      </text>
    </comment>
    <comment ref="AM2000" authorId="0" shapeId="0">
      <text>
        <t>Wrong tagging</t>
      </text>
    </comment>
    <comment ref="AR2000" authorId="0" shapeId="0">
      <text>
        <t>Wrong tagging</t>
      </text>
    </comment>
    <comment ref="I2005" authorId="0" shapeId="0">
      <text>
        <t>Wrong tagging</t>
      </text>
    </comment>
    <comment ref="N2005" authorId="0" shapeId="0">
      <text>
        <t>Wrong tagging</t>
      </text>
    </comment>
    <comment ref="S2005" authorId="0" shapeId="0">
      <text>
        <t>Wrong tagging</t>
      </text>
    </comment>
    <comment ref="X2005" authorId="0" shapeId="0">
      <text>
        <t>Wrong tagging</t>
      </text>
    </comment>
    <comment ref="AC2005" authorId="0" shapeId="0">
      <text>
        <t>Wrong tagging</t>
      </text>
    </comment>
    <comment ref="AH2005" authorId="0" shapeId="0">
      <text>
        <t>Wrong tagging</t>
      </text>
    </comment>
    <comment ref="AM2005" authorId="0" shapeId="0">
      <text>
        <t>Wrong tagging</t>
      </text>
    </comment>
    <comment ref="AR2005" authorId="0" shapeId="0">
      <text>
        <t>Wrong tagging</t>
      </text>
    </comment>
    <comment ref="I2006" authorId="0" shapeId="0">
      <text>
        <t>Wrong tagging</t>
      </text>
    </comment>
    <comment ref="N2006" authorId="0" shapeId="0">
      <text>
        <t>Wrong tagging</t>
      </text>
    </comment>
    <comment ref="S2006" authorId="0" shapeId="0">
      <text>
        <t>Wrong tagging</t>
      </text>
    </comment>
    <comment ref="X2006" authorId="0" shapeId="0">
      <text>
        <t>Wrong tagging</t>
      </text>
    </comment>
    <comment ref="AC2006" authorId="0" shapeId="0">
      <text>
        <t>Wrong tagging</t>
      </text>
    </comment>
    <comment ref="AH2006" authorId="0" shapeId="0">
      <text>
        <t>Wrong tagging</t>
      </text>
    </comment>
    <comment ref="AM2006" authorId="0" shapeId="0">
      <text>
        <t>Wrong tagging</t>
      </text>
    </comment>
    <comment ref="AR2006" authorId="0" shapeId="0">
      <text>
        <t>Wrong tagging</t>
      </text>
    </comment>
    <comment ref="I2007" authorId="0" shapeId="0">
      <text>
        <t>Wrong tagging</t>
      </text>
    </comment>
    <comment ref="AC2007" authorId="0" shapeId="0">
      <text>
        <t>Wrong tagging</t>
      </text>
    </comment>
    <comment ref="AM2007" authorId="0" shapeId="0">
      <text>
        <t>Wrong tagging</t>
      </text>
    </comment>
    <comment ref="I2008" authorId="0" shapeId="0">
      <text>
        <t>Wrong tagging</t>
      </text>
    </comment>
    <comment ref="N2008" authorId="0" shapeId="0">
      <text>
        <t>Wrong tagging</t>
      </text>
    </comment>
    <comment ref="S2008" authorId="0" shapeId="0">
      <text>
        <t>Wrong tagging</t>
      </text>
    </comment>
    <comment ref="X2008" authorId="0" shapeId="0">
      <text>
        <t>Wrong tagging</t>
      </text>
    </comment>
    <comment ref="AC2008" authorId="0" shapeId="0">
      <text>
        <t>Wrong tagging</t>
      </text>
    </comment>
    <comment ref="AH2008" authorId="0" shapeId="0">
      <text>
        <t>Wrong tagging</t>
      </text>
    </comment>
    <comment ref="AM2008" authorId="0" shapeId="0">
      <text>
        <t>Wrong tagging</t>
      </text>
    </comment>
    <comment ref="AR2008" authorId="0" shapeId="0">
      <text>
        <t>Wrong tagging</t>
      </text>
    </comment>
    <comment ref="I2009" authorId="0" shapeId="0">
      <text>
        <t>Wrong tagging</t>
      </text>
    </comment>
    <comment ref="N2009" authorId="0" shapeId="0">
      <text>
        <t>Wrong tagging</t>
      </text>
    </comment>
    <comment ref="S2009" authorId="0" shapeId="0">
      <text>
        <t>Wrong tagging</t>
      </text>
    </comment>
    <comment ref="X2009" authorId="0" shapeId="0">
      <text>
        <t>Wrong tagging</t>
      </text>
    </comment>
    <comment ref="AC2009" authorId="0" shapeId="0">
      <text>
        <t>Wrong tagging</t>
      </text>
    </comment>
    <comment ref="AH2009" authorId="0" shapeId="0">
      <text>
        <t>Wrong tagging</t>
      </text>
    </comment>
    <comment ref="AM2009" authorId="0" shapeId="0">
      <text>
        <t>Wrong tagging</t>
      </text>
    </comment>
    <comment ref="AR2009" authorId="0" shapeId="0">
      <text>
        <t>Wrong tagging</t>
      </text>
    </comment>
    <comment ref="I2014" authorId="0" shapeId="0">
      <text>
        <t>Wrong tagging</t>
      </text>
    </comment>
    <comment ref="N2014" authorId="0" shapeId="0">
      <text>
        <t>Wrong tagging</t>
      </text>
    </comment>
    <comment ref="S2014" authorId="0" shapeId="0">
      <text>
        <t>Wrong tagging</t>
      </text>
    </comment>
    <comment ref="X2014" authorId="0" shapeId="0">
      <text>
        <t>Wrong tagging</t>
      </text>
    </comment>
    <comment ref="AC2014" authorId="0" shapeId="0">
      <text>
        <t>Wrong tagging</t>
      </text>
    </comment>
    <comment ref="AH2014" authorId="0" shapeId="0">
      <text>
        <t>Wrong tagging</t>
      </text>
    </comment>
    <comment ref="AM2014" authorId="0" shapeId="0">
      <text>
        <t>Wrong tagging</t>
      </text>
    </comment>
    <comment ref="AR2014" authorId="0" shapeId="0">
      <text>
        <t>Wrong tagging</t>
      </text>
    </comment>
    <comment ref="I2015" authorId="0" shapeId="0">
      <text>
        <t>Wrong tagging</t>
      </text>
    </comment>
    <comment ref="N2015" authorId="0" shapeId="0">
      <text>
        <t>Wrong tagging</t>
      </text>
    </comment>
    <comment ref="S2015" authorId="0" shapeId="0">
      <text>
        <t>Wrong tagging</t>
      </text>
    </comment>
    <comment ref="X2015" authorId="0" shapeId="0">
      <text>
        <t>Wrong tagging</t>
      </text>
    </comment>
    <comment ref="AC2015" authorId="0" shapeId="0">
      <text>
        <t>Wrong tagging</t>
      </text>
    </comment>
    <comment ref="AH2015" authorId="0" shapeId="0">
      <text>
        <t>Wrong tagging</t>
      </text>
    </comment>
    <comment ref="AM2015" authorId="0" shapeId="0">
      <text>
        <t>Wrong tagging</t>
      </text>
    </comment>
    <comment ref="AR2015" authorId="0" shapeId="0">
      <text>
        <t>Wrong tagging</t>
      </text>
    </comment>
    <comment ref="I2016" authorId="0" shapeId="0">
      <text>
        <t>Wrong tagging</t>
      </text>
    </comment>
    <comment ref="N2016" authorId="0" shapeId="0">
      <text>
        <t>Wrong tagging</t>
      </text>
    </comment>
    <comment ref="S2016" authorId="0" shapeId="0">
      <text>
        <t>Wrong tagging</t>
      </text>
    </comment>
    <comment ref="X2016" authorId="0" shapeId="0">
      <text>
        <t>Wrong tagging</t>
      </text>
    </comment>
    <comment ref="AC2016" authorId="0" shapeId="0">
      <text>
        <t>Wrong tagging</t>
      </text>
    </comment>
    <comment ref="AH2016" authorId="0" shapeId="0">
      <text>
        <t>Wrong tagging</t>
      </text>
    </comment>
    <comment ref="AM2016" authorId="0" shapeId="0">
      <text>
        <t>Wrong tagging</t>
      </text>
    </comment>
    <comment ref="AR2016" authorId="0" shapeId="0">
      <text>
        <t>Wrong tagging</t>
      </text>
    </comment>
    <comment ref="I2017" authorId="0" shapeId="0">
      <text>
        <t>Wrong tagging</t>
      </text>
    </comment>
    <comment ref="N2017" authorId="0" shapeId="0">
      <text>
        <t>Wrong tagging</t>
      </text>
    </comment>
    <comment ref="S2017" authorId="0" shapeId="0">
      <text>
        <t>Wrong tagging</t>
      </text>
    </comment>
    <comment ref="X2017" authorId="0" shapeId="0">
      <text>
        <t>Wrong tagging</t>
      </text>
    </comment>
    <comment ref="AC2017" authorId="0" shapeId="0">
      <text>
        <t>Wrong tagging</t>
      </text>
    </comment>
    <comment ref="AH2017" authorId="0" shapeId="0">
      <text>
        <t>Wrong tagging</t>
      </text>
    </comment>
    <comment ref="AM2017" authorId="0" shapeId="0">
      <text>
        <t>Wrong tagging</t>
      </text>
    </comment>
    <comment ref="AR2017" authorId="0" shapeId="0">
      <text>
        <t>Wrong tagging</t>
      </text>
    </comment>
    <comment ref="I2018" authorId="0" shapeId="0">
      <text>
        <t>Wrong tagging</t>
      </text>
    </comment>
    <comment ref="N2018" authorId="0" shapeId="0">
      <text>
        <t>Wrong tagging</t>
      </text>
    </comment>
    <comment ref="S2018" authorId="0" shapeId="0">
      <text>
        <t>Wrong tagging</t>
      </text>
    </comment>
    <comment ref="X2018" authorId="0" shapeId="0">
      <text>
        <t>Wrong tagging</t>
      </text>
    </comment>
    <comment ref="AC2018" authorId="0" shapeId="0">
      <text>
        <t>Wrong tagging</t>
      </text>
    </comment>
    <comment ref="AH2018" authorId="0" shapeId="0">
      <text>
        <t>Wrong tagging</t>
      </text>
    </comment>
    <comment ref="AM2018" authorId="0" shapeId="0">
      <text>
        <t>Wrong tagging</t>
      </text>
    </comment>
    <comment ref="AR2018" authorId="0" shapeId="0">
      <text>
        <t>Wrong tagging</t>
      </text>
    </comment>
    <comment ref="I2023" authorId="0" shapeId="0">
      <text>
        <t>Wrong tagging</t>
      </text>
    </comment>
    <comment ref="N2023" authorId="0" shapeId="0">
      <text>
        <t>Wrong tagging</t>
      </text>
    </comment>
    <comment ref="S2023" authorId="0" shapeId="0">
      <text>
        <t>Wrong tagging</t>
      </text>
    </comment>
    <comment ref="X2023" authorId="0" shapeId="0">
      <text>
        <t>Wrong tagging</t>
      </text>
    </comment>
    <comment ref="AC2023" authorId="0" shapeId="0">
      <text>
        <t>Wrong tagging</t>
      </text>
    </comment>
    <comment ref="AH2023" authorId="0" shapeId="0">
      <text>
        <t>Wrong tagging</t>
      </text>
    </comment>
    <comment ref="AM2023" authorId="0" shapeId="0">
      <text>
        <t>Wrong tagging</t>
      </text>
    </comment>
    <comment ref="AR2023" authorId="0" shapeId="0">
      <text>
        <t>Wrong tagging</t>
      </text>
    </comment>
    <comment ref="S2031" authorId="0" shapeId="0">
      <text>
        <t>Wrong tagging</t>
      </text>
    </comment>
    <comment ref="X2031" authorId="0" shapeId="0">
      <text>
        <t>Wrong tagging</t>
      </text>
    </comment>
    <comment ref="AC2031" authorId="0" shapeId="0">
      <text>
        <t>Wrong tagging</t>
      </text>
    </comment>
    <comment ref="AH2031" authorId="0" shapeId="0">
      <text>
        <t>Wrong tagging</t>
      </text>
    </comment>
    <comment ref="AM2031" authorId="0" shapeId="0">
      <text>
        <t>Wrong tagging</t>
      </text>
    </comment>
    <comment ref="AR2031" authorId="0" shapeId="0">
      <text>
        <t>Wrong tagging</t>
      </text>
    </comment>
    <comment ref="S2032" authorId="0" shapeId="0">
      <text>
        <t>Wrong tagging</t>
      </text>
    </comment>
    <comment ref="X2032" authorId="0" shapeId="0">
      <text>
        <t>Wrong tagging</t>
      </text>
    </comment>
    <comment ref="AC2032" authorId="0" shapeId="0">
      <text>
        <t>Wrong tagging</t>
      </text>
    </comment>
    <comment ref="AH2032" authorId="0" shapeId="0">
      <text>
        <t>Wrong tagging</t>
      </text>
    </comment>
    <comment ref="AM2032" authorId="0" shapeId="0">
      <text>
        <t>Wrong tagging</t>
      </text>
    </comment>
    <comment ref="AR2032" authorId="0" shapeId="0">
      <text>
        <t>Wrong tagging</t>
      </text>
    </comment>
    <comment ref="AC2033" authorId="0" shapeId="0">
      <text>
        <t>Wrong tagging</t>
      </text>
    </comment>
    <comment ref="S2035" authorId="0" shapeId="0">
      <text>
        <t>Wrong tagging</t>
      </text>
    </comment>
    <comment ref="X2035" authorId="0" shapeId="0">
      <text>
        <t>Wrong tagging</t>
      </text>
    </comment>
    <comment ref="AC2035" authorId="0" shapeId="0">
      <text>
        <t>Wrong tagging</t>
      </text>
    </comment>
    <comment ref="AH2035" authorId="0" shapeId="0">
      <text>
        <t>Wrong tagging</t>
      </text>
    </comment>
    <comment ref="AM2035" authorId="0" shapeId="0">
      <text>
        <t>Wrong tagging</t>
      </text>
    </comment>
    <comment ref="AR2035" authorId="0" shapeId="0">
      <text>
        <t>Wrong tagging</t>
      </text>
    </comment>
    <comment ref="S2036" authorId="0" shapeId="0">
      <text>
        <t>Wrong tagging</t>
      </text>
    </comment>
    <comment ref="X2036" authorId="0" shapeId="0">
      <text>
        <t>Wrong tagging</t>
      </text>
    </comment>
    <comment ref="AC2036" authorId="0" shapeId="0">
      <text>
        <t>Wrong tagging</t>
      </text>
    </comment>
    <comment ref="AH2036" authorId="0" shapeId="0">
      <text>
        <t>Wrong tagging</t>
      </text>
    </comment>
    <comment ref="AM2036" authorId="0" shapeId="0">
      <text>
        <t>Wrong tagging</t>
      </text>
    </comment>
    <comment ref="AR2036" authorId="0" shapeId="0">
      <text>
        <t>Wrong tagging</t>
      </text>
    </comment>
    <comment ref="S2040" authorId="0" shapeId="0">
      <text>
        <t>Wrong tagging</t>
      </text>
    </comment>
    <comment ref="X2040" authorId="0" shapeId="0">
      <text>
        <t>Wrong tagging</t>
      </text>
    </comment>
    <comment ref="AC2040" authorId="0" shapeId="0">
      <text>
        <t>Wrong tagging</t>
      </text>
    </comment>
    <comment ref="AH2040" authorId="0" shapeId="0">
      <text>
        <t>Wrong tagging</t>
      </text>
    </comment>
    <comment ref="AM2040" authorId="0" shapeId="0">
      <text>
        <t>Wrong tagging</t>
      </text>
    </comment>
    <comment ref="AR2040" authorId="0" shapeId="0">
      <text>
        <t>Wrong tagging</t>
      </text>
    </comment>
    <comment ref="S2041" authorId="0" shapeId="0">
      <text>
        <t>Wrong tagging</t>
      </text>
    </comment>
    <comment ref="X2041" authorId="0" shapeId="0">
      <text>
        <t>Wrong tagging</t>
      </text>
    </comment>
    <comment ref="AC2041" authorId="0" shapeId="0">
      <text>
        <t>Wrong tagging</t>
      </text>
    </comment>
    <comment ref="AH2041" authorId="0" shapeId="0">
      <text>
        <t>Wrong tagging</t>
      </text>
    </comment>
    <comment ref="AM2041" authorId="0" shapeId="0">
      <text>
        <t>Wrong tagging</t>
      </text>
    </comment>
    <comment ref="AR2041" authorId="0" shapeId="0">
      <text>
        <t>Wrong tagging</t>
      </text>
    </comment>
    <comment ref="S2042" authorId="0" shapeId="0">
      <text>
        <t>Wrong tagging</t>
      </text>
    </comment>
    <comment ref="S2043" authorId="0" shapeId="0">
      <text>
        <t>Wrong tagging</t>
      </text>
    </comment>
    <comment ref="X2043" authorId="0" shapeId="0">
      <text>
        <t>Wrong tagging</t>
      </text>
    </comment>
    <comment ref="AC2043" authorId="0" shapeId="0">
      <text>
        <t>Wrong tagging</t>
      </text>
    </comment>
    <comment ref="AH2043" authorId="0" shapeId="0">
      <text>
        <t>Wrong tagging</t>
      </text>
    </comment>
    <comment ref="AM2043" authorId="0" shapeId="0">
      <text>
        <t>Wrong tagging</t>
      </text>
    </comment>
    <comment ref="AR2043" authorId="0" shapeId="0">
      <text>
        <t>Wrong tagging</t>
      </text>
    </comment>
    <comment ref="S2044" authorId="0" shapeId="0">
      <text>
        <t>Wrong tagging</t>
      </text>
    </comment>
    <comment ref="X2044" authorId="0" shapeId="0">
      <text>
        <t>Wrong tagging</t>
      </text>
    </comment>
    <comment ref="AC2044" authorId="0" shapeId="0">
      <text>
        <t>Wrong tagging</t>
      </text>
    </comment>
    <comment ref="AH2044" authorId="0" shapeId="0">
      <text>
        <t>Wrong tagging</t>
      </text>
    </comment>
    <comment ref="AM2044" authorId="0" shapeId="0">
      <text>
        <t>Wrong tagging</t>
      </text>
    </comment>
    <comment ref="AR2044" authorId="0" shapeId="0">
      <text>
        <t>Wrong tagging</t>
      </text>
    </comment>
    <comment ref="S2048" authorId="0" shapeId="0">
      <text>
        <t>Wrong tagging</t>
      </text>
    </comment>
    <comment ref="X2048" authorId="0" shapeId="0">
      <text>
        <t>Wrong tagging</t>
      </text>
    </comment>
    <comment ref="AC2048" authorId="0" shapeId="0">
      <text>
        <t>Wrong tagging</t>
      </text>
    </comment>
    <comment ref="AH2048" authorId="0" shapeId="0">
      <text>
        <t>Wrong tagging</t>
      </text>
    </comment>
    <comment ref="AM2048" authorId="0" shapeId="0">
      <text>
        <t>Wrong tagging</t>
      </text>
    </comment>
    <comment ref="AR2048" authorId="0" shapeId="0">
      <text>
        <t>Wrong tagging</t>
      </text>
    </comment>
    <comment ref="S2049" authorId="0" shapeId="0">
      <text>
        <t>Wrong tagging</t>
      </text>
    </comment>
    <comment ref="X2049" authorId="0" shapeId="0">
      <text>
        <t>Wrong tagging</t>
      </text>
    </comment>
    <comment ref="AC2049" authorId="0" shapeId="0">
      <text>
        <t>Wrong tagging</t>
      </text>
    </comment>
    <comment ref="AH2049" authorId="0" shapeId="0">
      <text>
        <t>Wrong tagging</t>
      </text>
    </comment>
    <comment ref="AM2049" authorId="0" shapeId="0">
      <text>
        <t>Wrong tagging</t>
      </text>
    </comment>
    <comment ref="AR2049" authorId="0" shapeId="0">
      <text>
        <t>Wrong tagging</t>
      </text>
    </comment>
    <comment ref="X2050" authorId="0" shapeId="0">
      <text>
        <t>Wrong tagging</t>
      </text>
    </comment>
    <comment ref="AC2050" authorId="0" shapeId="0">
      <text>
        <t>Wrong tagging</t>
      </text>
    </comment>
    <comment ref="AH2050" authorId="0" shapeId="0">
      <text>
        <t>Wrong tagging</t>
      </text>
    </comment>
    <comment ref="AM2050" authorId="0" shapeId="0">
      <text>
        <t>Wrong tagging</t>
      </text>
    </comment>
    <comment ref="AR2050" authorId="0" shapeId="0">
      <text>
        <t>Wrong tagging</t>
      </text>
    </comment>
    <comment ref="S2051" authorId="0" shapeId="0">
      <text>
        <t>Wrong tagging</t>
      </text>
    </comment>
    <comment ref="X2051" authorId="0" shapeId="0">
      <text>
        <t>Wrong tagging</t>
      </text>
    </comment>
    <comment ref="AC2051" authorId="0" shapeId="0">
      <text>
        <t>Wrong tagging</t>
      </text>
    </comment>
    <comment ref="AH2051" authorId="0" shapeId="0">
      <text>
        <t>Wrong tagging</t>
      </text>
    </comment>
    <comment ref="AM2051" authorId="0" shapeId="0">
      <text>
        <t>Wrong tagging</t>
      </text>
    </comment>
    <comment ref="AR2051" authorId="0" shapeId="0">
      <text>
        <t>Wrong tagging</t>
      </text>
    </comment>
    <comment ref="S2052" authorId="0" shapeId="0">
      <text>
        <t>Wrong tagging</t>
      </text>
    </comment>
    <comment ref="X2052" authorId="0" shapeId="0">
      <text>
        <t>Wrong tagging</t>
      </text>
    </comment>
    <comment ref="AC2052" authorId="0" shapeId="0">
      <text>
        <t>Wrong tagging</t>
      </text>
    </comment>
    <comment ref="AH2052" authorId="0" shapeId="0">
      <text>
        <t>Wrong tagging</t>
      </text>
    </comment>
    <comment ref="AM2052" authorId="0" shapeId="0">
      <text>
        <t>Wrong tagging</t>
      </text>
    </comment>
    <comment ref="AR2052" authorId="0" shapeId="0">
      <text>
        <t>Wrong tagging</t>
      </text>
    </comment>
    <comment ref="S2056" authorId="0" shapeId="0">
      <text>
        <t>Wrong tagging</t>
      </text>
    </comment>
    <comment ref="X2056" authorId="0" shapeId="0">
      <text>
        <t>Wrong tagging</t>
      </text>
    </comment>
    <comment ref="AC2056" authorId="0" shapeId="0">
      <text>
        <t>Wrong tagging</t>
      </text>
    </comment>
    <comment ref="AH2056" authorId="0" shapeId="0">
      <text>
        <t>Wrong tagging</t>
      </text>
    </comment>
    <comment ref="AM2056" authorId="0" shapeId="0">
      <text>
        <t>Wrong tagging</t>
      </text>
    </comment>
    <comment ref="AR2056" authorId="0" shapeId="0">
      <text>
        <t>Wrong tagging</t>
      </text>
    </comment>
    <comment ref="I2061" authorId="0" shapeId="0">
      <text>
        <t>Wrong tagging</t>
      </text>
    </comment>
    <comment ref="N2061" authorId="0" shapeId="0">
      <text>
        <t>Wrong tagging</t>
      </text>
    </comment>
    <comment ref="I2062" authorId="0" shapeId="0">
      <text>
        <t>Wrong tagging</t>
      </text>
    </comment>
    <comment ref="N2062" authorId="0" shapeId="0">
      <text>
        <t>Wrong tagging</t>
      </text>
    </comment>
    <comment ref="I2064" authorId="0" shapeId="0">
      <text>
        <t>Wrong tagging</t>
      </text>
    </comment>
    <comment ref="N2064" authorId="0" shapeId="0">
      <text>
        <t>Wrong tagging</t>
      </text>
    </comment>
    <comment ref="I2065" authorId="0" shapeId="0">
      <text>
        <t>Wrong tagging</t>
      </text>
    </comment>
    <comment ref="N2065" authorId="0" shapeId="0">
      <text>
        <t>Wrong tagging</t>
      </text>
    </comment>
    <comment ref="I2066" authorId="0" shapeId="0">
      <text>
        <t>Wrong tagging</t>
      </text>
    </comment>
    <comment ref="N2066" authorId="0" shapeId="0">
      <text>
        <t>Wrong tagging</t>
      </text>
    </comment>
    <comment ref="I2070" authorId="0" shapeId="0">
      <text>
        <t>Wrong tagging</t>
      </text>
    </comment>
    <comment ref="N2070" authorId="0" shapeId="0">
      <text>
        <t>Wrong tagging</t>
      </text>
    </comment>
    <comment ref="I2071" authorId="0" shapeId="0">
      <text>
        <t>Wrong tagging</t>
      </text>
    </comment>
    <comment ref="N2071" authorId="0" shapeId="0">
      <text>
        <t>Wrong tagging</t>
      </text>
    </comment>
    <comment ref="I2073" authorId="0" shapeId="0">
      <text>
        <t>Wrong tagging</t>
      </text>
    </comment>
    <comment ref="N2073" authorId="0" shapeId="0">
      <text>
        <t>Wrong tagging</t>
      </text>
    </comment>
    <comment ref="I2074" authorId="0" shapeId="0">
      <text>
        <t>Wrong tagging</t>
      </text>
    </comment>
    <comment ref="N2074" authorId="0" shapeId="0">
      <text>
        <t>Wrong tagging</t>
      </text>
    </comment>
    <comment ref="I2078" authorId="0" shapeId="0">
      <text>
        <t>Wrong tagging</t>
      </text>
    </comment>
    <comment ref="N2078" authorId="0" shapeId="0">
      <text>
        <t>Wrong tagging</t>
      </text>
    </comment>
    <comment ref="I2079" authorId="0" shapeId="0">
      <text>
        <t>Wrong tagging</t>
      </text>
    </comment>
    <comment ref="N2079" authorId="0" shapeId="0">
      <text>
        <t>Wrong tagging</t>
      </text>
    </comment>
    <comment ref="N2080" authorId="0" shapeId="0">
      <text>
        <t>Wrong tagging</t>
      </text>
    </comment>
    <comment ref="I2081" authorId="0" shapeId="0">
      <text>
        <t>Wrong tagging</t>
      </text>
    </comment>
    <comment ref="N2081" authorId="0" shapeId="0">
      <text>
        <t>Wrong tagging</t>
      </text>
    </comment>
    <comment ref="I2082" authorId="0" shapeId="0">
      <text>
        <t>Wrong tagging</t>
      </text>
    </comment>
    <comment ref="N2082" authorId="0" shapeId="0">
      <text>
        <t>Wrong tagging</t>
      </text>
    </comment>
    <comment ref="I2086" authorId="0" shapeId="0">
      <text>
        <t>Wrong tagging</t>
      </text>
    </comment>
    <comment ref="N2086" authorId="0" shapeId="0">
      <text>
        <t>Wrong tagging</t>
      </text>
    </comment>
    <comment ref="I2091" authorId="0" shapeId="0">
      <text>
        <t>Wrong tagging</t>
      </text>
    </comment>
    <comment ref="N2091" authorId="0" shapeId="0">
      <text>
        <t>Wrong tagging</t>
      </text>
    </comment>
    <comment ref="X2091" authorId="0" shapeId="0">
      <text>
        <t>Wrong tagging</t>
      </text>
    </comment>
    <comment ref="AC2091" authorId="0" shapeId="0">
      <text>
        <t>Wrong tagging</t>
      </text>
    </comment>
    <comment ref="AH2091" authorId="0" shapeId="0">
      <text>
        <t>Wrong tagging</t>
      </text>
    </comment>
    <comment ref="AM2091" authorId="0" shapeId="0">
      <text>
        <t>Wrong tagging</t>
      </text>
    </comment>
    <comment ref="AR2091" authorId="0" shapeId="0">
      <text>
        <t>Wrong tagging</t>
      </text>
    </comment>
    <comment ref="I2092" authorId="0" shapeId="0">
      <text>
        <t>Wrong tagging</t>
      </text>
    </comment>
    <comment ref="N2092" authorId="0" shapeId="0">
      <text>
        <t>Wrong tagging</t>
      </text>
    </comment>
    <comment ref="X2092" authorId="0" shapeId="0">
      <text>
        <t>Wrong tagging</t>
      </text>
    </comment>
    <comment ref="AC2092" authorId="0" shapeId="0">
      <text>
        <t>Wrong tagging</t>
      </text>
    </comment>
    <comment ref="AH2092" authorId="0" shapeId="0">
      <text>
        <t>Wrong tagging</t>
      </text>
    </comment>
    <comment ref="AM2092" authorId="0" shapeId="0">
      <text>
        <t>Wrong tagging</t>
      </text>
    </comment>
    <comment ref="AR2092" authorId="0" shapeId="0">
      <text>
        <t>Wrong tagging</t>
      </text>
    </comment>
    <comment ref="AC2093" authorId="0" shapeId="0">
      <text>
        <t>Wrong tagging</t>
      </text>
    </comment>
    <comment ref="I2094" authorId="0" shapeId="0">
      <text>
        <t>Wrong tagging</t>
      </text>
    </comment>
    <comment ref="N2094" authorId="0" shapeId="0">
      <text>
        <t>Wrong tagging</t>
      </text>
    </comment>
    <comment ref="X2094" authorId="0" shapeId="0">
      <text>
        <t>Wrong tagging</t>
      </text>
    </comment>
    <comment ref="AC2094" authorId="0" shapeId="0">
      <text>
        <t>Wrong tagging</t>
      </text>
    </comment>
    <comment ref="AM2094" authorId="0" shapeId="0">
      <text>
        <t>Wrong tagging</t>
      </text>
    </comment>
    <comment ref="AR2094" authorId="0" shapeId="0">
      <text>
        <t>Wrong tagging</t>
      </text>
    </comment>
    <comment ref="I2095" authorId="0" shapeId="0">
      <text>
        <t>Wrong tagging</t>
      </text>
    </comment>
    <comment ref="N2095" authorId="0" shapeId="0">
      <text>
        <t>Wrong tagging</t>
      </text>
    </comment>
    <comment ref="X2095" authorId="0" shapeId="0">
      <text>
        <t>Wrong tagging</t>
      </text>
    </comment>
    <comment ref="AC2095" authorId="0" shapeId="0">
      <text>
        <t>Wrong tagging</t>
      </text>
    </comment>
    <comment ref="AH2095" authorId="0" shapeId="0">
      <text>
        <t>Wrong tagging</t>
      </text>
    </comment>
    <comment ref="AM2095" authorId="0" shapeId="0">
      <text>
        <t>Wrong tagging</t>
      </text>
    </comment>
    <comment ref="AR2095" authorId="0" shapeId="0">
      <text>
        <t>Wrong tagging</t>
      </text>
    </comment>
    <comment ref="I2096" authorId="0" shapeId="0">
      <text>
        <t>Wrong tagging</t>
      </text>
    </comment>
    <comment ref="N2096" authorId="0" shapeId="0">
      <text>
        <t>Wrong tagging</t>
      </text>
    </comment>
    <comment ref="X2096" authorId="0" shapeId="0">
      <text>
        <t>Wrong tagging</t>
      </text>
    </comment>
    <comment ref="AC2096" authorId="0" shapeId="0">
      <text>
        <t>Wrong tagging</t>
      </text>
    </comment>
    <comment ref="AH2096" authorId="0" shapeId="0">
      <text>
        <t>Wrong tagging</t>
      </text>
    </comment>
    <comment ref="AM2096" authorId="0" shapeId="0">
      <text>
        <t>Wrong tagging</t>
      </text>
    </comment>
    <comment ref="AR2096" authorId="0" shapeId="0">
      <text>
        <t>Wrong tagging</t>
      </text>
    </comment>
    <comment ref="I2100" authorId="0" shapeId="0">
      <text>
        <t>Wrong tagging</t>
      </text>
    </comment>
    <comment ref="N2100" authorId="0" shapeId="0">
      <text>
        <t>Wrong tagging</t>
      </text>
    </comment>
    <comment ref="X2100" authorId="0" shapeId="0">
      <text>
        <t>Wrong tagging</t>
      </text>
    </comment>
    <comment ref="AC2100" authorId="0" shapeId="0">
      <text>
        <t>Wrong tagging</t>
      </text>
    </comment>
    <comment ref="AH2100" authorId="0" shapeId="0">
      <text>
        <t>Wrong tagging</t>
      </text>
    </comment>
    <comment ref="AM2100" authorId="0" shapeId="0">
      <text>
        <t>Wrong tagging</t>
      </text>
    </comment>
    <comment ref="AR2100" authorId="0" shapeId="0">
      <text>
        <t>Wrong tagging</t>
      </text>
    </comment>
    <comment ref="I2101" authorId="0" shapeId="0">
      <text>
        <t>Wrong tagging</t>
      </text>
    </comment>
    <comment ref="N2101" authorId="0" shapeId="0">
      <text>
        <t>Wrong tagging</t>
      </text>
    </comment>
    <comment ref="X2101" authorId="0" shapeId="0">
      <text>
        <t>Wrong tagging</t>
      </text>
    </comment>
    <comment ref="AC2101" authorId="0" shapeId="0">
      <text>
        <t>Wrong tagging</t>
      </text>
    </comment>
    <comment ref="AH2101" authorId="0" shapeId="0">
      <text>
        <t>Wrong tagging</t>
      </text>
    </comment>
    <comment ref="AM2101" authorId="0" shapeId="0">
      <text>
        <t>Wrong tagging</t>
      </text>
    </comment>
    <comment ref="AR2101" authorId="0" shapeId="0">
      <text>
        <t>Wrong tagging</t>
      </text>
    </comment>
    <comment ref="I2102" authorId="0" shapeId="0">
      <text>
        <t>Wrong tagging</t>
      </text>
    </comment>
    <comment ref="AC2102" authorId="0" shapeId="0">
      <text>
        <t>Wrong tagging</t>
      </text>
    </comment>
    <comment ref="AM2102" authorId="0" shapeId="0">
      <text>
        <t>Wrong tagging</t>
      </text>
    </comment>
    <comment ref="AR2102" authorId="0" shapeId="0">
      <text>
        <t>Wrong tagging</t>
      </text>
    </comment>
    <comment ref="I2103" authorId="0" shapeId="0">
      <text>
        <t>Wrong tagging</t>
      </text>
    </comment>
    <comment ref="N2103" authorId="0" shapeId="0">
      <text>
        <t>Wrong tagging</t>
      </text>
    </comment>
    <comment ref="X2104" authorId="0" shapeId="0">
      <text>
        <t>Wrong tagging</t>
      </text>
    </comment>
    <comment ref="AC2104" authorId="0" shapeId="0">
      <text>
        <t>Wrong tagging</t>
      </text>
    </comment>
    <comment ref="AH2104" authorId="0" shapeId="0">
      <text>
        <t>Wrong tagging</t>
      </text>
    </comment>
    <comment ref="AM2104" authorId="0" shapeId="0">
      <text>
        <t>Wrong tagging</t>
      </text>
    </comment>
    <comment ref="AR2104" authorId="0" shapeId="0">
      <text>
        <t>Wrong tagging</t>
      </text>
    </comment>
    <comment ref="I2105" authorId="0" shapeId="0">
      <text>
        <t>Wrong tagging</t>
      </text>
    </comment>
    <comment ref="N2105" authorId="0" shapeId="0">
      <text>
        <t>Wrong tagging</t>
      </text>
    </comment>
    <comment ref="X2105" authorId="0" shapeId="0">
      <text>
        <t>Wrong tagging</t>
      </text>
    </comment>
    <comment ref="AC2105" authorId="0" shapeId="0">
      <text>
        <t>Wrong tagging</t>
      </text>
    </comment>
    <comment ref="AH2105" authorId="0" shapeId="0">
      <text>
        <t>Wrong tagging</t>
      </text>
    </comment>
    <comment ref="AM2105" authorId="0" shapeId="0">
      <text>
        <t>Wrong tagging</t>
      </text>
    </comment>
    <comment ref="AR2105" authorId="0" shapeId="0">
      <text>
        <t>Wrong tagging</t>
      </text>
    </comment>
    <comment ref="I2109" authorId="0" shapeId="0">
      <text>
        <t>Wrong tagging</t>
      </text>
    </comment>
    <comment ref="N2109" authorId="0" shapeId="0">
      <text>
        <t>Wrong tagging</t>
      </text>
    </comment>
    <comment ref="X2109" authorId="0" shapeId="0">
      <text>
        <t>Wrong tagging</t>
      </text>
    </comment>
    <comment ref="AC2109" authorId="0" shapeId="0">
      <text>
        <t>Wrong tagging</t>
      </text>
    </comment>
    <comment ref="AH2109" authorId="0" shapeId="0">
      <text>
        <t>Wrong tagging</t>
      </text>
    </comment>
    <comment ref="AM2109" authorId="0" shapeId="0">
      <text>
        <t>Wrong tagging</t>
      </text>
    </comment>
    <comment ref="AR2109" authorId="0" shapeId="0">
      <text>
        <t>Wrong tagging</t>
      </text>
    </comment>
    <comment ref="I2110" authorId="0" shapeId="0">
      <text>
        <t>Wrong tagging</t>
      </text>
    </comment>
    <comment ref="N2110" authorId="0" shapeId="0">
      <text>
        <t>Wrong tagging</t>
      </text>
    </comment>
    <comment ref="X2110" authorId="0" shapeId="0">
      <text>
        <t>Wrong tagging</t>
      </text>
    </comment>
    <comment ref="AC2110" authorId="0" shapeId="0">
      <text>
        <t>Wrong tagging</t>
      </text>
    </comment>
    <comment ref="AH2110" authorId="0" shapeId="0">
      <text>
        <t>Wrong tagging</t>
      </text>
    </comment>
    <comment ref="AM2110" authorId="0" shapeId="0">
      <text>
        <t>Wrong tagging</t>
      </text>
    </comment>
    <comment ref="AR2110" authorId="0" shapeId="0">
      <text>
        <t>Wrong tagging</t>
      </text>
    </comment>
    <comment ref="I2111" authorId="0" shapeId="0">
      <text>
        <t>Wrong tagging</t>
      </text>
    </comment>
    <comment ref="N2111" authorId="0" shapeId="0">
      <text>
        <t>Wrong tagging</t>
      </text>
    </comment>
    <comment ref="X2111" authorId="0" shapeId="0">
      <text>
        <t>Wrong tagging</t>
      </text>
    </comment>
    <comment ref="AC2111" authorId="0" shapeId="0">
      <text>
        <t>Wrong tagging</t>
      </text>
    </comment>
    <comment ref="AH2111" authorId="0" shapeId="0">
      <text>
        <t>Wrong tagging</t>
      </text>
    </comment>
    <comment ref="AM2111" authorId="0" shapeId="0">
      <text>
        <t>Wrong tagging</t>
      </text>
    </comment>
    <comment ref="AR2111" authorId="0" shapeId="0">
      <text>
        <t>Wrong tagging</t>
      </text>
    </comment>
    <comment ref="I2112" authorId="0" shapeId="0">
      <text>
        <t>Wrong tagging</t>
      </text>
    </comment>
    <comment ref="X2113" authorId="0" shapeId="0">
      <text>
        <t>Wrong tagging</t>
      </text>
    </comment>
    <comment ref="AC2113" authorId="0" shapeId="0">
      <text>
        <t>Wrong tagging</t>
      </text>
    </comment>
    <comment ref="AH2113" authorId="0" shapeId="0">
      <text>
        <t>Wrong tagging</t>
      </text>
    </comment>
    <comment ref="AM2113" authorId="0" shapeId="0">
      <text>
        <t>Wrong tagging</t>
      </text>
    </comment>
    <comment ref="AR2113" authorId="0" shapeId="0">
      <text>
        <t>Wrong tagging</t>
      </text>
    </comment>
    <comment ref="I2114" authorId="0" shapeId="0">
      <text>
        <t>Wrong tagging</t>
      </text>
    </comment>
    <comment ref="N2114" authorId="0" shapeId="0">
      <text>
        <t>Wrong tagging</t>
      </text>
    </comment>
    <comment ref="X2114" authorId="0" shapeId="0">
      <text>
        <t>Wrong tagging</t>
      </text>
    </comment>
    <comment ref="AC2114" authorId="0" shapeId="0">
      <text>
        <t>Wrong tagging</t>
      </text>
    </comment>
    <comment ref="AH2114" authorId="0" shapeId="0">
      <text>
        <t>Wrong tagging</t>
      </text>
    </comment>
    <comment ref="AM2114" authorId="0" shapeId="0">
      <text>
        <t>Wrong tagging</t>
      </text>
    </comment>
    <comment ref="AR2114" authorId="0" shapeId="0">
      <text>
        <t>Wrong tagging</t>
      </text>
    </comment>
    <comment ref="I2118" authorId="0" shapeId="0">
      <text>
        <t>Wrong tagging</t>
      </text>
    </comment>
    <comment ref="N2118" authorId="0" shapeId="0">
      <text>
        <t>Wrong tagging</t>
      </text>
    </comment>
    <comment ref="X2118" authorId="0" shapeId="0">
      <text>
        <t>Wrong tagging</t>
      </text>
    </comment>
    <comment ref="AC2118" authorId="0" shapeId="0">
      <text>
        <t>Wrong tagging</t>
      </text>
    </comment>
    <comment ref="AH2118" authorId="0" shapeId="0">
      <text>
        <t>Wrong tagging</t>
      </text>
    </comment>
    <comment ref="AM2118" authorId="0" shapeId="0">
      <text>
        <t>Wrong tagging</t>
      </text>
    </comment>
    <comment ref="AR2118" authorId="0" shapeId="0">
      <text>
        <t>Wrong tagging</t>
      </text>
    </comment>
    <comment ref="X2123" authorId="0" shapeId="0">
      <text>
        <t>Wrong tagging</t>
      </text>
    </comment>
    <comment ref="AC2123" authorId="0" shapeId="0">
      <text>
        <t>Wrong tagging</t>
      </text>
    </comment>
    <comment ref="AH2123" authorId="0" shapeId="0">
      <text>
        <t>Wrong tagging</t>
      </text>
    </comment>
    <comment ref="AM2123" authorId="0" shapeId="0">
      <text>
        <t>Wrong tagging</t>
      </text>
    </comment>
    <comment ref="AR2123" authorId="0" shapeId="0">
      <text>
        <t>Wrong tagging</t>
      </text>
    </comment>
    <comment ref="X2124" authorId="0" shapeId="0">
      <text>
        <t>Wrong tagging</t>
      </text>
    </comment>
    <comment ref="AC2124" authorId="0" shapeId="0">
      <text>
        <t>Wrong tagging</t>
      </text>
    </comment>
    <comment ref="AH2124" authorId="0" shapeId="0">
      <text>
        <t>Wrong tagging</t>
      </text>
    </comment>
    <comment ref="AM2124" authorId="0" shapeId="0">
      <text>
        <t>Wrong tagging</t>
      </text>
    </comment>
    <comment ref="AR2124" authorId="0" shapeId="0">
      <text>
        <t>Wrong tagging</t>
      </text>
    </comment>
    <comment ref="AC2125" authorId="0" shapeId="0">
      <text>
        <t>Wrong tagging</t>
      </text>
    </comment>
    <comment ref="X2126" authorId="0" shapeId="0">
      <text>
        <t>Wrong tagging</t>
      </text>
    </comment>
    <comment ref="AC2126" authorId="0" shapeId="0">
      <text>
        <t>Wrong tagging</t>
      </text>
    </comment>
    <comment ref="AH2126" authorId="0" shapeId="0">
      <text>
        <t>Wrong tagging</t>
      </text>
    </comment>
    <comment ref="AM2126" authorId="0" shapeId="0">
      <text>
        <t>Wrong tagging</t>
      </text>
    </comment>
    <comment ref="AR2126" authorId="0" shapeId="0">
      <text>
        <t>Wrong tagging</t>
      </text>
    </comment>
    <comment ref="X2127" authorId="0" shapeId="0">
      <text>
        <t>Wrong tagging</t>
      </text>
    </comment>
    <comment ref="AC2127" authorId="0" shapeId="0">
      <text>
        <t>Wrong tagging</t>
      </text>
    </comment>
    <comment ref="AH2127" authorId="0" shapeId="0">
      <text>
        <t>Wrong tagging</t>
      </text>
    </comment>
    <comment ref="AM2127" authorId="0" shapeId="0">
      <text>
        <t>Wrong tagging</t>
      </text>
    </comment>
    <comment ref="AR2127" authorId="0" shapeId="0">
      <text>
        <t>Wrong tagging</t>
      </text>
    </comment>
    <comment ref="X2128" authorId="0" shapeId="0">
      <text>
        <t>Wrong tagging</t>
      </text>
    </comment>
    <comment ref="AC2128" authorId="0" shapeId="0">
      <text>
        <t>Wrong tagging</t>
      </text>
    </comment>
    <comment ref="AH2128" authorId="0" shapeId="0">
      <text>
        <t>Wrong tagging</t>
      </text>
    </comment>
    <comment ref="AM2128" authorId="0" shapeId="0">
      <text>
        <t>Wrong tagging</t>
      </text>
    </comment>
    <comment ref="AR2128" authorId="0" shapeId="0">
      <text>
        <t>Wrong tagging</t>
      </text>
    </comment>
    <comment ref="X2132" authorId="0" shapeId="0">
      <text>
        <t>Wrong tagging</t>
      </text>
    </comment>
    <comment ref="AC2132" authorId="0" shapeId="0">
      <text>
        <t>Wrong tagging</t>
      </text>
    </comment>
    <comment ref="AH2132" authorId="0" shapeId="0">
      <text>
        <t>Wrong tagging</t>
      </text>
    </comment>
    <comment ref="AM2132" authorId="0" shapeId="0">
      <text>
        <t>Wrong tagging</t>
      </text>
    </comment>
    <comment ref="AR2132" authorId="0" shapeId="0">
      <text>
        <t>Wrong tagging</t>
      </text>
    </comment>
    <comment ref="X2133" authorId="0" shapeId="0">
      <text>
        <t>Wrong tagging</t>
      </text>
    </comment>
    <comment ref="AC2133" authorId="0" shapeId="0">
      <text>
        <t>Wrong tagging</t>
      </text>
    </comment>
    <comment ref="AH2133" authorId="0" shapeId="0">
      <text>
        <t>Wrong tagging</t>
      </text>
    </comment>
    <comment ref="AM2133" authorId="0" shapeId="0">
      <text>
        <t>Wrong tagging</t>
      </text>
    </comment>
    <comment ref="AR2133" authorId="0" shapeId="0">
      <text>
        <t>Wrong tagging</t>
      </text>
    </comment>
    <comment ref="AC2134" authorId="0" shapeId="0">
      <text>
        <t>Wrong tagging</t>
      </text>
    </comment>
    <comment ref="X2135" authorId="0" shapeId="0">
      <text>
        <t>Wrong tagging</t>
      </text>
    </comment>
    <comment ref="AC2135" authorId="0" shapeId="0">
      <text>
        <t>Wrong tagging</t>
      </text>
    </comment>
    <comment ref="AH2135" authorId="0" shapeId="0">
      <text>
        <t>Wrong tagging</t>
      </text>
    </comment>
    <comment ref="AM2135" authorId="0" shapeId="0">
      <text>
        <t>Wrong tagging</t>
      </text>
    </comment>
    <comment ref="AR2135" authorId="0" shapeId="0">
      <text>
        <t>Wrong tagging</t>
      </text>
    </comment>
    <comment ref="X2136" authorId="0" shapeId="0">
      <text>
        <t>Wrong tagging</t>
      </text>
    </comment>
    <comment ref="AC2136" authorId="0" shapeId="0">
      <text>
        <t>Wrong tagging</t>
      </text>
    </comment>
    <comment ref="AH2136" authorId="0" shapeId="0">
      <text>
        <t>Wrong tagging</t>
      </text>
    </comment>
    <comment ref="AM2136" authorId="0" shapeId="0">
      <text>
        <t>Wrong tagging</t>
      </text>
    </comment>
    <comment ref="AR2136" authorId="0" shapeId="0">
      <text>
        <t>Wrong tagging</t>
      </text>
    </comment>
    <comment ref="X2140" authorId="0" shapeId="0">
      <text>
        <t>Wrong tagging</t>
      </text>
    </comment>
    <comment ref="AC2140" authorId="0" shapeId="0">
      <text>
        <t>Wrong tagging</t>
      </text>
    </comment>
    <comment ref="AH2140" authorId="0" shapeId="0">
      <text>
        <t>Wrong tagging</t>
      </text>
    </comment>
    <comment ref="AM2140" authorId="0" shapeId="0">
      <text>
        <t>Wrong tagging</t>
      </text>
    </comment>
    <comment ref="AR2140" authorId="0" shapeId="0">
      <text>
        <t>Wrong tagging</t>
      </text>
    </comment>
    <comment ref="X2141" authorId="0" shapeId="0">
      <text>
        <t>Wrong tagging</t>
      </text>
    </comment>
    <comment ref="AC2141" authorId="0" shapeId="0">
      <text>
        <t>Wrong tagging</t>
      </text>
    </comment>
    <comment ref="AH2141" authorId="0" shapeId="0">
      <text>
        <t>Wrong tagging</t>
      </text>
    </comment>
    <comment ref="AM2141" authorId="0" shapeId="0">
      <text>
        <t>Wrong tagging</t>
      </text>
    </comment>
    <comment ref="AR2141" authorId="0" shapeId="0">
      <text>
        <t>Wrong tagging</t>
      </text>
    </comment>
    <comment ref="X2142" authorId="0" shapeId="0">
      <text>
        <t>Wrong tagging</t>
      </text>
    </comment>
    <comment ref="AC2142" authorId="0" shapeId="0">
      <text>
        <t>Wrong tagging</t>
      </text>
    </comment>
    <comment ref="AH2142" authorId="0" shapeId="0">
      <text>
        <t>Wrong tagging</t>
      </text>
    </comment>
    <comment ref="AM2142" authorId="0" shapeId="0">
      <text>
        <t>Wrong tagging</t>
      </text>
    </comment>
    <comment ref="AR2142" authorId="0" shapeId="0">
      <text>
        <t>Wrong tagging</t>
      </text>
    </comment>
    <comment ref="X2143" authorId="0" shapeId="0">
      <text>
        <t>Wrong tagging</t>
      </text>
    </comment>
    <comment ref="AC2143" authorId="0" shapeId="0">
      <text>
        <t>Wrong tagging</t>
      </text>
    </comment>
    <comment ref="AH2143" authorId="0" shapeId="0">
      <text>
        <t>Wrong tagging</t>
      </text>
    </comment>
    <comment ref="AM2143" authorId="0" shapeId="0">
      <text>
        <t>Wrong tagging</t>
      </text>
    </comment>
    <comment ref="AR2143" authorId="0" shapeId="0">
      <text>
        <t>Wrong tagging</t>
      </text>
    </comment>
    <comment ref="X2144" authorId="0" shapeId="0">
      <text>
        <t>Wrong tagging</t>
      </text>
    </comment>
    <comment ref="AC2144" authorId="0" shapeId="0">
      <text>
        <t>Wrong tagging</t>
      </text>
    </comment>
    <comment ref="AH2144" authorId="0" shapeId="0">
      <text>
        <t>Wrong tagging</t>
      </text>
    </comment>
    <comment ref="AM2144" authorId="0" shapeId="0">
      <text>
        <t>Wrong tagging</t>
      </text>
    </comment>
    <comment ref="AR2144" authorId="0" shapeId="0">
      <text>
        <t>Wrong tagging</t>
      </text>
    </comment>
    <comment ref="X2148" authorId="0" shapeId="0">
      <text>
        <t>Wrong tagging</t>
      </text>
    </comment>
    <comment ref="AC2148" authorId="0" shapeId="0">
      <text>
        <t>Wrong tagging</t>
      </text>
    </comment>
    <comment ref="AH2148" authorId="0" shapeId="0">
      <text>
        <t>Wrong tagging</t>
      </text>
    </comment>
    <comment ref="AM2148" authorId="0" shapeId="0">
      <text>
        <t>Wrong tagging</t>
      </text>
    </comment>
    <comment ref="AR2148" authorId="0" shapeId="0">
      <text>
        <t>Wrong tagging</t>
      </text>
    </comment>
    <comment ref="S2153" authorId="0" shapeId="0">
      <text>
        <t>Wrong tagging</t>
      </text>
    </comment>
    <comment ref="S2154" authorId="0" shapeId="0">
      <text>
        <t>Wrong tagging</t>
      </text>
    </comment>
    <comment ref="S2155" authorId="0" shapeId="0">
      <text>
        <t>Wrong tagging</t>
      </text>
    </comment>
    <comment ref="S2156" authorId="0" shapeId="0">
      <text>
        <t>Wrong tagging</t>
      </text>
    </comment>
    <comment ref="S2157" authorId="0" shapeId="0">
      <text>
        <t>Wrong tagging</t>
      </text>
    </comment>
    <comment ref="S2161" authorId="0" shapeId="0">
      <text>
        <t>Wrong tagging</t>
      </text>
    </comment>
    <comment ref="S2162" authorId="0" shapeId="0">
      <text>
        <t>Wrong tagging</t>
      </text>
    </comment>
    <comment ref="S2164" authorId="0" shapeId="0">
      <text>
        <t>Wrong tagging</t>
      </text>
    </comment>
    <comment ref="S2165" authorId="0" shapeId="0">
      <text>
        <t>Wrong tagging</t>
      </text>
    </comment>
    <comment ref="S2169" authorId="0" shapeId="0">
      <text>
        <t>Wrong tagging</t>
      </text>
    </comment>
    <comment ref="S2170" authorId="0" shapeId="0">
      <text>
        <t>Wrong tagging</t>
      </text>
    </comment>
    <comment ref="S2171" authorId="0" shapeId="0">
      <text>
        <t>Wrong tagging</t>
      </text>
    </comment>
    <comment ref="S2172" authorId="0" shapeId="0">
      <text>
        <t>Wrong tagging</t>
      </text>
    </comment>
    <comment ref="S2173" authorId="0" shapeId="0">
      <text>
        <t>Wrong tagging</t>
      </text>
    </comment>
    <comment ref="S2177" authorId="0" shapeId="0">
      <text>
        <t>Wrong tagging</t>
      </text>
    </comment>
    <comment ref="I2182" authorId="0" shapeId="0">
      <text>
        <t>Wrong tagging</t>
      </text>
    </comment>
    <comment ref="N2182" authorId="0" shapeId="0">
      <text>
        <t>Wrong tagging</t>
      </text>
    </comment>
    <comment ref="S2182" authorId="0" shapeId="0">
      <text>
        <t>Wrong tagging</t>
      </text>
    </comment>
    <comment ref="X2182" authorId="0" shapeId="0">
      <text>
        <t>Wrong tagging</t>
      </text>
    </comment>
    <comment ref="AC2182" authorId="0" shapeId="0">
      <text>
        <t>Wrong tagging</t>
      </text>
    </comment>
    <comment ref="AH2182" authorId="0" shapeId="0">
      <text>
        <t>Wrong tagging</t>
      </text>
    </comment>
    <comment ref="AM2182" authorId="0" shapeId="0">
      <text>
        <t>Wrong tagging</t>
      </text>
    </comment>
    <comment ref="AR2182" authorId="0" shapeId="0">
      <text>
        <t>Wrong tagging</t>
      </text>
    </comment>
    <comment ref="I2183" authorId="0" shapeId="0">
      <text>
        <t>Wrong tagging</t>
      </text>
    </comment>
    <comment ref="N2183" authorId="0" shapeId="0">
      <text>
        <t>Wrong tagging</t>
      </text>
    </comment>
    <comment ref="S2183" authorId="0" shapeId="0">
      <text>
        <t>Wrong tagging</t>
      </text>
    </comment>
    <comment ref="X2183" authorId="0" shapeId="0">
      <text>
        <t>Wrong tagging</t>
      </text>
    </comment>
    <comment ref="AC2183" authorId="0" shapeId="0">
      <text>
        <t>Wrong tagging</t>
      </text>
    </comment>
    <comment ref="AH2183" authorId="0" shapeId="0">
      <text>
        <t>Wrong tagging</t>
      </text>
    </comment>
    <comment ref="AM2183" authorId="0" shapeId="0">
      <text>
        <t>Wrong tagging</t>
      </text>
    </comment>
    <comment ref="AR2183" authorId="0" shapeId="0">
      <text>
        <t>Wrong tagging</t>
      </text>
    </comment>
    <comment ref="AC2184" authorId="0" shapeId="0">
      <text>
        <t>Wrong tagging</t>
      </text>
    </comment>
    <comment ref="I2185" authorId="0" shapeId="0">
      <text>
        <t>Wrong tagging</t>
      </text>
    </comment>
    <comment ref="N2185" authorId="0" shapeId="0">
      <text>
        <t>Wrong tagging</t>
      </text>
    </comment>
    <comment ref="S2185" authorId="0" shapeId="0">
      <text>
        <t>Wrong tagging</t>
      </text>
    </comment>
    <comment ref="X2185" authorId="0" shapeId="0">
      <text>
        <t>Wrong tagging</t>
      </text>
    </comment>
    <comment ref="AC2185" authorId="0" shapeId="0">
      <text>
        <t>Wrong tagging</t>
      </text>
    </comment>
    <comment ref="AH2185" authorId="0" shapeId="0">
      <text>
        <t>Wrong tagging</t>
      </text>
    </comment>
    <comment ref="AM2185" authorId="0" shapeId="0">
      <text>
        <t>Wrong tagging</t>
      </text>
    </comment>
    <comment ref="AR2185" authorId="0" shapeId="0">
      <text>
        <t>Wrong tagging</t>
      </text>
    </comment>
    <comment ref="I2186" authorId="0" shapeId="0">
      <text>
        <t>Wrong tagging</t>
      </text>
    </comment>
    <comment ref="N2186" authorId="0" shapeId="0">
      <text>
        <t>Wrong tagging</t>
      </text>
    </comment>
    <comment ref="S2186" authorId="0" shapeId="0">
      <text>
        <t>Wrong tagging</t>
      </text>
    </comment>
    <comment ref="X2186" authorId="0" shapeId="0">
      <text>
        <t>Wrong tagging</t>
      </text>
    </comment>
    <comment ref="AC2186" authorId="0" shapeId="0">
      <text>
        <t>Wrong tagging</t>
      </text>
    </comment>
    <comment ref="AH2186" authorId="0" shapeId="0">
      <text>
        <t>Wrong tagging</t>
      </text>
    </comment>
    <comment ref="AM2186" authorId="0" shapeId="0">
      <text>
        <t>Wrong tagging</t>
      </text>
    </comment>
    <comment ref="AR2186" authorId="0" shapeId="0">
      <text>
        <t>Wrong tagging</t>
      </text>
    </comment>
    <comment ref="I2187" authorId="0" shapeId="0">
      <text>
        <t>Wrong tagging</t>
      </text>
    </comment>
    <comment ref="N2187" authorId="0" shapeId="0">
      <text>
        <t>Wrong tagging</t>
      </text>
    </comment>
    <comment ref="S2187" authorId="0" shapeId="0">
      <text>
        <t>Wrong tagging</t>
      </text>
    </comment>
    <comment ref="X2187" authorId="0" shapeId="0">
      <text>
        <t>Wrong tagging</t>
      </text>
    </comment>
    <comment ref="AC2187" authorId="0" shapeId="0">
      <text>
        <t>Wrong tagging</t>
      </text>
    </comment>
    <comment ref="AH2187" authorId="0" shapeId="0">
      <text>
        <t>Wrong tagging</t>
      </text>
    </comment>
    <comment ref="AM2187" authorId="0" shapeId="0">
      <text>
        <t>Wrong tagging</t>
      </text>
    </comment>
    <comment ref="AR2187" authorId="0" shapeId="0">
      <text>
        <t>Wrong tagging</t>
      </text>
    </comment>
    <comment ref="I2192" authorId="0" shapeId="0">
      <text>
        <t>Wrong tagging</t>
      </text>
    </comment>
    <comment ref="N2192" authorId="0" shapeId="0">
      <text>
        <t>Wrong tagging</t>
      </text>
    </comment>
    <comment ref="S2192" authorId="0" shapeId="0">
      <text>
        <t>Wrong tagging</t>
      </text>
    </comment>
    <comment ref="X2192" authorId="0" shapeId="0">
      <text>
        <t>Wrong tagging</t>
      </text>
    </comment>
    <comment ref="AC2192" authorId="0" shapeId="0">
      <text>
        <t>Wrong tagging</t>
      </text>
    </comment>
    <comment ref="AH2192" authorId="0" shapeId="0">
      <text>
        <t>Wrong tagging</t>
      </text>
    </comment>
    <comment ref="AM2192" authorId="0" shapeId="0">
      <text>
        <t>Wrong tagging</t>
      </text>
    </comment>
    <comment ref="AR2192" authorId="0" shapeId="0">
      <text>
        <t>Wrong tagging</t>
      </text>
    </comment>
    <comment ref="I2193" authorId="0" shapeId="0">
      <text>
        <t>Wrong tagging</t>
      </text>
    </comment>
    <comment ref="N2193" authorId="0" shapeId="0">
      <text>
        <t>Wrong tagging</t>
      </text>
    </comment>
    <comment ref="S2193" authorId="0" shapeId="0">
      <text>
        <t>Wrong tagging</t>
      </text>
    </comment>
    <comment ref="X2193" authorId="0" shapeId="0">
      <text>
        <t>Wrong tagging</t>
      </text>
    </comment>
    <comment ref="AC2193" authorId="0" shapeId="0">
      <text>
        <t>Wrong tagging</t>
      </text>
    </comment>
    <comment ref="AH2193" authorId="0" shapeId="0">
      <text>
        <t>Wrong tagging</t>
      </text>
    </comment>
    <comment ref="AM2193" authorId="0" shapeId="0">
      <text>
        <t>Wrong tagging</t>
      </text>
    </comment>
    <comment ref="AR2193" authorId="0" shapeId="0">
      <text>
        <t>Wrong tagging</t>
      </text>
    </comment>
    <comment ref="I2194" authorId="0" shapeId="0">
      <text>
        <t>Wrong tagging</t>
      </text>
    </comment>
    <comment ref="S2194" authorId="0" shapeId="0">
      <text>
        <t>Wrong tagging</t>
      </text>
    </comment>
    <comment ref="AC2194" authorId="0" shapeId="0">
      <text>
        <t>Wrong tagging</t>
      </text>
    </comment>
    <comment ref="AM2194" authorId="0" shapeId="0">
      <text>
        <t>Wrong tagging</t>
      </text>
    </comment>
    <comment ref="AR2194" authorId="0" shapeId="0">
      <text>
        <t>Wrong tagging</t>
      </text>
    </comment>
    <comment ref="I2195" authorId="0" shapeId="0">
      <text>
        <t>Wrong tagging</t>
      </text>
    </comment>
    <comment ref="N2195" authorId="0" shapeId="0">
      <text>
        <t>Wrong tagging</t>
      </text>
    </comment>
    <comment ref="S2195" authorId="0" shapeId="0">
      <text>
        <t>Wrong tagging</t>
      </text>
    </comment>
    <comment ref="X2195" authorId="0" shapeId="0">
      <text>
        <t>Wrong tagging</t>
      </text>
    </comment>
    <comment ref="AC2195" authorId="0" shapeId="0">
      <text>
        <t>Wrong tagging</t>
      </text>
    </comment>
    <comment ref="AH2195" authorId="0" shapeId="0">
      <text>
        <t>Wrong tagging</t>
      </text>
    </comment>
    <comment ref="AM2195" authorId="0" shapeId="0">
      <text>
        <t>Wrong tagging</t>
      </text>
    </comment>
    <comment ref="AR2195" authorId="0" shapeId="0">
      <text>
        <t>Wrong tagging</t>
      </text>
    </comment>
    <comment ref="I2196" authorId="0" shapeId="0">
      <text>
        <t>Wrong tagging</t>
      </text>
    </comment>
    <comment ref="N2196" authorId="0" shapeId="0">
      <text>
        <t>Wrong tagging</t>
      </text>
    </comment>
    <comment ref="S2196" authorId="0" shapeId="0">
      <text>
        <t>Wrong tagging</t>
      </text>
    </comment>
    <comment ref="X2196" authorId="0" shapeId="0">
      <text>
        <t>Wrong tagging</t>
      </text>
    </comment>
    <comment ref="AC2196" authorId="0" shapeId="0">
      <text>
        <t>Wrong tagging</t>
      </text>
    </comment>
    <comment ref="AH2196" authorId="0" shapeId="0">
      <text>
        <t>Wrong tagging</t>
      </text>
    </comment>
    <comment ref="AM2196" authorId="0" shapeId="0">
      <text>
        <t>Wrong tagging</t>
      </text>
    </comment>
    <comment ref="AR2196" authorId="0" shapeId="0">
      <text>
        <t>Wrong tagging</t>
      </text>
    </comment>
    <comment ref="I2201" authorId="0" shapeId="0">
      <text>
        <t>Wrong tagging</t>
      </text>
    </comment>
    <comment ref="N2201" authorId="0" shapeId="0">
      <text>
        <t>Wrong tagging</t>
      </text>
    </comment>
    <comment ref="S2201" authorId="0" shapeId="0">
      <text>
        <t>Wrong tagging</t>
      </text>
    </comment>
    <comment ref="X2201" authorId="0" shapeId="0">
      <text>
        <t>Wrong tagging</t>
      </text>
    </comment>
    <comment ref="AC2201" authorId="0" shapeId="0">
      <text>
        <t>Wrong tagging</t>
      </text>
    </comment>
    <comment ref="AH2201" authorId="0" shapeId="0">
      <text>
        <t>Wrong tagging</t>
      </text>
    </comment>
    <comment ref="AM2201" authorId="0" shapeId="0">
      <text>
        <t>Wrong tagging</t>
      </text>
    </comment>
    <comment ref="AR2201" authorId="0" shapeId="0">
      <text>
        <t>Wrong tagging</t>
      </text>
    </comment>
    <comment ref="I2202" authorId="0" shapeId="0">
      <text>
        <t>Wrong tagging</t>
      </text>
    </comment>
    <comment ref="N2202" authorId="0" shapeId="0">
      <text>
        <t>Wrong tagging</t>
      </text>
    </comment>
    <comment ref="S2202" authorId="0" shapeId="0">
      <text>
        <t>Wrong tagging</t>
      </text>
    </comment>
    <comment ref="X2202" authorId="0" shapeId="0">
      <text>
        <t>Wrong tagging</t>
      </text>
    </comment>
    <comment ref="AC2202" authorId="0" shapeId="0">
      <text>
        <t>Wrong tagging</t>
      </text>
    </comment>
    <comment ref="AH2202" authorId="0" shapeId="0">
      <text>
        <t>Wrong tagging</t>
      </text>
    </comment>
    <comment ref="AM2202" authorId="0" shapeId="0">
      <text>
        <t>Wrong tagging</t>
      </text>
    </comment>
    <comment ref="AR2202" authorId="0" shapeId="0">
      <text>
        <t>Wrong tagging</t>
      </text>
    </comment>
    <comment ref="I2203" authorId="0" shapeId="0">
      <text>
        <t>Wrong tagging</t>
      </text>
    </comment>
    <comment ref="N2203" authorId="0" shapeId="0">
      <text>
        <t>Wrong tagging</t>
      </text>
    </comment>
    <comment ref="S2203" authorId="0" shapeId="0">
      <text>
        <t>Wrong tagging</t>
      </text>
    </comment>
    <comment ref="X2203" authorId="0" shapeId="0">
      <text>
        <t>Wrong tagging</t>
      </text>
    </comment>
    <comment ref="AC2203" authorId="0" shapeId="0">
      <text>
        <t>Wrong tagging</t>
      </text>
    </comment>
    <comment ref="AH2203" authorId="0" shapeId="0">
      <text>
        <t>Wrong tagging</t>
      </text>
    </comment>
    <comment ref="AM2203" authorId="0" shapeId="0">
      <text>
        <t>Wrong tagging</t>
      </text>
    </comment>
    <comment ref="AR2203" authorId="0" shapeId="0">
      <text>
        <t>Wrong tagging</t>
      </text>
    </comment>
    <comment ref="I2204" authorId="0" shapeId="0">
      <text>
        <t>Wrong tagging</t>
      </text>
    </comment>
    <comment ref="N2204" authorId="0" shapeId="0">
      <text>
        <t>Wrong tagging</t>
      </text>
    </comment>
    <comment ref="S2204" authorId="0" shapeId="0">
      <text>
        <t>Wrong tagging</t>
      </text>
    </comment>
    <comment ref="X2204" authorId="0" shapeId="0">
      <text>
        <t>Wrong tagging</t>
      </text>
    </comment>
    <comment ref="AC2204" authorId="0" shapeId="0">
      <text>
        <t>Wrong tagging</t>
      </text>
    </comment>
    <comment ref="AH2204" authorId="0" shapeId="0">
      <text>
        <t>Wrong tagging</t>
      </text>
    </comment>
    <comment ref="AM2204" authorId="0" shapeId="0">
      <text>
        <t>Wrong tagging</t>
      </text>
    </comment>
    <comment ref="AR2204" authorId="0" shapeId="0">
      <text>
        <t>Wrong tagging</t>
      </text>
    </comment>
    <comment ref="I2205" authorId="0" shapeId="0">
      <text>
        <t>Wrong tagging</t>
      </text>
    </comment>
    <comment ref="N2205" authorId="0" shapeId="0">
      <text>
        <t>Wrong tagging</t>
      </text>
    </comment>
    <comment ref="S2205" authorId="0" shapeId="0">
      <text>
        <t>Wrong tagging</t>
      </text>
    </comment>
    <comment ref="X2205" authorId="0" shapeId="0">
      <text>
        <t>Wrong tagging</t>
      </text>
    </comment>
    <comment ref="AC2205" authorId="0" shapeId="0">
      <text>
        <t>Wrong tagging</t>
      </text>
    </comment>
    <comment ref="AH2205" authorId="0" shapeId="0">
      <text>
        <t>Wrong tagging</t>
      </text>
    </comment>
    <comment ref="AM2205" authorId="0" shapeId="0">
      <text>
        <t>Wrong tagging</t>
      </text>
    </comment>
    <comment ref="AR2205" authorId="0" shapeId="0">
      <text>
        <t>Wrong tagging</t>
      </text>
    </comment>
    <comment ref="I2210" authorId="0" shapeId="0">
      <text>
        <t>Wrong tagging</t>
      </text>
    </comment>
    <comment ref="N2210" authorId="0" shapeId="0">
      <text>
        <t>Wrong tagging</t>
      </text>
    </comment>
    <comment ref="S2210" authorId="0" shapeId="0">
      <text>
        <t>Wrong tagging</t>
      </text>
    </comment>
    <comment ref="X2210" authorId="0" shapeId="0">
      <text>
        <t>Wrong tagging</t>
      </text>
    </comment>
    <comment ref="AC2210" authorId="0" shapeId="0">
      <text>
        <t>Wrong tagging</t>
      </text>
    </comment>
    <comment ref="AH2210" authorId="0" shapeId="0">
      <text>
        <t>Wrong tagging</t>
      </text>
    </comment>
    <comment ref="AM2210" authorId="0" shapeId="0">
      <text>
        <t>Wrong tagging</t>
      </text>
    </comment>
    <comment ref="AR2210" authorId="0" shapeId="0">
      <text>
        <t>Wrong tagging</t>
      </text>
    </comment>
    <comment ref="A2737" authorId="0" shapeId="0">
      <text>
        <t>Merging Error was corrected in this row</t>
      </text>
    </comment>
    <comment ref="B2737" authorId="0" shapeId="0">
      <text>
        <t>Merging Error was corrected in this row</t>
      </text>
    </comment>
    <comment ref="C2737" authorId="0" shapeId="0">
      <text>
        <t>Merging Error was corrected in this row</t>
      </text>
    </comment>
    <comment ref="D2737" authorId="0" shapeId="0">
      <text>
        <t>Merging Error was corrected in this row</t>
      </text>
    </comment>
    <comment ref="E2737" authorId="0" shapeId="0">
      <text>
        <t>Merging Error was corrected in this row</t>
      </text>
    </comment>
    <comment ref="F2737" authorId="0" shapeId="0">
      <text>
        <t>Merging Error was corrected in this row</t>
      </text>
    </comment>
    <comment ref="G2737" authorId="0" shapeId="0">
      <text>
        <t>Merging Error was corrected in this row</t>
      </text>
    </comment>
    <comment ref="H2737" authorId="0" shapeId="0">
      <text>
        <t>Merging Error was corrected in this row</t>
      </text>
    </comment>
    <comment ref="I2737" authorId="0" shapeId="0">
      <text>
        <t>Merging Error was corrected in this row</t>
      </text>
    </comment>
    <comment ref="J2737" authorId="0" shapeId="0">
      <text>
        <t>Merging Error was corrected in this row</t>
      </text>
    </comment>
    <comment ref="K2737" authorId="0" shapeId="0">
      <text>
        <t>Merging Error was corrected in this row</t>
      </text>
    </comment>
    <comment ref="L2737" authorId="0" shapeId="0">
      <text>
        <t>Merging Error was corrected in this row</t>
      </text>
    </comment>
    <comment ref="M2737" authorId="0" shapeId="0">
      <text>
        <t>Merging Error was corrected in this row</t>
      </text>
    </comment>
    <comment ref="N2737" authorId="0" shapeId="0">
      <text>
        <t>Merging Error was corrected in this row</t>
      </text>
    </comment>
    <comment ref="O2737" authorId="0" shapeId="0">
      <text>
        <t>Merging Error was corrected in this row</t>
      </text>
    </comment>
    <comment ref="P2737" authorId="0" shapeId="0">
      <text>
        <t>Merging Error was corrected in this row</t>
      </text>
    </comment>
    <comment ref="Q2737" authorId="0" shapeId="0">
      <text>
        <t>Merging Error was corrected in this row</t>
      </text>
    </comment>
    <comment ref="R2737" authorId="0" shapeId="0">
      <text>
        <t>Merging Error was corrected in this row</t>
      </text>
    </comment>
    <comment ref="S2737" authorId="0" shapeId="0">
      <text>
        <t>Merging Error was corrected in this row</t>
      </text>
    </comment>
    <comment ref="T2737" authorId="0" shapeId="0">
      <text>
        <t>Merging Error was corrected in this row</t>
      </text>
    </comment>
    <comment ref="U2737" authorId="0" shapeId="0">
      <text>
        <t>Merging Error was corrected in this row</t>
      </text>
    </comment>
    <comment ref="V2737" authorId="0" shapeId="0">
      <text>
        <t>Merging Error was corrected in this row</t>
      </text>
    </comment>
    <comment ref="W2737" authorId="0" shapeId="0">
      <text>
        <t>Merging Error was corrected in this row</t>
      </text>
    </comment>
    <comment ref="X2737" authorId="0" shapeId="0">
      <text>
        <t>Merging Error was corrected in this row</t>
      </text>
    </comment>
    <comment ref="Y2737" authorId="0" shapeId="0">
      <text>
        <t>Merging Error was corrected in this row</t>
      </text>
    </comment>
    <comment ref="Z2737" authorId="0" shapeId="0">
      <text>
        <t>Merging Error was corrected in this row</t>
      </text>
    </comment>
    <comment ref="AA2737" authorId="0" shapeId="0">
      <text>
        <t>Merging Error was corrected in this row</t>
      </text>
    </comment>
    <comment ref="AB2737" authorId="0" shapeId="0">
      <text>
        <t>Merging Error was corrected in this row</t>
      </text>
    </comment>
    <comment ref="AC2737" authorId="0" shapeId="0">
      <text>
        <t>Merging Error was corrected in this row</t>
      </text>
    </comment>
    <comment ref="AD2737" authorId="0" shapeId="0">
      <text>
        <t>Merging Error was corrected in this row</t>
      </text>
    </comment>
    <comment ref="AE2737" authorId="0" shapeId="0">
      <text>
        <t>Merging Error was corrected in this row</t>
      </text>
    </comment>
    <comment ref="AF2737" authorId="0" shapeId="0">
      <text>
        <t>Merging Error was corrected in this row</t>
      </text>
    </comment>
    <comment ref="AG2737" authorId="0" shapeId="0">
      <text>
        <t>Merging Error was corrected in this row</t>
      </text>
    </comment>
    <comment ref="AH2737" authorId="0" shapeId="0">
      <text>
        <t>Merging Error was corrected in this row</t>
      </text>
    </comment>
    <comment ref="AI2737" authorId="0" shapeId="0">
      <text>
        <t>Merging Error was corrected in this row</t>
      </text>
    </comment>
    <comment ref="AJ2737" authorId="0" shapeId="0">
      <text>
        <t>Merging Error was corrected in this row</t>
      </text>
    </comment>
    <comment ref="AK2737" authorId="0" shapeId="0">
      <text>
        <t>Merging Error was corrected in this row</t>
      </text>
    </comment>
    <comment ref="AL2737" authorId="0" shapeId="0">
      <text>
        <t>Merging Error was corrected in this row</t>
      </text>
    </comment>
    <comment ref="AM2737" authorId="0" shapeId="0">
      <text>
        <t>Merging Error was corrected in this row</t>
      </text>
    </comment>
    <comment ref="AN2737" authorId="0" shapeId="0">
      <text>
        <t>Merging Error was corrected in this row</t>
      </text>
    </comment>
    <comment ref="AO2737" authorId="0" shapeId="0">
      <text>
        <t>Merging Error was corrected in this row</t>
      </text>
    </comment>
    <comment ref="AP2737" authorId="0" shapeId="0">
      <text>
        <t>Merging Error was corrected in this row</t>
      </text>
    </comment>
    <comment ref="AQ2737" authorId="0" shapeId="0">
      <text>
        <t>Merging Error was corrected in this row</t>
      </text>
    </comment>
    <comment ref="AR2737" authorId="0" shapeId="0">
      <text>
        <t>Merging Error was corrected in this row</t>
      </text>
    </comment>
    <comment ref="AS2737" authorId="0" shapeId="0">
      <text>
        <t>Merging Error was corrected in this row</t>
      </text>
    </comment>
    <comment ref="AT2737" authorId="0" shapeId="0">
      <text>
        <t>Merging Error was corrected in this row</t>
      </text>
    </comment>
    <comment ref="A3625" authorId="0" shapeId="0">
      <text>
        <t>Merging Error was corrected in this row</t>
      </text>
    </comment>
    <comment ref="B3625" authorId="0" shapeId="0">
      <text>
        <t>Merging Error was corrected in this row</t>
      </text>
    </comment>
    <comment ref="C3625" authorId="0" shapeId="0">
      <text>
        <t>Merging Error was corrected in this row</t>
      </text>
    </comment>
    <comment ref="D3625" authorId="0" shapeId="0">
      <text>
        <t>Merging Error was corrected in this row</t>
      </text>
    </comment>
    <comment ref="E3625" authorId="0" shapeId="0">
      <text>
        <t>Merging Error was corrected in this row</t>
      </text>
    </comment>
    <comment ref="F3625" authorId="0" shapeId="0">
      <text>
        <t>Merging Error was corrected in this row</t>
      </text>
    </comment>
    <comment ref="G3625" authorId="0" shapeId="0">
      <text>
        <t>Merging Error was corrected in this row</t>
      </text>
    </comment>
    <comment ref="H3625" authorId="0" shapeId="0">
      <text>
        <t>Merging Error was corrected in this row</t>
      </text>
    </comment>
    <comment ref="I3625" authorId="0" shapeId="0">
      <text>
        <t>Merging Error was corrected in this row</t>
      </text>
    </comment>
    <comment ref="J3625" authorId="0" shapeId="0">
      <text>
        <t>Merging Error was corrected in this row</t>
      </text>
    </comment>
    <comment ref="K3625" authorId="0" shapeId="0">
      <text>
        <t>Merging Error was corrected in this row</t>
      </text>
    </comment>
    <comment ref="L3625" authorId="0" shapeId="0">
      <text>
        <t>Merging Error was corrected in this row</t>
      </text>
    </comment>
    <comment ref="M3625" authorId="0" shapeId="0">
      <text>
        <t>Merging Error was corrected in this row</t>
      </text>
    </comment>
    <comment ref="N3625" authorId="0" shapeId="0">
      <text>
        <t>Merging Error was corrected in this row</t>
      </text>
    </comment>
    <comment ref="O3625" authorId="0" shapeId="0">
      <text>
        <t>Merging Error was corrected in this row</t>
      </text>
    </comment>
    <comment ref="P3625" authorId="0" shapeId="0">
      <text>
        <t>Merging Error was corrected in this row</t>
      </text>
    </comment>
    <comment ref="Q3625" authorId="0" shapeId="0">
      <text>
        <t>Merging Error was corrected in this row</t>
      </text>
    </comment>
    <comment ref="R3625" authorId="0" shapeId="0">
      <text>
        <t>Merging Error was corrected in this row</t>
      </text>
    </comment>
    <comment ref="S3625" authorId="0" shapeId="0">
      <text>
        <t>Merging Error was corrected in this row</t>
      </text>
    </comment>
    <comment ref="T3625" authorId="0" shapeId="0">
      <text>
        <t>Merging Error was corrected in this row</t>
      </text>
    </comment>
    <comment ref="U3625" authorId="0" shapeId="0">
      <text>
        <t>Merging Error was corrected in this row</t>
      </text>
    </comment>
    <comment ref="V3625" authorId="0" shapeId="0">
      <text>
        <t>Merging Error was corrected in this row</t>
      </text>
    </comment>
    <comment ref="W3625" authorId="0" shapeId="0">
      <text>
        <t>Merging Error was corrected in this row</t>
      </text>
    </comment>
    <comment ref="X3625" authorId="0" shapeId="0">
      <text>
        <t>Merging Error was corrected in this row</t>
      </text>
    </comment>
    <comment ref="Y3625" authorId="0" shapeId="0">
      <text>
        <t>Merging Error was corrected in this row</t>
      </text>
    </comment>
    <comment ref="Z3625" authorId="0" shapeId="0">
      <text>
        <t>Merging Error was corrected in this row</t>
      </text>
    </comment>
    <comment ref="AA3625" authorId="0" shapeId="0">
      <text>
        <t>Merging Error was corrected in this row</t>
      </text>
    </comment>
    <comment ref="AB3625" authorId="0" shapeId="0">
      <text>
        <t>Merging Error was corrected in this row</t>
      </text>
    </comment>
    <comment ref="AC3625" authorId="0" shapeId="0">
      <text>
        <t>Merging Error was corrected in this row</t>
      </text>
    </comment>
    <comment ref="AD3625" authorId="0" shapeId="0">
      <text>
        <t>Merging Error was corrected in this row</t>
      </text>
    </comment>
    <comment ref="AE3625" authorId="0" shapeId="0">
      <text>
        <t>Merging Error was corrected in this row</t>
      </text>
    </comment>
    <comment ref="AF3625" authorId="0" shapeId="0">
      <text>
        <t>Merging Error was corrected in this row</t>
      </text>
    </comment>
    <comment ref="AG3625" authorId="0" shapeId="0">
      <text>
        <t>Merging Error was corrected in this row</t>
      </text>
    </comment>
    <comment ref="AH3625" authorId="0" shapeId="0">
      <text>
        <t>Merging Error was corrected in this row</t>
      </text>
    </comment>
    <comment ref="AI3625" authorId="0" shapeId="0">
      <text>
        <t>Merging Error was corrected in this row</t>
      </text>
    </comment>
    <comment ref="AJ3625" authorId="0" shapeId="0">
      <text>
        <t>Merging Error was corrected in this row</t>
      </text>
    </comment>
    <comment ref="AK3625" authorId="0" shapeId="0">
      <text>
        <t>Merging Error was corrected in this row</t>
      </text>
    </comment>
    <comment ref="AL3625" authorId="0" shapeId="0">
      <text>
        <t>Merging Error was corrected in this row</t>
      </text>
    </comment>
    <comment ref="AM3625" authorId="0" shapeId="0">
      <text>
        <t>Merging Error was corrected in this row</t>
      </text>
    </comment>
    <comment ref="AN3625" authorId="0" shapeId="0">
      <text>
        <t>Merging Error was corrected in this row</t>
      </text>
    </comment>
    <comment ref="AO3625" authorId="0" shapeId="0">
      <text>
        <t>Merging Error was corrected in this row</t>
      </text>
    </comment>
    <comment ref="AP3625" authorId="0" shapeId="0">
      <text>
        <t>Merging Error was corrected in this row</t>
      </text>
    </comment>
    <comment ref="AQ3625" authorId="0" shapeId="0">
      <text>
        <t>Merging Error was corrected in this row</t>
      </text>
    </comment>
    <comment ref="AR3625" authorId="0" shapeId="0">
      <text>
        <t>Merging Error was corrected in this row</t>
      </text>
    </comment>
    <comment ref="AS3625" authorId="0" shapeId="0">
      <text>
        <t>Merging Error was corrected in this row</t>
      </text>
    </comment>
    <comment ref="AT3625" authorId="0" shapeId="0">
      <text>
        <t>Merging Error was corrected in this row</t>
      </text>
    </comment>
    <comment ref="A3631" authorId="0" shapeId="0">
      <text>
        <t>Merging Error was corrected in this row</t>
      </text>
    </comment>
    <comment ref="B3631" authorId="0" shapeId="0">
      <text>
        <t>Merging Error was corrected in this row</t>
      </text>
    </comment>
    <comment ref="C3631" authorId="0" shapeId="0">
      <text>
        <t>Merging Error was corrected in this row</t>
      </text>
    </comment>
    <comment ref="D3631" authorId="0" shapeId="0">
      <text>
        <t>Merging Error was corrected in this row</t>
      </text>
    </comment>
    <comment ref="E3631" authorId="0" shapeId="0">
      <text>
        <t>Merging Error was corrected in this row</t>
      </text>
    </comment>
    <comment ref="F3631" authorId="0" shapeId="0">
      <text>
        <t>Merging Error was corrected in this row</t>
      </text>
    </comment>
    <comment ref="G3631" authorId="0" shapeId="0">
      <text>
        <t>Merging Error was corrected in this row</t>
      </text>
    </comment>
    <comment ref="H3631" authorId="0" shapeId="0">
      <text>
        <t>Merging Error was corrected in this row</t>
      </text>
    </comment>
    <comment ref="I3631" authorId="0" shapeId="0">
      <text>
        <t>Merging Error was corrected in this row</t>
      </text>
    </comment>
    <comment ref="J3631" authorId="0" shapeId="0">
      <text>
        <t>Merging Error was corrected in this row</t>
      </text>
    </comment>
    <comment ref="K3631" authorId="0" shapeId="0">
      <text>
        <t>Merging Error was corrected in this row</t>
      </text>
    </comment>
    <comment ref="L3631" authorId="0" shapeId="0">
      <text>
        <t>Merging Error was corrected in this row</t>
      </text>
    </comment>
    <comment ref="M3631" authorId="0" shapeId="0">
      <text>
        <t>Merging Error was corrected in this row</t>
      </text>
    </comment>
    <comment ref="N3631" authorId="0" shapeId="0">
      <text>
        <t>Merging Error was corrected in this row</t>
      </text>
    </comment>
    <comment ref="O3631" authorId="0" shapeId="0">
      <text>
        <t>Merging Error was corrected in this row</t>
      </text>
    </comment>
    <comment ref="P3631" authorId="0" shapeId="0">
      <text>
        <t>Merging Error was corrected in this row</t>
      </text>
    </comment>
    <comment ref="Q3631" authorId="0" shapeId="0">
      <text>
        <t>Merging Error was corrected in this row</t>
      </text>
    </comment>
    <comment ref="R3631" authorId="0" shapeId="0">
      <text>
        <t>Merging Error was corrected in this row</t>
      </text>
    </comment>
    <comment ref="S3631" authorId="0" shapeId="0">
      <text>
        <t>Merging Error was corrected in this row</t>
      </text>
    </comment>
    <comment ref="T3631" authorId="0" shapeId="0">
      <text>
        <t>Merging Error was corrected in this row</t>
      </text>
    </comment>
    <comment ref="U3631" authorId="0" shapeId="0">
      <text>
        <t>Merging Error was corrected in this row</t>
      </text>
    </comment>
    <comment ref="V3631" authorId="0" shapeId="0">
      <text>
        <t>Merging Error was corrected in this row</t>
      </text>
    </comment>
    <comment ref="W3631" authorId="0" shapeId="0">
      <text>
        <t>Merging Error was corrected in this row</t>
      </text>
    </comment>
    <comment ref="X3631" authorId="0" shapeId="0">
      <text>
        <t>Merging Error was corrected in this row</t>
      </text>
    </comment>
    <comment ref="Y3631" authorId="0" shapeId="0">
      <text>
        <t>Merging Error was corrected in this row</t>
      </text>
    </comment>
    <comment ref="Z3631" authorId="0" shapeId="0">
      <text>
        <t>Merging Error was corrected in this row</t>
      </text>
    </comment>
    <comment ref="AA3631" authorId="0" shapeId="0">
      <text>
        <t>Merging Error was corrected in this row</t>
      </text>
    </comment>
    <comment ref="AB3631" authorId="0" shapeId="0">
      <text>
        <t>Merging Error was corrected in this row</t>
      </text>
    </comment>
    <comment ref="AC3631" authorId="0" shapeId="0">
      <text>
        <t>Merging Error was corrected in this row</t>
      </text>
    </comment>
    <comment ref="AD3631" authorId="0" shapeId="0">
      <text>
        <t>Merging Error was corrected in this row</t>
      </text>
    </comment>
    <comment ref="AE3631" authorId="0" shapeId="0">
      <text>
        <t>Merging Error was corrected in this row</t>
      </text>
    </comment>
    <comment ref="AF3631" authorId="0" shapeId="0">
      <text>
        <t>Merging Error was corrected in this row</t>
      </text>
    </comment>
    <comment ref="AG3631" authorId="0" shapeId="0">
      <text>
        <t>Merging Error was corrected in this row</t>
      </text>
    </comment>
    <comment ref="AH3631" authorId="0" shapeId="0">
      <text>
        <t>Merging Error was corrected in this row</t>
      </text>
    </comment>
    <comment ref="AI3631" authorId="0" shapeId="0">
      <text>
        <t>Merging Error was corrected in this row</t>
      </text>
    </comment>
    <comment ref="AJ3631" authorId="0" shapeId="0">
      <text>
        <t>Merging Error was corrected in this row</t>
      </text>
    </comment>
    <comment ref="AK3631" authorId="0" shapeId="0">
      <text>
        <t>Merging Error was corrected in this row</t>
      </text>
    </comment>
    <comment ref="AL3631" authorId="0" shapeId="0">
      <text>
        <t>Merging Error was corrected in this row</t>
      </text>
    </comment>
    <comment ref="AM3631" authorId="0" shapeId="0">
      <text>
        <t>Merging Error was corrected in this row</t>
      </text>
    </comment>
    <comment ref="AN3631" authorId="0" shapeId="0">
      <text>
        <t>Merging Error was corrected in this row</t>
      </text>
    </comment>
    <comment ref="AO3631" authorId="0" shapeId="0">
      <text>
        <t>Merging Error was corrected in this row</t>
      </text>
    </comment>
    <comment ref="AP3631" authorId="0" shapeId="0">
      <text>
        <t>Merging Error was corrected in this row</t>
      </text>
    </comment>
    <comment ref="AQ3631" authorId="0" shapeId="0">
      <text>
        <t>Merging Error was corrected in this row</t>
      </text>
    </comment>
    <comment ref="AR3631" authorId="0" shapeId="0">
      <text>
        <t>Merging Error was corrected in this row</t>
      </text>
    </comment>
    <comment ref="AS3631" authorId="0" shapeId="0">
      <text>
        <t>Merging Error was corrected in this row</t>
      </text>
    </comment>
    <comment ref="AT3631" authorId="0" shapeId="0">
      <text>
        <t>Merging Error was corrected in this row</t>
      </text>
    </comment>
    <comment ref="A3637" authorId="0" shapeId="0">
      <text>
        <t>Merging Error was corrected in this row</t>
      </text>
    </comment>
    <comment ref="B3637" authorId="0" shapeId="0">
      <text>
        <t>Merging Error was corrected in this row</t>
      </text>
    </comment>
    <comment ref="C3637" authorId="0" shapeId="0">
      <text>
        <t>Merging Error was corrected in this row</t>
      </text>
    </comment>
    <comment ref="D3637" authorId="0" shapeId="0">
      <text>
        <t>Merging Error was corrected in this row</t>
      </text>
    </comment>
    <comment ref="E3637" authorId="0" shapeId="0">
      <text>
        <t>Merging Error was corrected in this row</t>
      </text>
    </comment>
    <comment ref="F3637" authorId="0" shapeId="0">
      <text>
        <t>Merging Error was corrected in this row</t>
      </text>
    </comment>
    <comment ref="G3637" authorId="0" shapeId="0">
      <text>
        <t>Merging Error was corrected in this row</t>
      </text>
    </comment>
    <comment ref="H3637" authorId="0" shapeId="0">
      <text>
        <t>Merging Error was corrected in this row</t>
      </text>
    </comment>
    <comment ref="I3637" authorId="0" shapeId="0">
      <text>
        <t>Merging Error was corrected in this row</t>
      </text>
    </comment>
    <comment ref="J3637" authorId="0" shapeId="0">
      <text>
        <t>Merging Error was corrected in this row</t>
      </text>
    </comment>
    <comment ref="K3637" authorId="0" shapeId="0">
      <text>
        <t>Merging Error was corrected in this row</t>
      </text>
    </comment>
    <comment ref="L3637" authorId="0" shapeId="0">
      <text>
        <t>Merging Error was corrected in this row</t>
      </text>
    </comment>
    <comment ref="M3637" authorId="0" shapeId="0">
      <text>
        <t>Merging Error was corrected in this row</t>
      </text>
    </comment>
    <comment ref="N3637" authorId="0" shapeId="0">
      <text>
        <t>Merging Error was corrected in this row</t>
      </text>
    </comment>
    <comment ref="O3637" authorId="0" shapeId="0">
      <text>
        <t>Merging Error was corrected in this row</t>
      </text>
    </comment>
    <comment ref="P3637" authorId="0" shapeId="0">
      <text>
        <t>Merging Error was corrected in this row</t>
      </text>
    </comment>
    <comment ref="Q3637" authorId="0" shapeId="0">
      <text>
        <t>Merging Error was corrected in this row</t>
      </text>
    </comment>
    <comment ref="R3637" authorId="0" shapeId="0">
      <text>
        <t>Merging Error was corrected in this row</t>
      </text>
    </comment>
    <comment ref="S3637" authorId="0" shapeId="0">
      <text>
        <t>Merging Error was corrected in this row</t>
      </text>
    </comment>
    <comment ref="T3637" authorId="0" shapeId="0">
      <text>
        <t>Merging Error was corrected in this row</t>
      </text>
    </comment>
    <comment ref="U3637" authorId="0" shapeId="0">
      <text>
        <t>Merging Error was corrected in this row</t>
      </text>
    </comment>
    <comment ref="V3637" authorId="0" shapeId="0">
      <text>
        <t>Merging Error was corrected in this row</t>
      </text>
    </comment>
    <comment ref="W3637" authorId="0" shapeId="0">
      <text>
        <t>Merging Error was corrected in this row</t>
      </text>
    </comment>
    <comment ref="X3637" authorId="0" shapeId="0">
      <text>
        <t>Merging Error was corrected in this row</t>
      </text>
    </comment>
    <comment ref="Y3637" authorId="0" shapeId="0">
      <text>
        <t>Merging Error was corrected in this row</t>
      </text>
    </comment>
    <comment ref="Z3637" authorId="0" shapeId="0">
      <text>
        <t>Merging Error was corrected in this row</t>
      </text>
    </comment>
    <comment ref="AA3637" authorId="0" shapeId="0">
      <text>
        <t>Merging Error was corrected in this row</t>
      </text>
    </comment>
    <comment ref="AB3637" authorId="0" shapeId="0">
      <text>
        <t>Merging Error was corrected in this row</t>
      </text>
    </comment>
    <comment ref="AC3637" authorId="0" shapeId="0">
      <text>
        <t>Merging Error was corrected in this row</t>
      </text>
    </comment>
    <comment ref="AD3637" authorId="0" shapeId="0">
      <text>
        <t>Merging Error was corrected in this row</t>
      </text>
    </comment>
    <comment ref="AE3637" authorId="0" shapeId="0">
      <text>
        <t>Merging Error was corrected in this row</t>
      </text>
    </comment>
    <comment ref="AF3637" authorId="0" shapeId="0">
      <text>
        <t>Merging Error was corrected in this row</t>
      </text>
    </comment>
    <comment ref="AG3637" authorId="0" shapeId="0">
      <text>
        <t>Merging Error was corrected in this row</t>
      </text>
    </comment>
    <comment ref="AH3637" authorId="0" shapeId="0">
      <text>
        <t>Merging Error was corrected in this row</t>
      </text>
    </comment>
    <comment ref="AI3637" authorId="0" shapeId="0">
      <text>
        <t>Merging Error was corrected in this row</t>
      </text>
    </comment>
    <comment ref="AJ3637" authorId="0" shapeId="0">
      <text>
        <t>Merging Error was corrected in this row</t>
      </text>
    </comment>
    <comment ref="AK3637" authorId="0" shapeId="0">
      <text>
        <t>Merging Error was corrected in this row</t>
      </text>
    </comment>
    <comment ref="AL3637" authorId="0" shapeId="0">
      <text>
        <t>Merging Error was corrected in this row</t>
      </text>
    </comment>
    <comment ref="AM3637" authorId="0" shapeId="0">
      <text>
        <t>Merging Error was corrected in this row</t>
      </text>
    </comment>
    <comment ref="AN3637" authorId="0" shapeId="0">
      <text>
        <t>Merging Error was corrected in this row</t>
      </text>
    </comment>
    <comment ref="AO3637" authorId="0" shapeId="0">
      <text>
        <t>Merging Error was corrected in this row</t>
      </text>
    </comment>
    <comment ref="AP3637" authorId="0" shapeId="0">
      <text>
        <t>Merging Error was corrected in this row</t>
      </text>
    </comment>
    <comment ref="AQ3637" authorId="0" shapeId="0">
      <text>
        <t>Merging Error was corrected in this row</t>
      </text>
    </comment>
    <comment ref="AR3637" authorId="0" shapeId="0">
      <text>
        <t>Merging Error was corrected in this row</t>
      </text>
    </comment>
    <comment ref="AS3637" authorId="0" shapeId="0">
      <text>
        <t>Merging Error was corrected in this row</t>
      </text>
    </comment>
    <comment ref="AT3637" authorId="0" shapeId="0">
      <text>
        <t>Merging Error was corrected in this row</t>
      </text>
    </comment>
    <comment ref="A3655" authorId="0" shapeId="0">
      <text>
        <t>Merging Error was corrected in this row</t>
      </text>
    </comment>
    <comment ref="B3655" authorId="0" shapeId="0">
      <text>
        <t>Merging Error was corrected in this row</t>
      </text>
    </comment>
    <comment ref="C3655" authorId="0" shapeId="0">
      <text>
        <t>Merging Error was corrected in this row</t>
      </text>
    </comment>
    <comment ref="D3655" authorId="0" shapeId="0">
      <text>
        <t>Merging Error was corrected in this row</t>
      </text>
    </comment>
    <comment ref="E3655" authorId="0" shapeId="0">
      <text>
        <t>Merging Error was corrected in this row</t>
      </text>
    </comment>
    <comment ref="F3655" authorId="0" shapeId="0">
      <text>
        <t>Merging Error was corrected in this row</t>
      </text>
    </comment>
    <comment ref="G3655" authorId="0" shapeId="0">
      <text>
        <t>Merging Error was corrected in this row</t>
      </text>
    </comment>
    <comment ref="H3655" authorId="0" shapeId="0">
      <text>
        <t>Merging Error was corrected in this row</t>
      </text>
    </comment>
    <comment ref="I3655" authorId="0" shapeId="0">
      <text>
        <t>Merging Error was corrected in this row</t>
      </text>
    </comment>
    <comment ref="J3655" authorId="0" shapeId="0">
      <text>
        <t>Merging Error was corrected in this row</t>
      </text>
    </comment>
    <comment ref="K3655" authorId="0" shapeId="0">
      <text>
        <t>Merging Error was corrected in this row</t>
      </text>
    </comment>
    <comment ref="L3655" authorId="0" shapeId="0">
      <text>
        <t>Merging Error was corrected in this row</t>
      </text>
    </comment>
    <comment ref="M3655" authorId="0" shapeId="0">
      <text>
        <t>Merging Error was corrected in this row</t>
      </text>
    </comment>
    <comment ref="N3655" authorId="0" shapeId="0">
      <text>
        <t>Merging Error was corrected in this row</t>
      </text>
    </comment>
    <comment ref="O3655" authorId="0" shapeId="0">
      <text>
        <t>Merging Error was corrected in this row</t>
      </text>
    </comment>
    <comment ref="P3655" authorId="0" shapeId="0">
      <text>
        <t>Merging Error was corrected in this row</t>
      </text>
    </comment>
    <comment ref="Q3655" authorId="0" shapeId="0">
      <text>
        <t>Merging Error was corrected in this row</t>
      </text>
    </comment>
    <comment ref="R3655" authorId="0" shapeId="0">
      <text>
        <t>Merging Error was corrected in this row</t>
      </text>
    </comment>
    <comment ref="S3655" authorId="0" shapeId="0">
      <text>
        <t>Merging Error was corrected in this row</t>
      </text>
    </comment>
    <comment ref="T3655" authorId="0" shapeId="0">
      <text>
        <t>Merging Error was corrected in this row</t>
      </text>
    </comment>
    <comment ref="U3655" authorId="0" shapeId="0">
      <text>
        <t>Merging Error was corrected in this row</t>
      </text>
    </comment>
    <comment ref="V3655" authorId="0" shapeId="0">
      <text>
        <t>Merging Error was corrected in this row</t>
      </text>
    </comment>
    <comment ref="W3655" authorId="0" shapeId="0">
      <text>
        <t>Merging Error was corrected in this row</t>
      </text>
    </comment>
    <comment ref="X3655" authorId="0" shapeId="0">
      <text>
        <t>Merging Error was corrected in this row</t>
      </text>
    </comment>
    <comment ref="Y3655" authorId="0" shapeId="0">
      <text>
        <t>Merging Error was corrected in this row</t>
      </text>
    </comment>
    <comment ref="Z3655" authorId="0" shapeId="0">
      <text>
        <t>Merging Error was corrected in this row</t>
      </text>
    </comment>
    <comment ref="AA3655" authorId="0" shapeId="0">
      <text>
        <t>Merging Error was corrected in this row</t>
      </text>
    </comment>
    <comment ref="AB3655" authorId="0" shapeId="0">
      <text>
        <t>Merging Error was corrected in this row</t>
      </text>
    </comment>
    <comment ref="AC3655" authorId="0" shapeId="0">
      <text>
        <t>Merging Error was corrected in this row</t>
      </text>
    </comment>
    <comment ref="AD3655" authorId="0" shapeId="0">
      <text>
        <t>Merging Error was corrected in this row</t>
      </text>
    </comment>
    <comment ref="AE3655" authorId="0" shapeId="0">
      <text>
        <t>Merging Error was corrected in this row</t>
      </text>
    </comment>
    <comment ref="AF3655" authorId="0" shapeId="0">
      <text>
        <t>Merging Error was corrected in this row</t>
      </text>
    </comment>
    <comment ref="AG3655" authorId="0" shapeId="0">
      <text>
        <t>Merging Error was corrected in this row</t>
      </text>
    </comment>
    <comment ref="AH3655" authorId="0" shapeId="0">
      <text>
        <t>Merging Error was corrected in this row</t>
      </text>
    </comment>
    <comment ref="AI3655" authorId="0" shapeId="0">
      <text>
        <t>Merging Error was corrected in this row</t>
      </text>
    </comment>
    <comment ref="AJ3655" authorId="0" shapeId="0">
      <text>
        <t>Merging Error was corrected in this row</t>
      </text>
    </comment>
    <comment ref="AK3655" authorId="0" shapeId="0">
      <text>
        <t>Merging Error was corrected in this row</t>
      </text>
    </comment>
    <comment ref="AL3655" authorId="0" shapeId="0">
      <text>
        <t>Merging Error was corrected in this row</t>
      </text>
    </comment>
    <comment ref="AM3655" authorId="0" shapeId="0">
      <text>
        <t>Merging Error was corrected in this row</t>
      </text>
    </comment>
    <comment ref="AN3655" authorId="0" shapeId="0">
      <text>
        <t>Merging Error was corrected in this row</t>
      </text>
    </comment>
    <comment ref="AO3655" authorId="0" shapeId="0">
      <text>
        <t>Merging Error was corrected in this row</t>
      </text>
    </comment>
    <comment ref="AP3655" authorId="0" shapeId="0">
      <text>
        <t>Merging Error was corrected in this row</t>
      </text>
    </comment>
    <comment ref="AQ3655" authorId="0" shapeId="0">
      <text>
        <t>Merging Error was corrected in this row</t>
      </text>
    </comment>
    <comment ref="AR3655" authorId="0" shapeId="0">
      <text>
        <t>Merging Error was corrected in this row</t>
      </text>
    </comment>
    <comment ref="AS3655" authorId="0" shapeId="0">
      <text>
        <t>Merging Error was corrected in this row</t>
      </text>
    </comment>
    <comment ref="AT3655" authorId="0" shapeId="0">
      <text>
        <t>Merging Error was corrected in this row</t>
      </text>
    </comment>
    <comment ref="A4276" authorId="0" shapeId="0">
      <text>
        <t>Merging Error was corrected in this row</t>
      </text>
    </comment>
    <comment ref="B4276" authorId="0" shapeId="0">
      <text>
        <t>Merging Error was corrected in this row</t>
      </text>
    </comment>
    <comment ref="C4276" authorId="0" shapeId="0">
      <text>
        <t>Merging Error was corrected in this row</t>
      </text>
    </comment>
    <comment ref="D4276" authorId="0" shapeId="0">
      <text>
        <t>Merging Error was corrected in this row</t>
      </text>
    </comment>
    <comment ref="E4276" authorId="0" shapeId="0">
      <text>
        <t>Merging Error was corrected in this row</t>
      </text>
    </comment>
    <comment ref="F4276" authorId="0" shapeId="0">
      <text>
        <t>Merging Error was corrected in this row</t>
      </text>
    </comment>
    <comment ref="G4276" authorId="0" shapeId="0">
      <text>
        <t>Merging Error was corrected in this row</t>
      </text>
    </comment>
    <comment ref="H4276" authorId="0" shapeId="0">
      <text>
        <t>Merging Error was corrected in this row</t>
      </text>
    </comment>
    <comment ref="I4276" authorId="0" shapeId="0">
      <text>
        <t>Merging Error was corrected in this row</t>
      </text>
    </comment>
    <comment ref="J4276" authorId="0" shapeId="0">
      <text>
        <t>Merging Error was corrected in this row</t>
      </text>
    </comment>
    <comment ref="K4276" authorId="0" shapeId="0">
      <text>
        <t>Merging Error was corrected in this row</t>
      </text>
    </comment>
    <comment ref="L4276" authorId="0" shapeId="0">
      <text>
        <t>Merging Error was corrected in this row</t>
      </text>
    </comment>
    <comment ref="M4276" authorId="0" shapeId="0">
      <text>
        <t>Merging Error was corrected in this row</t>
      </text>
    </comment>
    <comment ref="N4276" authorId="0" shapeId="0">
      <text>
        <t>Merging Error was corrected in this row</t>
      </text>
    </comment>
    <comment ref="O4276" authorId="0" shapeId="0">
      <text>
        <t>Merging Error was corrected in this row</t>
      </text>
    </comment>
    <comment ref="P4276" authorId="0" shapeId="0">
      <text>
        <t>Merging Error was corrected in this row</t>
      </text>
    </comment>
    <comment ref="Q4276" authorId="0" shapeId="0">
      <text>
        <t>Merging Error was corrected in this row</t>
      </text>
    </comment>
    <comment ref="R4276" authorId="0" shapeId="0">
      <text>
        <t>Merging Error was corrected in this row</t>
      </text>
    </comment>
    <comment ref="S4276" authorId="0" shapeId="0">
      <text>
        <t>Merging Error was corrected in this row</t>
      </text>
    </comment>
    <comment ref="T4276" authorId="0" shapeId="0">
      <text>
        <t>Merging Error was corrected in this row</t>
      </text>
    </comment>
    <comment ref="U4276" authorId="0" shapeId="0">
      <text>
        <t>Merging Error was corrected in this row</t>
      </text>
    </comment>
    <comment ref="V4276" authorId="0" shapeId="0">
      <text>
        <t>Merging Error was corrected in this row</t>
      </text>
    </comment>
    <comment ref="W4276" authorId="0" shapeId="0">
      <text>
        <t>Merging Error was corrected in this row</t>
      </text>
    </comment>
    <comment ref="X4276" authorId="0" shapeId="0">
      <text>
        <t>Merging Error was corrected in this row</t>
      </text>
    </comment>
    <comment ref="Y4276" authorId="0" shapeId="0">
      <text>
        <t>Merging Error was corrected in this row</t>
      </text>
    </comment>
    <comment ref="Z4276" authorId="0" shapeId="0">
      <text>
        <t>Merging Error was corrected in this row</t>
      </text>
    </comment>
    <comment ref="AA4276" authorId="0" shapeId="0">
      <text>
        <t>Merging Error was corrected in this row</t>
      </text>
    </comment>
    <comment ref="AB4276" authorId="0" shapeId="0">
      <text>
        <t>Merging Error was corrected in this row</t>
      </text>
    </comment>
    <comment ref="AC4276" authorId="0" shapeId="0">
      <text>
        <t>Merging Error was corrected in this row</t>
      </text>
    </comment>
    <comment ref="AD4276" authorId="0" shapeId="0">
      <text>
        <t>Merging Error was corrected in this row</t>
      </text>
    </comment>
    <comment ref="AE4276" authorId="0" shapeId="0">
      <text>
        <t>Merging Error was corrected in this row</t>
      </text>
    </comment>
    <comment ref="AF4276" authorId="0" shapeId="0">
      <text>
        <t>Merging Error was corrected in this row</t>
      </text>
    </comment>
    <comment ref="AG4276" authorId="0" shapeId="0">
      <text>
        <t>Merging Error was corrected in this row</t>
      </text>
    </comment>
    <comment ref="AH4276" authorId="0" shapeId="0">
      <text>
        <t>Merging Error was corrected in this row</t>
      </text>
    </comment>
    <comment ref="AI4276" authorId="0" shapeId="0">
      <text>
        <t>Merging Error was corrected in this row</t>
      </text>
    </comment>
    <comment ref="AJ4276" authorId="0" shapeId="0">
      <text>
        <t>Merging Error was corrected in this row</t>
      </text>
    </comment>
    <comment ref="AK4276" authorId="0" shapeId="0">
      <text>
        <t>Merging Error was corrected in this row</t>
      </text>
    </comment>
    <comment ref="AL4276" authorId="0" shapeId="0">
      <text>
        <t>Merging Error was corrected in this row</t>
      </text>
    </comment>
    <comment ref="AM4276" authorId="0" shapeId="0">
      <text>
        <t>Merging Error was corrected in this row</t>
      </text>
    </comment>
    <comment ref="AN4276" authorId="0" shapeId="0">
      <text>
        <t>Merging Error was corrected in this row</t>
      </text>
    </comment>
    <comment ref="AO4276" authorId="0" shapeId="0">
      <text>
        <t>Merging Error was corrected in this row</t>
      </text>
    </comment>
    <comment ref="AP4276" authorId="0" shapeId="0">
      <text>
        <t>Merging Error was corrected in this row</t>
      </text>
    </comment>
    <comment ref="AQ4276" authorId="0" shapeId="0">
      <text>
        <t>Merging Error was corrected in this row</t>
      </text>
    </comment>
    <comment ref="AR4276" authorId="0" shapeId="0">
      <text>
        <t>Merging Error was corrected in this row</t>
      </text>
    </comment>
    <comment ref="AS4276" authorId="0" shapeId="0">
      <text>
        <t>Merging Error was corrected in this row</t>
      </text>
    </comment>
    <comment ref="AT4276" authorId="0" shapeId="0">
      <text>
        <t>Merging Error was corrected in this row</t>
      </text>
    </comment>
    <comment ref="A4367" authorId="0" shapeId="0">
      <text>
        <t>Merging Error was corrected in this row</t>
      </text>
    </comment>
    <comment ref="B4367" authorId="0" shapeId="0">
      <text>
        <t>Merging Error was corrected in this row</t>
      </text>
    </comment>
    <comment ref="C4367" authorId="0" shapeId="0">
      <text>
        <t>Merging Error was corrected in this row</t>
      </text>
    </comment>
    <comment ref="D4367" authorId="0" shapeId="0">
      <text>
        <t>Merging Error was corrected in this row</t>
      </text>
    </comment>
    <comment ref="E4367" authorId="0" shapeId="0">
      <text>
        <t>Merging Error was corrected in this row</t>
      </text>
    </comment>
    <comment ref="F4367" authorId="0" shapeId="0">
      <text>
        <t>Merging Error was corrected in this row</t>
      </text>
    </comment>
    <comment ref="G4367" authorId="0" shapeId="0">
      <text>
        <t>Merging Error was corrected in this row</t>
      </text>
    </comment>
    <comment ref="H4367" authorId="0" shapeId="0">
      <text>
        <t>Merging Error was corrected in this row</t>
      </text>
    </comment>
    <comment ref="I4367" authorId="0" shapeId="0">
      <text>
        <t>Merging Error was corrected in this row</t>
      </text>
    </comment>
    <comment ref="J4367" authorId="0" shapeId="0">
      <text>
        <t>Merging Error was corrected in this row</t>
      </text>
    </comment>
    <comment ref="K4367" authorId="0" shapeId="0">
      <text>
        <t>Merging Error was corrected in this row</t>
      </text>
    </comment>
    <comment ref="L4367" authorId="0" shapeId="0">
      <text>
        <t>Merging Error was corrected in this row</t>
      </text>
    </comment>
    <comment ref="M4367" authorId="0" shapeId="0">
      <text>
        <t>Merging Error was corrected in this row</t>
      </text>
    </comment>
    <comment ref="N4367" authorId="0" shapeId="0">
      <text>
        <t>Merging Error was corrected in this row</t>
      </text>
    </comment>
    <comment ref="O4367" authorId="0" shapeId="0">
      <text>
        <t>Merging Error was corrected in this row</t>
      </text>
    </comment>
    <comment ref="P4367" authorId="0" shapeId="0">
      <text>
        <t>Merging Error was corrected in this row</t>
      </text>
    </comment>
    <comment ref="Q4367" authorId="0" shapeId="0">
      <text>
        <t>Merging Error was corrected in this row</t>
      </text>
    </comment>
    <comment ref="R4367" authorId="0" shapeId="0">
      <text>
        <t>Merging Error was corrected in this row</t>
      </text>
    </comment>
    <comment ref="S4367" authorId="0" shapeId="0">
      <text>
        <t>Merging Error was corrected in this row</t>
      </text>
    </comment>
    <comment ref="T4367" authorId="0" shapeId="0">
      <text>
        <t>Merging Error was corrected in this row</t>
      </text>
    </comment>
    <comment ref="U4367" authorId="0" shapeId="0">
      <text>
        <t>Merging Error was corrected in this row</t>
      </text>
    </comment>
    <comment ref="V4367" authorId="0" shapeId="0">
      <text>
        <t>Merging Error was corrected in this row</t>
      </text>
    </comment>
    <comment ref="W4367" authorId="0" shapeId="0">
      <text>
        <t>Merging Error was corrected in this row</t>
      </text>
    </comment>
    <comment ref="X4367" authorId="0" shapeId="0">
      <text>
        <t>Merging Error was corrected in this row</t>
      </text>
    </comment>
    <comment ref="Y4367" authorId="0" shapeId="0">
      <text>
        <t>Merging Error was corrected in this row</t>
      </text>
    </comment>
    <comment ref="Z4367" authorId="0" shapeId="0">
      <text>
        <t>Merging Error was corrected in this row</t>
      </text>
    </comment>
    <comment ref="AA4367" authorId="0" shapeId="0">
      <text>
        <t>Merging Error was corrected in this row</t>
      </text>
    </comment>
    <comment ref="AB4367" authorId="0" shapeId="0">
      <text>
        <t>Merging Error was corrected in this row</t>
      </text>
    </comment>
    <comment ref="AC4367" authorId="0" shapeId="0">
      <text>
        <t>Merging Error was corrected in this row</t>
      </text>
    </comment>
    <comment ref="AD4367" authorId="0" shapeId="0">
      <text>
        <t>Merging Error was corrected in this row</t>
      </text>
    </comment>
    <comment ref="AE4367" authorId="0" shapeId="0">
      <text>
        <t>Merging Error was corrected in this row</t>
      </text>
    </comment>
    <comment ref="AF4367" authorId="0" shapeId="0">
      <text>
        <t>Merging Error was corrected in this row</t>
      </text>
    </comment>
    <comment ref="AG4367" authorId="0" shapeId="0">
      <text>
        <t>Merging Error was corrected in this row</t>
      </text>
    </comment>
    <comment ref="AH4367" authorId="0" shapeId="0">
      <text>
        <t>Merging Error was corrected in this row</t>
      </text>
    </comment>
    <comment ref="AI4367" authorId="0" shapeId="0">
      <text>
        <t>Merging Error was corrected in this row</t>
      </text>
    </comment>
    <comment ref="AJ4367" authorId="0" shapeId="0">
      <text>
        <t>Merging Error was corrected in this row</t>
      </text>
    </comment>
    <comment ref="AK4367" authorId="0" shapeId="0">
      <text>
        <t>Merging Error was corrected in this row</t>
      </text>
    </comment>
    <comment ref="AL4367" authorId="0" shapeId="0">
      <text>
        <t>Merging Error was corrected in this row</t>
      </text>
    </comment>
    <comment ref="AM4367" authorId="0" shapeId="0">
      <text>
        <t>Merging Error was corrected in this row</t>
      </text>
    </comment>
    <comment ref="AN4367" authorId="0" shapeId="0">
      <text>
        <t>Merging Error was corrected in this row</t>
      </text>
    </comment>
    <comment ref="AO4367" authorId="0" shapeId="0">
      <text>
        <t>Merging Error was corrected in this row</t>
      </text>
    </comment>
    <comment ref="AP4367" authorId="0" shapeId="0">
      <text>
        <t>Merging Error was corrected in this row</t>
      </text>
    </comment>
    <comment ref="AQ4367" authorId="0" shapeId="0">
      <text>
        <t>Merging Error was corrected in this row</t>
      </text>
    </comment>
    <comment ref="AR4367" authorId="0" shapeId="0">
      <text>
        <t>Merging Error was corrected in this row</t>
      </text>
    </comment>
    <comment ref="AS4367" authorId="0" shapeId="0">
      <text>
        <t>Merging Error was corrected in this row</t>
      </text>
    </comment>
    <comment ref="AT4367" authorId="0" shapeId="0">
      <text>
        <t>Merging Error was corrected in this row</t>
      </text>
    </comment>
    <comment ref="A4445" authorId="0" shapeId="0">
      <text>
        <t>Merging Error was corrected in this row</t>
      </text>
    </comment>
    <comment ref="B4445" authorId="0" shapeId="0">
      <text>
        <t>Merging Error was corrected in this row</t>
      </text>
    </comment>
    <comment ref="C4445" authorId="0" shapeId="0">
      <text>
        <t>Merging Error was corrected in this row</t>
      </text>
    </comment>
    <comment ref="D4445" authorId="0" shapeId="0">
      <text>
        <t>Merging Error was corrected in this row</t>
      </text>
    </comment>
    <comment ref="E4445" authorId="0" shapeId="0">
      <text>
        <t>Merging Error was corrected in this row</t>
      </text>
    </comment>
    <comment ref="F4445" authorId="0" shapeId="0">
      <text>
        <t>Merging Error was corrected in this row</t>
      </text>
    </comment>
    <comment ref="G4445" authorId="0" shapeId="0">
      <text>
        <t>Merging Error was corrected in this row</t>
      </text>
    </comment>
    <comment ref="H4445" authorId="0" shapeId="0">
      <text>
        <t>Merging Error was corrected in this row</t>
      </text>
    </comment>
    <comment ref="I4445" authorId="0" shapeId="0">
      <text>
        <t>Merging Error was corrected in this row</t>
      </text>
    </comment>
    <comment ref="J4445" authorId="0" shapeId="0">
      <text>
        <t>Merging Error was corrected in this row</t>
      </text>
    </comment>
    <comment ref="K4445" authorId="0" shapeId="0">
      <text>
        <t>Merging Error was corrected in this row</t>
      </text>
    </comment>
    <comment ref="L4445" authorId="0" shapeId="0">
      <text>
        <t>Merging Error was corrected in this row</t>
      </text>
    </comment>
    <comment ref="M4445" authorId="0" shapeId="0">
      <text>
        <t>Merging Error was corrected in this row</t>
      </text>
    </comment>
    <comment ref="N4445" authorId="0" shapeId="0">
      <text>
        <t>Merging Error was corrected in this row</t>
      </text>
    </comment>
    <comment ref="O4445" authorId="0" shapeId="0">
      <text>
        <t>Merging Error was corrected in this row</t>
      </text>
    </comment>
    <comment ref="P4445" authorId="0" shapeId="0">
      <text>
        <t>Merging Error was corrected in this row</t>
      </text>
    </comment>
    <comment ref="Q4445" authorId="0" shapeId="0">
      <text>
        <t>Merging Error was corrected in this row</t>
      </text>
    </comment>
    <comment ref="R4445" authorId="0" shapeId="0">
      <text>
        <t>Merging Error was corrected in this row</t>
      </text>
    </comment>
    <comment ref="S4445" authorId="0" shapeId="0">
      <text>
        <t>Merging Error was corrected in this row</t>
      </text>
    </comment>
    <comment ref="T4445" authorId="0" shapeId="0">
      <text>
        <t>Merging Error was corrected in this row</t>
      </text>
    </comment>
    <comment ref="U4445" authorId="0" shapeId="0">
      <text>
        <t>Merging Error was corrected in this row</t>
      </text>
    </comment>
    <comment ref="V4445" authorId="0" shapeId="0">
      <text>
        <t>Merging Error was corrected in this row</t>
      </text>
    </comment>
    <comment ref="W4445" authorId="0" shapeId="0">
      <text>
        <t>Merging Error was corrected in this row</t>
      </text>
    </comment>
    <comment ref="X4445" authorId="0" shapeId="0">
      <text>
        <t>Merging Error was corrected in this row</t>
      </text>
    </comment>
    <comment ref="Y4445" authorId="0" shapeId="0">
      <text>
        <t>Merging Error was corrected in this row</t>
      </text>
    </comment>
    <comment ref="Z4445" authorId="0" shapeId="0">
      <text>
        <t>Merging Error was corrected in this row</t>
      </text>
    </comment>
    <comment ref="AA4445" authorId="0" shapeId="0">
      <text>
        <t>Merging Error was corrected in this row</t>
      </text>
    </comment>
    <comment ref="AB4445" authorId="0" shapeId="0">
      <text>
        <t>Merging Error was corrected in this row</t>
      </text>
    </comment>
    <comment ref="AC4445" authorId="0" shapeId="0">
      <text>
        <t>Merging Error was corrected in this row</t>
      </text>
    </comment>
    <comment ref="AD4445" authorId="0" shapeId="0">
      <text>
        <t>Merging Error was corrected in this row</t>
      </text>
    </comment>
    <comment ref="AE4445" authorId="0" shapeId="0">
      <text>
        <t>Merging Error was corrected in this row</t>
      </text>
    </comment>
    <comment ref="AF4445" authorId="0" shapeId="0">
      <text>
        <t>Merging Error was corrected in this row</t>
      </text>
    </comment>
    <comment ref="AG4445" authorId="0" shapeId="0">
      <text>
        <t>Merging Error was corrected in this row</t>
      </text>
    </comment>
    <comment ref="AH4445" authorId="0" shapeId="0">
      <text>
        <t>Merging Error was corrected in this row</t>
      </text>
    </comment>
    <comment ref="AI4445" authorId="0" shapeId="0">
      <text>
        <t>Merging Error was corrected in this row</t>
      </text>
    </comment>
    <comment ref="AJ4445" authorId="0" shapeId="0">
      <text>
        <t>Merging Error was corrected in this row</t>
      </text>
    </comment>
    <comment ref="AK4445" authorId="0" shapeId="0">
      <text>
        <t>Merging Error was corrected in this row</t>
      </text>
    </comment>
    <comment ref="AL4445" authorId="0" shapeId="0">
      <text>
        <t>Merging Error was corrected in this row</t>
      </text>
    </comment>
    <comment ref="AM4445" authorId="0" shapeId="0">
      <text>
        <t>Merging Error was corrected in this row</t>
      </text>
    </comment>
    <comment ref="AN4445" authorId="0" shapeId="0">
      <text>
        <t>Merging Error was corrected in this row</t>
      </text>
    </comment>
    <comment ref="AO4445" authorId="0" shapeId="0">
      <text>
        <t>Merging Error was corrected in this row</t>
      </text>
    </comment>
    <comment ref="AP4445" authorId="0" shapeId="0">
      <text>
        <t>Merging Error was corrected in this row</t>
      </text>
    </comment>
    <comment ref="AQ4445" authorId="0" shapeId="0">
      <text>
        <t>Merging Error was corrected in this row</t>
      </text>
    </comment>
    <comment ref="AR4445" authorId="0" shapeId="0">
      <text>
        <t>Merging Error was corrected in this row</t>
      </text>
    </comment>
    <comment ref="AS4445" authorId="0" shapeId="0">
      <text>
        <t>Merging Error was corrected in this row</t>
      </text>
    </comment>
    <comment ref="AT4445" authorId="0" shapeId="0">
      <text>
        <t>Merging Error was corrected in this row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  <c r="B1" t="inlineStr">
        <is>
          <t>Group</t>
        </is>
      </c>
      <c r="C1" t="inlineStr">
        <is>
          <t>Unit</t>
        </is>
      </c>
      <c r="D1" t="inlineStr">
        <is>
          <t>Period</t>
        </is>
      </c>
      <c r="E1" t="inlineStr">
        <is>
          <t>Annualized</t>
        </is>
      </c>
      <c r="F1" t="inlineStr">
        <is>
          <t>2015Q1</t>
        </is>
      </c>
      <c r="G1" t="inlineStr">
        <is>
          <t>2015Q2</t>
        </is>
      </c>
      <c r="H1" t="inlineStr">
        <is>
          <t>2015Q3</t>
        </is>
      </c>
      <c r="I1" t="inlineStr">
        <is>
          <t>2015Q4</t>
        </is>
      </c>
      <c r="J1" t="inlineStr">
        <is>
          <t>2015FY</t>
        </is>
      </c>
      <c r="K1" t="inlineStr">
        <is>
          <t>2016Q1</t>
        </is>
      </c>
      <c r="L1" t="inlineStr">
        <is>
          <t>2016Q2</t>
        </is>
      </c>
      <c r="M1" t="inlineStr">
        <is>
          <t>2016Q3</t>
        </is>
      </c>
      <c r="N1" t="inlineStr">
        <is>
          <t>2016Q4</t>
        </is>
      </c>
      <c r="O1" t="inlineStr">
        <is>
          <t>2016FY</t>
        </is>
      </c>
      <c r="P1" t="inlineStr">
        <is>
          <t>2017Q1</t>
        </is>
      </c>
      <c r="Q1" t="inlineStr">
        <is>
          <t>2017Q2</t>
        </is>
      </c>
      <c r="R1" t="inlineStr">
        <is>
          <t>2017Q3</t>
        </is>
      </c>
      <c r="S1" t="inlineStr">
        <is>
          <t>2017Q4</t>
        </is>
      </c>
      <c r="T1" t="inlineStr">
        <is>
          <t>2017FY</t>
        </is>
      </c>
      <c r="U1" t="inlineStr">
        <is>
          <t>2018Q1</t>
        </is>
      </c>
      <c r="V1" t="inlineStr">
        <is>
          <t>2018Q2</t>
        </is>
      </c>
      <c r="W1" t="inlineStr">
        <is>
          <t>2018Q3</t>
        </is>
      </c>
      <c r="X1" t="inlineStr">
        <is>
          <t>2018Q4</t>
        </is>
      </c>
      <c r="Y1" t="inlineStr">
        <is>
          <t>2018FY</t>
        </is>
      </c>
      <c r="Z1" t="inlineStr">
        <is>
          <t>2019Q1</t>
        </is>
      </c>
      <c r="AA1" t="inlineStr">
        <is>
          <t>2019Q2</t>
        </is>
      </c>
      <c r="AB1" t="inlineStr">
        <is>
          <t>2019Q3</t>
        </is>
      </c>
      <c r="AC1" t="inlineStr">
        <is>
          <t>2019Q4</t>
        </is>
      </c>
      <c r="AD1" t="inlineStr">
        <is>
          <t>2019FY</t>
        </is>
      </c>
      <c r="AE1" t="inlineStr">
        <is>
          <t>2020Q1</t>
        </is>
      </c>
      <c r="AF1" t="inlineStr">
        <is>
          <t>2020Q2</t>
        </is>
      </c>
      <c r="AG1" t="inlineStr">
        <is>
          <t>2020Q3</t>
        </is>
      </c>
      <c r="AH1" t="inlineStr">
        <is>
          <t>2020Q4</t>
        </is>
      </c>
      <c r="AI1" t="inlineStr">
        <is>
          <t>2020FY</t>
        </is>
      </c>
      <c r="AJ1" t="inlineStr">
        <is>
          <t>2021Q1</t>
        </is>
      </c>
      <c r="AK1" t="inlineStr">
        <is>
          <t>2021Q2</t>
        </is>
      </c>
      <c r="AL1" t="inlineStr">
        <is>
          <t>2021Q3</t>
        </is>
      </c>
      <c r="AM1" t="inlineStr">
        <is>
          <t>2021Q4</t>
        </is>
      </c>
      <c r="AN1" t="inlineStr">
        <is>
          <t>2021FY</t>
        </is>
      </c>
      <c r="AO1" t="inlineStr">
        <is>
          <t>2022Q1</t>
        </is>
      </c>
      <c r="AP1" t="inlineStr">
        <is>
          <t>2022Q2</t>
        </is>
      </c>
      <c r="AQ1" t="inlineStr">
        <is>
          <t>2022Q3</t>
        </is>
      </c>
      <c r="AR1" t="inlineStr">
        <is>
          <t>2022Q4</t>
        </is>
      </c>
      <c r="AS1" t="inlineStr">
        <is>
          <t>2022FY</t>
        </is>
      </c>
      <c r="AT1" t="inlineStr">
        <is>
          <t>2023Q1</t>
        </is>
      </c>
    </row>
    <row r="2">
      <c r="A2" t="inlineStr">
        <is>
          <t>Fiscal</t>
        </is>
      </c>
      <c r="F2" t="inlineStr">
        <is>
          <t>2015Q1</t>
        </is>
      </c>
      <c r="G2" t="inlineStr">
        <is>
          <t>2015Q2</t>
        </is>
      </c>
      <c r="H2" t="inlineStr">
        <is>
          <t>2015Q3</t>
        </is>
      </c>
      <c r="I2" t="inlineStr">
        <is>
          <t>2015Q4</t>
        </is>
      </c>
      <c r="J2" t="inlineStr">
        <is>
          <t>2015FY</t>
        </is>
      </c>
      <c r="K2" t="inlineStr">
        <is>
          <t>2016Q1</t>
        </is>
      </c>
      <c r="L2" t="inlineStr">
        <is>
          <t>2016Q2</t>
        </is>
      </c>
      <c r="M2" t="inlineStr">
        <is>
          <t>2016Q3</t>
        </is>
      </c>
      <c r="N2" t="inlineStr">
        <is>
          <t>2016Q4</t>
        </is>
      </c>
      <c r="O2" t="inlineStr">
        <is>
          <t>2016FY</t>
        </is>
      </c>
      <c r="P2" t="inlineStr">
        <is>
          <t>2017Q1</t>
        </is>
      </c>
      <c r="Q2" t="inlineStr">
        <is>
          <t>2017Q2</t>
        </is>
      </c>
      <c r="R2" t="inlineStr">
        <is>
          <t>2017Q3</t>
        </is>
      </c>
      <c r="S2" t="inlineStr">
        <is>
          <t>2017Q4</t>
        </is>
      </c>
      <c r="T2" t="inlineStr">
        <is>
          <t>2017FY</t>
        </is>
      </c>
      <c r="U2" t="inlineStr">
        <is>
          <t>2018Q1</t>
        </is>
      </c>
      <c r="V2" t="inlineStr">
        <is>
          <t>2018Q2</t>
        </is>
      </c>
      <c r="W2" t="inlineStr">
        <is>
          <t>2018Q3</t>
        </is>
      </c>
      <c r="X2" t="inlineStr">
        <is>
          <t>2018Q4</t>
        </is>
      </c>
      <c r="Y2" t="inlineStr">
        <is>
          <t>2018FY</t>
        </is>
      </c>
      <c r="Z2" t="inlineStr">
        <is>
          <t>2019Q1</t>
        </is>
      </c>
      <c r="AA2" t="inlineStr">
        <is>
          <t>2019Q2</t>
        </is>
      </c>
      <c r="AB2" t="inlineStr">
        <is>
          <t>2019Q3</t>
        </is>
      </c>
      <c r="AC2" t="inlineStr">
        <is>
          <t>2019Q4</t>
        </is>
      </c>
      <c r="AD2" t="inlineStr">
        <is>
          <t>2019FY</t>
        </is>
      </c>
      <c r="AE2" t="inlineStr">
        <is>
          <t>2020Q1</t>
        </is>
      </c>
      <c r="AF2" t="inlineStr">
        <is>
          <t>2020Q2</t>
        </is>
      </c>
      <c r="AG2" t="inlineStr">
        <is>
          <t>2020Q3</t>
        </is>
      </c>
      <c r="AH2" t="inlineStr">
        <is>
          <t>2020Q4</t>
        </is>
      </c>
      <c r="AI2" t="inlineStr">
        <is>
          <t>2020FY</t>
        </is>
      </c>
      <c r="AJ2" t="inlineStr">
        <is>
          <t>2021Q1</t>
        </is>
      </c>
      <c r="AK2" t="inlineStr">
        <is>
          <t>2021Q2</t>
        </is>
      </c>
      <c r="AL2" t="inlineStr">
        <is>
          <t>2021Q3</t>
        </is>
      </c>
      <c r="AM2" t="inlineStr">
        <is>
          <t>2021Q4</t>
        </is>
      </c>
      <c r="AN2" t="inlineStr">
        <is>
          <t>2021FY</t>
        </is>
      </c>
      <c r="AO2" t="inlineStr">
        <is>
          <t>2022Q1</t>
        </is>
      </c>
      <c r="AP2" t="inlineStr">
        <is>
          <t>2022Q2</t>
        </is>
      </c>
      <c r="AQ2" t="inlineStr">
        <is>
          <t>2022Q3</t>
        </is>
      </c>
      <c r="AR2" t="inlineStr">
        <is>
          <t>2022Q4</t>
        </is>
      </c>
      <c r="AS2" t="inlineStr">
        <is>
          <t>2022FY</t>
        </is>
      </c>
      <c r="AT2" t="inlineStr">
        <is>
          <t>2023Q1</t>
        </is>
      </c>
    </row>
    <row r="3">
      <c r="A3" t="inlineStr">
        <is>
          <t>Fiscal date</t>
        </is>
      </c>
      <c r="F3" s="1" t="n">
        <v>42094</v>
      </c>
      <c r="G3" s="1" t="n">
        <v>42185</v>
      </c>
      <c r="H3" s="1" t="n">
        <v>42277</v>
      </c>
      <c r="I3" s="1" t="n">
        <v>42369</v>
      </c>
      <c r="K3" s="1" t="n">
        <v>42460</v>
      </c>
      <c r="L3" s="1" t="n">
        <v>42551</v>
      </c>
      <c r="M3" s="1" t="n">
        <v>42643</v>
      </c>
      <c r="N3" s="1" t="n">
        <v>42735</v>
      </c>
      <c r="P3" s="1" t="n">
        <v>42825</v>
      </c>
      <c r="Q3" s="1" t="n">
        <v>42916</v>
      </c>
      <c r="R3" s="1" t="n">
        <v>43008</v>
      </c>
      <c r="S3" s="1" t="n">
        <v>43100</v>
      </c>
      <c r="U3" s="1" t="n">
        <v>43190</v>
      </c>
      <c r="V3" s="1" t="n">
        <v>43281</v>
      </c>
      <c r="W3" s="1" t="n">
        <v>43373</v>
      </c>
      <c r="X3" s="1" t="n">
        <v>43465</v>
      </c>
      <c r="Z3" s="1" t="n">
        <v>43555</v>
      </c>
      <c r="AA3" s="1" t="n">
        <v>43646</v>
      </c>
      <c r="AB3" s="1" t="n">
        <v>43738</v>
      </c>
      <c r="AC3" s="1" t="n">
        <v>43830</v>
      </c>
      <c r="AE3" s="1" t="n">
        <v>43921</v>
      </c>
      <c r="AF3" s="1" t="n">
        <v>44012</v>
      </c>
      <c r="AG3" s="1" t="n">
        <v>44104</v>
      </c>
      <c r="AH3" s="1" t="n">
        <v>44196</v>
      </c>
      <c r="AJ3" s="1" t="n">
        <v>44286</v>
      </c>
      <c r="AK3" s="1" t="n">
        <v>44377</v>
      </c>
      <c r="AL3" s="1" t="n">
        <v>44469</v>
      </c>
      <c r="AM3" s="1" t="n">
        <v>44561</v>
      </c>
      <c r="AO3" s="1" t="n">
        <v>44651</v>
      </c>
      <c r="AP3" s="1" t="n">
        <v>44742</v>
      </c>
      <c r="AQ3" s="1" t="n">
        <v>44834</v>
      </c>
      <c r="AR3" s="1" t="n">
        <v>44926</v>
      </c>
      <c r="AT3" s="1" t="n">
        <v>45016</v>
      </c>
    </row>
    <row r="4">
      <c r="A4" t="inlineStr">
        <is>
          <t>Documents</t>
        </is>
      </c>
    </row>
    <row r="5">
      <c r="A5" t="inlineStr">
        <is>
          <t>6-K</t>
        </is>
      </c>
      <c r="AQ5" t="inlineStr">
        <is>
          <t>EX-99.1</t>
        </is>
      </c>
      <c r="AR5" t="inlineStr">
        <is>
          <t>EX-99.1</t>
        </is>
      </c>
      <c r="AT5" t="inlineStr">
        <is>
          <t>EX-99.1</t>
        </is>
      </c>
    </row>
    <row r="6">
      <c r="A6" t="inlineStr">
        <is>
          <t>6-K</t>
        </is>
      </c>
      <c r="AQ6" t="inlineStr">
        <is>
          <t>EX-99.1</t>
        </is>
      </c>
      <c r="AR6" t="inlineStr">
        <is>
          <t>EX-99.1</t>
        </is>
      </c>
      <c r="AT6" t="inlineStr">
        <is>
          <t>EX-99.1</t>
        </is>
      </c>
    </row>
    <row r="8">
      <c r="A8" t="inlineStr">
        <is>
          <t>Guidance</t>
        </is>
      </c>
    </row>
    <row r="9">
      <c r="A9" t="inlineStr">
        <is>
          <t>Infrastructure</t>
        </is>
      </c>
    </row>
    <row r="10">
      <c r="A10" t="inlineStr">
        <is>
          <t>Capital to be commissioned in next two to three years</t>
        </is>
      </c>
      <c r="C10" t="inlineStr">
        <is>
          <t>Billion</t>
        </is>
      </c>
      <c r="D10" t="inlineStr">
        <is>
          <t>QQQQ</t>
        </is>
      </c>
      <c r="N10" t="n">
        <v>1</v>
      </c>
      <c r="X10" t="n">
        <v>2.2</v>
      </c>
      <c r="AC10" t="n">
        <v>2.2</v>
      </c>
      <c r="AH10" t="n">
        <v>2.4</v>
      </c>
      <c r="AM10" t="n">
        <v>4.5</v>
      </c>
      <c r="AR10" t="n">
        <v>6.3</v>
      </c>
    </row>
    <row r="11">
      <c r="A11" t="inlineStr">
        <is>
          <t>Same store growth-Low</t>
        </is>
      </c>
      <c r="C11" t="inlineStr">
        <is>
          <t>Percent</t>
        </is>
      </c>
      <c r="D11" t="inlineStr">
        <is>
          <t>QQQQ</t>
        </is>
      </c>
      <c r="X11" t="n">
        <v>6</v>
      </c>
      <c r="AC11" t="n">
        <v>6</v>
      </c>
      <c r="AH11" t="n">
        <v>6</v>
      </c>
      <c r="AM11" t="n">
        <v>6</v>
      </c>
    </row>
    <row r="12">
      <c r="A12" t="inlineStr">
        <is>
          <t>Same store growth-High</t>
        </is>
      </c>
      <c r="C12" t="inlineStr">
        <is>
          <t>Percent</t>
        </is>
      </c>
      <c r="D12" t="inlineStr">
        <is>
          <t>QQQQ</t>
        </is>
      </c>
      <c r="X12" t="n">
        <v>9</v>
      </c>
      <c r="AC12" t="n">
        <v>9</v>
      </c>
      <c r="AH12" t="n">
        <v>9</v>
      </c>
      <c r="AM12" t="n">
        <v>9</v>
      </c>
    </row>
    <row r="13">
      <c r="A13" t="inlineStr">
        <is>
          <t>New investment deployment target</t>
        </is>
      </c>
      <c r="C13" t="inlineStr">
        <is>
          <t>Billion</t>
        </is>
      </c>
      <c r="D13" t="inlineStr">
        <is>
          <t>QQQQ</t>
        </is>
      </c>
      <c r="AH13" t="n">
        <v>2</v>
      </c>
      <c r="AM13" t="n">
        <v>1.5</v>
      </c>
    </row>
    <row r="14">
      <c r="A14" t="inlineStr">
        <is>
          <t>Exit run rate-Low</t>
        </is>
      </c>
      <c r="C14" t="inlineStr">
        <is>
          <t>Percent</t>
        </is>
      </c>
      <c r="D14" t="inlineStr">
        <is>
          <t>QQQQ</t>
        </is>
      </c>
      <c r="AC14" t="n">
        <v>12</v>
      </c>
    </row>
    <row r="15">
      <c r="A15" t="inlineStr">
        <is>
          <t>Exit run rate-High</t>
        </is>
      </c>
      <c r="C15" t="inlineStr">
        <is>
          <t>Percent</t>
        </is>
      </c>
      <c r="D15" t="inlineStr">
        <is>
          <t>QQQQ</t>
        </is>
      </c>
      <c r="AC15" t="n">
        <v>15</v>
      </c>
    </row>
    <row r="16">
      <c r="A16" t="inlineStr">
        <is>
          <t>Secured transaction in first half</t>
        </is>
      </c>
      <c r="C16" t="inlineStr">
        <is>
          <t>Million</t>
        </is>
      </c>
      <c r="D16" t="inlineStr">
        <is>
          <t>QQQQ</t>
        </is>
      </c>
      <c r="X16" t="n">
        <v>700</v>
      </c>
    </row>
    <row r="18">
      <c r="A18" t="inlineStr">
        <is>
          <t>Renewable power</t>
        </is>
      </c>
    </row>
    <row r="19">
      <c r="A19" t="inlineStr">
        <is>
          <t>Potential capacity (MW)</t>
        </is>
      </c>
      <c r="C19" t="inlineStr">
        <is>
          <t>Actual</t>
        </is>
      </c>
      <c r="D19" t="inlineStr">
        <is>
          <t>QQQQ</t>
        </is>
      </c>
      <c r="N19" t="n">
        <v>6000</v>
      </c>
      <c r="S19" t="n">
        <v>7000</v>
      </c>
      <c r="X19" t="n">
        <v>8000</v>
      </c>
      <c r="AC19" t="n">
        <v>13000</v>
      </c>
      <c r="AH19" t="n">
        <v>23000</v>
      </c>
      <c r="AM19" t="n">
        <v>62000</v>
      </c>
      <c r="AR19" t="n">
        <v>110000</v>
      </c>
    </row>
    <row r="20">
      <c r="A20" t="inlineStr">
        <is>
          <t>Under construction (MW)</t>
        </is>
      </c>
      <c r="C20" t="inlineStr">
        <is>
          <t>Actual</t>
        </is>
      </c>
      <c r="D20" t="inlineStr">
        <is>
          <t>QQQQ</t>
        </is>
      </c>
      <c r="N20" t="n">
        <v>300</v>
      </c>
      <c r="S20" t="n">
        <v>143</v>
      </c>
      <c r="X20" t="n">
        <v>151</v>
      </c>
      <c r="AC20" t="n">
        <v>717</v>
      </c>
      <c r="AH20" t="n">
        <v>2789</v>
      </c>
      <c r="AM20" t="n">
        <v>8982</v>
      </c>
      <c r="AR20" t="n">
        <v>13071</v>
      </c>
    </row>
    <row r="21">
      <c r="A21" t="inlineStr">
        <is>
          <t>BEP's FFO when commissioned</t>
        </is>
      </c>
      <c r="C21" t="inlineStr">
        <is>
          <t>Million</t>
        </is>
      </c>
      <c r="D21" t="inlineStr">
        <is>
          <t>QQQQ</t>
        </is>
      </c>
      <c r="S21" t="n">
        <v>22</v>
      </c>
      <c r="X21" t="n">
        <v>15</v>
      </c>
      <c r="AC21" t="n">
        <v>16</v>
      </c>
      <c r="AH21" t="n">
        <v>61</v>
      </c>
      <c r="AM21" t="n">
        <v>102</v>
      </c>
      <c r="AR21" t="n">
        <v>175</v>
      </c>
    </row>
    <row r="22">
      <c r="A22" t="inlineStr">
        <is>
          <t>BEP's FFO when commissioned-Low</t>
        </is>
      </c>
      <c r="C22" t="inlineStr">
        <is>
          <t>Million</t>
        </is>
      </c>
      <c r="D22" t="inlineStr">
        <is>
          <t>QQQQ</t>
        </is>
      </c>
      <c r="N22" t="n">
        <v>45</v>
      </c>
    </row>
    <row r="23">
      <c r="A23" t="inlineStr">
        <is>
          <t>BEP's FFO when commissioned-High</t>
        </is>
      </c>
      <c r="C23" t="inlineStr">
        <is>
          <t>Million</t>
        </is>
      </c>
      <c r="D23" t="inlineStr">
        <is>
          <t>QQQQ</t>
        </is>
      </c>
      <c r="N23" t="n">
        <v>50</v>
      </c>
    </row>
    <row r="24">
      <c r="A24" t="inlineStr">
        <is>
          <t>Additional FFO annually</t>
        </is>
      </c>
      <c r="C24" t="inlineStr">
        <is>
          <t>Million</t>
        </is>
      </c>
      <c r="D24" t="inlineStr">
        <is>
          <t>QQQQ</t>
        </is>
      </c>
      <c r="S24" t="n">
        <v>95</v>
      </c>
    </row>
    <row r="25">
      <c r="A25" t="inlineStr">
        <is>
          <t>Hydroelectric additional FFO</t>
        </is>
      </c>
      <c r="C25" t="inlineStr">
        <is>
          <t>Million</t>
        </is>
      </c>
      <c r="D25" t="inlineStr">
        <is>
          <t>QQQQ</t>
        </is>
      </c>
      <c r="N25" t="n">
        <v>30</v>
      </c>
    </row>
    <row r="26">
      <c r="A26" t="inlineStr">
        <is>
          <t>Contract weighted average term</t>
        </is>
      </c>
      <c r="C26" t="inlineStr">
        <is>
          <t>Actual</t>
        </is>
      </c>
      <c r="D26" t="inlineStr">
        <is>
          <t>QQQQ</t>
        </is>
      </c>
      <c r="I26" t="n">
        <v>17</v>
      </c>
      <c r="N26" t="n">
        <v>16</v>
      </c>
    </row>
    <row r="27">
      <c r="A27" t="inlineStr">
        <is>
          <t>Long-term average generation from North American operations</t>
        </is>
      </c>
      <c r="C27" t="inlineStr">
        <is>
          <t>Percent</t>
        </is>
      </c>
      <c r="D27" t="inlineStr">
        <is>
          <t>QQQQ</t>
        </is>
      </c>
      <c r="I27" t="n">
        <v>83</v>
      </c>
      <c r="N27" t="n">
        <v>76</v>
      </c>
    </row>
    <row r="28">
      <c r="A28" t="inlineStr">
        <is>
          <t>Average price-Low (per MWh)</t>
        </is>
      </c>
      <c r="C28" t="inlineStr">
        <is>
          <t>Dollar</t>
        </is>
      </c>
      <c r="D28" t="inlineStr">
        <is>
          <t>QQQQ</t>
        </is>
      </c>
      <c r="N28" t="n">
        <v>68</v>
      </c>
    </row>
    <row r="29">
      <c r="A29" t="inlineStr">
        <is>
          <t>Average price-High (per MWh)</t>
        </is>
      </c>
      <c r="C29" t="inlineStr">
        <is>
          <t>Dollar</t>
        </is>
      </c>
      <c r="D29" t="inlineStr">
        <is>
          <t>QQQQ</t>
        </is>
      </c>
      <c r="N29" t="n">
        <v>72</v>
      </c>
    </row>
    <row r="30">
      <c r="A30" t="inlineStr">
        <is>
          <t>Average price for 2016 (per MWh)</t>
        </is>
      </c>
      <c r="C30" t="inlineStr">
        <is>
          <t>Dollar</t>
        </is>
      </c>
      <c r="D30" t="inlineStr">
        <is>
          <t>QQQQ</t>
        </is>
      </c>
      <c r="I30" t="n">
        <v>71</v>
      </c>
    </row>
    <row r="31">
      <c r="A31" t="inlineStr">
        <is>
          <t>Average price (per MWh)</t>
        </is>
      </c>
      <c r="C31" t="inlineStr">
        <is>
          <t>Dollar</t>
        </is>
      </c>
      <c r="D31" t="inlineStr">
        <is>
          <t>QQQQ</t>
        </is>
      </c>
      <c r="I31" t="n">
        <v>74</v>
      </c>
    </row>
    <row r="32">
      <c r="A32" t="inlineStr">
        <is>
          <t>Electricity from BREP (GWH)</t>
        </is>
      </c>
      <c r="C32" t="inlineStr">
        <is>
          <t>Actual</t>
        </is>
      </c>
      <c r="D32" t="inlineStr">
        <is>
          <t>QQQQ</t>
        </is>
      </c>
      <c r="I32" t="n">
        <v>8400</v>
      </c>
    </row>
    <row r="33">
      <c r="A33" t="inlineStr">
        <is>
          <t>Average price (per MWh)</t>
        </is>
      </c>
      <c r="C33" t="inlineStr">
        <is>
          <t>Dollar</t>
        </is>
      </c>
      <c r="D33" t="inlineStr">
        <is>
          <t>QQQQ</t>
        </is>
      </c>
      <c r="I33" t="n">
        <v>66</v>
      </c>
    </row>
    <row r="34">
      <c r="A34" t="inlineStr">
        <is>
          <t>Annual purchases (GWH)</t>
        </is>
      </c>
      <c r="C34" t="inlineStr">
        <is>
          <t>Actual</t>
        </is>
      </c>
      <c r="D34" t="inlineStr">
        <is>
          <t>QQQQ</t>
        </is>
      </c>
      <c r="I34" t="n">
        <v>3200</v>
      </c>
    </row>
    <row r="35">
      <c r="A35" t="inlineStr">
        <is>
          <t>Average life</t>
        </is>
      </c>
      <c r="C35" t="inlineStr">
        <is>
          <t>Actual</t>
        </is>
      </c>
      <c r="D35" t="inlineStr">
        <is>
          <t>QQQQ</t>
        </is>
      </c>
      <c r="I35" t="n">
        <v>11</v>
      </c>
    </row>
    <row r="36">
      <c r="A36" t="inlineStr">
        <is>
          <t>Average price (per MWh)</t>
        </is>
      </c>
      <c r="C36" t="inlineStr">
        <is>
          <t>Dollar</t>
        </is>
      </c>
      <c r="D36" t="inlineStr">
        <is>
          <t>QQQQ</t>
        </is>
      </c>
      <c r="I36" t="n">
        <v>69</v>
      </c>
    </row>
    <row r="37">
      <c r="A37" t="inlineStr">
        <is>
          <t>Remaining Gwh on short term basis (Gwh)</t>
        </is>
      </c>
      <c r="C37" t="inlineStr">
        <is>
          <t>Actual</t>
        </is>
      </c>
      <c r="D37" t="inlineStr">
        <is>
          <t>QQQQ</t>
        </is>
      </c>
      <c r="I37" t="n">
        <v>5200</v>
      </c>
    </row>
    <row r="39">
      <c r="A39" t="inlineStr">
        <is>
          <t>Residential</t>
        </is>
      </c>
    </row>
    <row r="40">
      <c r="A40" t="inlineStr">
        <is>
          <t>Closing housing backlog</t>
        </is>
      </c>
      <c r="C40" t="inlineStr">
        <is>
          <t>Billion</t>
        </is>
      </c>
      <c r="D40" t="inlineStr">
        <is>
          <t>QQQQ</t>
        </is>
      </c>
      <c r="X40" t="n">
        <v>0.612</v>
      </c>
      <c r="AC40" t="n">
        <v>1</v>
      </c>
    </row>
    <row r="42">
      <c r="A42" t="inlineStr">
        <is>
          <t>KPI's</t>
        </is>
      </c>
    </row>
    <row r="43">
      <c r="A43" t="inlineStr">
        <is>
          <t>Asset under management</t>
        </is>
      </c>
      <c r="C43" t="inlineStr">
        <is>
          <t>Billion</t>
        </is>
      </c>
      <c r="D43" t="inlineStr">
        <is>
          <t>QQQQ</t>
        </is>
      </c>
      <c r="G43" t="n">
        <v>200</v>
      </c>
      <c r="H43" t="n">
        <v>225</v>
      </c>
      <c r="I43" t="n">
        <v>225</v>
      </c>
      <c r="K43" t="n">
        <v>240</v>
      </c>
      <c r="L43" t="n">
        <v>250</v>
      </c>
      <c r="M43" t="n">
        <v>250</v>
      </c>
      <c r="N43" t="n">
        <v>250</v>
      </c>
      <c r="P43" t="n">
        <v>250</v>
      </c>
      <c r="Q43" t="n">
        <v>250</v>
      </c>
      <c r="R43" t="n">
        <v>265</v>
      </c>
      <c r="S43" t="n">
        <v>285</v>
      </c>
      <c r="U43" t="n">
        <v>285</v>
      </c>
      <c r="V43" t="n">
        <v>285</v>
      </c>
      <c r="W43" t="n">
        <v>330</v>
      </c>
      <c r="X43" t="n">
        <v>355</v>
      </c>
      <c r="Z43" t="n">
        <v>365</v>
      </c>
      <c r="AA43" t="n">
        <v>385</v>
      </c>
      <c r="AB43" t="n">
        <v>500</v>
      </c>
      <c r="AC43" t="n">
        <v>540</v>
      </c>
      <c r="AE43" t="n">
        <v>515</v>
      </c>
      <c r="AF43" t="n">
        <v>550</v>
      </c>
      <c r="AG43" t="n">
        <v>575</v>
      </c>
      <c r="AH43" t="n">
        <v>600</v>
      </c>
      <c r="AJ43" t="n">
        <v>600</v>
      </c>
      <c r="AK43" t="n">
        <v>625</v>
      </c>
      <c r="AL43" t="n">
        <v>650</v>
      </c>
      <c r="AM43" t="n">
        <v>690</v>
      </c>
      <c r="AO43" t="n">
        <v>725</v>
      </c>
      <c r="AP43" t="n">
        <v>750</v>
      </c>
      <c r="AQ43" t="n">
        <v>750</v>
      </c>
      <c r="AR43" t="n">
        <v>800</v>
      </c>
      <c r="AT43" t="n">
        <v>825</v>
      </c>
    </row>
    <row r="44">
      <c r="A44" t="inlineStr">
        <is>
          <t>Asset under management</t>
        </is>
      </c>
      <c r="C44" t="inlineStr">
        <is>
          <t>Million</t>
        </is>
      </c>
      <c r="D44" t="inlineStr">
        <is>
          <t>QQQQ</t>
        </is>
      </c>
      <c r="F44" t="n">
        <v>207132</v>
      </c>
      <c r="G44" t="n">
        <v>217948</v>
      </c>
      <c r="H44" t="n">
        <v>220383</v>
      </c>
      <c r="I44" t="n">
        <v>227803</v>
      </c>
      <c r="K44" t="n">
        <v>239766</v>
      </c>
      <c r="L44" t="n">
        <v>243479</v>
      </c>
      <c r="M44" t="n">
        <v>238015</v>
      </c>
      <c r="N44" t="n">
        <v>239825</v>
      </c>
      <c r="P44" t="n">
        <v>245205</v>
      </c>
      <c r="Q44" t="n">
        <v>257538</v>
      </c>
      <c r="R44" t="n">
        <v>268987</v>
      </c>
      <c r="S44" t="n">
        <v>283141</v>
      </c>
      <c r="U44" t="n">
        <v>282731</v>
      </c>
      <c r="V44" t="n">
        <v>287025</v>
      </c>
      <c r="W44" t="n">
        <v>331622</v>
      </c>
      <c r="X44" t="n">
        <v>354736</v>
      </c>
      <c r="Z44" t="n">
        <v>365957</v>
      </c>
      <c r="AA44" t="n">
        <v>388327</v>
      </c>
      <c r="AB44" t="n">
        <v>510565</v>
      </c>
      <c r="AC44" t="n">
        <v>544896</v>
      </c>
      <c r="AE44" t="n">
        <v>518956</v>
      </c>
      <c r="AF44" t="n">
        <v>545250</v>
      </c>
      <c r="AG44" t="n">
        <v>577535</v>
      </c>
      <c r="AH44" t="n">
        <v>601983</v>
      </c>
      <c r="AJ44" t="n">
        <v>609075</v>
      </c>
      <c r="AK44" t="n">
        <v>626332</v>
      </c>
      <c r="AL44" t="n">
        <v>650026</v>
      </c>
      <c r="AM44" t="n">
        <v>688138</v>
      </c>
      <c r="AO44" t="n">
        <v>720161</v>
      </c>
      <c r="AP44" t="n">
        <v>750286</v>
      </c>
      <c r="AQ44" t="n">
        <v>761984</v>
      </c>
      <c r="AR44" t="n">
        <v>789489</v>
      </c>
    </row>
    <row r="46">
      <c r="A46" t="inlineStr">
        <is>
          <t>Remaining performance obligations</t>
        </is>
      </c>
    </row>
    <row r="47">
      <c r="A47" t="inlineStr">
        <is>
          <t>Backlog of construction projects (construction service business)</t>
        </is>
      </c>
      <c r="C47" t="inlineStr">
        <is>
          <t>Billion</t>
        </is>
      </c>
      <c r="D47" t="inlineStr">
        <is>
          <t>QQQQ</t>
        </is>
      </c>
      <c r="K47" t="n">
        <v>7.6</v>
      </c>
      <c r="L47" t="n">
        <v>7.3</v>
      </c>
      <c r="M47" t="n">
        <v>6.6</v>
      </c>
      <c r="N47" t="n">
        <v>7.3</v>
      </c>
      <c r="P47" t="n">
        <v>7.3</v>
      </c>
      <c r="Q47" t="n">
        <v>7.4</v>
      </c>
      <c r="R47" t="n">
        <v>8</v>
      </c>
      <c r="S47" t="n">
        <v>8.699999999999999</v>
      </c>
      <c r="X47" t="n">
        <v>8</v>
      </c>
      <c r="AC47" t="n">
        <v>7</v>
      </c>
      <c r="AH47" t="n">
        <v>5.6</v>
      </c>
      <c r="AM47" t="n">
        <v>7.5</v>
      </c>
      <c r="AR47" t="n">
        <v>5.7</v>
      </c>
    </row>
    <row r="48">
      <c r="A48" t="inlineStr">
        <is>
          <t>Backlog of construction projects (nuclear power generation business)</t>
        </is>
      </c>
      <c r="C48" t="inlineStr">
        <is>
          <t>Billion</t>
        </is>
      </c>
      <c r="D48" t="inlineStr">
        <is>
          <t>QQQQ</t>
        </is>
      </c>
      <c r="AM48" t="n">
        <v>9.300000000000001</v>
      </c>
      <c r="AR48" t="n">
        <v>9.199999999999999</v>
      </c>
    </row>
    <row r="49">
      <c r="A49" t="inlineStr">
        <is>
          <t>Brazilian water and wastewater service businesses</t>
        </is>
      </c>
      <c r="C49" t="inlineStr">
        <is>
          <t>Billion</t>
        </is>
      </c>
      <c r="D49" t="inlineStr">
        <is>
          <t>QQQQ</t>
        </is>
      </c>
      <c r="AM49" t="n">
        <v>8.9</v>
      </c>
      <c r="AR49" t="n">
        <v>10.4</v>
      </c>
    </row>
    <row r="51">
      <c r="A51" t="inlineStr">
        <is>
          <t>Segmental breakdown</t>
        </is>
      </c>
    </row>
    <row r="52">
      <c r="A52" t="inlineStr">
        <is>
          <t>Revenues</t>
        </is>
      </c>
    </row>
    <row r="53">
      <c r="A53" t="inlineStr">
        <is>
          <t>Asset management</t>
        </is>
      </c>
      <c r="C53" t="inlineStr">
        <is>
          <t>Million</t>
        </is>
      </c>
      <c r="D53" t="inlineStr">
        <is>
          <t>QQQQ</t>
        </is>
      </c>
      <c r="AL53" t="n">
        <v>1161</v>
      </c>
      <c r="AN53" t="n">
        <v>3523</v>
      </c>
      <c r="AQ53" t="n">
        <v>1152</v>
      </c>
      <c r="AS53" t="n">
        <v>4048</v>
      </c>
    </row>
    <row r="54">
      <c r="A54" t="inlineStr">
        <is>
          <t>Real estate</t>
        </is>
      </c>
      <c r="C54" t="inlineStr">
        <is>
          <t>Million</t>
        </is>
      </c>
      <c r="D54" t="inlineStr">
        <is>
          <t>QQQQ</t>
        </is>
      </c>
      <c r="AL54" t="n">
        <v>2580</v>
      </c>
      <c r="AQ54" t="n">
        <v>2819</v>
      </c>
    </row>
    <row r="55">
      <c r="A55" t="inlineStr">
        <is>
          <t>Real estate (post restructuring in 2022Q4)</t>
        </is>
      </c>
      <c r="C55" t="inlineStr">
        <is>
          <t>Million</t>
        </is>
      </c>
      <c r="D55" t="inlineStr">
        <is>
          <t>QQQQ</t>
        </is>
      </c>
      <c r="AN55" t="n">
        <v>12315</v>
      </c>
      <c r="AS55" t="n">
        <v>13835</v>
      </c>
    </row>
    <row r="56">
      <c r="A56" t="inlineStr">
        <is>
          <t>Renewable power and transition</t>
        </is>
      </c>
      <c r="C56" t="inlineStr">
        <is>
          <t>Million</t>
        </is>
      </c>
      <c r="D56" t="inlineStr">
        <is>
          <t>QQQQ</t>
        </is>
      </c>
      <c r="AL56" t="n">
        <v>1068</v>
      </c>
      <c r="AN56" t="n">
        <v>4580</v>
      </c>
      <c r="AQ56" t="n">
        <v>1269</v>
      </c>
      <c r="AS56" t="n">
        <v>5198</v>
      </c>
    </row>
    <row r="57">
      <c r="A57" t="inlineStr">
        <is>
          <t>Infrastructure</t>
        </is>
      </c>
      <c r="C57" t="inlineStr">
        <is>
          <t>Million</t>
        </is>
      </c>
      <c r="D57" t="inlineStr">
        <is>
          <t>QQQQ</t>
        </is>
      </c>
      <c r="AL57" t="n">
        <v>3017</v>
      </c>
      <c r="AN57" t="n">
        <v>11947</v>
      </c>
      <c r="AQ57" t="n">
        <v>3701</v>
      </c>
      <c r="AS57" t="n">
        <v>14728</v>
      </c>
    </row>
    <row r="58">
      <c r="A58" t="inlineStr">
        <is>
          <t>Private equity</t>
        </is>
      </c>
      <c r="C58" t="inlineStr">
        <is>
          <t>Million</t>
        </is>
      </c>
      <c r="D58" t="inlineStr">
        <is>
          <t>QQQQ</t>
        </is>
      </c>
      <c r="AL58" t="n">
        <v>12060</v>
      </c>
      <c r="AQ58" t="n">
        <v>14891</v>
      </c>
    </row>
    <row r="59">
      <c r="A59" t="inlineStr">
        <is>
          <t>Private equity (post restructuring in 2022 Q4)</t>
        </is>
      </c>
      <c r="C59" t="inlineStr">
        <is>
          <t>Million</t>
        </is>
      </c>
      <c r="D59" t="inlineStr">
        <is>
          <t>QQQQ</t>
        </is>
      </c>
      <c r="AN59" t="n">
        <v>46883</v>
      </c>
      <c r="AS59" t="n">
        <v>58432</v>
      </c>
    </row>
    <row r="60">
      <c r="A60" t="inlineStr">
        <is>
          <t>Residential development</t>
        </is>
      </c>
      <c r="C60" t="inlineStr">
        <is>
          <t>Million</t>
        </is>
      </c>
      <c r="D60" t="inlineStr">
        <is>
          <t>QQQQ</t>
        </is>
      </c>
      <c r="AL60" t="n">
        <v>547</v>
      </c>
      <c r="AQ60" t="n">
        <v>597</v>
      </c>
    </row>
    <row r="61">
      <c r="A61" t="inlineStr">
        <is>
          <t>Corporate activities</t>
        </is>
      </c>
      <c r="C61" t="inlineStr">
        <is>
          <t>Million</t>
        </is>
      </c>
      <c r="D61" t="inlineStr">
        <is>
          <t>QQQQ</t>
        </is>
      </c>
      <c r="AL61" t="n">
        <v>-15</v>
      </c>
      <c r="AN61" t="n">
        <v>151</v>
      </c>
      <c r="AQ61" t="n">
        <v>98</v>
      </c>
      <c r="AS61" t="n">
        <v>125</v>
      </c>
    </row>
    <row r="62">
      <c r="A62" t="inlineStr">
        <is>
          <t>Total segments</t>
        </is>
      </c>
      <c r="C62" t="inlineStr">
        <is>
          <t>Million</t>
        </is>
      </c>
      <c r="D62" t="inlineStr">
        <is>
          <t>QQQQ</t>
        </is>
      </c>
      <c r="AL62" t="n">
        <v>20418</v>
      </c>
      <c r="AN62" t="n">
        <v>79399</v>
      </c>
      <c r="AQ62" t="n">
        <v>24527</v>
      </c>
      <c r="AS62" t="n">
        <v>96366</v>
      </c>
    </row>
    <row r="63">
      <c r="A63" t="inlineStr">
        <is>
          <t>Total segments-c</t>
        </is>
      </c>
      <c r="AL63">
        <f>SUM(AL53:AL61)</f>
        <v/>
      </c>
      <c r="AN63">
        <f>SUM(AN53:AN61)</f>
        <v/>
      </c>
      <c r="AQ63">
        <f>SUM(AQ53:AQ61)</f>
        <v/>
      </c>
      <c r="AS63">
        <f>SUM(AS53:AS61)</f>
        <v/>
      </c>
    </row>
    <row r="64">
      <c r="A64" t="inlineStr">
        <is>
          <t>Sum check</t>
        </is>
      </c>
      <c r="AL64">
        <f>AL62-AL63</f>
        <v/>
      </c>
      <c r="AN64">
        <f>AN62-AN63</f>
        <v/>
      </c>
      <c r="AQ64">
        <f>AQ62-AQ63</f>
        <v/>
      </c>
      <c r="AS64">
        <f>AS62-AS63</f>
        <v/>
      </c>
    </row>
    <row r="66">
      <c r="A66" t="inlineStr">
        <is>
          <t>Realized carried interest, net</t>
        </is>
      </c>
      <c r="C66" t="inlineStr">
        <is>
          <t>Million</t>
        </is>
      </c>
      <c r="D66" t="inlineStr">
        <is>
          <t>QQQQ</t>
        </is>
      </c>
      <c r="AN66" t="n">
        <v>1713</v>
      </c>
      <c r="AS66" t="n">
        <v>894</v>
      </c>
    </row>
    <row r="67">
      <c r="A67" t="inlineStr">
        <is>
          <t>Total</t>
        </is>
      </c>
      <c r="C67" t="inlineStr">
        <is>
          <t>Million</t>
        </is>
      </c>
      <c r="D67" t="inlineStr">
        <is>
          <t>QQQQ</t>
        </is>
      </c>
      <c r="AL67" t="n">
        <v>20418</v>
      </c>
      <c r="AN67" t="n">
        <v>81112</v>
      </c>
      <c r="AQ67" t="n">
        <v>24527</v>
      </c>
      <c r="AS67" t="n">
        <v>97260</v>
      </c>
    </row>
    <row r="68">
      <c r="A68" t="inlineStr">
        <is>
          <t>Total-c</t>
        </is>
      </c>
      <c r="AL68">
        <f>SUM(AL66,AL53:AL61)</f>
        <v/>
      </c>
      <c r="AN68">
        <f>SUM(AN66,AN53:AN61)</f>
        <v/>
      </c>
      <c r="AQ68">
        <f>SUM(AQ66,AQ53:AQ61)</f>
        <v/>
      </c>
      <c r="AS68">
        <f>SUM(AS66,AS53:AS61)</f>
        <v/>
      </c>
    </row>
    <row r="69">
      <c r="A69" t="inlineStr">
        <is>
          <t>Sum check</t>
        </is>
      </c>
      <c r="AL69">
        <f>AL67-AL68</f>
        <v/>
      </c>
      <c r="AN69">
        <f>AN67-AN68</f>
        <v/>
      </c>
      <c r="AQ69">
        <f>AQ67-AQ68</f>
        <v/>
      </c>
      <c r="AS69">
        <f>AS67-AS68</f>
        <v/>
      </c>
    </row>
    <row r="70">
      <c r="A70" t="inlineStr">
        <is>
          <t>Link check</t>
        </is>
      </c>
      <c r="AL70">
        <f>AL67-AL313</f>
        <v/>
      </c>
      <c r="AN70">
        <f>AN67-AN313</f>
        <v/>
      </c>
      <c r="AQ70">
        <f>AQ67-AQ313</f>
        <v/>
      </c>
      <c r="AS70">
        <f>AS67-AS313</f>
        <v/>
      </c>
    </row>
    <row r="72">
      <c r="A72" t="inlineStr">
        <is>
          <t>Distributable earnings (DE)</t>
        </is>
      </c>
    </row>
    <row r="73">
      <c r="A73" t="inlineStr">
        <is>
          <t>Asset management</t>
        </is>
      </c>
      <c r="C73" t="inlineStr">
        <is>
          <t>Million</t>
        </is>
      </c>
      <c r="D73" t="inlineStr">
        <is>
          <t>QQQQ</t>
        </is>
      </c>
      <c r="AO73" t="n">
        <v>619</v>
      </c>
      <c r="AT73" t="n">
        <v>628</v>
      </c>
    </row>
    <row r="74">
      <c r="A74" t="inlineStr">
        <is>
          <t>Renewable power and transition</t>
        </is>
      </c>
      <c r="C74" t="inlineStr">
        <is>
          <t>Million</t>
        </is>
      </c>
      <c r="D74" t="inlineStr">
        <is>
          <t>QQQQ</t>
        </is>
      </c>
      <c r="AO74" t="n">
        <v>64</v>
      </c>
      <c r="AT74" t="n">
        <v>70</v>
      </c>
    </row>
    <row r="75">
      <c r="A75" t="inlineStr">
        <is>
          <t>Infrastructure</t>
        </is>
      </c>
      <c r="C75" t="inlineStr">
        <is>
          <t>Million</t>
        </is>
      </c>
      <c r="D75" t="inlineStr">
        <is>
          <t>QQQQ</t>
        </is>
      </c>
      <c r="AO75" t="n">
        <v>77</v>
      </c>
      <c r="AT75" t="n">
        <v>84</v>
      </c>
    </row>
    <row r="76">
      <c r="A76" t="inlineStr">
        <is>
          <t>Private equity</t>
        </is>
      </c>
      <c r="C76" t="inlineStr">
        <is>
          <t>Million</t>
        </is>
      </c>
      <c r="D76" t="inlineStr">
        <is>
          <t>QQQQ</t>
        </is>
      </c>
      <c r="AO76" t="n">
        <v>28</v>
      </c>
      <c r="AT76" t="n">
        <v>34</v>
      </c>
    </row>
    <row r="77">
      <c r="A77" t="inlineStr">
        <is>
          <t>Real estate</t>
        </is>
      </c>
      <c r="C77" t="inlineStr">
        <is>
          <t>Million</t>
        </is>
      </c>
      <c r="D77" t="inlineStr">
        <is>
          <t>QQQQ</t>
        </is>
      </c>
      <c r="AO77" t="n">
        <v>503</v>
      </c>
      <c r="AT77" t="n">
        <v>345</v>
      </c>
    </row>
    <row r="78">
      <c r="A78" t="inlineStr">
        <is>
          <t>Corporate activities</t>
        </is>
      </c>
      <c r="C78" t="inlineStr">
        <is>
          <t>Million</t>
        </is>
      </c>
      <c r="D78" t="inlineStr">
        <is>
          <t>QQQQ</t>
        </is>
      </c>
      <c r="AO78" t="n">
        <v>-109</v>
      </c>
      <c r="AT78" t="n">
        <v>-4</v>
      </c>
    </row>
    <row r="79">
      <c r="A79" t="inlineStr">
        <is>
          <t>Total segments</t>
        </is>
      </c>
      <c r="C79" t="inlineStr">
        <is>
          <t>Million</t>
        </is>
      </c>
      <c r="D79" t="inlineStr">
        <is>
          <t>QQQQ</t>
        </is>
      </c>
      <c r="AO79" t="n">
        <v>1182</v>
      </c>
      <c r="AT79" t="n">
        <v>1157</v>
      </c>
    </row>
    <row r="80">
      <c r="A80" t="inlineStr">
        <is>
          <t>Total segments-c</t>
        </is>
      </c>
      <c r="AO80">
        <f>SUM(AO73:AO78)</f>
        <v/>
      </c>
      <c r="AT80">
        <f>SUM(AT73:AT78)</f>
        <v/>
      </c>
    </row>
    <row r="81">
      <c r="A81" t="inlineStr">
        <is>
          <t>Sum check</t>
        </is>
      </c>
      <c r="AO81">
        <f>AO79-AO80</f>
        <v/>
      </c>
      <c r="AT81">
        <f>AT79-AT80</f>
        <v/>
      </c>
    </row>
    <row r="83">
      <c r="A83" t="inlineStr">
        <is>
          <t>Operating FFO /NOI</t>
        </is>
      </c>
    </row>
    <row r="84">
      <c r="A84" t="inlineStr">
        <is>
          <t>Renewable power and transition</t>
        </is>
      </c>
      <c r="C84" t="inlineStr">
        <is>
          <t>Million</t>
        </is>
      </c>
      <c r="D84" t="inlineStr">
        <is>
          <t>QQQQ</t>
        </is>
      </c>
      <c r="AO84" t="n">
        <v>65</v>
      </c>
      <c r="AT84" t="n">
        <v>84</v>
      </c>
    </row>
    <row r="85">
      <c r="A85" t="inlineStr">
        <is>
          <t>Infrastructure</t>
        </is>
      </c>
      <c r="C85" t="inlineStr">
        <is>
          <t>Million</t>
        </is>
      </c>
      <c r="D85" t="inlineStr">
        <is>
          <t>QQQQ</t>
        </is>
      </c>
      <c r="AO85" t="n">
        <v>115</v>
      </c>
      <c r="AT85" t="n">
        <v>132</v>
      </c>
    </row>
    <row r="86">
      <c r="A86" t="inlineStr">
        <is>
          <t>Private equity</t>
        </is>
      </c>
      <c r="C86" t="inlineStr">
        <is>
          <t>Million</t>
        </is>
      </c>
      <c r="D86" t="inlineStr">
        <is>
          <t>QQQQ</t>
        </is>
      </c>
      <c r="AO86" t="n">
        <v>223</v>
      </c>
      <c r="AT86" t="n">
        <v>181</v>
      </c>
    </row>
    <row r="87">
      <c r="A87" t="inlineStr">
        <is>
          <t>Real estate</t>
        </is>
      </c>
      <c r="C87" t="inlineStr">
        <is>
          <t>Million</t>
        </is>
      </c>
      <c r="D87" t="inlineStr">
        <is>
          <t>QQQQ</t>
        </is>
      </c>
      <c r="AO87" t="n">
        <v>1101</v>
      </c>
      <c r="AT87" t="n">
        <v>1157</v>
      </c>
    </row>
    <row r="88">
      <c r="A88" t="inlineStr">
        <is>
          <t>Corporate activities</t>
        </is>
      </c>
      <c r="C88" t="inlineStr">
        <is>
          <t>Million</t>
        </is>
      </c>
      <c r="D88" t="inlineStr">
        <is>
          <t>QQQQ</t>
        </is>
      </c>
      <c r="AO88" t="n">
        <v>-95</v>
      </c>
      <c r="AT88" t="n">
        <v>11</v>
      </c>
    </row>
    <row r="90">
      <c r="A90" t="inlineStr">
        <is>
          <t>FFO</t>
        </is>
      </c>
    </row>
    <row r="91">
      <c r="A91" t="inlineStr">
        <is>
          <t>Asset management</t>
        </is>
      </c>
      <c r="C91" t="inlineStr">
        <is>
          <t>Million</t>
        </is>
      </c>
      <c r="D91" t="inlineStr">
        <is>
          <t>QQQQ</t>
        </is>
      </c>
      <c r="E91" t="inlineStr">
        <is>
          <t>Yes</t>
        </is>
      </c>
      <c r="F91" t="n">
        <v>110</v>
      </c>
      <c r="G91" t="n">
        <v>142</v>
      </c>
      <c r="H91" t="n">
        <v>141</v>
      </c>
      <c r="J91" t="n">
        <v>551</v>
      </c>
      <c r="K91" t="n">
        <v>185</v>
      </c>
      <c r="L91" t="n">
        <v>191</v>
      </c>
      <c r="M91" t="n">
        <v>178</v>
      </c>
      <c r="N91" t="n">
        <v>314</v>
      </c>
      <c r="O91" t="n">
        <v>866</v>
      </c>
      <c r="P91" t="n">
        <v>166</v>
      </c>
      <c r="Q91" t="n">
        <v>231</v>
      </c>
      <c r="R91" t="n">
        <v>211</v>
      </c>
      <c r="S91" t="n">
        <v>362</v>
      </c>
      <c r="T91" t="n">
        <v>970</v>
      </c>
      <c r="U91" t="n">
        <v>363</v>
      </c>
      <c r="V91" t="n">
        <v>241</v>
      </c>
      <c r="W91" t="n">
        <v>320</v>
      </c>
      <c r="X91" t="n">
        <v>393</v>
      </c>
      <c r="Y91" t="n">
        <v>1317</v>
      </c>
      <c r="Z91" t="n">
        <v>323</v>
      </c>
      <c r="AA91" t="n">
        <v>400</v>
      </c>
      <c r="AB91" t="n">
        <v>345</v>
      </c>
      <c r="AC91" t="n">
        <v>529</v>
      </c>
      <c r="AD91" t="n">
        <v>1597</v>
      </c>
      <c r="AE91" t="n">
        <v>380</v>
      </c>
      <c r="AF91" t="n">
        <v>355</v>
      </c>
      <c r="AG91" t="n">
        <v>399</v>
      </c>
      <c r="AH91" t="n">
        <v>642</v>
      </c>
      <c r="AI91" t="n">
        <v>1776</v>
      </c>
      <c r="AJ91" t="n">
        <v>636</v>
      </c>
      <c r="AK91" t="n">
        <v>688</v>
      </c>
      <c r="AL91" t="n">
        <v>597</v>
      </c>
      <c r="AM91" t="n">
        <v>693</v>
      </c>
      <c r="AN91" t="n">
        <v>2614</v>
      </c>
      <c r="AO91" t="n">
        <v>629</v>
      </c>
      <c r="AP91" t="n">
        <v>573</v>
      </c>
      <c r="AR91" t="n">
        <v>791</v>
      </c>
      <c r="AS91" t="n">
        <v>2518</v>
      </c>
    </row>
    <row r="92">
      <c r="A92" t="inlineStr">
        <is>
          <t>Real estate</t>
        </is>
      </c>
      <c r="C92" t="inlineStr">
        <is>
          <t>Million</t>
        </is>
      </c>
      <c r="D92" t="inlineStr">
        <is>
          <t>QQQQ</t>
        </is>
      </c>
      <c r="E92" t="inlineStr">
        <is>
          <t>Yes</t>
        </is>
      </c>
      <c r="F92" t="n">
        <v>283</v>
      </c>
      <c r="G92" t="n">
        <v>324</v>
      </c>
      <c r="H92" t="n">
        <v>214</v>
      </c>
      <c r="J92" t="n">
        <v>1387</v>
      </c>
      <c r="K92" t="n">
        <v>373</v>
      </c>
      <c r="L92" t="n">
        <v>275</v>
      </c>
      <c r="M92" t="n">
        <v>545</v>
      </c>
      <c r="N92" t="n">
        <v>368</v>
      </c>
      <c r="O92" t="n">
        <v>1561</v>
      </c>
      <c r="P92" t="n">
        <v>325</v>
      </c>
      <c r="Q92" t="n">
        <v>661</v>
      </c>
      <c r="R92" t="n">
        <v>382</v>
      </c>
      <c r="S92" t="n">
        <v>636</v>
      </c>
      <c r="T92" t="n">
        <v>2004</v>
      </c>
      <c r="U92" t="n">
        <v>439</v>
      </c>
      <c r="V92" t="n">
        <v>206</v>
      </c>
      <c r="W92" t="n">
        <v>464</v>
      </c>
      <c r="X92" t="n">
        <v>677</v>
      </c>
      <c r="Y92" t="n">
        <v>1786</v>
      </c>
      <c r="Z92" t="n">
        <v>250</v>
      </c>
      <c r="AA92" t="n">
        <v>316</v>
      </c>
      <c r="AB92" t="n">
        <v>271</v>
      </c>
      <c r="AC92" t="n">
        <v>348</v>
      </c>
      <c r="AD92" t="n">
        <v>1185</v>
      </c>
      <c r="AE92" t="n">
        <v>219</v>
      </c>
      <c r="AF92" t="n">
        <v>89</v>
      </c>
      <c r="AG92" t="n">
        <v>90</v>
      </c>
      <c r="AH92" t="n">
        <v>478</v>
      </c>
      <c r="AI92" t="n">
        <v>876</v>
      </c>
      <c r="AJ92" t="n">
        <v>250</v>
      </c>
      <c r="AK92" t="n">
        <v>189</v>
      </c>
      <c r="AL92" t="n">
        <v>147</v>
      </c>
      <c r="AM92" t="n">
        <v>599</v>
      </c>
      <c r="AN92" t="n">
        <v>1185</v>
      </c>
      <c r="AO92" t="n">
        <v>598</v>
      </c>
      <c r="AP92" t="n">
        <v>223</v>
      </c>
    </row>
    <row r="93">
      <c r="A93" t="inlineStr">
        <is>
          <t>Real estate (post restructuring in 2022Q4)</t>
        </is>
      </c>
      <c r="C93" t="inlineStr">
        <is>
          <t>Million</t>
        </is>
      </c>
      <c r="D93" t="inlineStr">
        <is>
          <t>QQQQ</t>
        </is>
      </c>
      <c r="E93" t="inlineStr">
        <is>
          <t>Yes</t>
        </is>
      </c>
      <c r="AR93" t="n">
        <v>534</v>
      </c>
      <c r="AS93" t="n">
        <v>1744</v>
      </c>
    </row>
    <row r="94">
      <c r="A94" t="inlineStr">
        <is>
          <t>Renewable power and transition</t>
        </is>
      </c>
      <c r="C94" t="inlineStr">
        <is>
          <t>Million</t>
        </is>
      </c>
      <c r="D94" t="inlineStr">
        <is>
          <t>QQQQ</t>
        </is>
      </c>
      <c r="E94" t="inlineStr">
        <is>
          <t>Yes</t>
        </is>
      </c>
      <c r="F94" t="n">
        <v>81</v>
      </c>
      <c r="G94" t="n">
        <v>66</v>
      </c>
      <c r="H94" t="n">
        <v>48</v>
      </c>
      <c r="J94" t="n">
        <v>233</v>
      </c>
      <c r="K94" t="n">
        <v>68</v>
      </c>
      <c r="L94" t="n">
        <v>37</v>
      </c>
      <c r="M94" t="n">
        <v>49</v>
      </c>
      <c r="N94" t="n">
        <v>26</v>
      </c>
      <c r="O94" t="n">
        <v>180</v>
      </c>
      <c r="P94" t="n">
        <v>67</v>
      </c>
      <c r="Q94" t="n">
        <v>65</v>
      </c>
      <c r="R94" t="n">
        <v>45</v>
      </c>
      <c r="S94" t="n">
        <v>93</v>
      </c>
      <c r="T94" t="n">
        <v>270</v>
      </c>
      <c r="U94" t="n">
        <v>100</v>
      </c>
      <c r="V94" t="n">
        <v>66</v>
      </c>
      <c r="W94" t="n">
        <v>48</v>
      </c>
      <c r="X94" t="n">
        <v>114</v>
      </c>
      <c r="Y94" t="n">
        <v>328</v>
      </c>
      <c r="Z94" t="n">
        <v>154</v>
      </c>
      <c r="AA94" t="n">
        <v>69</v>
      </c>
      <c r="AB94" t="n">
        <v>44</v>
      </c>
      <c r="AC94" t="n">
        <v>66</v>
      </c>
      <c r="AD94" t="n">
        <v>333</v>
      </c>
      <c r="AE94" t="n">
        <v>66</v>
      </c>
      <c r="AF94" t="n">
        <v>566</v>
      </c>
      <c r="AG94" t="n">
        <v>64</v>
      </c>
      <c r="AH94" t="n">
        <v>348</v>
      </c>
      <c r="AI94" t="n">
        <v>1044</v>
      </c>
      <c r="AJ94" t="n">
        <v>823</v>
      </c>
      <c r="AK94" t="n">
        <v>88</v>
      </c>
      <c r="AL94" t="n">
        <v>58</v>
      </c>
      <c r="AM94" t="n">
        <v>75</v>
      </c>
      <c r="AN94" t="n">
        <v>1044</v>
      </c>
      <c r="AO94" t="n">
        <v>70</v>
      </c>
      <c r="AP94" t="n">
        <v>122</v>
      </c>
      <c r="AR94" t="n">
        <v>108</v>
      </c>
      <c r="AS94" t="n">
        <v>401</v>
      </c>
    </row>
    <row r="95">
      <c r="A95" t="inlineStr">
        <is>
          <t>Infrastructure</t>
        </is>
      </c>
      <c r="C95" t="inlineStr">
        <is>
          <t>Million</t>
        </is>
      </c>
      <c r="D95" t="inlineStr">
        <is>
          <t>QQQQ</t>
        </is>
      </c>
      <c r="E95" t="inlineStr">
        <is>
          <t>Yes</t>
        </is>
      </c>
      <c r="F95" t="n">
        <v>57</v>
      </c>
      <c r="G95" t="n">
        <v>61</v>
      </c>
      <c r="H95" t="n">
        <v>71</v>
      </c>
      <c r="J95" t="n">
        <v>252</v>
      </c>
      <c r="K95" t="n">
        <v>71</v>
      </c>
      <c r="L95" t="n">
        <v>111</v>
      </c>
      <c r="M95" t="n">
        <v>89</v>
      </c>
      <c r="N95" t="n">
        <v>103</v>
      </c>
      <c r="O95" t="n">
        <v>374</v>
      </c>
      <c r="P95" t="n">
        <v>83</v>
      </c>
      <c r="Q95" t="n">
        <v>84</v>
      </c>
      <c r="R95" t="n">
        <v>87</v>
      </c>
      <c r="S95" t="n">
        <v>91</v>
      </c>
      <c r="T95" t="n">
        <v>345</v>
      </c>
      <c r="U95" t="n">
        <v>341</v>
      </c>
      <c r="V95" t="n">
        <v>86</v>
      </c>
      <c r="W95" t="n">
        <v>80</v>
      </c>
      <c r="X95" t="n">
        <v>95</v>
      </c>
      <c r="Y95" t="n">
        <v>602</v>
      </c>
      <c r="Z95" t="n">
        <v>194</v>
      </c>
      <c r="AA95" t="n">
        <v>62</v>
      </c>
      <c r="AB95" t="n">
        <v>103</v>
      </c>
      <c r="AC95" t="n">
        <v>105</v>
      </c>
      <c r="AD95" t="n">
        <v>464</v>
      </c>
      <c r="AE95" t="n">
        <v>137</v>
      </c>
      <c r="AF95" t="n">
        <v>84</v>
      </c>
      <c r="AG95" t="n">
        <v>244</v>
      </c>
      <c r="AH95" t="n">
        <v>104</v>
      </c>
      <c r="AI95" t="n">
        <v>569</v>
      </c>
      <c r="AJ95" t="n">
        <v>130</v>
      </c>
      <c r="AK95" t="n">
        <v>317</v>
      </c>
      <c r="AL95" t="n">
        <v>248</v>
      </c>
      <c r="AM95" t="n">
        <v>102</v>
      </c>
      <c r="AN95" t="n">
        <v>797</v>
      </c>
      <c r="AO95" t="n">
        <v>115</v>
      </c>
      <c r="AP95" t="n">
        <v>245</v>
      </c>
      <c r="AR95" t="n">
        <v>154</v>
      </c>
      <c r="AS95" t="n">
        <v>640</v>
      </c>
    </row>
    <row r="96">
      <c r="A96" t="inlineStr">
        <is>
          <t>Private equity</t>
        </is>
      </c>
      <c r="C96" t="inlineStr">
        <is>
          <t>Million</t>
        </is>
      </c>
      <c r="D96" t="inlineStr">
        <is>
          <t>QQQQ</t>
        </is>
      </c>
      <c r="E96" t="inlineStr">
        <is>
          <t>Yes</t>
        </is>
      </c>
      <c r="F96" t="n">
        <v>17</v>
      </c>
      <c r="G96" t="n">
        <v>13</v>
      </c>
      <c r="H96" t="n">
        <v>38</v>
      </c>
      <c r="J96" t="n">
        <v>125</v>
      </c>
      <c r="K96" t="n">
        <v>76</v>
      </c>
      <c r="L96" t="n">
        <v>104</v>
      </c>
      <c r="M96" t="n">
        <v>97</v>
      </c>
      <c r="N96" t="n">
        <v>126</v>
      </c>
      <c r="O96" t="n">
        <v>405</v>
      </c>
      <c r="P96" t="n">
        <v>102</v>
      </c>
      <c r="Q96" t="n">
        <v>62</v>
      </c>
      <c r="R96" t="n">
        <v>137</v>
      </c>
      <c r="S96" t="n">
        <v>32</v>
      </c>
      <c r="T96" t="n">
        <v>333</v>
      </c>
      <c r="U96" t="n">
        <v>54</v>
      </c>
      <c r="V96" t="n">
        <v>282</v>
      </c>
      <c r="W96" t="n">
        <v>247</v>
      </c>
      <c r="X96" t="n">
        <v>212</v>
      </c>
      <c r="Y96" t="n">
        <v>795</v>
      </c>
      <c r="Z96" t="n">
        <v>175</v>
      </c>
      <c r="AA96" t="n">
        <v>326</v>
      </c>
      <c r="AB96" t="n">
        <v>154</v>
      </c>
      <c r="AC96" t="n">
        <v>189</v>
      </c>
      <c r="AD96" t="n">
        <v>844</v>
      </c>
      <c r="AE96" t="n">
        <v>165</v>
      </c>
      <c r="AF96" t="n">
        <v>137</v>
      </c>
      <c r="AG96" t="n">
        <v>249</v>
      </c>
      <c r="AH96" t="n">
        <v>384</v>
      </c>
      <c r="AI96" t="n">
        <v>935</v>
      </c>
      <c r="AJ96" t="n">
        <v>992</v>
      </c>
      <c r="AK96" t="n">
        <v>337</v>
      </c>
      <c r="AL96" t="n">
        <v>433</v>
      </c>
      <c r="AM96" t="n">
        <v>268</v>
      </c>
      <c r="AN96" t="n">
        <v>2030</v>
      </c>
      <c r="AO96" t="n">
        <v>219</v>
      </c>
      <c r="AP96" t="n">
        <v>264</v>
      </c>
    </row>
    <row r="97">
      <c r="A97" t="inlineStr">
        <is>
          <t>Private equity (post restructuring in 2022Q4)</t>
        </is>
      </c>
      <c r="C97" t="inlineStr">
        <is>
          <t>Million</t>
        </is>
      </c>
      <c r="D97" t="inlineStr">
        <is>
          <t>QQQQ</t>
        </is>
      </c>
      <c r="E97" t="inlineStr">
        <is>
          <t>Yes</t>
        </is>
      </c>
      <c r="AR97" t="n">
        <v>273</v>
      </c>
      <c r="AS97" t="n">
        <v>1026</v>
      </c>
    </row>
    <row r="98">
      <c r="A98" t="inlineStr">
        <is>
          <t>Residential development</t>
        </is>
      </c>
      <c r="C98" t="inlineStr">
        <is>
          <t>Million</t>
        </is>
      </c>
      <c r="D98" t="inlineStr">
        <is>
          <t>QQQQ</t>
        </is>
      </c>
      <c r="E98" t="inlineStr">
        <is>
          <t>Yes</t>
        </is>
      </c>
      <c r="F98" t="n">
        <v>2</v>
      </c>
      <c r="G98" t="n">
        <v>-23</v>
      </c>
      <c r="H98" t="n">
        <v>41</v>
      </c>
      <c r="J98" t="n">
        <v>135</v>
      </c>
      <c r="K98" t="n">
        <v>-15</v>
      </c>
      <c r="L98" t="n">
        <v>-7</v>
      </c>
      <c r="M98" t="n">
        <v>10</v>
      </c>
      <c r="N98" t="n">
        <v>75</v>
      </c>
      <c r="O98" t="n">
        <v>63</v>
      </c>
      <c r="P98" t="n">
        <v>-8</v>
      </c>
      <c r="Q98" t="n">
        <v>-30</v>
      </c>
      <c r="R98" t="n">
        <v>-24</v>
      </c>
      <c r="S98" t="n">
        <v>96</v>
      </c>
      <c r="T98" t="n">
        <v>34</v>
      </c>
      <c r="U98" t="n">
        <v>-33</v>
      </c>
      <c r="V98" t="n">
        <v>14</v>
      </c>
      <c r="W98" t="n">
        <v>16</v>
      </c>
      <c r="X98" t="n">
        <v>52</v>
      </c>
      <c r="Y98" t="n">
        <v>49</v>
      </c>
      <c r="Z98" t="n">
        <v>-22</v>
      </c>
      <c r="AA98" t="n">
        <v>18</v>
      </c>
      <c r="AB98" t="n">
        <v>42</v>
      </c>
      <c r="AC98" t="n">
        <v>87</v>
      </c>
      <c r="AD98" t="n">
        <v>125</v>
      </c>
      <c r="AE98" t="n">
        <v>-9</v>
      </c>
      <c r="AF98" t="n">
        <v>-11</v>
      </c>
      <c r="AG98" t="n">
        <v>37</v>
      </c>
      <c r="AH98" t="n">
        <v>49</v>
      </c>
      <c r="AI98" t="n">
        <v>66</v>
      </c>
      <c r="AJ98" t="n">
        <v>23</v>
      </c>
      <c r="AK98" t="n">
        <v>42</v>
      </c>
      <c r="AL98" t="n">
        <v>76</v>
      </c>
      <c r="AM98" t="n">
        <v>117</v>
      </c>
      <c r="AN98" t="n">
        <v>258</v>
      </c>
      <c r="AO98" t="n">
        <v>72</v>
      </c>
      <c r="AP98" t="n">
        <v>100</v>
      </c>
    </row>
    <row r="99">
      <c r="A99" t="inlineStr">
        <is>
          <t>Service activities</t>
        </is>
      </c>
      <c r="C99" t="inlineStr">
        <is>
          <t>Million</t>
        </is>
      </c>
      <c r="D99" t="inlineStr">
        <is>
          <t>QQQQ</t>
        </is>
      </c>
      <c r="E99" t="inlineStr">
        <is>
          <t>Yes</t>
        </is>
      </c>
      <c r="F99" t="n">
        <v>43</v>
      </c>
      <c r="G99" t="n">
        <v>22</v>
      </c>
      <c r="H99" t="n">
        <v>46</v>
      </c>
      <c r="J99" t="n">
        <v>186</v>
      </c>
    </row>
    <row r="100">
      <c r="A100" t="inlineStr">
        <is>
          <t>Corporate activities</t>
        </is>
      </c>
      <c r="C100" t="inlineStr">
        <is>
          <t>Million</t>
        </is>
      </c>
      <c r="D100" t="inlineStr">
        <is>
          <t>QQQQ</t>
        </is>
      </c>
      <c r="E100" t="inlineStr">
        <is>
          <t>Yes</t>
        </is>
      </c>
      <c r="F100" t="n">
        <v>-36</v>
      </c>
      <c r="G100" t="n">
        <v>-85</v>
      </c>
      <c r="H100" t="n">
        <v>-98</v>
      </c>
      <c r="J100" t="n">
        <v>-310</v>
      </c>
      <c r="K100" t="n">
        <v>-55</v>
      </c>
      <c r="L100" t="n">
        <v>-74</v>
      </c>
      <c r="M100" t="n">
        <v>-85</v>
      </c>
      <c r="N100" t="n">
        <v>2</v>
      </c>
      <c r="O100" t="n">
        <v>-212</v>
      </c>
      <c r="P100" t="n">
        <v>-61</v>
      </c>
      <c r="Q100" t="n">
        <v>-47</v>
      </c>
      <c r="R100" t="n">
        <v>-29</v>
      </c>
      <c r="S100" t="n">
        <v>-9</v>
      </c>
      <c r="T100" t="n">
        <v>-146</v>
      </c>
      <c r="U100" t="n">
        <v>-94</v>
      </c>
      <c r="V100" t="n">
        <v>-105</v>
      </c>
      <c r="W100" t="n">
        <v>-90</v>
      </c>
      <c r="X100" t="n">
        <v>-187</v>
      </c>
      <c r="Y100" t="n">
        <v>-476</v>
      </c>
      <c r="Z100" t="n">
        <v>-23</v>
      </c>
      <c r="AA100" t="n">
        <v>-83</v>
      </c>
      <c r="AB100" t="n">
        <v>-133</v>
      </c>
      <c r="AC100" t="n">
        <v>-120</v>
      </c>
      <c r="AD100" t="n">
        <v>-359</v>
      </c>
      <c r="AE100" t="n">
        <v>-74</v>
      </c>
      <c r="AF100" t="n">
        <v>-59</v>
      </c>
      <c r="AG100" t="n">
        <v>-44</v>
      </c>
      <c r="AH100" t="n">
        <v>91</v>
      </c>
      <c r="AI100" t="n">
        <v>-86</v>
      </c>
      <c r="AJ100" t="n">
        <v>-33</v>
      </c>
      <c r="AK100" t="n">
        <v>-61</v>
      </c>
      <c r="AL100" t="n">
        <v>-151</v>
      </c>
      <c r="AM100" t="n">
        <v>-125</v>
      </c>
      <c r="AN100" t="n">
        <v>-370</v>
      </c>
      <c r="AO100" t="n">
        <v>-106</v>
      </c>
      <c r="AP100" t="n">
        <v>-128</v>
      </c>
      <c r="AR100" t="n">
        <v>-28</v>
      </c>
      <c r="AS100" t="n">
        <v>-35</v>
      </c>
    </row>
    <row r="101">
      <c r="A101" t="inlineStr">
        <is>
          <t>Total segments</t>
        </is>
      </c>
      <c r="C101" t="inlineStr">
        <is>
          <t>Million</t>
        </is>
      </c>
      <c r="D101" t="inlineStr">
        <is>
          <t>QQQQ</t>
        </is>
      </c>
      <c r="E101" t="inlineStr">
        <is>
          <t>Yes</t>
        </is>
      </c>
      <c r="F101" t="n">
        <v>557</v>
      </c>
      <c r="G101" t="n">
        <v>520</v>
      </c>
      <c r="H101" t="n">
        <v>501</v>
      </c>
      <c r="J101" t="n">
        <v>2559</v>
      </c>
      <c r="K101" t="n">
        <v>703</v>
      </c>
      <c r="L101" t="n">
        <v>637</v>
      </c>
      <c r="M101" t="n">
        <v>883</v>
      </c>
      <c r="N101" t="n">
        <v>1014</v>
      </c>
      <c r="O101" t="n">
        <v>3237</v>
      </c>
      <c r="P101" t="n">
        <v>674</v>
      </c>
      <c r="Q101" t="n">
        <v>1026</v>
      </c>
      <c r="R101" t="n">
        <v>809</v>
      </c>
      <c r="S101" t="n">
        <v>1301</v>
      </c>
      <c r="T101" t="n">
        <v>3810</v>
      </c>
      <c r="U101" t="n">
        <v>1170</v>
      </c>
      <c r="V101" t="n">
        <v>790</v>
      </c>
      <c r="W101" t="n">
        <v>1085</v>
      </c>
      <c r="X101" t="n">
        <v>1356</v>
      </c>
      <c r="Y101" t="n">
        <v>4401</v>
      </c>
      <c r="Z101" t="n">
        <v>1051</v>
      </c>
      <c r="AA101" t="n">
        <v>1108</v>
      </c>
      <c r="AB101" t="n">
        <v>826</v>
      </c>
      <c r="AC101" t="n">
        <v>1204</v>
      </c>
      <c r="AD101" t="n">
        <v>4189</v>
      </c>
      <c r="AE101" t="n">
        <v>884</v>
      </c>
      <c r="AF101" t="n">
        <v>1161</v>
      </c>
      <c r="AG101" t="n">
        <v>1039</v>
      </c>
      <c r="AH101" t="n">
        <v>2096</v>
      </c>
      <c r="AI101" t="n">
        <v>5180</v>
      </c>
      <c r="AJ101" t="n">
        <v>2821</v>
      </c>
      <c r="AK101" t="n">
        <v>1600</v>
      </c>
      <c r="AL101" t="n">
        <v>1408</v>
      </c>
      <c r="AM101" t="n">
        <v>1729</v>
      </c>
      <c r="AN101" t="n">
        <v>7558</v>
      </c>
      <c r="AO101" t="n">
        <v>1597</v>
      </c>
      <c r="AP101" t="n">
        <v>1399</v>
      </c>
      <c r="AR101" t="n">
        <v>1832</v>
      </c>
      <c r="AS101" t="n">
        <v>6294</v>
      </c>
    </row>
    <row r="102">
      <c r="A102" t="inlineStr">
        <is>
          <t>Total segments-c</t>
        </is>
      </c>
      <c r="F102">
        <f>SUM(F91:F100)</f>
        <v/>
      </c>
      <c r="G102">
        <f>SUM(G91:G100)</f>
        <v/>
      </c>
      <c r="H102">
        <f>SUM(H91:H100)</f>
        <v/>
      </c>
      <c r="J102">
        <f>SUM(J91:J100)</f>
        <v/>
      </c>
      <c r="K102">
        <f>SUM(K91:K100)</f>
        <v/>
      </c>
      <c r="L102">
        <f>SUM(L91:L100)</f>
        <v/>
      </c>
      <c r="M102">
        <f>SUM(M91:M100)</f>
        <v/>
      </c>
      <c r="N102">
        <f>SUM(N91:N100)</f>
        <v/>
      </c>
      <c r="O102">
        <f>SUM(O91:O100)</f>
        <v/>
      </c>
      <c r="P102">
        <f>SUM(P91:P100)</f>
        <v/>
      </c>
      <c r="Q102">
        <f>SUM(Q91:Q100)</f>
        <v/>
      </c>
      <c r="R102">
        <f>SUM(R91:R100)</f>
        <v/>
      </c>
      <c r="S102">
        <f>SUM(S91:S100)</f>
        <v/>
      </c>
      <c r="T102">
        <f>SUM(T91:T100)</f>
        <v/>
      </c>
      <c r="U102">
        <f>SUM(U91:U100)</f>
        <v/>
      </c>
      <c r="V102">
        <f>SUM(V91:V100)</f>
        <v/>
      </c>
      <c r="W102">
        <f>SUM(W91:W100)</f>
        <v/>
      </c>
      <c r="X102">
        <f>SUM(X91:X100)</f>
        <v/>
      </c>
      <c r="Y102">
        <f>SUM(Y91:Y100)</f>
        <v/>
      </c>
      <c r="Z102">
        <f>SUM(Z91:Z100)</f>
        <v/>
      </c>
      <c r="AA102">
        <f>SUM(AA91:AA100)</f>
        <v/>
      </c>
      <c r="AB102">
        <f>SUM(AB91:AB100)</f>
        <v/>
      </c>
      <c r="AC102">
        <f>SUM(AC91:AC100)</f>
        <v/>
      </c>
      <c r="AD102">
        <f>SUM(AD91:AD100)</f>
        <v/>
      </c>
      <c r="AE102">
        <f>SUM(AE91:AE100)</f>
        <v/>
      </c>
      <c r="AF102">
        <f>SUM(AF91:AF100)</f>
        <v/>
      </c>
      <c r="AG102">
        <f>SUM(AG91:AG100)</f>
        <v/>
      </c>
      <c r="AH102">
        <f>SUM(AH91:AH100)</f>
        <v/>
      </c>
      <c r="AI102">
        <f>SUM(AI91:AI100)</f>
        <v/>
      </c>
      <c r="AJ102">
        <f>SUM(AJ91:AJ100)</f>
        <v/>
      </c>
      <c r="AK102">
        <f>SUM(AK91:AK100)</f>
        <v/>
      </c>
      <c r="AL102">
        <f>SUM(AL91:AL100)</f>
        <v/>
      </c>
      <c r="AM102">
        <f>SUM(AM91:AM100)</f>
        <v/>
      </c>
      <c r="AN102">
        <f>SUM(AN91:AN100)</f>
        <v/>
      </c>
      <c r="AO102">
        <f>SUM(AO91:AO100)</f>
        <v/>
      </c>
      <c r="AP102">
        <f>SUM(AP91:AP100)</f>
        <v/>
      </c>
      <c r="AR102">
        <f>SUM(AR91:AR100)</f>
        <v/>
      </c>
      <c r="AS102">
        <f>SUM(AS91:AS100)</f>
        <v/>
      </c>
    </row>
    <row r="103">
      <c r="A103" t="inlineStr">
        <is>
          <t>Sum check</t>
        </is>
      </c>
      <c r="F103">
        <f>F101-F102</f>
        <v/>
      </c>
      <c r="G103">
        <f>G101-G102</f>
        <v/>
      </c>
      <c r="H103">
        <f>H101-H102</f>
        <v/>
      </c>
      <c r="J103">
        <f>J101-J102</f>
        <v/>
      </c>
      <c r="K103">
        <f>K101-K102</f>
        <v/>
      </c>
      <c r="L103">
        <f>L101-L102</f>
        <v/>
      </c>
      <c r="M103">
        <f>M101-M102</f>
        <v/>
      </c>
      <c r="N103">
        <f>N101-N102</f>
        <v/>
      </c>
      <c r="O103">
        <f>O101-O102</f>
        <v/>
      </c>
      <c r="P103">
        <f>P101-P102</f>
        <v/>
      </c>
      <c r="Q103">
        <f>Q101-Q102</f>
        <v/>
      </c>
      <c r="R103">
        <f>R101-R102</f>
        <v/>
      </c>
      <c r="S103">
        <f>S101-S102</f>
        <v/>
      </c>
      <c r="T103">
        <f>T101-T102</f>
        <v/>
      </c>
      <c r="U103">
        <f>U101-U102</f>
        <v/>
      </c>
      <c r="V103">
        <f>V101-V102</f>
        <v/>
      </c>
      <c r="W103">
        <f>W101-W102</f>
        <v/>
      </c>
      <c r="X103">
        <f>X101-X102</f>
        <v/>
      </c>
      <c r="Y103">
        <f>Y101-Y102</f>
        <v/>
      </c>
      <c r="Z103">
        <f>Z101-Z102</f>
        <v/>
      </c>
      <c r="AA103">
        <f>AA101-AA102</f>
        <v/>
      </c>
      <c r="AB103">
        <f>AB101-AB102</f>
        <v/>
      </c>
      <c r="AC103">
        <f>AC101-AC102</f>
        <v/>
      </c>
      <c r="AD103">
        <f>AD101-AD102</f>
        <v/>
      </c>
      <c r="AE103">
        <f>AE101-AE102</f>
        <v/>
      </c>
      <c r="AF103">
        <f>AF101-AF102</f>
        <v/>
      </c>
      <c r="AG103">
        <f>AG101-AG102</f>
        <v/>
      </c>
      <c r="AH103">
        <f>AH101-AH102</f>
        <v/>
      </c>
      <c r="AI103">
        <f>AI101-AI102</f>
        <v/>
      </c>
      <c r="AJ103">
        <f>AJ101-AJ102</f>
        <v/>
      </c>
      <c r="AK103">
        <f>AK101-AK102</f>
        <v/>
      </c>
      <c r="AL103">
        <f>AL101-AL102</f>
        <v/>
      </c>
      <c r="AM103">
        <f>AM101-AM102</f>
        <v/>
      </c>
      <c r="AN103">
        <f>AN101-AN102</f>
        <v/>
      </c>
      <c r="AO103">
        <f>AO101-AO102</f>
        <v/>
      </c>
      <c r="AP103">
        <f>AP101-AP102</f>
        <v/>
      </c>
      <c r="AR103">
        <f>AR101-AR102</f>
        <v/>
      </c>
      <c r="AS103">
        <f>AS101-AS102</f>
        <v/>
      </c>
    </row>
    <row r="104">
      <c r="A104" t="inlineStr">
        <is>
          <t>Link check</t>
        </is>
      </c>
      <c r="F104">
        <f>F101-F321</f>
        <v/>
      </c>
      <c r="G104">
        <f>G101-G321</f>
        <v/>
      </c>
      <c r="H104">
        <f>H101-H321</f>
        <v/>
      </c>
      <c r="J104">
        <f>J101-J321</f>
        <v/>
      </c>
      <c r="K104">
        <f>K101-K321</f>
        <v/>
      </c>
      <c r="L104">
        <f>L101-L321</f>
        <v/>
      </c>
      <c r="M104">
        <f>M101-M321</f>
        <v/>
      </c>
      <c r="N104">
        <f>N101-N321</f>
        <v/>
      </c>
      <c r="O104">
        <f>O101-O321</f>
        <v/>
      </c>
      <c r="P104">
        <f>P101-P321</f>
        <v/>
      </c>
      <c r="Q104">
        <f>Q101-Q321</f>
        <v/>
      </c>
      <c r="R104">
        <f>R101-R321</f>
        <v/>
      </c>
      <c r="S104">
        <f>S101-S321</f>
        <v/>
      </c>
      <c r="T104">
        <f>T101-T321</f>
        <v/>
      </c>
      <c r="U104">
        <f>U101-U321</f>
        <v/>
      </c>
      <c r="V104">
        <f>V101-V321</f>
        <v/>
      </c>
      <c r="W104">
        <f>W101-W321</f>
        <v/>
      </c>
      <c r="X104">
        <f>X101-X321</f>
        <v/>
      </c>
      <c r="Y104">
        <f>Y101-Y321</f>
        <v/>
      </c>
      <c r="Z104">
        <f>Z101-Z321</f>
        <v/>
      </c>
      <c r="AA104">
        <f>AA101-AA321</f>
        <v/>
      </c>
      <c r="AB104">
        <f>AB101-AB321</f>
        <v/>
      </c>
      <c r="AC104">
        <f>AC101-AC321</f>
        <v/>
      </c>
      <c r="AD104">
        <f>AD101-AD321</f>
        <v/>
      </c>
      <c r="AE104">
        <f>AE101-AE321</f>
        <v/>
      </c>
      <c r="AF104">
        <f>AF101-AF321</f>
        <v/>
      </c>
      <c r="AG104">
        <f>AG101-AG321</f>
        <v/>
      </c>
      <c r="AH104">
        <f>AH101-AH321</f>
        <v/>
      </c>
      <c r="AI104">
        <f>AI101-AI321</f>
        <v/>
      </c>
      <c r="AJ104">
        <f>AJ101-AJ321</f>
        <v/>
      </c>
      <c r="AK104">
        <f>AK101-AK321</f>
        <v/>
      </c>
      <c r="AL104">
        <f>AL101-AL321</f>
        <v/>
      </c>
      <c r="AM104">
        <f>AM101-AM321</f>
        <v/>
      </c>
      <c r="AN104">
        <f>AN101-AN321</f>
        <v/>
      </c>
      <c r="AO104">
        <f>AO101-AO321</f>
        <v/>
      </c>
      <c r="AP104">
        <f>AP101-AP321</f>
        <v/>
      </c>
      <c r="AR104">
        <f>AR101-AR321</f>
        <v/>
      </c>
      <c r="AS104">
        <f>AS101-AS321</f>
        <v/>
      </c>
    </row>
    <row r="106">
      <c r="A106" t="inlineStr">
        <is>
          <t>Per share</t>
        </is>
      </c>
      <c r="C106" t="inlineStr">
        <is>
          <t>Dollar</t>
        </is>
      </c>
      <c r="D106" t="inlineStr">
        <is>
          <t>QQQQ</t>
        </is>
      </c>
      <c r="N106" t="n">
        <v>1</v>
      </c>
      <c r="O106" t="n">
        <v>3.18</v>
      </c>
      <c r="P106" t="n">
        <v>0.65</v>
      </c>
      <c r="Q106" t="n">
        <v>1.01</v>
      </c>
      <c r="R106" t="n">
        <v>0.79</v>
      </c>
      <c r="S106" t="n">
        <v>1.28</v>
      </c>
      <c r="T106" t="n">
        <v>3.74</v>
      </c>
      <c r="U106" t="n">
        <v>1.16</v>
      </c>
      <c r="V106" t="n">
        <v>0.77</v>
      </c>
      <c r="W106" t="n">
        <v>1.07</v>
      </c>
      <c r="X106" t="n">
        <v>1.35</v>
      </c>
      <c r="Y106" t="n">
        <v>4.35</v>
      </c>
      <c r="Z106" t="n">
        <v>1.04</v>
      </c>
      <c r="AA106" t="n">
        <v>1.09</v>
      </c>
      <c r="AB106" t="n">
        <v>0.8</v>
      </c>
      <c r="AC106" t="n">
        <v>1.13</v>
      </c>
      <c r="AD106" t="n">
        <v>4.07</v>
      </c>
      <c r="AE106" t="n">
        <v>0.55</v>
      </c>
      <c r="AF106" t="n">
        <v>0.73</v>
      </c>
      <c r="AG106" t="n">
        <v>0.65</v>
      </c>
      <c r="AH106" t="n">
        <v>1.34</v>
      </c>
      <c r="AI106" t="n">
        <v>3.27</v>
      </c>
      <c r="AJ106" t="n">
        <v>1.8</v>
      </c>
      <c r="AK106" t="n">
        <v>1.01</v>
      </c>
      <c r="AL106" t="n">
        <v>0.85</v>
      </c>
      <c r="AM106" t="n">
        <v>1.04</v>
      </c>
      <c r="AN106" t="n">
        <v>4.67</v>
      </c>
      <c r="AO106" t="n">
        <v>0.96</v>
      </c>
      <c r="AP106" t="n">
        <v>0.84</v>
      </c>
      <c r="AR106" t="n">
        <v>1.12</v>
      </c>
      <c r="AS106" t="n">
        <v>3.82</v>
      </c>
    </row>
    <row r="108">
      <c r="A108" t="inlineStr">
        <is>
          <t>Segment operating funds from operation</t>
        </is>
      </c>
    </row>
    <row r="109">
      <c r="A109" t="inlineStr">
        <is>
          <t>Asset management</t>
        </is>
      </c>
      <c r="C109" t="inlineStr">
        <is>
          <t>Million</t>
        </is>
      </c>
      <c r="D109" t="inlineStr">
        <is>
          <t>QQQQ</t>
        </is>
      </c>
      <c r="AL109" t="n">
        <v>451</v>
      </c>
      <c r="AM109" t="n">
        <v>518</v>
      </c>
      <c r="AN109" t="n">
        <v>1809</v>
      </c>
      <c r="AQ109" t="n">
        <v>531</v>
      </c>
      <c r="AR109" t="n">
        <v>511</v>
      </c>
      <c r="AS109" t="n">
        <v>1963</v>
      </c>
    </row>
    <row r="110">
      <c r="A110" t="inlineStr">
        <is>
          <t>Renewable power and transition</t>
        </is>
      </c>
      <c r="C110" t="inlineStr">
        <is>
          <t>Million</t>
        </is>
      </c>
      <c r="D110" t="inlineStr">
        <is>
          <t>QQQQ</t>
        </is>
      </c>
      <c r="AL110" t="n">
        <v>60</v>
      </c>
      <c r="AM110" t="n">
        <v>75</v>
      </c>
      <c r="AN110" t="n">
        <v>244</v>
      </c>
      <c r="AQ110" t="n">
        <v>98</v>
      </c>
      <c r="AR110" t="n">
        <v>108</v>
      </c>
      <c r="AS110" t="n">
        <v>379</v>
      </c>
    </row>
    <row r="111">
      <c r="A111" t="inlineStr">
        <is>
          <t>Infrastructure</t>
        </is>
      </c>
      <c r="C111" t="inlineStr">
        <is>
          <t>Million</t>
        </is>
      </c>
      <c r="D111" t="inlineStr">
        <is>
          <t>QQQQ</t>
        </is>
      </c>
      <c r="AL111" t="n">
        <v>103</v>
      </c>
      <c r="AM111" t="n">
        <v>120</v>
      </c>
      <c r="AN111" t="n">
        <v>426</v>
      </c>
      <c r="AQ111" t="n">
        <v>126</v>
      </c>
      <c r="AR111" t="n">
        <v>135</v>
      </c>
      <c r="AS111" t="n">
        <v>501</v>
      </c>
    </row>
    <row r="112">
      <c r="A112" t="inlineStr">
        <is>
          <t>Private equity</t>
        </is>
      </c>
      <c r="C112" t="inlineStr">
        <is>
          <t>Million</t>
        </is>
      </c>
      <c r="D112" t="inlineStr">
        <is>
          <t>QQQQ</t>
        </is>
      </c>
      <c r="AL112" t="n">
        <v>194</v>
      </c>
      <c r="AQ112" t="n">
        <v>222</v>
      </c>
    </row>
    <row r="113">
      <c r="A113" t="inlineStr">
        <is>
          <t>Private equity (post restructuring in 2022Q4)</t>
        </is>
      </c>
      <c r="C113" t="inlineStr">
        <is>
          <t>Million</t>
        </is>
      </c>
      <c r="D113" t="inlineStr">
        <is>
          <t>QQQQ</t>
        </is>
      </c>
      <c r="AM113" t="n">
        <v>224</v>
      </c>
      <c r="AN113" t="n">
        <v>655</v>
      </c>
      <c r="AR113" t="n">
        <v>230</v>
      </c>
      <c r="AS113" t="n">
        <v>945</v>
      </c>
    </row>
    <row r="114">
      <c r="A114" t="inlineStr">
        <is>
          <t>Real estate</t>
        </is>
      </c>
      <c r="C114" t="inlineStr">
        <is>
          <t>Million</t>
        </is>
      </c>
      <c r="D114" t="inlineStr">
        <is>
          <t>QQQQ</t>
        </is>
      </c>
      <c r="AL114" t="n">
        <v>201</v>
      </c>
      <c r="AQ114" t="n">
        <v>86</v>
      </c>
    </row>
    <row r="115">
      <c r="A115" t="inlineStr">
        <is>
          <t>Real estate (post restructuring in 2022Q4)</t>
        </is>
      </c>
      <c r="C115" t="inlineStr">
        <is>
          <t>Million</t>
        </is>
      </c>
      <c r="D115" t="inlineStr">
        <is>
          <t>QQQQ</t>
        </is>
      </c>
      <c r="AM115" t="n">
        <v>421</v>
      </c>
      <c r="AN115" t="n">
        <v>1004</v>
      </c>
      <c r="AR115" t="n">
        <v>179</v>
      </c>
      <c r="AS115" t="n">
        <v>953</v>
      </c>
    </row>
    <row r="116">
      <c r="A116" t="inlineStr">
        <is>
          <t>Residential</t>
        </is>
      </c>
      <c r="C116" t="inlineStr">
        <is>
          <t>Million</t>
        </is>
      </c>
      <c r="D116" t="inlineStr">
        <is>
          <t>QQQQ</t>
        </is>
      </c>
      <c r="AL116" t="n">
        <v>76</v>
      </c>
      <c r="AQ116" t="n">
        <v>66</v>
      </c>
    </row>
    <row r="117">
      <c r="A117" t="inlineStr">
        <is>
          <t>Corporate</t>
        </is>
      </c>
      <c r="C117" t="inlineStr">
        <is>
          <t>Million</t>
        </is>
      </c>
      <c r="D117" t="inlineStr">
        <is>
          <t>QQQQ</t>
        </is>
      </c>
      <c r="AL117" t="n">
        <v>-151</v>
      </c>
      <c r="AM117" t="n">
        <v>-121</v>
      </c>
      <c r="AN117" t="n">
        <v>-377</v>
      </c>
      <c r="AQ117" t="n">
        <v>87</v>
      </c>
      <c r="AR117" t="n">
        <v>-28</v>
      </c>
      <c r="AS117" t="n">
        <v>-123</v>
      </c>
    </row>
    <row r="118">
      <c r="A118" t="inlineStr">
        <is>
          <t>Operating funds from operations</t>
        </is>
      </c>
      <c r="C118" t="inlineStr">
        <is>
          <t>Million</t>
        </is>
      </c>
      <c r="D118" t="inlineStr">
        <is>
          <t>QQQQ</t>
        </is>
      </c>
      <c r="AL118" t="n">
        <v>934</v>
      </c>
      <c r="AM118" t="n">
        <v>1237</v>
      </c>
      <c r="AN118" t="n">
        <v>3761</v>
      </c>
      <c r="AQ118" t="n">
        <v>1216</v>
      </c>
      <c r="AR118" t="n">
        <v>1135</v>
      </c>
      <c r="AS118" t="n">
        <v>4618</v>
      </c>
    </row>
    <row r="119">
      <c r="A119" t="inlineStr">
        <is>
          <t>Operating funds from operations-c</t>
        </is>
      </c>
      <c r="AL119">
        <f>SUM(AL109:AL117)</f>
        <v/>
      </c>
      <c r="AM119">
        <f>SUM(AM109:AM117)</f>
        <v/>
      </c>
      <c r="AN119">
        <f>SUM(AN109:AN117)</f>
        <v/>
      </c>
      <c r="AQ119">
        <f>SUM(AQ109:AQ117)</f>
        <v/>
      </c>
      <c r="AR119">
        <f>SUM(AR109:AR117)</f>
        <v/>
      </c>
      <c r="AS119">
        <f>SUM(AS109:AS117)</f>
        <v/>
      </c>
    </row>
    <row r="120">
      <c r="A120" t="inlineStr">
        <is>
          <t>Sum check</t>
        </is>
      </c>
      <c r="AL120">
        <f>AL118-AL119</f>
        <v/>
      </c>
      <c r="AM120">
        <f>AM118-AM119</f>
        <v/>
      </c>
      <c r="AN120">
        <f>AN118-AN119</f>
        <v/>
      </c>
      <c r="AQ120">
        <f>AQ118-AQ119</f>
        <v/>
      </c>
      <c r="AR120">
        <f>AR118-AR119</f>
        <v/>
      </c>
      <c r="AS120">
        <f>AS118-AS119</f>
        <v/>
      </c>
    </row>
    <row r="121">
      <c r="A121" t="inlineStr">
        <is>
          <t>Link check</t>
        </is>
      </c>
      <c r="AL121">
        <f>AL118-AL4059</f>
        <v/>
      </c>
      <c r="AM121">
        <f>AM118-AM4059</f>
        <v/>
      </c>
      <c r="AN121">
        <f>AN118-AN4059</f>
        <v/>
      </c>
      <c r="AQ121">
        <f>AQ118-AQ4059</f>
        <v/>
      </c>
      <c r="AR121">
        <f>AR118-AR4059</f>
        <v/>
      </c>
      <c r="AS121">
        <f>AS118-AS4059</f>
        <v/>
      </c>
    </row>
    <row r="123">
      <c r="A123" t="inlineStr">
        <is>
          <t>Realized carried interest, net</t>
        </is>
      </c>
      <c r="C123" t="inlineStr">
        <is>
          <t>Million</t>
        </is>
      </c>
      <c r="D123" t="inlineStr">
        <is>
          <t>QQQQ</t>
        </is>
      </c>
      <c r="AL123" t="n">
        <v>146</v>
      </c>
      <c r="AM123" t="n">
        <v>141</v>
      </c>
      <c r="AN123" t="n">
        <v>715</v>
      </c>
      <c r="AQ123" t="n">
        <v>99</v>
      </c>
      <c r="AR123" t="n">
        <v>280</v>
      </c>
      <c r="AS123" t="n">
        <v>555</v>
      </c>
    </row>
    <row r="124">
      <c r="A124" t="inlineStr">
        <is>
          <t>Disposition gains</t>
        </is>
      </c>
      <c r="C124" t="inlineStr">
        <is>
          <t>Million</t>
        </is>
      </c>
      <c r="D124" t="inlineStr">
        <is>
          <t>QQQQ</t>
        </is>
      </c>
      <c r="AL124" t="n">
        <v>328</v>
      </c>
      <c r="AM124" t="n">
        <v>351</v>
      </c>
      <c r="AN124" t="n">
        <v>3082</v>
      </c>
      <c r="AQ124" t="n">
        <v>151</v>
      </c>
      <c r="AR124" t="n">
        <v>417</v>
      </c>
      <c r="AS124" t="n">
        <v>1121</v>
      </c>
    </row>
    <row r="125">
      <c r="A125" t="inlineStr">
        <is>
          <t>Funds from operations</t>
        </is>
      </c>
      <c r="C125" t="inlineStr">
        <is>
          <t>Million</t>
        </is>
      </c>
      <c r="D125" t="inlineStr">
        <is>
          <t>QQQQ</t>
        </is>
      </c>
      <c r="AL125" t="n">
        <v>1408</v>
      </c>
      <c r="AM125" t="n">
        <v>1729</v>
      </c>
      <c r="AN125" t="n">
        <v>7558</v>
      </c>
      <c r="AQ125" t="n">
        <v>1466</v>
      </c>
      <c r="AR125" t="n">
        <v>1832</v>
      </c>
      <c r="AS125" t="n">
        <v>6294</v>
      </c>
    </row>
    <row r="126">
      <c r="A126" t="inlineStr">
        <is>
          <t>Funds from operations-c</t>
        </is>
      </c>
      <c r="AL126">
        <f>SUM(AL123:AL124,AL118)</f>
        <v/>
      </c>
      <c r="AM126">
        <f>SUM(AM123:AM124,AM118)</f>
        <v/>
      </c>
      <c r="AN126">
        <f>SUM(AN123:AN124,AN118)</f>
        <v/>
      </c>
      <c r="AQ126">
        <f>SUM(AQ123:AQ124,AQ118)</f>
        <v/>
      </c>
      <c r="AR126">
        <f>SUM(AR123:AR124,AR118)</f>
        <v/>
      </c>
      <c r="AS126">
        <f>SUM(AS123:AS124,AS118)</f>
        <v/>
      </c>
    </row>
    <row r="127">
      <c r="A127" t="inlineStr">
        <is>
          <t>Sum check</t>
        </is>
      </c>
      <c r="AL127">
        <f>AL125-AL126</f>
        <v/>
      </c>
      <c r="AM127">
        <f>AM125-AM126</f>
        <v/>
      </c>
      <c r="AN127">
        <f>AN125-AN126</f>
        <v/>
      </c>
      <c r="AQ127">
        <f>AQ125-AQ126</f>
        <v/>
      </c>
      <c r="AR127">
        <f>AR125-AR126</f>
        <v/>
      </c>
      <c r="AS127">
        <f>AS125-AS126</f>
        <v/>
      </c>
    </row>
    <row r="129">
      <c r="A129" t="inlineStr">
        <is>
          <t>Per share</t>
        </is>
      </c>
    </row>
    <row r="130">
      <c r="A130" t="inlineStr">
        <is>
          <t>Total operating FFO</t>
        </is>
      </c>
      <c r="C130" t="inlineStr">
        <is>
          <t>Dollar</t>
        </is>
      </c>
      <c r="D130" t="inlineStr">
        <is>
          <t>QQQQ</t>
        </is>
      </c>
      <c r="AL130" t="n">
        <v>0.5600000000000001</v>
      </c>
      <c r="AM130" t="n">
        <v>0.74</v>
      </c>
      <c r="AN130" t="n">
        <v>2.27</v>
      </c>
      <c r="AQ130" t="n">
        <v>0.73</v>
      </c>
      <c r="AR130" t="n">
        <v>0.68</v>
      </c>
      <c r="AS130" t="n">
        <v>2.78</v>
      </c>
    </row>
    <row r="131">
      <c r="A131" t="inlineStr">
        <is>
          <t>Total FFO</t>
        </is>
      </c>
      <c r="C131" t="inlineStr">
        <is>
          <t>Dollar</t>
        </is>
      </c>
      <c r="D131" t="inlineStr">
        <is>
          <t>QQQQ</t>
        </is>
      </c>
      <c r="AL131" t="n">
        <v>0.85</v>
      </c>
      <c r="AM131" t="n">
        <v>1.04</v>
      </c>
      <c r="AN131" t="n">
        <v>4.67</v>
      </c>
      <c r="AQ131" t="n">
        <v>0.89</v>
      </c>
      <c r="AR131" t="n">
        <v>1.12</v>
      </c>
      <c r="AS131" t="n">
        <v>3.82</v>
      </c>
    </row>
    <row r="133">
      <c r="A133" t="inlineStr">
        <is>
          <t>Common equity</t>
        </is>
      </c>
    </row>
    <row r="134">
      <c r="A134" t="inlineStr">
        <is>
          <t>Asset management</t>
        </is>
      </c>
      <c r="C134" t="inlineStr">
        <is>
          <t>Million</t>
        </is>
      </c>
      <c r="D134" t="inlineStr">
        <is>
          <t>QQQQ</t>
        </is>
      </c>
      <c r="F134" t="n">
        <v>308</v>
      </c>
      <c r="G134" t="n">
        <v>311</v>
      </c>
      <c r="H134" t="n">
        <v>321</v>
      </c>
      <c r="I134" t="n">
        <v>328</v>
      </c>
      <c r="K134" t="n">
        <v>337</v>
      </c>
      <c r="L134" t="n">
        <v>335</v>
      </c>
      <c r="M134" t="n">
        <v>337</v>
      </c>
      <c r="N134" t="n">
        <v>328</v>
      </c>
      <c r="P134" t="n">
        <v>335</v>
      </c>
      <c r="Q134" t="n">
        <v>338</v>
      </c>
      <c r="R134" t="n">
        <v>313</v>
      </c>
      <c r="S134" t="n">
        <v>312</v>
      </c>
      <c r="U134" t="n">
        <v>364</v>
      </c>
      <c r="V134" t="n">
        <v>334</v>
      </c>
      <c r="W134" t="n">
        <v>331</v>
      </c>
      <c r="X134" t="n">
        <v>328</v>
      </c>
      <c r="Z134" t="n">
        <v>329</v>
      </c>
      <c r="AA134" t="n">
        <v>328</v>
      </c>
      <c r="AB134" t="n">
        <v>4978</v>
      </c>
      <c r="AC134" t="n">
        <v>4927</v>
      </c>
      <c r="AE134" t="n">
        <v>4886</v>
      </c>
      <c r="AF134" t="n">
        <v>4950</v>
      </c>
      <c r="AG134" t="n">
        <v>4914</v>
      </c>
      <c r="AH134" t="n">
        <v>4947</v>
      </c>
      <c r="AJ134" t="n">
        <v>5024</v>
      </c>
      <c r="AK134" t="n">
        <v>4908</v>
      </c>
      <c r="AL134" t="n">
        <v>4887</v>
      </c>
      <c r="AM134" t="n">
        <v>4905</v>
      </c>
      <c r="AO134" t="n">
        <v>4863</v>
      </c>
      <c r="AP134" t="n">
        <v>4754</v>
      </c>
      <c r="AQ134" t="n">
        <v>4674</v>
      </c>
      <c r="AR134" t="n">
        <v>6884</v>
      </c>
      <c r="AT134" t="n">
        <v>6854</v>
      </c>
    </row>
    <row r="135">
      <c r="A135" t="inlineStr">
        <is>
          <t>Real estate</t>
        </is>
      </c>
      <c r="C135" t="inlineStr">
        <is>
          <t>Million</t>
        </is>
      </c>
      <c r="D135" t="inlineStr">
        <is>
          <t>QQQQ</t>
        </is>
      </c>
      <c r="F135" t="n">
        <v>15077</v>
      </c>
      <c r="G135" t="n">
        <v>15864</v>
      </c>
      <c r="H135" t="n">
        <v>15726</v>
      </c>
      <c r="I135" t="n">
        <v>16265</v>
      </c>
      <c r="K135" t="n">
        <v>16298</v>
      </c>
      <c r="L135" t="n">
        <v>16204</v>
      </c>
      <c r="M135" t="n">
        <v>17121</v>
      </c>
      <c r="N135" t="n">
        <v>16727</v>
      </c>
      <c r="P135" t="n">
        <v>16669</v>
      </c>
      <c r="Q135" t="n">
        <v>16792</v>
      </c>
      <c r="R135" t="n">
        <v>16753</v>
      </c>
      <c r="S135" t="n">
        <v>16725</v>
      </c>
      <c r="U135" t="n">
        <v>16973</v>
      </c>
      <c r="V135" t="n">
        <v>17116</v>
      </c>
      <c r="W135" t="n">
        <v>16971</v>
      </c>
      <c r="X135" t="n">
        <v>17423</v>
      </c>
      <c r="Z135" t="n">
        <v>17716</v>
      </c>
      <c r="AA135" t="n">
        <v>17453</v>
      </c>
      <c r="AB135" t="n">
        <v>17482</v>
      </c>
      <c r="AC135" t="n">
        <v>18781</v>
      </c>
      <c r="AE135" t="n">
        <v>18555</v>
      </c>
      <c r="AF135" t="n">
        <v>17825</v>
      </c>
      <c r="AG135" t="n">
        <v>18783</v>
      </c>
      <c r="AH135" t="n">
        <v>19331</v>
      </c>
      <c r="AJ135" t="n">
        <v>19658</v>
      </c>
      <c r="AK135" t="n">
        <v>20108</v>
      </c>
      <c r="AL135" t="n">
        <v>30010</v>
      </c>
      <c r="AM135" t="n">
        <v>32004</v>
      </c>
      <c r="AO135" t="n">
        <v>32682</v>
      </c>
      <c r="AP135" t="n">
        <v>31542</v>
      </c>
      <c r="AQ135" t="n">
        <v>31041</v>
      </c>
    </row>
    <row r="136">
      <c r="A136" t="inlineStr">
        <is>
          <t>Real estate (post restructuring in 2022Q4)</t>
        </is>
      </c>
      <c r="C136" t="inlineStr">
        <is>
          <t>Million</t>
        </is>
      </c>
      <c r="D136" t="inlineStr">
        <is>
          <t>QQQQ</t>
        </is>
      </c>
      <c r="AR136" t="n">
        <v>31868</v>
      </c>
      <c r="AT136" t="n">
        <v>32205</v>
      </c>
    </row>
    <row r="137">
      <c r="A137" t="inlineStr">
        <is>
          <t>Renewable power and transition</t>
        </is>
      </c>
      <c r="C137" t="inlineStr">
        <is>
          <t>Million</t>
        </is>
      </c>
      <c r="D137" t="inlineStr">
        <is>
          <t>QQQQ</t>
        </is>
      </c>
      <c r="F137" t="n">
        <v>4478</v>
      </c>
      <c r="G137" t="n">
        <v>4420</v>
      </c>
      <c r="H137" t="n">
        <v>4018</v>
      </c>
      <c r="I137" t="n">
        <v>4424</v>
      </c>
      <c r="K137" t="n">
        <v>4592</v>
      </c>
      <c r="L137" t="n">
        <v>4991</v>
      </c>
      <c r="M137" t="n">
        <v>4862</v>
      </c>
      <c r="N137" t="n">
        <v>4826</v>
      </c>
      <c r="P137" t="n">
        <v>4812</v>
      </c>
      <c r="Q137" t="n">
        <v>4702</v>
      </c>
      <c r="R137" t="n">
        <v>4873</v>
      </c>
      <c r="S137" t="n">
        <v>4944</v>
      </c>
      <c r="U137" t="n">
        <v>4799</v>
      </c>
      <c r="V137" t="n">
        <v>4549</v>
      </c>
      <c r="W137" t="n">
        <v>4331</v>
      </c>
      <c r="X137" t="n">
        <v>5302</v>
      </c>
      <c r="Z137" t="n">
        <v>5218</v>
      </c>
      <c r="AA137" t="n">
        <v>5072</v>
      </c>
      <c r="AB137" t="n">
        <v>4937</v>
      </c>
      <c r="AC137" t="n">
        <v>5320</v>
      </c>
      <c r="AE137" t="n">
        <v>4789</v>
      </c>
      <c r="AF137" t="n">
        <v>4398</v>
      </c>
      <c r="AG137" t="n">
        <v>4365</v>
      </c>
      <c r="AH137" t="n">
        <v>5154</v>
      </c>
      <c r="AJ137" t="n">
        <v>4565</v>
      </c>
      <c r="AK137" t="n">
        <v>4580</v>
      </c>
      <c r="AL137" t="n">
        <v>4260</v>
      </c>
      <c r="AM137" t="n">
        <v>5264</v>
      </c>
      <c r="AO137" t="n">
        <v>5353</v>
      </c>
      <c r="AP137" t="n">
        <v>5049</v>
      </c>
      <c r="AQ137" t="n">
        <v>4758</v>
      </c>
      <c r="AR137" t="n">
        <v>5274</v>
      </c>
      <c r="AT137" t="n">
        <v>5315</v>
      </c>
    </row>
    <row r="138">
      <c r="A138" t="inlineStr">
        <is>
          <t>Infrastructure</t>
        </is>
      </c>
      <c r="C138" t="inlineStr">
        <is>
          <t>Million</t>
        </is>
      </c>
      <c r="D138" t="inlineStr">
        <is>
          <t>QQQQ</t>
        </is>
      </c>
      <c r="F138" t="n">
        <v>1923</v>
      </c>
      <c r="G138" t="n">
        <v>2182</v>
      </c>
      <c r="H138" t="n">
        <v>2024</v>
      </c>
      <c r="I138" t="n">
        <v>2203</v>
      </c>
      <c r="K138" t="n">
        <v>2294</v>
      </c>
      <c r="L138" t="n">
        <v>2368</v>
      </c>
      <c r="M138" t="n">
        <v>2343</v>
      </c>
      <c r="N138" t="n">
        <v>2697</v>
      </c>
      <c r="P138" t="n">
        <v>2668</v>
      </c>
      <c r="Q138" t="n">
        <v>2571</v>
      </c>
      <c r="R138" t="n">
        <v>2874</v>
      </c>
      <c r="S138" t="n">
        <v>2834</v>
      </c>
      <c r="U138" t="n">
        <v>2846</v>
      </c>
      <c r="V138" t="n">
        <v>2592</v>
      </c>
      <c r="W138" t="n">
        <v>2545</v>
      </c>
      <c r="X138" t="n">
        <v>2887</v>
      </c>
      <c r="Z138" t="n">
        <v>2739</v>
      </c>
      <c r="AA138" t="n">
        <v>2678</v>
      </c>
      <c r="AB138" t="n">
        <v>2617</v>
      </c>
      <c r="AC138" t="n">
        <v>2792</v>
      </c>
      <c r="AE138" t="n">
        <v>2450</v>
      </c>
      <c r="AF138" t="n">
        <v>2336</v>
      </c>
      <c r="AG138" t="n">
        <v>2237</v>
      </c>
      <c r="AH138" t="n">
        <v>2552</v>
      </c>
      <c r="AJ138" t="n">
        <v>2449</v>
      </c>
      <c r="AK138" t="n">
        <v>2323</v>
      </c>
      <c r="AL138" t="n">
        <v>2293</v>
      </c>
      <c r="AM138" t="n">
        <v>3022</v>
      </c>
      <c r="AO138" t="n">
        <v>3010</v>
      </c>
      <c r="AP138" t="n">
        <v>2781</v>
      </c>
      <c r="AQ138" t="n">
        <v>2550</v>
      </c>
      <c r="AR138" t="n">
        <v>2784</v>
      </c>
      <c r="AT138" t="n">
        <v>2649</v>
      </c>
    </row>
    <row r="139">
      <c r="A139" t="inlineStr">
        <is>
          <t>Private equity</t>
        </is>
      </c>
      <c r="C139" t="inlineStr">
        <is>
          <t>Million</t>
        </is>
      </c>
      <c r="D139" t="inlineStr">
        <is>
          <t>QQQQ</t>
        </is>
      </c>
      <c r="F139" t="n">
        <v>1169</v>
      </c>
      <c r="G139" t="n">
        <v>1061</v>
      </c>
      <c r="H139" t="n">
        <v>1117</v>
      </c>
      <c r="I139" t="n">
        <v>1198</v>
      </c>
      <c r="K139" t="n">
        <v>2440</v>
      </c>
      <c r="L139" t="n">
        <v>2508</v>
      </c>
      <c r="M139" t="n">
        <v>2505</v>
      </c>
      <c r="N139" t="n">
        <v>2862</v>
      </c>
      <c r="P139" t="n">
        <v>2891</v>
      </c>
      <c r="Q139" t="n">
        <v>2867</v>
      </c>
      <c r="R139" t="n">
        <v>3285</v>
      </c>
      <c r="S139" t="n">
        <v>4215</v>
      </c>
      <c r="U139" t="n">
        <v>4094</v>
      </c>
      <c r="V139" t="n">
        <v>4204</v>
      </c>
      <c r="W139" t="n">
        <v>4298</v>
      </c>
      <c r="X139" t="n">
        <v>4279</v>
      </c>
      <c r="Z139" t="n">
        <v>4373</v>
      </c>
      <c r="AA139" t="n">
        <v>4743</v>
      </c>
      <c r="AB139" t="n">
        <v>4657</v>
      </c>
      <c r="AC139" t="n">
        <v>4086</v>
      </c>
      <c r="AE139" t="n">
        <v>3544</v>
      </c>
      <c r="AF139" t="n">
        <v>3494</v>
      </c>
      <c r="AG139" t="n">
        <v>3618</v>
      </c>
      <c r="AH139" t="n">
        <v>3965</v>
      </c>
      <c r="AJ139" t="n">
        <v>3780</v>
      </c>
      <c r="AK139" t="n">
        <v>3703</v>
      </c>
      <c r="AL139" t="n">
        <v>3502</v>
      </c>
      <c r="AM139" t="n">
        <v>3565</v>
      </c>
      <c r="AO139" t="n">
        <v>3530</v>
      </c>
      <c r="AP139" t="n">
        <v>3620</v>
      </c>
      <c r="AQ139" t="n">
        <v>3147</v>
      </c>
    </row>
    <row r="140">
      <c r="A140" t="inlineStr">
        <is>
          <t>Private equity (post restructuring in 2022Q4)</t>
        </is>
      </c>
      <c r="C140" t="inlineStr">
        <is>
          <t>Million</t>
        </is>
      </c>
      <c r="D140" t="inlineStr">
        <is>
          <t>QQQQ</t>
        </is>
      </c>
      <c r="AR140" t="n">
        <v>4486</v>
      </c>
      <c r="AT140" t="n">
        <v>4844</v>
      </c>
    </row>
    <row r="141">
      <c r="A141" t="inlineStr">
        <is>
          <t>Residential development</t>
        </is>
      </c>
      <c r="C141" t="inlineStr">
        <is>
          <t>Million</t>
        </is>
      </c>
      <c r="D141" t="inlineStr">
        <is>
          <t>QQQQ</t>
        </is>
      </c>
      <c r="F141" t="n">
        <v>2143</v>
      </c>
      <c r="G141" t="n">
        <v>2404</v>
      </c>
      <c r="H141" t="n">
        <v>2204</v>
      </c>
      <c r="I141" t="n">
        <v>2221</v>
      </c>
      <c r="K141" t="n">
        <v>2433</v>
      </c>
      <c r="L141" t="n">
        <v>2578</v>
      </c>
      <c r="M141" t="n">
        <v>2699</v>
      </c>
      <c r="N141" t="n">
        <v>2679</v>
      </c>
      <c r="P141" t="n">
        <v>2717</v>
      </c>
      <c r="Q141" t="n">
        <v>2749</v>
      </c>
      <c r="R141" t="n">
        <v>2885</v>
      </c>
      <c r="S141" t="n">
        <v>2915</v>
      </c>
      <c r="U141" t="n">
        <v>2768</v>
      </c>
      <c r="V141" t="n">
        <v>2601</v>
      </c>
      <c r="W141" t="n">
        <v>2578</v>
      </c>
      <c r="X141" t="n">
        <v>2606</v>
      </c>
      <c r="Z141" t="n">
        <v>2652</v>
      </c>
      <c r="AA141" t="n">
        <v>2695</v>
      </c>
      <c r="AB141" t="n">
        <v>2703</v>
      </c>
      <c r="AC141" t="n">
        <v>2859</v>
      </c>
      <c r="AE141" t="n">
        <v>2575</v>
      </c>
      <c r="AF141" t="n">
        <v>2503</v>
      </c>
      <c r="AG141" t="n">
        <v>2525</v>
      </c>
      <c r="AH141" t="n">
        <v>2730</v>
      </c>
      <c r="AJ141" t="n">
        <v>2355</v>
      </c>
      <c r="AK141" t="n">
        <v>2452</v>
      </c>
      <c r="AL141" t="n">
        <v>2557</v>
      </c>
      <c r="AM141" t="n">
        <v>2392</v>
      </c>
      <c r="AO141" t="n">
        <v>2160</v>
      </c>
      <c r="AP141" t="n">
        <v>2077</v>
      </c>
      <c r="AQ141" t="n">
        <v>2049</v>
      </c>
    </row>
    <row r="142">
      <c r="A142" t="inlineStr">
        <is>
          <t>Service activities</t>
        </is>
      </c>
      <c r="C142" t="inlineStr">
        <is>
          <t>Million</t>
        </is>
      </c>
      <c r="D142" t="inlineStr">
        <is>
          <t>QQQQ</t>
        </is>
      </c>
      <c r="F142" t="n">
        <v>1268</v>
      </c>
      <c r="G142" t="n">
        <v>1227</v>
      </c>
      <c r="H142" t="n">
        <v>1054</v>
      </c>
      <c r="I142" t="n">
        <v>980</v>
      </c>
    </row>
    <row r="143">
      <c r="A143" t="inlineStr">
        <is>
          <t>Corporate activities</t>
        </is>
      </c>
      <c r="C143" t="inlineStr">
        <is>
          <t>Million</t>
        </is>
      </c>
      <c r="D143" t="inlineStr">
        <is>
          <t>QQQQ</t>
        </is>
      </c>
      <c r="F143" t="n">
        <v>-6926</v>
      </c>
      <c r="G143" t="n">
        <v>-6002</v>
      </c>
      <c r="H143" t="n">
        <v>-6158</v>
      </c>
      <c r="I143" t="n">
        <v>-6051</v>
      </c>
      <c r="K143" t="n">
        <v>-6512</v>
      </c>
      <c r="L143" t="n">
        <v>-7351</v>
      </c>
      <c r="M143" t="n">
        <v>-7435</v>
      </c>
      <c r="N143" t="n">
        <v>-7620</v>
      </c>
      <c r="P143" t="n">
        <v>-7581</v>
      </c>
      <c r="Q143" t="n">
        <v>-7690</v>
      </c>
      <c r="R143" t="n">
        <v>-8019</v>
      </c>
      <c r="S143" t="n">
        <v>-7893</v>
      </c>
      <c r="U143" t="n">
        <v>-7388</v>
      </c>
      <c r="V143" t="n">
        <v>-7015</v>
      </c>
      <c r="W143" t="n">
        <v>-8363</v>
      </c>
      <c r="X143" t="n">
        <v>-7178</v>
      </c>
      <c r="Z143" t="n">
        <v>-6633</v>
      </c>
      <c r="AA143" t="n">
        <v>-6310</v>
      </c>
      <c r="AB143" t="n">
        <v>-7947</v>
      </c>
      <c r="AC143" t="n">
        <v>-7897</v>
      </c>
      <c r="AE143" t="n">
        <v>-8134</v>
      </c>
      <c r="AF143" t="n">
        <v>-7581</v>
      </c>
      <c r="AG143" t="n">
        <v>-7436</v>
      </c>
      <c r="AH143" t="n">
        <v>-6986</v>
      </c>
      <c r="AJ143" t="n">
        <v>-4878</v>
      </c>
      <c r="AK143" t="n">
        <v>-4705</v>
      </c>
      <c r="AL143" t="n">
        <v>-8701</v>
      </c>
      <c r="AM143" t="n">
        <v>-8942</v>
      </c>
      <c r="AO143" t="n">
        <v>-8199</v>
      </c>
      <c r="AP143" t="n">
        <v>-8171</v>
      </c>
      <c r="AQ143" t="n">
        <v>-7818</v>
      </c>
      <c r="AR143" t="n">
        <v>-11688</v>
      </c>
      <c r="AT143" t="n">
        <v>-11907</v>
      </c>
    </row>
    <row r="144">
      <c r="A144" t="inlineStr">
        <is>
          <t>Total segments</t>
        </is>
      </c>
      <c r="C144" t="inlineStr">
        <is>
          <t>Million</t>
        </is>
      </c>
      <c r="D144" t="inlineStr">
        <is>
          <t>QQQQ</t>
        </is>
      </c>
      <c r="AQ144" t="n">
        <v>40401</v>
      </c>
      <c r="AR144" t="n">
        <v>39608</v>
      </c>
      <c r="AT144" t="n">
        <v>39960</v>
      </c>
    </row>
    <row r="145">
      <c r="A145" t="inlineStr">
        <is>
          <t>Total segments-c</t>
        </is>
      </c>
      <c r="AQ145">
        <f>SUM(AQ134:AQ143)</f>
        <v/>
      </c>
      <c r="AR145">
        <f>SUM(AR134:AR143)</f>
        <v/>
      </c>
      <c r="AT145">
        <f>SUM(AT134:AT143)</f>
        <v/>
      </c>
    </row>
    <row r="146">
      <c r="A146" t="inlineStr">
        <is>
          <t>Sum check</t>
        </is>
      </c>
      <c r="AQ146">
        <f>AQ144-AQ145</f>
        <v/>
      </c>
      <c r="AR146">
        <f>AR144-AR145</f>
        <v/>
      </c>
      <c r="AT146">
        <f>AT144-AT145</f>
        <v/>
      </c>
    </row>
    <row r="148">
      <c r="A148" t="inlineStr">
        <is>
          <t>Total</t>
        </is>
      </c>
      <c r="C148" t="inlineStr">
        <is>
          <t>Million</t>
        </is>
      </c>
      <c r="D148" t="inlineStr">
        <is>
          <t>QQQQ</t>
        </is>
      </c>
      <c r="F148" t="n">
        <v>19440</v>
      </c>
      <c r="G148" t="n">
        <v>21467</v>
      </c>
      <c r="H148" t="n">
        <v>20306</v>
      </c>
      <c r="I148" t="n">
        <v>21568</v>
      </c>
      <c r="K148" t="n">
        <v>21882</v>
      </c>
      <c r="L148" t="n">
        <v>21633</v>
      </c>
      <c r="M148" t="n">
        <v>22432</v>
      </c>
      <c r="N148" t="n">
        <v>22499</v>
      </c>
      <c r="P148" t="n">
        <v>22511</v>
      </c>
      <c r="Q148" t="n">
        <v>22329</v>
      </c>
      <c r="R148" t="n">
        <v>22964</v>
      </c>
      <c r="S148" t="n">
        <v>24052</v>
      </c>
      <c r="U148" t="n">
        <v>24456</v>
      </c>
      <c r="V148" t="n">
        <v>24381</v>
      </c>
      <c r="W148" t="n">
        <v>22691</v>
      </c>
      <c r="X148" t="n">
        <v>25647</v>
      </c>
      <c r="Z148" t="n">
        <v>26394</v>
      </c>
      <c r="AA148" t="n">
        <v>26659</v>
      </c>
      <c r="AB148" t="n">
        <v>29427</v>
      </c>
      <c r="AC148" t="n">
        <v>30868</v>
      </c>
      <c r="AE148" t="n">
        <v>28665</v>
      </c>
      <c r="AF148" t="n">
        <v>27925</v>
      </c>
      <c r="AG148" t="n">
        <v>29006</v>
      </c>
      <c r="AH148" t="n">
        <v>31693</v>
      </c>
      <c r="AJ148" t="n">
        <v>32953</v>
      </c>
      <c r="AK148" t="n">
        <v>33369</v>
      </c>
      <c r="AL148" t="n">
        <v>38808</v>
      </c>
      <c r="AM148" t="n">
        <v>42210</v>
      </c>
      <c r="AO148" t="n">
        <v>43399</v>
      </c>
      <c r="AP148" t="n">
        <v>41652</v>
      </c>
      <c r="AQ148" t="n">
        <v>40401</v>
      </c>
      <c r="AR148" t="n">
        <v>39608</v>
      </c>
    </row>
    <row r="149">
      <c r="A149" t="inlineStr">
        <is>
          <t>Total-c</t>
        </is>
      </c>
      <c r="F149">
        <f>SUM(F134:F143)</f>
        <v/>
      </c>
      <c r="G149">
        <f>SUM(G134:G143)</f>
        <v/>
      </c>
      <c r="H149">
        <f>SUM(H134:H143)</f>
        <v/>
      </c>
      <c r="I149">
        <f>SUM(I134:I143)</f>
        <v/>
      </c>
      <c r="K149">
        <f>SUM(K134:K143)</f>
        <v/>
      </c>
      <c r="L149">
        <f>SUM(L134:L143)</f>
        <v/>
      </c>
      <c r="M149">
        <f>SUM(M134:M143)</f>
        <v/>
      </c>
      <c r="N149">
        <f>SUM(N134:N143)</f>
        <v/>
      </c>
      <c r="P149">
        <f>SUM(P134:P143)</f>
        <v/>
      </c>
      <c r="Q149">
        <f>SUM(Q134:Q143)</f>
        <v/>
      </c>
      <c r="R149">
        <f>SUM(R134:R143)</f>
        <v/>
      </c>
      <c r="S149">
        <f>SUM(S134:S143)</f>
        <v/>
      </c>
      <c r="U149">
        <f>SUM(U134:U143)</f>
        <v/>
      </c>
      <c r="V149">
        <f>SUM(V134:V143)</f>
        <v/>
      </c>
      <c r="W149">
        <f>SUM(W134:W143)</f>
        <v/>
      </c>
      <c r="X149">
        <f>SUM(X134:X143)</f>
        <v/>
      </c>
      <c r="Z149">
        <f>SUM(Z134:Z143)</f>
        <v/>
      </c>
      <c r="AA149">
        <f>SUM(AA134:AA143)</f>
        <v/>
      </c>
      <c r="AB149">
        <f>SUM(AB134:AB143)</f>
        <v/>
      </c>
      <c r="AC149">
        <f>SUM(AC134:AC143)</f>
        <v/>
      </c>
      <c r="AE149">
        <f>SUM(AE134:AE143)</f>
        <v/>
      </c>
      <c r="AF149">
        <f>SUM(AF134:AF143)</f>
        <v/>
      </c>
      <c r="AG149">
        <f>SUM(AG134:AG143)</f>
        <v/>
      </c>
      <c r="AH149">
        <f>SUM(AH134:AH143)</f>
        <v/>
      </c>
      <c r="AJ149">
        <f>SUM(AJ134:AJ143)</f>
        <v/>
      </c>
      <c r="AK149">
        <f>SUM(AK134:AK143)</f>
        <v/>
      </c>
      <c r="AL149">
        <f>SUM(AL134:AL143)</f>
        <v/>
      </c>
      <c r="AM149">
        <f>SUM(AM134:AM143)</f>
        <v/>
      </c>
      <c r="AO149">
        <f>SUM(AO134:AO143)</f>
        <v/>
      </c>
      <c r="AP149">
        <f>SUM(AP134:AP143)</f>
        <v/>
      </c>
      <c r="AQ149">
        <f>SUM(AQ134:AQ143)</f>
        <v/>
      </c>
      <c r="AR149">
        <f>SUM(AR134:AR143)</f>
        <v/>
      </c>
    </row>
    <row r="150">
      <c r="A150" t="inlineStr">
        <is>
          <t>Sum check</t>
        </is>
      </c>
      <c r="F150">
        <f>F148-F149</f>
        <v/>
      </c>
      <c r="G150">
        <f>G148-G149</f>
        <v/>
      </c>
      <c r="H150">
        <f>H148-H149</f>
        <v/>
      </c>
      <c r="I150">
        <f>I148-I149</f>
        <v/>
      </c>
      <c r="K150">
        <f>K148-K149</f>
        <v/>
      </c>
      <c r="L150">
        <f>L148-L149</f>
        <v/>
      </c>
      <c r="M150">
        <f>M148-M149</f>
        <v/>
      </c>
      <c r="N150">
        <f>N148-N149</f>
        <v/>
      </c>
      <c r="P150">
        <f>P148-P149</f>
        <v/>
      </c>
      <c r="Q150">
        <f>Q148-Q149</f>
        <v/>
      </c>
      <c r="R150">
        <f>R148-R149</f>
        <v/>
      </c>
      <c r="S150">
        <f>S148-S149</f>
        <v/>
      </c>
      <c r="U150">
        <f>U148-U149</f>
        <v/>
      </c>
      <c r="V150">
        <f>V148-V149</f>
        <v/>
      </c>
      <c r="W150">
        <f>W148-W149</f>
        <v/>
      </c>
      <c r="X150">
        <f>X148-X149</f>
        <v/>
      </c>
      <c r="Z150">
        <f>Z148-Z149</f>
        <v/>
      </c>
      <c r="AA150">
        <f>AA148-AA149</f>
        <v/>
      </c>
      <c r="AB150">
        <f>AB148-AB149</f>
        <v/>
      </c>
      <c r="AC150">
        <f>AC148-AC149</f>
        <v/>
      </c>
      <c r="AE150">
        <f>AE148-AE149</f>
        <v/>
      </c>
      <c r="AF150">
        <f>AF148-AF149</f>
        <v/>
      </c>
      <c r="AG150">
        <f>AG148-AG149</f>
        <v/>
      </c>
      <c r="AH150">
        <f>AH148-AH149</f>
        <v/>
      </c>
      <c r="AJ150">
        <f>AJ148-AJ149</f>
        <v/>
      </c>
      <c r="AK150">
        <f>AK148-AK149</f>
        <v/>
      </c>
      <c r="AL150">
        <f>AL148-AL149</f>
        <v/>
      </c>
      <c r="AM150">
        <f>AM148-AM149</f>
        <v/>
      </c>
      <c r="AO150">
        <f>AO148-AO149</f>
        <v/>
      </c>
      <c r="AP150">
        <f>AP148-AP149</f>
        <v/>
      </c>
      <c r="AQ150">
        <f>AQ148-AQ149</f>
        <v/>
      </c>
      <c r="AR150">
        <f>AR148-AR149</f>
        <v/>
      </c>
    </row>
    <row r="151">
      <c r="A151" t="inlineStr">
        <is>
          <t>Link check</t>
        </is>
      </c>
      <c r="F151">
        <f>F148-F322</f>
        <v/>
      </c>
      <c r="G151">
        <f>G148-G322</f>
        <v/>
      </c>
      <c r="H151">
        <f>H148-H322</f>
        <v/>
      </c>
      <c r="I151">
        <f>I148-I322</f>
        <v/>
      </c>
      <c r="K151">
        <f>K148-K322</f>
        <v/>
      </c>
      <c r="L151">
        <f>L148-L322</f>
        <v/>
      </c>
      <c r="M151">
        <f>M148-M322</f>
        <v/>
      </c>
      <c r="N151">
        <f>N148-N322</f>
        <v/>
      </c>
      <c r="P151">
        <f>P148-P322</f>
        <v/>
      </c>
      <c r="Q151">
        <f>Q148-Q322</f>
        <v/>
      </c>
      <c r="R151">
        <f>R148-R322</f>
        <v/>
      </c>
      <c r="S151">
        <f>S148-S322</f>
        <v/>
      </c>
      <c r="U151">
        <f>U148-U322</f>
        <v/>
      </c>
      <c r="V151">
        <f>V148-V322</f>
        <v/>
      </c>
      <c r="W151">
        <f>W148-W322</f>
        <v/>
      </c>
      <c r="X151">
        <f>X148-X322</f>
        <v/>
      </c>
      <c r="Z151">
        <f>Z148-Z322</f>
        <v/>
      </c>
      <c r="AA151">
        <f>AA148-AA322</f>
        <v/>
      </c>
      <c r="AB151">
        <f>AB148-AB322</f>
        <v/>
      </c>
      <c r="AC151">
        <f>AC148-AC322</f>
        <v/>
      </c>
      <c r="AE151">
        <f>AE148-AE322</f>
        <v/>
      </c>
      <c r="AF151">
        <f>AF148-AF322</f>
        <v/>
      </c>
      <c r="AG151">
        <f>AG148-AG322</f>
        <v/>
      </c>
      <c r="AH151">
        <f>AH148-AH322</f>
        <v/>
      </c>
      <c r="AJ151">
        <f>AJ148-AJ322</f>
        <v/>
      </c>
      <c r="AK151">
        <f>AK148-AK322</f>
        <v/>
      </c>
      <c r="AL151">
        <f>AL148-AL322</f>
        <v/>
      </c>
      <c r="AM151">
        <f>AM148-AM322</f>
        <v/>
      </c>
      <c r="AO151">
        <f>AO148-AO322</f>
        <v/>
      </c>
      <c r="AP151">
        <f>AP148-AP322</f>
        <v/>
      </c>
      <c r="AQ151">
        <f>AQ148-AQ322</f>
        <v/>
      </c>
      <c r="AR151">
        <f>AR148-AR322</f>
        <v/>
      </c>
    </row>
    <row r="153">
      <c r="A153" t="inlineStr">
        <is>
          <t>Reportable segment measures</t>
        </is>
      </c>
    </row>
    <row r="154">
      <c r="A154" t="inlineStr">
        <is>
          <t>Asset management</t>
        </is>
      </c>
    </row>
    <row r="155">
      <c r="A155" t="inlineStr">
        <is>
          <t>External revenues</t>
        </is>
      </c>
      <c r="C155" t="inlineStr">
        <is>
          <t>Million</t>
        </is>
      </c>
      <c r="D155" t="inlineStr">
        <is>
          <t>QQQQ</t>
        </is>
      </c>
      <c r="E155" t="inlineStr">
        <is>
          <t>Yes</t>
        </is>
      </c>
      <c r="F155" t="n">
        <v>61</v>
      </c>
      <c r="G155" t="n">
        <v>72</v>
      </c>
      <c r="H155" t="n">
        <v>69</v>
      </c>
      <c r="J155" t="n">
        <v>249</v>
      </c>
      <c r="K155" t="n">
        <v>94</v>
      </c>
      <c r="L155" t="n">
        <v>39</v>
      </c>
      <c r="M155" t="n">
        <v>46</v>
      </c>
      <c r="O155" t="n">
        <v>348</v>
      </c>
      <c r="P155" t="n">
        <v>37</v>
      </c>
      <c r="Q155" t="n">
        <v>63</v>
      </c>
      <c r="R155" t="n">
        <v>41</v>
      </c>
      <c r="T155" t="n">
        <v>286</v>
      </c>
      <c r="U155" t="n">
        <v>63</v>
      </c>
      <c r="V155" t="n">
        <v>18</v>
      </c>
      <c r="W155" t="n">
        <v>48</v>
      </c>
      <c r="Y155" t="n">
        <v>187</v>
      </c>
      <c r="Z155" t="n">
        <v>46</v>
      </c>
      <c r="AA155" t="n">
        <v>61</v>
      </c>
      <c r="AB155" t="n">
        <v>52</v>
      </c>
      <c r="AD155" t="n">
        <v>271</v>
      </c>
      <c r="AE155" t="n">
        <v>61</v>
      </c>
      <c r="AF155" t="n">
        <v>55</v>
      </c>
      <c r="AG155" t="n">
        <v>61</v>
      </c>
      <c r="AI155" t="n">
        <v>246</v>
      </c>
      <c r="AJ155" t="n">
        <v>77</v>
      </c>
      <c r="AK155" t="n">
        <v>91</v>
      </c>
      <c r="AL155" t="n">
        <v>77</v>
      </c>
      <c r="AN155" t="n">
        <v>306</v>
      </c>
      <c r="AO155" t="n">
        <v>105</v>
      </c>
      <c r="AP155" t="n">
        <v>135</v>
      </c>
      <c r="AQ155" t="n">
        <v>126</v>
      </c>
      <c r="AS155" t="n">
        <v>653</v>
      </c>
      <c r="AT155" t="n">
        <v>126</v>
      </c>
    </row>
    <row r="156">
      <c r="A156" t="inlineStr">
        <is>
          <t>Inter-segment and other revenues</t>
        </is>
      </c>
      <c r="C156" t="inlineStr">
        <is>
          <t>Million</t>
        </is>
      </c>
      <c r="D156" t="inlineStr">
        <is>
          <t>QQQQ</t>
        </is>
      </c>
      <c r="E156" t="inlineStr">
        <is>
          <t>Yes</t>
        </is>
      </c>
      <c r="F156" t="n">
        <v>149</v>
      </c>
      <c r="G156" t="n">
        <v>181</v>
      </c>
      <c r="H156" t="n">
        <v>182</v>
      </c>
      <c r="J156" t="n">
        <v>743</v>
      </c>
      <c r="K156" t="n">
        <v>202</v>
      </c>
      <c r="L156" t="n">
        <v>263</v>
      </c>
      <c r="M156" t="n">
        <v>237</v>
      </c>
      <c r="O156" t="n">
        <v>972</v>
      </c>
      <c r="P156" t="n">
        <v>253</v>
      </c>
      <c r="Q156" t="n">
        <v>290</v>
      </c>
      <c r="R156" t="n">
        <v>286</v>
      </c>
      <c r="T156" t="n">
        <v>1181</v>
      </c>
      <c r="U156" t="n">
        <v>436</v>
      </c>
      <c r="V156" t="n">
        <v>362</v>
      </c>
      <c r="W156" t="n">
        <v>415</v>
      </c>
      <c r="Y156" t="n">
        <v>1760</v>
      </c>
      <c r="Z156" t="n">
        <v>473</v>
      </c>
      <c r="AA156" t="n">
        <v>549</v>
      </c>
      <c r="AB156" t="n">
        <v>475</v>
      </c>
      <c r="AD156" t="n">
        <v>2343</v>
      </c>
      <c r="AE156" t="n">
        <v>745</v>
      </c>
      <c r="AF156" t="n">
        <v>688</v>
      </c>
      <c r="AG156" t="n">
        <v>709</v>
      </c>
      <c r="AI156" t="n">
        <v>3278</v>
      </c>
      <c r="AJ156" t="n">
        <v>1405</v>
      </c>
      <c r="AK156" t="n">
        <v>1134</v>
      </c>
      <c r="AL156" t="n">
        <v>1084</v>
      </c>
      <c r="AN156" t="n">
        <v>4930</v>
      </c>
      <c r="AO156" t="n">
        <v>1163</v>
      </c>
      <c r="AP156" t="n">
        <v>957</v>
      </c>
      <c r="AQ156" t="n">
        <v>1026</v>
      </c>
      <c r="AS156" t="n">
        <v>4289</v>
      </c>
      <c r="AT156" t="n">
        <v>1418</v>
      </c>
    </row>
    <row r="157">
      <c r="A157" t="inlineStr">
        <is>
          <t>Segmented revenues</t>
        </is>
      </c>
      <c r="C157" t="inlineStr">
        <is>
          <t>Million</t>
        </is>
      </c>
      <c r="D157" t="inlineStr">
        <is>
          <t>QQQQ</t>
        </is>
      </c>
      <c r="E157" t="inlineStr">
        <is>
          <t>Yes</t>
        </is>
      </c>
      <c r="F157" t="n">
        <v>210</v>
      </c>
      <c r="G157" t="n">
        <v>253</v>
      </c>
      <c r="H157" t="n">
        <v>251</v>
      </c>
      <c r="J157" t="n">
        <v>992</v>
      </c>
      <c r="K157" t="n">
        <v>296</v>
      </c>
      <c r="L157" t="n">
        <v>302</v>
      </c>
      <c r="M157" t="n">
        <v>283</v>
      </c>
      <c r="O157" t="n">
        <v>1320</v>
      </c>
      <c r="P157" t="n">
        <v>290</v>
      </c>
      <c r="Q157" t="n">
        <v>353</v>
      </c>
      <c r="R157" t="n">
        <v>327</v>
      </c>
      <c r="T157" t="n">
        <v>1467</v>
      </c>
      <c r="U157" t="n">
        <v>499</v>
      </c>
      <c r="V157" t="n">
        <v>380</v>
      </c>
      <c r="W157" t="n">
        <v>463</v>
      </c>
      <c r="Y157" t="n">
        <v>1947</v>
      </c>
      <c r="Z157" t="n">
        <v>519</v>
      </c>
      <c r="AA157" t="n">
        <v>610</v>
      </c>
      <c r="AB157" t="n">
        <v>527</v>
      </c>
      <c r="AD157" t="n">
        <v>2614</v>
      </c>
      <c r="AE157" t="n">
        <v>806</v>
      </c>
      <c r="AF157" t="n">
        <v>743</v>
      </c>
      <c r="AG157" t="n">
        <v>770</v>
      </c>
      <c r="AI157" t="n">
        <v>3524</v>
      </c>
      <c r="AJ157" t="n">
        <v>1482</v>
      </c>
      <c r="AK157" t="n">
        <v>1225</v>
      </c>
      <c r="AL157" t="n">
        <v>1161</v>
      </c>
      <c r="AN157" t="n">
        <v>5236</v>
      </c>
      <c r="AO157" t="n">
        <v>1268</v>
      </c>
      <c r="AP157" t="n">
        <v>1092</v>
      </c>
      <c r="AQ157" t="n">
        <v>1152</v>
      </c>
      <c r="AS157" t="n">
        <v>4942</v>
      </c>
      <c r="AT157" t="n">
        <v>1544</v>
      </c>
    </row>
    <row r="158">
      <c r="A158" t="inlineStr">
        <is>
          <t>Segmented revenues-c</t>
        </is>
      </c>
      <c r="F158">
        <f>SUM(F155:F156)</f>
        <v/>
      </c>
      <c r="G158">
        <f>SUM(G155:G156)</f>
        <v/>
      </c>
      <c r="H158">
        <f>SUM(H155:H156)</f>
        <v/>
      </c>
      <c r="J158">
        <f>SUM(J155:J156)</f>
        <v/>
      </c>
      <c r="K158">
        <f>SUM(K155:K156)</f>
        <v/>
      </c>
      <c r="L158">
        <f>SUM(L155:L156)</f>
        <v/>
      </c>
      <c r="M158">
        <f>SUM(M155:M156)</f>
        <v/>
      </c>
      <c r="O158">
        <f>SUM(O155:O156)</f>
        <v/>
      </c>
      <c r="P158">
        <f>SUM(P155:P156)</f>
        <v/>
      </c>
      <c r="Q158">
        <f>SUM(Q155:Q156)</f>
        <v/>
      </c>
      <c r="R158">
        <f>SUM(R155:R156)</f>
        <v/>
      </c>
      <c r="T158">
        <f>SUM(T155:T156)</f>
        <v/>
      </c>
      <c r="U158">
        <f>SUM(U155:U156)</f>
        <v/>
      </c>
      <c r="V158">
        <f>SUM(V155:V156)</f>
        <v/>
      </c>
      <c r="W158">
        <f>SUM(W155:W156)</f>
        <v/>
      </c>
      <c r="Y158">
        <f>SUM(Y155:Y156)</f>
        <v/>
      </c>
      <c r="Z158">
        <f>SUM(Z155:Z156)</f>
        <v/>
      </c>
      <c r="AA158">
        <f>SUM(AA155:AA156)</f>
        <v/>
      </c>
      <c r="AB158">
        <f>SUM(AB155:AB156)</f>
        <v/>
      </c>
      <c r="AD158">
        <f>SUM(AD155:AD156)</f>
        <v/>
      </c>
      <c r="AE158">
        <f>SUM(AE155:AE156)</f>
        <v/>
      </c>
      <c r="AF158">
        <f>SUM(AF155:AF156)</f>
        <v/>
      </c>
      <c r="AG158">
        <f>SUM(AG155:AG156)</f>
        <v/>
      </c>
      <c r="AI158">
        <f>SUM(AI155:AI156)</f>
        <v/>
      </c>
      <c r="AJ158">
        <f>SUM(AJ155:AJ156)</f>
        <v/>
      </c>
      <c r="AK158">
        <f>SUM(AK155:AK156)</f>
        <v/>
      </c>
      <c r="AL158">
        <f>SUM(AL155:AL156)</f>
        <v/>
      </c>
      <c r="AN158">
        <f>SUM(AN155:AN156)</f>
        <v/>
      </c>
      <c r="AO158">
        <f>SUM(AO155:AO156)</f>
        <v/>
      </c>
      <c r="AP158">
        <f>SUM(AP155:AP156)</f>
        <v/>
      </c>
      <c r="AQ158">
        <f>SUM(AQ155:AQ156)</f>
        <v/>
      </c>
      <c r="AS158">
        <f>SUM(AS155:AS156)</f>
        <v/>
      </c>
      <c r="AT158">
        <f>SUM(AT155:AT156)</f>
        <v/>
      </c>
    </row>
    <row r="159">
      <c r="A159" t="inlineStr">
        <is>
          <t>Sum check</t>
        </is>
      </c>
      <c r="F159">
        <f>F157-F158</f>
        <v/>
      </c>
      <c r="G159">
        <f>G157-G158</f>
        <v/>
      </c>
      <c r="H159">
        <f>H157-H158</f>
        <v/>
      </c>
      <c r="J159">
        <f>J157-J158</f>
        <v/>
      </c>
      <c r="K159">
        <f>K157-K158</f>
        <v/>
      </c>
      <c r="L159">
        <f>L157-L158</f>
        <v/>
      </c>
      <c r="M159">
        <f>M157-M158</f>
        <v/>
      </c>
      <c r="O159">
        <f>O157-O158</f>
        <v/>
      </c>
      <c r="P159">
        <f>P157-P158</f>
        <v/>
      </c>
      <c r="Q159">
        <f>Q157-Q158</f>
        <v/>
      </c>
      <c r="R159">
        <f>R157-R158</f>
        <v/>
      </c>
      <c r="T159">
        <f>T157-T158</f>
        <v/>
      </c>
      <c r="U159">
        <f>U157-U158</f>
        <v/>
      </c>
      <c r="V159">
        <f>V157-V158</f>
        <v/>
      </c>
      <c r="W159">
        <f>W157-W158</f>
        <v/>
      </c>
      <c r="Y159">
        <f>Y157-Y158</f>
        <v/>
      </c>
      <c r="Z159">
        <f>Z157-Z158</f>
        <v/>
      </c>
      <c r="AA159">
        <f>AA157-AA158</f>
        <v/>
      </c>
      <c r="AB159">
        <f>AB157-AB158</f>
        <v/>
      </c>
      <c r="AD159">
        <f>AD157-AD158</f>
        <v/>
      </c>
      <c r="AE159">
        <f>AE157-AE158</f>
        <v/>
      </c>
      <c r="AF159">
        <f>AF157-AF158</f>
        <v/>
      </c>
      <c r="AG159">
        <f>AG157-AG158</f>
        <v/>
      </c>
      <c r="AI159">
        <f>AI157-AI158</f>
        <v/>
      </c>
      <c r="AJ159">
        <f>AJ157-AJ158</f>
        <v/>
      </c>
      <c r="AK159">
        <f>AK157-AK158</f>
        <v/>
      </c>
      <c r="AL159">
        <f>AL157-AL158</f>
        <v/>
      </c>
      <c r="AN159">
        <f>AN157-AN158</f>
        <v/>
      </c>
      <c r="AO159">
        <f>AO157-AO158</f>
        <v/>
      </c>
      <c r="AP159">
        <f>AP157-AP158</f>
        <v/>
      </c>
      <c r="AQ159">
        <f>AQ157-AQ158</f>
        <v/>
      </c>
      <c r="AS159">
        <f>AS157-AS158</f>
        <v/>
      </c>
      <c r="AT159">
        <f>AT157-AT158</f>
        <v/>
      </c>
    </row>
    <row r="160">
      <c r="A160" t="inlineStr">
        <is>
          <t>Link check</t>
        </is>
      </c>
      <c r="K160">
        <f>K157-K2283</f>
        <v/>
      </c>
      <c r="L160">
        <f>L157-L2283</f>
        <v/>
      </c>
      <c r="M160">
        <f>M157-M2283</f>
        <v/>
      </c>
      <c r="O160">
        <f>O157-O2283</f>
        <v/>
      </c>
      <c r="P160">
        <f>P157-P2283</f>
        <v/>
      </c>
      <c r="Q160">
        <f>Q157-Q2283</f>
        <v/>
      </c>
      <c r="R160">
        <f>R157-R2283</f>
        <v/>
      </c>
      <c r="T160">
        <f>T157-T2283</f>
        <v/>
      </c>
      <c r="U160">
        <f>U157-U2283</f>
        <v/>
      </c>
      <c r="V160">
        <f>V157-V2283</f>
        <v/>
      </c>
      <c r="W160">
        <f>W157-W2283</f>
        <v/>
      </c>
      <c r="Y160">
        <f>Y157-Y2283</f>
        <v/>
      </c>
      <c r="Z160">
        <f>Z157-Z2283</f>
        <v/>
      </c>
      <c r="AA160">
        <f>AA157-AA2283</f>
        <v/>
      </c>
      <c r="AB160">
        <f>AB157-AB2283</f>
        <v/>
      </c>
      <c r="AD160">
        <f>AD157-AD2283</f>
        <v/>
      </c>
      <c r="AE160">
        <f>AE157-AE2283</f>
        <v/>
      </c>
      <c r="AF160">
        <f>AF157-AF2283</f>
        <v/>
      </c>
      <c r="AG160">
        <f>AG157-AG2283</f>
        <v/>
      </c>
      <c r="AI160">
        <f>AI157-AI2283</f>
        <v/>
      </c>
      <c r="AJ160">
        <f>AJ157-AJ2283</f>
        <v/>
      </c>
      <c r="AK160">
        <f>AK157-AK2283</f>
        <v/>
      </c>
      <c r="AL160">
        <f>AL157-AL2283</f>
        <v/>
      </c>
      <c r="AN160">
        <f>AN157-AN2283</f>
        <v/>
      </c>
      <c r="AO160">
        <f>AO157-AO2283</f>
        <v/>
      </c>
      <c r="AP160">
        <f>AP157-AP2283</f>
        <v/>
      </c>
      <c r="AQ160">
        <f>AQ157-AQ2283</f>
        <v/>
      </c>
      <c r="AS160">
        <f>AS157-AS2283</f>
        <v/>
      </c>
    </row>
    <row r="162">
      <c r="A162" t="inlineStr">
        <is>
          <t>FFO from equity accounted investments</t>
        </is>
      </c>
      <c r="C162" t="inlineStr">
        <is>
          <t>Million</t>
        </is>
      </c>
      <c r="D162" t="inlineStr">
        <is>
          <t>QQQQ</t>
        </is>
      </c>
      <c r="E162" t="inlineStr">
        <is>
          <t>Yes</t>
        </is>
      </c>
      <c r="AD162" t="n">
        <v>43</v>
      </c>
      <c r="AE162" t="n">
        <v>52</v>
      </c>
      <c r="AF162" t="n">
        <v>67</v>
      </c>
      <c r="AG162" t="n">
        <v>52</v>
      </c>
      <c r="AI162" t="n">
        <v>277</v>
      </c>
      <c r="AJ162" t="n">
        <v>237</v>
      </c>
      <c r="AK162" t="n">
        <v>74</v>
      </c>
      <c r="AL162" t="n">
        <v>112</v>
      </c>
      <c r="AN162" t="n">
        <v>558</v>
      </c>
      <c r="AO162" t="n">
        <v>125</v>
      </c>
      <c r="AP162" t="n">
        <v>87</v>
      </c>
      <c r="AQ162" t="n">
        <v>62</v>
      </c>
      <c r="AS162" t="n">
        <v>346</v>
      </c>
    </row>
    <row r="163">
      <c r="A163" t="inlineStr">
        <is>
          <t>FFO</t>
        </is>
      </c>
      <c r="C163" t="inlineStr">
        <is>
          <t>Million</t>
        </is>
      </c>
      <c r="D163" t="inlineStr">
        <is>
          <t>QQQQ</t>
        </is>
      </c>
      <c r="E163" t="inlineStr">
        <is>
          <t>Yes</t>
        </is>
      </c>
      <c r="F163" t="n">
        <v>110</v>
      </c>
      <c r="G163" t="n">
        <v>142</v>
      </c>
      <c r="H163" t="n">
        <v>141</v>
      </c>
      <c r="J163" t="n">
        <v>551</v>
      </c>
      <c r="K163" t="n">
        <v>185</v>
      </c>
      <c r="L163" t="n">
        <v>191</v>
      </c>
      <c r="M163" t="n">
        <v>178</v>
      </c>
      <c r="O163" t="n">
        <v>866</v>
      </c>
      <c r="P163" t="n">
        <v>166</v>
      </c>
      <c r="Q163" t="n">
        <v>231</v>
      </c>
      <c r="R163" t="n">
        <v>211</v>
      </c>
      <c r="T163" t="n">
        <v>970</v>
      </c>
      <c r="U163" t="n">
        <v>363</v>
      </c>
      <c r="V163" t="n">
        <v>241</v>
      </c>
      <c r="W163" t="n">
        <v>320</v>
      </c>
      <c r="Y163" t="n">
        <v>1317</v>
      </c>
      <c r="Z163" t="n">
        <v>323</v>
      </c>
      <c r="AA163" t="n">
        <v>400</v>
      </c>
      <c r="AB163" t="n">
        <v>345</v>
      </c>
      <c r="AD163" t="n">
        <v>1597</v>
      </c>
      <c r="AE163" t="n">
        <v>380</v>
      </c>
      <c r="AF163" t="n">
        <v>355</v>
      </c>
      <c r="AG163" t="n">
        <v>399</v>
      </c>
      <c r="AI163" t="n">
        <v>1776</v>
      </c>
      <c r="AJ163" t="n">
        <v>636</v>
      </c>
      <c r="AK163" t="n">
        <v>688</v>
      </c>
      <c r="AL163" t="n">
        <v>597</v>
      </c>
      <c r="AN163" t="n">
        <v>2614</v>
      </c>
      <c r="AO163" t="n">
        <v>629</v>
      </c>
      <c r="AP163" t="n">
        <v>573</v>
      </c>
      <c r="AQ163" t="n">
        <v>630</v>
      </c>
      <c r="AS163" t="n">
        <v>2518</v>
      </c>
    </row>
    <row r="164">
      <c r="A164" t="inlineStr">
        <is>
          <t>DE</t>
        </is>
      </c>
      <c r="C164" t="inlineStr">
        <is>
          <t>Million</t>
        </is>
      </c>
      <c r="D164" t="inlineStr">
        <is>
          <t>QQQQ</t>
        </is>
      </c>
      <c r="AO164" t="n">
        <v>619</v>
      </c>
      <c r="AT164" t="n">
        <v>628</v>
      </c>
    </row>
    <row r="165">
      <c r="A165" t="inlineStr">
        <is>
          <t>Common equity</t>
        </is>
      </c>
      <c r="C165" t="inlineStr">
        <is>
          <t>Million</t>
        </is>
      </c>
      <c r="D165" t="inlineStr">
        <is>
          <t>QQQQ</t>
        </is>
      </c>
      <c r="F165" t="n">
        <v>308</v>
      </c>
      <c r="G165" t="n">
        <v>311</v>
      </c>
      <c r="H165" t="n">
        <v>321</v>
      </c>
      <c r="I165" t="n">
        <v>328</v>
      </c>
      <c r="K165" t="n">
        <v>337</v>
      </c>
      <c r="L165" t="n">
        <v>335</v>
      </c>
      <c r="M165" t="n">
        <v>337</v>
      </c>
      <c r="N165" t="n">
        <v>328</v>
      </c>
      <c r="P165" t="n">
        <v>335</v>
      </c>
      <c r="Q165" t="n">
        <v>338</v>
      </c>
      <c r="R165" t="n">
        <v>313</v>
      </c>
      <c r="S165" t="n">
        <v>312</v>
      </c>
      <c r="U165" t="n">
        <v>364</v>
      </c>
      <c r="V165" t="n">
        <v>334</v>
      </c>
      <c r="W165" t="n">
        <v>331</v>
      </c>
      <c r="X165" t="n">
        <v>328</v>
      </c>
      <c r="Z165" t="n">
        <v>329</v>
      </c>
      <c r="AA165" t="n">
        <v>328</v>
      </c>
      <c r="AB165" t="n">
        <v>4978</v>
      </c>
      <c r="AC165" t="n">
        <v>4927</v>
      </c>
      <c r="AE165" t="n">
        <v>4886</v>
      </c>
      <c r="AF165" t="n">
        <v>4950</v>
      </c>
      <c r="AG165" t="n">
        <v>4914</v>
      </c>
      <c r="AH165" t="n">
        <v>4947</v>
      </c>
      <c r="AJ165" t="n">
        <v>5024</v>
      </c>
      <c r="AK165" t="n">
        <v>4908</v>
      </c>
      <c r="AL165" t="n">
        <v>4887</v>
      </c>
      <c r="AM165" t="n">
        <v>4905</v>
      </c>
      <c r="AO165" t="n">
        <v>4863</v>
      </c>
      <c r="AP165" t="n">
        <v>4754</v>
      </c>
      <c r="AQ165" t="n">
        <v>4674</v>
      </c>
      <c r="AR165" t="n">
        <v>6884</v>
      </c>
      <c r="AT165" t="n">
        <v>6854</v>
      </c>
    </row>
    <row r="166">
      <c r="A166" t="inlineStr">
        <is>
          <t>Equity accounted investments</t>
        </is>
      </c>
      <c r="C166" t="inlineStr">
        <is>
          <t>Million</t>
        </is>
      </c>
      <c r="D166" t="inlineStr">
        <is>
          <t>QQQQ</t>
        </is>
      </c>
      <c r="AB166" t="n">
        <v>4654</v>
      </c>
      <c r="AC166" t="n">
        <v>4599</v>
      </c>
      <c r="AE166" t="n">
        <v>4572</v>
      </c>
      <c r="AF166" t="n">
        <v>4548</v>
      </c>
      <c r="AG166" t="n">
        <v>4505</v>
      </c>
      <c r="AH166" t="n">
        <v>4530</v>
      </c>
      <c r="AJ166" t="n">
        <v>4609</v>
      </c>
      <c r="AK166" t="n">
        <v>4495</v>
      </c>
      <c r="AL166" t="n">
        <v>4478</v>
      </c>
      <c r="AM166" t="n">
        <v>4496</v>
      </c>
      <c r="AO166" t="n">
        <v>4450</v>
      </c>
      <c r="AP166" t="n">
        <v>4351</v>
      </c>
      <c r="AQ166" t="n">
        <v>4279</v>
      </c>
      <c r="AR166" t="n">
        <v>4664</v>
      </c>
    </row>
    <row r="167">
      <c r="A167" t="inlineStr">
        <is>
          <t>Additions to non-current assets</t>
        </is>
      </c>
      <c r="C167" t="inlineStr">
        <is>
          <t>Million</t>
        </is>
      </c>
      <c r="D167" t="inlineStr">
        <is>
          <t>QQQQ</t>
        </is>
      </c>
      <c r="AB167" t="n">
        <v>4654</v>
      </c>
      <c r="AD167" t="n">
        <v>4654</v>
      </c>
      <c r="AF167" t="n">
        <v>64</v>
      </c>
      <c r="AI167" t="n">
        <v>64</v>
      </c>
    </row>
    <row r="169">
      <c r="A169" t="inlineStr">
        <is>
          <t>Corporate activities</t>
        </is>
      </c>
    </row>
    <row r="170">
      <c r="A170" t="inlineStr">
        <is>
          <t>External revenues</t>
        </is>
      </c>
      <c r="C170" t="inlineStr">
        <is>
          <t>Million</t>
        </is>
      </c>
      <c r="D170" t="inlineStr">
        <is>
          <t>QQQQ</t>
        </is>
      </c>
      <c r="E170" t="inlineStr">
        <is>
          <t>Yes</t>
        </is>
      </c>
      <c r="F170" t="n">
        <v>60</v>
      </c>
      <c r="G170" t="n">
        <v>20</v>
      </c>
      <c r="H170" t="n">
        <v>-9</v>
      </c>
      <c r="J170" t="n">
        <v>50</v>
      </c>
      <c r="K170" t="n">
        <v>46</v>
      </c>
      <c r="L170" t="n">
        <v>64</v>
      </c>
      <c r="M170" t="n">
        <v>33</v>
      </c>
      <c r="O170" t="n">
        <v>229</v>
      </c>
      <c r="P170" t="n">
        <v>49</v>
      </c>
      <c r="Q170" t="n">
        <v>73</v>
      </c>
      <c r="R170" t="n">
        <v>103</v>
      </c>
      <c r="T170" t="n">
        <v>362</v>
      </c>
      <c r="U170" t="n">
        <v>66</v>
      </c>
      <c r="V170" t="n">
        <v>58</v>
      </c>
      <c r="W170" t="n">
        <v>65</v>
      </c>
      <c r="Y170" t="n">
        <v>234</v>
      </c>
      <c r="Z170" t="n">
        <v>226</v>
      </c>
      <c r="AA170" t="n">
        <v>137</v>
      </c>
      <c r="AB170" t="n">
        <v>-19</v>
      </c>
      <c r="AD170" t="n">
        <v>508</v>
      </c>
      <c r="AE170" t="n">
        <v>107</v>
      </c>
      <c r="AF170" t="n">
        <v>101</v>
      </c>
      <c r="AG170" t="n">
        <v>199</v>
      </c>
      <c r="AI170" t="n">
        <v>872</v>
      </c>
      <c r="AJ170" t="n">
        <v>86</v>
      </c>
      <c r="AK170" t="n">
        <v>94</v>
      </c>
      <c r="AL170" t="n">
        <v>-8</v>
      </c>
      <c r="AN170" t="n">
        <v>169</v>
      </c>
      <c r="AO170" t="n">
        <v>38</v>
      </c>
      <c r="AP170" t="n">
        <v>64</v>
      </c>
      <c r="AQ170" t="n">
        <v>66</v>
      </c>
      <c r="AS170" t="n">
        <v>166</v>
      </c>
      <c r="AT170" t="n">
        <v>56</v>
      </c>
    </row>
    <row r="171">
      <c r="A171" t="inlineStr">
        <is>
          <t>Inter-segment and other revenues</t>
        </is>
      </c>
      <c r="C171" t="inlineStr">
        <is>
          <t>Million</t>
        </is>
      </c>
      <c r="D171" t="inlineStr">
        <is>
          <t>QQQQ</t>
        </is>
      </c>
      <c r="E171" t="inlineStr">
        <is>
          <t>Yes</t>
        </is>
      </c>
      <c r="F171" t="n">
        <v>6</v>
      </c>
      <c r="G171" t="n">
        <v>7</v>
      </c>
      <c r="H171" t="n">
        <v>9</v>
      </c>
      <c r="J171" t="n">
        <v>28</v>
      </c>
      <c r="K171" t="n">
        <v>6</v>
      </c>
      <c r="O171" t="n">
        <v>6</v>
      </c>
      <c r="U171" t="n">
        <v>-13</v>
      </c>
      <c r="V171" t="n">
        <v>-11</v>
      </c>
      <c r="W171" t="n">
        <v>-11</v>
      </c>
      <c r="Y171" t="n">
        <v>-46</v>
      </c>
      <c r="Z171" t="n">
        <v>-8</v>
      </c>
      <c r="AA171" t="n">
        <v>-15</v>
      </c>
      <c r="AB171" t="n">
        <v>-9</v>
      </c>
      <c r="AD171" t="n">
        <v>-49</v>
      </c>
      <c r="AE171" t="n">
        <v>-4</v>
      </c>
      <c r="AF171" t="n">
        <v>-13</v>
      </c>
      <c r="AG171" t="n">
        <v>-2</v>
      </c>
      <c r="AI171" t="n">
        <v>-1</v>
      </c>
      <c r="AJ171" t="n">
        <v>-1</v>
      </c>
      <c r="AK171" t="n">
        <v>-6</v>
      </c>
      <c r="AL171" t="n">
        <v>-7</v>
      </c>
      <c r="AN171" t="n">
        <v>-18</v>
      </c>
      <c r="AO171" t="n">
        <v>1</v>
      </c>
      <c r="AP171" t="n">
        <v>-71</v>
      </c>
      <c r="AQ171" t="n">
        <v>32</v>
      </c>
      <c r="AS171" t="n">
        <v>-41</v>
      </c>
    </row>
    <row r="172">
      <c r="A172" t="inlineStr">
        <is>
          <t>Segmented revenues</t>
        </is>
      </c>
      <c r="C172" t="inlineStr">
        <is>
          <t>Million</t>
        </is>
      </c>
      <c r="D172" t="inlineStr">
        <is>
          <t>QQQQ</t>
        </is>
      </c>
      <c r="E172" t="inlineStr">
        <is>
          <t>Yes</t>
        </is>
      </c>
      <c r="F172" t="n">
        <v>66</v>
      </c>
      <c r="G172" t="n">
        <v>27</v>
      </c>
      <c r="H172" t="n">
        <v>0</v>
      </c>
      <c r="J172" t="n">
        <v>78</v>
      </c>
      <c r="K172" t="n">
        <v>52</v>
      </c>
      <c r="L172" t="n">
        <v>64</v>
      </c>
      <c r="M172" t="n">
        <v>33</v>
      </c>
      <c r="O172" t="n">
        <v>235</v>
      </c>
      <c r="P172" t="n">
        <v>49</v>
      </c>
      <c r="Q172" t="n">
        <v>73</v>
      </c>
      <c r="R172" t="n">
        <v>103</v>
      </c>
      <c r="T172" t="n">
        <v>362</v>
      </c>
      <c r="U172" t="n">
        <v>53</v>
      </c>
      <c r="V172" t="n">
        <v>47</v>
      </c>
      <c r="W172" t="n">
        <v>54</v>
      </c>
      <c r="Y172" t="n">
        <v>188</v>
      </c>
      <c r="Z172" t="n">
        <v>218</v>
      </c>
      <c r="AA172" t="n">
        <v>122</v>
      </c>
      <c r="AB172" t="n">
        <v>-28</v>
      </c>
      <c r="AD172" t="n">
        <v>459</v>
      </c>
      <c r="AE172" t="n">
        <v>103</v>
      </c>
      <c r="AF172" t="n">
        <v>88</v>
      </c>
      <c r="AG172" t="n">
        <v>197</v>
      </c>
      <c r="AI172" t="n">
        <v>871</v>
      </c>
      <c r="AJ172" t="n">
        <v>85</v>
      </c>
      <c r="AK172" t="n">
        <v>88</v>
      </c>
      <c r="AL172" t="n">
        <v>-15</v>
      </c>
      <c r="AN172" t="n">
        <v>151</v>
      </c>
      <c r="AO172" t="n">
        <v>39</v>
      </c>
      <c r="AP172" t="n">
        <v>-7</v>
      </c>
      <c r="AQ172" t="n">
        <v>98</v>
      </c>
      <c r="AS172" t="n">
        <v>125</v>
      </c>
      <c r="AT172" t="n">
        <v>56</v>
      </c>
    </row>
    <row r="173">
      <c r="A173" t="inlineStr">
        <is>
          <t>Segmented revenues-c</t>
        </is>
      </c>
      <c r="F173">
        <f>SUM(F170:F171)</f>
        <v/>
      </c>
      <c r="G173">
        <f>SUM(G170:G171)</f>
        <v/>
      </c>
      <c r="H173">
        <f>SUM(H170:H171)</f>
        <v/>
      </c>
      <c r="J173">
        <f>SUM(J170:J171)</f>
        <v/>
      </c>
      <c r="K173">
        <f>SUM(K170:K171)</f>
        <v/>
      </c>
      <c r="L173">
        <f>SUM(L170:L171)</f>
        <v/>
      </c>
      <c r="M173">
        <f>SUM(M170:M171)</f>
        <v/>
      </c>
      <c r="O173">
        <f>SUM(O170:O171)</f>
        <v/>
      </c>
      <c r="P173">
        <f>SUM(P170:P171)</f>
        <v/>
      </c>
      <c r="Q173">
        <f>SUM(Q170:Q171)</f>
        <v/>
      </c>
      <c r="R173">
        <f>SUM(R170:R171)</f>
        <v/>
      </c>
      <c r="T173">
        <f>SUM(T170:T171)</f>
        <v/>
      </c>
      <c r="U173">
        <f>SUM(U170:U171)</f>
        <v/>
      </c>
      <c r="V173">
        <f>SUM(V170:V171)</f>
        <v/>
      </c>
      <c r="W173">
        <f>SUM(W170:W171)</f>
        <v/>
      </c>
      <c r="Y173">
        <f>SUM(Y170:Y171)</f>
        <v/>
      </c>
      <c r="Z173">
        <f>SUM(Z170:Z171)</f>
        <v/>
      </c>
      <c r="AA173">
        <f>SUM(AA170:AA171)</f>
        <v/>
      </c>
      <c r="AB173">
        <f>SUM(AB170:AB171)</f>
        <v/>
      </c>
      <c r="AD173">
        <f>SUM(AD170:AD171)</f>
        <v/>
      </c>
      <c r="AE173">
        <f>SUM(AE170:AE171)</f>
        <v/>
      </c>
      <c r="AF173">
        <f>SUM(AF170:AF171)</f>
        <v/>
      </c>
      <c r="AG173">
        <f>SUM(AG170:AG171)</f>
        <v/>
      </c>
      <c r="AI173">
        <f>SUM(AI170:AI171)</f>
        <v/>
      </c>
      <c r="AJ173">
        <f>SUM(AJ170:AJ171)</f>
        <v/>
      </c>
      <c r="AK173">
        <f>SUM(AK170:AK171)</f>
        <v/>
      </c>
      <c r="AL173">
        <f>SUM(AL170:AL171)</f>
        <v/>
      </c>
      <c r="AN173">
        <f>SUM(AN170:AN171)</f>
        <v/>
      </c>
      <c r="AO173">
        <f>SUM(AO170:AO171)</f>
        <v/>
      </c>
      <c r="AP173">
        <f>SUM(AP170:AP171)</f>
        <v/>
      </c>
      <c r="AQ173">
        <f>SUM(AQ170:AQ171)</f>
        <v/>
      </c>
      <c r="AS173">
        <f>SUM(AS170:AS171)</f>
        <v/>
      </c>
      <c r="AT173">
        <f>SUM(AT170:AT171)</f>
        <v/>
      </c>
    </row>
    <row r="174">
      <c r="A174" t="inlineStr">
        <is>
          <t>Sum check</t>
        </is>
      </c>
      <c r="F174">
        <f>F172-F173</f>
        <v/>
      </c>
      <c r="G174">
        <f>G172-G173</f>
        <v/>
      </c>
      <c r="H174">
        <f>H172-H173</f>
        <v/>
      </c>
      <c r="J174">
        <f>J172-J173</f>
        <v/>
      </c>
      <c r="K174">
        <f>K172-K173</f>
        <v/>
      </c>
      <c r="L174">
        <f>L172-L173</f>
        <v/>
      </c>
      <c r="M174">
        <f>M172-M173</f>
        <v/>
      </c>
      <c r="O174">
        <f>O172-O173</f>
        <v/>
      </c>
      <c r="P174">
        <f>P172-P173</f>
        <v/>
      </c>
      <c r="Q174">
        <f>Q172-Q173</f>
        <v/>
      </c>
      <c r="R174">
        <f>R172-R173</f>
        <v/>
      </c>
      <c r="T174">
        <f>T172-T173</f>
        <v/>
      </c>
      <c r="U174">
        <f>U172-U173</f>
        <v/>
      </c>
      <c r="V174">
        <f>V172-V173</f>
        <v/>
      </c>
      <c r="W174">
        <f>W172-W173</f>
        <v/>
      </c>
      <c r="Y174">
        <f>Y172-Y173</f>
        <v/>
      </c>
      <c r="Z174">
        <f>Z172-Z173</f>
        <v/>
      </c>
      <c r="AA174">
        <f>AA172-AA173</f>
        <v/>
      </c>
      <c r="AB174">
        <f>AB172-AB173</f>
        <v/>
      </c>
      <c r="AD174">
        <f>AD172-AD173</f>
        <v/>
      </c>
      <c r="AE174">
        <f>AE172-AE173</f>
        <v/>
      </c>
      <c r="AF174">
        <f>AF172-AF173</f>
        <v/>
      </c>
      <c r="AG174">
        <f>AG172-AG173</f>
        <v/>
      </c>
      <c r="AI174">
        <f>AI172-AI173</f>
        <v/>
      </c>
      <c r="AJ174">
        <f>AJ172-AJ173</f>
        <v/>
      </c>
      <c r="AK174">
        <f>AK172-AK173</f>
        <v/>
      </c>
      <c r="AL174">
        <f>AL172-AL173</f>
        <v/>
      </c>
      <c r="AN174">
        <f>AN172-AN173</f>
        <v/>
      </c>
      <c r="AO174">
        <f>AO172-AO173</f>
        <v/>
      </c>
      <c r="AP174">
        <f>AP172-AP173</f>
        <v/>
      </c>
      <c r="AQ174">
        <f>AQ172-AQ173</f>
        <v/>
      </c>
      <c r="AS174">
        <f>AS172-AS173</f>
        <v/>
      </c>
      <c r="AT174">
        <f>AT172-AT173</f>
        <v/>
      </c>
    </row>
    <row r="175">
      <c r="A175" t="inlineStr">
        <is>
          <t>Link check</t>
        </is>
      </c>
      <c r="K175">
        <f>K172-K740</f>
        <v/>
      </c>
      <c r="L175">
        <f>L172-L740</f>
        <v/>
      </c>
      <c r="M175">
        <f>M172-M740</f>
        <v/>
      </c>
      <c r="O175">
        <f>O172-O740</f>
        <v/>
      </c>
      <c r="P175">
        <f>P172-P740</f>
        <v/>
      </c>
      <c r="Q175">
        <f>Q172-Q740</f>
        <v/>
      </c>
      <c r="R175">
        <f>R172-R740</f>
        <v/>
      </c>
      <c r="T175">
        <f>T172-T740</f>
        <v/>
      </c>
      <c r="U175">
        <f>U172-U740</f>
        <v/>
      </c>
      <c r="V175">
        <f>V172-V740</f>
        <v/>
      </c>
      <c r="W175">
        <f>W172-W740</f>
        <v/>
      </c>
      <c r="Y175">
        <f>Y172-Y740</f>
        <v/>
      </c>
      <c r="Z175">
        <f>Z172-Z740</f>
        <v/>
      </c>
      <c r="AA175">
        <f>AA172-AA740</f>
        <v/>
      </c>
      <c r="AB175">
        <f>AB172-AB740</f>
        <v/>
      </c>
      <c r="AD175">
        <f>AD172-AD740</f>
        <v/>
      </c>
      <c r="AE175">
        <f>AE172-AE740</f>
        <v/>
      </c>
      <c r="AF175">
        <f>AF172-AF740</f>
        <v/>
      </c>
      <c r="AG175">
        <f>AG172-AG740</f>
        <v/>
      </c>
      <c r="AI175">
        <f>AI172-AI740</f>
        <v/>
      </c>
      <c r="AJ175">
        <f>AJ172-AJ740</f>
        <v/>
      </c>
      <c r="AK175">
        <f>AK172-AK740</f>
        <v/>
      </c>
      <c r="AL175">
        <f>AL172-AL740</f>
        <v/>
      </c>
      <c r="AN175">
        <f>AN172-AN740</f>
        <v/>
      </c>
      <c r="AO175">
        <f>AO172-AO740</f>
        <v/>
      </c>
      <c r="AP175">
        <f>AP172-AP740</f>
        <v/>
      </c>
      <c r="AQ175">
        <f>AQ172-AQ740</f>
        <v/>
      </c>
      <c r="AS175">
        <f>AS172-AS740</f>
        <v/>
      </c>
    </row>
    <row r="177">
      <c r="A177" t="inlineStr">
        <is>
          <t>Segment equity accounted income</t>
        </is>
      </c>
      <c r="C177" t="inlineStr">
        <is>
          <t>Million</t>
        </is>
      </c>
      <c r="D177" t="inlineStr">
        <is>
          <t>QQQQ</t>
        </is>
      </c>
      <c r="E177" t="inlineStr">
        <is>
          <t>Yes</t>
        </is>
      </c>
      <c r="F177" t="n">
        <v>1</v>
      </c>
      <c r="G177" t="n">
        <v>-2</v>
      </c>
      <c r="H177" t="n">
        <v>-2</v>
      </c>
      <c r="J177" t="n">
        <v>-5</v>
      </c>
      <c r="K177" t="n">
        <v>1</v>
      </c>
      <c r="L177" t="n">
        <v>-6</v>
      </c>
      <c r="M177" t="n">
        <v>3</v>
      </c>
      <c r="O177" t="n">
        <v>-6</v>
      </c>
      <c r="P177" t="n">
        <v>12</v>
      </c>
      <c r="Q177" t="n">
        <v>-8</v>
      </c>
      <c r="R177" t="n">
        <v>4</v>
      </c>
      <c r="T177" t="n">
        <v>8</v>
      </c>
      <c r="U177" t="n">
        <v>-3</v>
      </c>
      <c r="V177" t="n">
        <v>3</v>
      </c>
      <c r="Y177" t="n">
        <v>-6</v>
      </c>
      <c r="Z177" t="n">
        <v>7</v>
      </c>
      <c r="AA177" t="n">
        <v>3</v>
      </c>
      <c r="AB177" t="n">
        <v>1</v>
      </c>
      <c r="AD177" t="n">
        <v>14</v>
      </c>
      <c r="AE177" t="n">
        <v>-19</v>
      </c>
      <c r="AF177" t="n">
        <v>-5</v>
      </c>
      <c r="AG177" t="n">
        <v>-8</v>
      </c>
      <c r="AI177" t="n">
        <v>-17</v>
      </c>
      <c r="AJ177" t="n">
        <v>15</v>
      </c>
      <c r="AK177" t="n">
        <v>8</v>
      </c>
      <c r="AL177" t="n">
        <v>21</v>
      </c>
      <c r="AN177" t="n">
        <v>63</v>
      </c>
      <c r="AO177" t="n">
        <v>23</v>
      </c>
      <c r="AP177" t="n">
        <v>49</v>
      </c>
      <c r="AQ177" t="n">
        <v>168</v>
      </c>
      <c r="AS177" t="n">
        <v>418</v>
      </c>
    </row>
    <row r="178">
      <c r="A178" t="inlineStr">
        <is>
          <t>Interest expense</t>
        </is>
      </c>
      <c r="C178" t="inlineStr">
        <is>
          <t>Million</t>
        </is>
      </c>
      <c r="D178" t="inlineStr">
        <is>
          <t>QQQQ</t>
        </is>
      </c>
      <c r="E178" t="inlineStr">
        <is>
          <t>Yes</t>
        </is>
      </c>
      <c r="F178" t="n">
        <v>-57</v>
      </c>
      <c r="G178" t="n">
        <v>-55</v>
      </c>
      <c r="H178" t="n">
        <v>-58</v>
      </c>
      <c r="J178" t="n">
        <v>-226</v>
      </c>
      <c r="K178" t="n">
        <v>-56</v>
      </c>
      <c r="L178" t="n">
        <v>-60</v>
      </c>
      <c r="M178" t="n">
        <v>-64</v>
      </c>
      <c r="O178" t="n">
        <v>-241</v>
      </c>
      <c r="P178" t="n">
        <v>-62</v>
      </c>
      <c r="Q178" t="n">
        <v>-63</v>
      </c>
      <c r="R178" t="n">
        <v>-66</v>
      </c>
      <c r="T178" t="n">
        <v>-261</v>
      </c>
      <c r="U178" t="n">
        <v>-78</v>
      </c>
      <c r="V178" t="n">
        <v>-80</v>
      </c>
      <c r="W178" t="n">
        <v>-83</v>
      </c>
      <c r="Y178" t="n">
        <v>-323</v>
      </c>
      <c r="Z178" t="n">
        <v>-87</v>
      </c>
      <c r="AA178" t="n">
        <v>-86</v>
      </c>
      <c r="AB178" t="n">
        <v>-88</v>
      </c>
      <c r="AD178" t="n">
        <v>-349</v>
      </c>
      <c r="AE178" t="n">
        <v>-88</v>
      </c>
      <c r="AF178" t="n">
        <v>-96</v>
      </c>
      <c r="AG178" t="n">
        <v>-99</v>
      </c>
      <c r="AI178" t="n">
        <v>-388</v>
      </c>
      <c r="AJ178" t="n">
        <v>-108</v>
      </c>
      <c r="AK178" t="n">
        <v>-100</v>
      </c>
      <c r="AL178" t="n">
        <v>-111</v>
      </c>
      <c r="AN178" t="n">
        <v>-414</v>
      </c>
      <c r="AO178" t="n">
        <v>-117</v>
      </c>
      <c r="AP178" t="n">
        <v>-126</v>
      </c>
      <c r="AQ178" t="n">
        <v>-134</v>
      </c>
      <c r="AS178" t="n">
        <v>-518</v>
      </c>
    </row>
    <row r="179">
      <c r="A179" t="inlineStr">
        <is>
          <t>Current income taxes</t>
        </is>
      </c>
      <c r="C179" t="inlineStr">
        <is>
          <t>Million</t>
        </is>
      </c>
      <c r="D179" t="inlineStr">
        <is>
          <t>QQQQ</t>
        </is>
      </c>
      <c r="E179" t="inlineStr">
        <is>
          <t>Yes</t>
        </is>
      </c>
      <c r="F179" t="n">
        <v>-2</v>
      </c>
      <c r="G179" t="n">
        <v>-5</v>
      </c>
      <c r="H179" t="n">
        <v>-3</v>
      </c>
      <c r="J179" t="n">
        <v>-17</v>
      </c>
      <c r="K179" t="n">
        <v>-9</v>
      </c>
      <c r="L179" t="n">
        <v>-35</v>
      </c>
      <c r="M179" t="n">
        <v>5</v>
      </c>
      <c r="O179" t="n">
        <v>-23</v>
      </c>
      <c r="P179" t="n">
        <v>12</v>
      </c>
      <c r="Q179" t="n">
        <v>22</v>
      </c>
      <c r="R179" t="n">
        <v>7</v>
      </c>
      <c r="T179" t="n">
        <v>57</v>
      </c>
      <c r="U179" t="n">
        <v>-10</v>
      </c>
      <c r="V179" t="n">
        <v>-18</v>
      </c>
      <c r="W179" t="n">
        <v>-2</v>
      </c>
      <c r="Y179" t="n">
        <v>-59</v>
      </c>
      <c r="Z179" t="n">
        <v>-47</v>
      </c>
      <c r="AA179" t="n">
        <v>-12</v>
      </c>
      <c r="AB179" t="n">
        <v>-1</v>
      </c>
      <c r="AD179" t="n">
        <v>-114</v>
      </c>
      <c r="AE179" t="n">
        <v>-22</v>
      </c>
      <c r="AF179" t="n">
        <v>-17</v>
      </c>
      <c r="AG179" t="n">
        <v>-13</v>
      </c>
      <c r="AI179" t="n">
        <v>-67</v>
      </c>
      <c r="AJ179" t="n">
        <v>-14</v>
      </c>
      <c r="AK179" t="n">
        <v>-10</v>
      </c>
      <c r="AL179" t="n">
        <v>-6</v>
      </c>
      <c r="AN179" t="n">
        <v>-38</v>
      </c>
      <c r="AO179" t="n">
        <v>-23</v>
      </c>
      <c r="AP179" t="n">
        <v>-24</v>
      </c>
      <c r="AQ179" t="n">
        <v>-15</v>
      </c>
      <c r="AS179" t="n">
        <v>-4</v>
      </c>
    </row>
    <row r="180">
      <c r="A180" t="inlineStr">
        <is>
          <t>FFO</t>
        </is>
      </c>
      <c r="C180" t="inlineStr">
        <is>
          <t>Million</t>
        </is>
      </c>
      <c r="D180" t="inlineStr">
        <is>
          <t>QQQQ</t>
        </is>
      </c>
      <c r="E180" t="inlineStr">
        <is>
          <t>Yes</t>
        </is>
      </c>
      <c r="F180" t="n">
        <v>-36</v>
      </c>
      <c r="G180" t="n">
        <v>-85</v>
      </c>
      <c r="H180" t="n">
        <v>-98</v>
      </c>
      <c r="J180" t="n">
        <v>-310</v>
      </c>
      <c r="K180" t="n">
        <v>-55</v>
      </c>
      <c r="L180" t="n">
        <v>-74</v>
      </c>
      <c r="M180" t="n">
        <v>-85</v>
      </c>
      <c r="O180" t="n">
        <v>-212</v>
      </c>
      <c r="P180" t="n">
        <v>-61</v>
      </c>
      <c r="Q180" t="n">
        <v>-47</v>
      </c>
      <c r="R180" t="n">
        <v>-29</v>
      </c>
      <c r="T180" t="n">
        <v>-146</v>
      </c>
      <c r="U180" t="n">
        <v>-94</v>
      </c>
      <c r="V180" t="n">
        <v>-105</v>
      </c>
      <c r="W180" t="n">
        <v>-90</v>
      </c>
      <c r="Y180" t="n">
        <v>-476</v>
      </c>
      <c r="Z180" t="n">
        <v>-23</v>
      </c>
      <c r="AA180" t="n">
        <v>-83</v>
      </c>
      <c r="AB180" t="n">
        <v>-133</v>
      </c>
      <c r="AD180" t="n">
        <v>-359</v>
      </c>
      <c r="AE180" t="n">
        <v>-74</v>
      </c>
      <c r="AF180" t="n">
        <v>-59</v>
      </c>
      <c r="AG180" t="n">
        <v>-44</v>
      </c>
      <c r="AI180" t="n">
        <v>-86</v>
      </c>
      <c r="AJ180" t="n">
        <v>-33</v>
      </c>
      <c r="AK180" t="n">
        <v>-61</v>
      </c>
      <c r="AL180" t="n">
        <v>-151</v>
      </c>
      <c r="AN180" t="n">
        <v>-370</v>
      </c>
      <c r="AO180" t="n">
        <v>-106</v>
      </c>
      <c r="AP180" t="n">
        <v>-128</v>
      </c>
      <c r="AQ180" t="n">
        <v>122</v>
      </c>
      <c r="AS180" t="n">
        <v>-35</v>
      </c>
      <c r="AT180" t="n">
        <v>13</v>
      </c>
    </row>
    <row r="181">
      <c r="A181" t="inlineStr">
        <is>
          <t>Common equity</t>
        </is>
      </c>
      <c r="C181" t="inlineStr">
        <is>
          <t>Million</t>
        </is>
      </c>
      <c r="D181" t="inlineStr">
        <is>
          <t>QQQQ</t>
        </is>
      </c>
      <c r="F181" t="n">
        <v>-6926</v>
      </c>
      <c r="G181" t="n">
        <v>-6002</v>
      </c>
      <c r="H181" t="n">
        <v>-6158</v>
      </c>
      <c r="I181" t="n">
        <v>-6051</v>
      </c>
      <c r="K181" t="n">
        <v>-6512</v>
      </c>
      <c r="L181" t="n">
        <v>-7351</v>
      </c>
      <c r="M181" t="n">
        <v>-7435</v>
      </c>
      <c r="N181" t="n">
        <v>-7620</v>
      </c>
      <c r="P181" t="n">
        <v>-7581</v>
      </c>
      <c r="Q181" t="n">
        <v>-7690</v>
      </c>
      <c r="R181" t="n">
        <v>-8019</v>
      </c>
      <c r="S181" t="n">
        <v>-7893</v>
      </c>
      <c r="U181" t="n">
        <v>-7388</v>
      </c>
      <c r="V181" t="n">
        <v>-7015</v>
      </c>
      <c r="W181" t="n">
        <v>-8363</v>
      </c>
      <c r="X181" t="n">
        <v>-7178</v>
      </c>
      <c r="Z181" t="n">
        <v>-6633</v>
      </c>
      <c r="AA181" t="n">
        <v>-6310</v>
      </c>
      <c r="AB181" t="n">
        <v>-7947</v>
      </c>
      <c r="AC181" t="n">
        <v>-7897</v>
      </c>
      <c r="AE181" t="n">
        <v>-8134</v>
      </c>
      <c r="AF181" t="n">
        <v>-7581</v>
      </c>
      <c r="AG181" t="n">
        <v>-7436</v>
      </c>
      <c r="AH181" t="n">
        <v>-6986</v>
      </c>
      <c r="AJ181" t="n">
        <v>-4878</v>
      </c>
      <c r="AK181" t="n">
        <v>-4705</v>
      </c>
      <c r="AL181" t="n">
        <v>-8701</v>
      </c>
      <c r="AM181" t="n">
        <v>-8942</v>
      </c>
      <c r="AO181" t="n">
        <v>-8199</v>
      </c>
      <c r="AP181" t="n">
        <v>-8171</v>
      </c>
      <c r="AQ181" t="n">
        <v>-7818</v>
      </c>
      <c r="AR181" t="n">
        <v>-11688</v>
      </c>
      <c r="AT181" t="n">
        <v>-11907</v>
      </c>
    </row>
    <row r="182">
      <c r="A182" t="inlineStr">
        <is>
          <t>Equity accounted investments</t>
        </is>
      </c>
      <c r="C182" t="inlineStr">
        <is>
          <t>Million</t>
        </is>
      </c>
      <c r="D182" t="inlineStr">
        <is>
          <t>QQQQ</t>
        </is>
      </c>
      <c r="F182" t="n">
        <v>55</v>
      </c>
      <c r="G182" t="n">
        <v>41</v>
      </c>
      <c r="H182" t="n">
        <v>39</v>
      </c>
      <c r="I182" t="n">
        <v>65</v>
      </c>
      <c r="K182" t="n">
        <v>70</v>
      </c>
      <c r="L182" t="n">
        <v>54</v>
      </c>
      <c r="M182" t="n">
        <v>105</v>
      </c>
      <c r="N182" t="n">
        <v>87</v>
      </c>
      <c r="P182" t="n">
        <v>114</v>
      </c>
      <c r="Q182" t="n">
        <v>108</v>
      </c>
      <c r="R182" t="n">
        <v>391</v>
      </c>
      <c r="S182" t="n">
        <v>365</v>
      </c>
      <c r="U182" t="n">
        <v>98</v>
      </c>
      <c r="V182" t="n">
        <v>101</v>
      </c>
      <c r="W182" t="n">
        <v>101</v>
      </c>
      <c r="X182" t="n">
        <v>39</v>
      </c>
      <c r="Z182" t="n">
        <v>86</v>
      </c>
      <c r="AA182" t="n">
        <v>74</v>
      </c>
      <c r="AB182" t="n">
        <v>673</v>
      </c>
      <c r="AC182" t="n">
        <v>681</v>
      </c>
      <c r="AE182" t="n">
        <v>562</v>
      </c>
      <c r="AF182" t="n">
        <v>629</v>
      </c>
      <c r="AG182" t="n">
        <v>719</v>
      </c>
      <c r="AH182" t="n">
        <v>830</v>
      </c>
      <c r="AJ182" t="n">
        <v>973</v>
      </c>
      <c r="AK182" t="n">
        <v>1631</v>
      </c>
      <c r="AL182" t="n">
        <v>1784</v>
      </c>
      <c r="AM182" t="n">
        <v>2056</v>
      </c>
      <c r="AO182" t="n">
        <v>2104</v>
      </c>
      <c r="AP182" t="n">
        <v>2202</v>
      </c>
      <c r="AQ182" t="n">
        <v>1651</v>
      </c>
      <c r="AR182" t="n">
        <v>2487</v>
      </c>
    </row>
    <row r="183">
      <c r="A183" t="inlineStr">
        <is>
          <t>Additions to non-current assets</t>
        </is>
      </c>
      <c r="C183" t="inlineStr">
        <is>
          <t>Million</t>
        </is>
      </c>
      <c r="D183" t="inlineStr">
        <is>
          <t>QQQQ</t>
        </is>
      </c>
      <c r="E183" t="inlineStr">
        <is>
          <t>Yes</t>
        </is>
      </c>
      <c r="F183" t="n">
        <v>46</v>
      </c>
      <c r="G183" t="n">
        <v>22</v>
      </c>
      <c r="H183" t="n">
        <v>24</v>
      </c>
      <c r="J183" t="n">
        <v>352</v>
      </c>
      <c r="K183" t="n">
        <v>23</v>
      </c>
      <c r="L183" t="n">
        <v>13</v>
      </c>
      <c r="M183" t="n">
        <v>10</v>
      </c>
      <c r="O183" t="n">
        <v>59</v>
      </c>
      <c r="P183" t="n">
        <v>26</v>
      </c>
      <c r="Q183" t="n">
        <v>2</v>
      </c>
      <c r="R183" t="n">
        <v>286</v>
      </c>
      <c r="T183" t="n">
        <v>328</v>
      </c>
      <c r="U183" t="n">
        <v>155</v>
      </c>
      <c r="V183" t="n">
        <v>24</v>
      </c>
      <c r="W183" t="n">
        <v>6</v>
      </c>
      <c r="Y183" t="n">
        <v>190</v>
      </c>
      <c r="Z183" t="n">
        <v>6</v>
      </c>
      <c r="AA183" t="n">
        <v>7</v>
      </c>
      <c r="AB183" t="n">
        <v>615</v>
      </c>
      <c r="AD183" t="n">
        <v>617</v>
      </c>
      <c r="AE183" t="n">
        <v>79</v>
      </c>
      <c r="AF183" t="n">
        <v>8</v>
      </c>
      <c r="AG183" t="n">
        <v>41</v>
      </c>
      <c r="AI183" t="n">
        <v>234</v>
      </c>
      <c r="AJ183" t="n">
        <v>63</v>
      </c>
      <c r="AK183" t="n">
        <v>797</v>
      </c>
      <c r="AL183" t="n">
        <v>83</v>
      </c>
      <c r="AN183" t="n">
        <v>1332</v>
      </c>
      <c r="AO183" t="n">
        <v>149</v>
      </c>
      <c r="AP183" t="n">
        <v>706</v>
      </c>
      <c r="AQ183" t="n">
        <v>81</v>
      </c>
      <c r="AS183" t="n">
        <v>1021</v>
      </c>
    </row>
    <row r="185">
      <c r="A185" t="inlineStr">
        <is>
          <t>Renewable power and transition</t>
        </is>
      </c>
    </row>
    <row r="186">
      <c r="A186" t="inlineStr">
        <is>
          <t>External revenues</t>
        </is>
      </c>
      <c r="C186" t="inlineStr">
        <is>
          <t>Million</t>
        </is>
      </c>
      <c r="D186" t="inlineStr">
        <is>
          <t>QQQQ</t>
        </is>
      </c>
      <c r="E186" t="inlineStr">
        <is>
          <t>Yes</t>
        </is>
      </c>
      <c r="F186" t="n">
        <v>458</v>
      </c>
      <c r="G186" t="n">
        <v>443</v>
      </c>
      <c r="H186" t="n">
        <v>342</v>
      </c>
      <c r="J186" t="n">
        <v>1632</v>
      </c>
      <c r="K186" t="n">
        <v>654</v>
      </c>
      <c r="L186" t="n">
        <v>617</v>
      </c>
      <c r="M186" t="n">
        <v>627</v>
      </c>
      <c r="O186" t="n">
        <v>2474</v>
      </c>
      <c r="P186" t="n">
        <v>643</v>
      </c>
      <c r="Q186" t="n">
        <v>654</v>
      </c>
      <c r="R186" t="n">
        <v>612</v>
      </c>
      <c r="T186" t="n">
        <v>2788</v>
      </c>
      <c r="U186" t="n">
        <v>939</v>
      </c>
      <c r="V186" t="n">
        <v>898</v>
      </c>
      <c r="W186" t="n">
        <v>930</v>
      </c>
      <c r="Y186" t="n">
        <v>3751</v>
      </c>
      <c r="Z186" t="n">
        <v>1032</v>
      </c>
      <c r="AA186" t="n">
        <v>1028</v>
      </c>
      <c r="AB186" t="n">
        <v>926</v>
      </c>
      <c r="AD186" t="n">
        <v>3959</v>
      </c>
      <c r="AE186" t="n">
        <v>1030</v>
      </c>
      <c r="AF186" t="n">
        <v>1035</v>
      </c>
      <c r="AG186" t="n">
        <v>957</v>
      </c>
      <c r="AI186" t="n">
        <v>4085</v>
      </c>
      <c r="AJ186" t="n">
        <v>1089</v>
      </c>
      <c r="AK186" t="n">
        <v>1279</v>
      </c>
      <c r="AL186" t="n">
        <v>1068</v>
      </c>
      <c r="AN186" t="n">
        <v>4580</v>
      </c>
      <c r="AO186" t="n">
        <v>1246</v>
      </c>
      <c r="AP186" t="n">
        <v>1340</v>
      </c>
      <c r="AQ186" t="n">
        <v>1269</v>
      </c>
      <c r="AS186" t="n">
        <v>5198</v>
      </c>
      <c r="AT186" t="n">
        <v>1363</v>
      </c>
    </row>
    <row r="187">
      <c r="A187" t="inlineStr">
        <is>
          <t>Inter-segment and other revenues</t>
        </is>
      </c>
      <c r="C187" t="inlineStr">
        <is>
          <t>Million</t>
        </is>
      </c>
      <c r="D187" t="inlineStr">
        <is>
          <t>QQQQ</t>
        </is>
      </c>
      <c r="E187" t="inlineStr">
        <is>
          <t>Yes</t>
        </is>
      </c>
      <c r="U187" t="n">
        <v>3</v>
      </c>
      <c r="V187" t="n">
        <v>3</v>
      </c>
      <c r="W187" t="n">
        <v>3</v>
      </c>
      <c r="Y187" t="n">
        <v>11</v>
      </c>
      <c r="Z187" t="n">
        <v>11</v>
      </c>
      <c r="AA187" t="n">
        <v>4</v>
      </c>
      <c r="AD187" t="n">
        <v>15</v>
      </c>
    </row>
    <row r="188">
      <c r="A188" t="inlineStr">
        <is>
          <t>Segment revenues</t>
        </is>
      </c>
      <c r="C188" t="inlineStr">
        <is>
          <t>Million</t>
        </is>
      </c>
      <c r="D188" t="inlineStr">
        <is>
          <t>QQQQ</t>
        </is>
      </c>
      <c r="E188" t="inlineStr">
        <is>
          <t>Yes</t>
        </is>
      </c>
      <c r="F188" t="n">
        <v>458</v>
      </c>
      <c r="G188" t="n">
        <v>443</v>
      </c>
      <c r="H188" t="n">
        <v>342</v>
      </c>
      <c r="J188" t="n">
        <v>1632</v>
      </c>
      <c r="K188" t="n">
        <v>654</v>
      </c>
      <c r="L188" t="n">
        <v>617</v>
      </c>
      <c r="M188" t="n">
        <v>627</v>
      </c>
      <c r="O188" t="n">
        <v>2474</v>
      </c>
      <c r="P188" t="n">
        <v>643</v>
      </c>
      <c r="Q188" t="n">
        <v>654</v>
      </c>
      <c r="R188" t="n">
        <v>612</v>
      </c>
      <c r="T188" t="n">
        <v>2788</v>
      </c>
      <c r="U188" t="n">
        <v>942</v>
      </c>
      <c r="V188" t="n">
        <v>901</v>
      </c>
      <c r="W188" t="n">
        <v>933</v>
      </c>
      <c r="Y188" t="n">
        <v>3762</v>
      </c>
      <c r="Z188" t="n">
        <v>1043</v>
      </c>
      <c r="AA188" t="n">
        <v>1032</v>
      </c>
      <c r="AB188" t="n">
        <v>926</v>
      </c>
      <c r="AD188" t="n">
        <v>3974</v>
      </c>
      <c r="AE188" t="n">
        <v>1030</v>
      </c>
      <c r="AF188" t="n">
        <v>1035</v>
      </c>
      <c r="AG188" t="n">
        <v>957</v>
      </c>
      <c r="AI188" t="n">
        <v>4085</v>
      </c>
      <c r="AJ188" t="n">
        <v>1089</v>
      </c>
      <c r="AK188" t="n">
        <v>1279</v>
      </c>
      <c r="AL188" t="n">
        <v>1068</v>
      </c>
      <c r="AN188" t="n">
        <v>4580</v>
      </c>
      <c r="AO188" t="n">
        <v>1246</v>
      </c>
      <c r="AP188" t="n">
        <v>1340</v>
      </c>
      <c r="AQ188" t="n">
        <v>1269</v>
      </c>
      <c r="AS188" t="n">
        <v>5198</v>
      </c>
      <c r="AT188" t="n">
        <v>1363</v>
      </c>
    </row>
    <row r="189">
      <c r="A189" t="inlineStr">
        <is>
          <t>Segment revenues-c</t>
        </is>
      </c>
      <c r="F189">
        <f>SUM(F186:F187)</f>
        <v/>
      </c>
      <c r="G189">
        <f>SUM(G186:G187)</f>
        <v/>
      </c>
      <c r="H189">
        <f>SUM(H186:H187)</f>
        <v/>
      </c>
      <c r="J189">
        <f>SUM(J186:J187)</f>
        <v/>
      </c>
      <c r="K189">
        <f>SUM(K186:K187)</f>
        <v/>
      </c>
      <c r="L189">
        <f>SUM(L186:L187)</f>
        <v/>
      </c>
      <c r="M189">
        <f>SUM(M186:M187)</f>
        <v/>
      </c>
      <c r="O189">
        <f>SUM(O186:O187)</f>
        <v/>
      </c>
      <c r="P189">
        <f>SUM(P186:P187)</f>
        <v/>
      </c>
      <c r="Q189">
        <f>SUM(Q186:Q187)</f>
        <v/>
      </c>
      <c r="R189">
        <f>SUM(R186:R187)</f>
        <v/>
      </c>
      <c r="T189">
        <f>SUM(T186:T187)</f>
        <v/>
      </c>
      <c r="U189">
        <f>SUM(U186:U187)</f>
        <v/>
      </c>
      <c r="V189">
        <f>SUM(V186:V187)</f>
        <v/>
      </c>
      <c r="W189">
        <f>SUM(W186:W187)</f>
        <v/>
      </c>
      <c r="Y189">
        <f>SUM(Y186:Y187)</f>
        <v/>
      </c>
      <c r="Z189">
        <f>SUM(Z186:Z187)</f>
        <v/>
      </c>
      <c r="AA189">
        <f>SUM(AA186:AA187)</f>
        <v/>
      </c>
      <c r="AB189">
        <f>SUM(AB186:AB187)</f>
        <v/>
      </c>
      <c r="AD189">
        <f>SUM(AD186:AD187)</f>
        <v/>
      </c>
      <c r="AE189">
        <f>SUM(AE186:AE187)</f>
        <v/>
      </c>
      <c r="AF189">
        <f>SUM(AF186:AF187)</f>
        <v/>
      </c>
      <c r="AG189">
        <f>SUM(AG186:AG187)</f>
        <v/>
      </c>
      <c r="AI189">
        <f>SUM(AI186:AI187)</f>
        <v/>
      </c>
      <c r="AJ189">
        <f>SUM(AJ186:AJ187)</f>
        <v/>
      </c>
      <c r="AK189">
        <f>SUM(AK186:AK187)</f>
        <v/>
      </c>
      <c r="AL189">
        <f>SUM(AL186:AL187)</f>
        <v/>
      </c>
      <c r="AN189">
        <f>SUM(AN186:AN187)</f>
        <v/>
      </c>
      <c r="AO189">
        <f>SUM(AO186:AO187)</f>
        <v/>
      </c>
      <c r="AP189">
        <f>SUM(AP186:AP187)</f>
        <v/>
      </c>
      <c r="AQ189">
        <f>SUM(AQ186:AQ187)</f>
        <v/>
      </c>
      <c r="AS189">
        <f>SUM(AS186:AS187)</f>
        <v/>
      </c>
      <c r="AT189">
        <f>SUM(AT186:AT187)</f>
        <v/>
      </c>
    </row>
    <row r="190">
      <c r="A190" t="inlineStr">
        <is>
          <t>Sum check</t>
        </is>
      </c>
      <c r="F190">
        <f>F188-F189</f>
        <v/>
      </c>
      <c r="G190">
        <f>G188-G189</f>
        <v/>
      </c>
      <c r="H190">
        <f>H188-H189</f>
        <v/>
      </c>
      <c r="J190">
        <f>J188-J189</f>
        <v/>
      </c>
      <c r="K190">
        <f>K188-K189</f>
        <v/>
      </c>
      <c r="L190">
        <f>L188-L189</f>
        <v/>
      </c>
      <c r="M190">
        <f>M188-M189</f>
        <v/>
      </c>
      <c r="O190">
        <f>O188-O189</f>
        <v/>
      </c>
      <c r="P190">
        <f>P188-P189</f>
        <v/>
      </c>
      <c r="Q190">
        <f>Q188-Q189</f>
        <v/>
      </c>
      <c r="R190">
        <f>R188-R189</f>
        <v/>
      </c>
      <c r="T190">
        <f>T188-T189</f>
        <v/>
      </c>
      <c r="U190">
        <f>U188-U189</f>
        <v/>
      </c>
      <c r="V190">
        <f>V188-V189</f>
        <v/>
      </c>
      <c r="W190">
        <f>W188-W189</f>
        <v/>
      </c>
      <c r="Y190">
        <f>Y188-Y189</f>
        <v/>
      </c>
      <c r="Z190">
        <f>Z188-Z189</f>
        <v/>
      </c>
      <c r="AA190">
        <f>AA188-AA189</f>
        <v/>
      </c>
      <c r="AB190">
        <f>AB188-AB189</f>
        <v/>
      </c>
      <c r="AD190">
        <f>AD188-AD189</f>
        <v/>
      </c>
      <c r="AE190">
        <f>AE188-AE189</f>
        <v/>
      </c>
      <c r="AF190">
        <f>AF188-AF189</f>
        <v/>
      </c>
      <c r="AG190">
        <f>AG188-AG189</f>
        <v/>
      </c>
      <c r="AI190">
        <f>AI188-AI189</f>
        <v/>
      </c>
      <c r="AJ190">
        <f>AJ188-AJ189</f>
        <v/>
      </c>
      <c r="AK190">
        <f>AK188-AK189</f>
        <v/>
      </c>
      <c r="AL190">
        <f>AL188-AL189</f>
        <v/>
      </c>
      <c r="AN190">
        <f>AN188-AN189</f>
        <v/>
      </c>
      <c r="AO190">
        <f>AO188-AO189</f>
        <v/>
      </c>
      <c r="AP190">
        <f>AP188-AP189</f>
        <v/>
      </c>
      <c r="AQ190">
        <f>AQ188-AQ189</f>
        <v/>
      </c>
      <c r="AS190">
        <f>AS188-AS189</f>
        <v/>
      </c>
      <c r="AT190">
        <f>AT188-AT189</f>
        <v/>
      </c>
    </row>
    <row r="191">
      <c r="A191" t="inlineStr">
        <is>
          <t>Link check</t>
        </is>
      </c>
      <c r="K191">
        <f>K188-K362</f>
        <v/>
      </c>
      <c r="L191">
        <f>L188-L362</f>
        <v/>
      </c>
      <c r="M191">
        <f>M188-M362</f>
        <v/>
      </c>
      <c r="O191">
        <f>O188-O362</f>
        <v/>
      </c>
      <c r="P191">
        <f>P188-P362</f>
        <v/>
      </c>
      <c r="Q191">
        <f>Q188-Q362</f>
        <v/>
      </c>
      <c r="R191">
        <f>R188-R362</f>
        <v/>
      </c>
      <c r="T191">
        <f>T188-T362</f>
        <v/>
      </c>
      <c r="U191">
        <f>U188-U362</f>
        <v/>
      </c>
      <c r="V191">
        <f>V188-V362</f>
        <v/>
      </c>
      <c r="W191">
        <f>W188-W362</f>
        <v/>
      </c>
      <c r="Y191">
        <f>Y188-Y362</f>
        <v/>
      </c>
      <c r="Z191">
        <f>Z188-Z362</f>
        <v/>
      </c>
      <c r="AA191">
        <f>AA188-AA362</f>
        <v/>
      </c>
      <c r="AB191">
        <f>AB188-AB362</f>
        <v/>
      </c>
      <c r="AD191">
        <f>AD188-AD362</f>
        <v/>
      </c>
      <c r="AE191">
        <f>AE188-AE362</f>
        <v/>
      </c>
      <c r="AF191">
        <f>AF188-AF362</f>
        <v/>
      </c>
      <c r="AG191">
        <f>AG188-AG362</f>
        <v/>
      </c>
      <c r="AI191">
        <f>AI188-AI362</f>
        <v/>
      </c>
      <c r="AJ191">
        <f>AJ188-AJ362</f>
        <v/>
      </c>
      <c r="AK191">
        <f>AK188-AK362</f>
        <v/>
      </c>
      <c r="AL191">
        <f>AL188-AL362</f>
        <v/>
      </c>
      <c r="AN191">
        <f>AN188-AN362</f>
        <v/>
      </c>
      <c r="AO191">
        <f>AO188-AO362</f>
        <v/>
      </c>
      <c r="AP191">
        <f>AP188-AP362</f>
        <v/>
      </c>
      <c r="AQ191">
        <f>AQ188-AQ362</f>
        <v/>
      </c>
      <c r="AS191">
        <f>AS188-AS362</f>
        <v/>
      </c>
    </row>
    <row r="193">
      <c r="A193" t="inlineStr">
        <is>
          <t>Segment equity accounted income</t>
        </is>
      </c>
      <c r="C193" t="inlineStr">
        <is>
          <t>Million</t>
        </is>
      </c>
      <c r="D193" t="inlineStr">
        <is>
          <t>QQQQ</t>
        </is>
      </c>
      <c r="E193" t="inlineStr">
        <is>
          <t>Yes</t>
        </is>
      </c>
      <c r="F193" t="n">
        <v>4</v>
      </c>
      <c r="G193" t="n">
        <v>9</v>
      </c>
      <c r="H193" t="n">
        <v>5</v>
      </c>
      <c r="J193" t="n">
        <v>20</v>
      </c>
      <c r="K193" t="n">
        <v>2</v>
      </c>
      <c r="L193" t="n">
        <v>2</v>
      </c>
      <c r="M193" t="n">
        <v>4</v>
      </c>
      <c r="O193" t="n">
        <v>9</v>
      </c>
      <c r="P193" t="n">
        <v>1</v>
      </c>
      <c r="Q193" t="n">
        <v>4</v>
      </c>
      <c r="R193" t="n">
        <v>6</v>
      </c>
      <c r="T193" t="n">
        <v>23</v>
      </c>
      <c r="U193" t="n">
        <v>12</v>
      </c>
      <c r="V193" t="n">
        <v>8</v>
      </c>
      <c r="W193" t="n">
        <v>11</v>
      </c>
      <c r="Y193" t="n">
        <v>46</v>
      </c>
      <c r="Z193" t="n">
        <v>12</v>
      </c>
      <c r="AA193" t="n">
        <v>11</v>
      </c>
      <c r="AB193" t="n">
        <v>12</v>
      </c>
      <c r="AD193" t="n">
        <v>74</v>
      </c>
      <c r="AE193" t="n">
        <v>9</v>
      </c>
      <c r="AF193" t="n">
        <v>6</v>
      </c>
      <c r="AG193" t="n">
        <v>4</v>
      </c>
      <c r="AI193" t="n">
        <v>116</v>
      </c>
      <c r="AJ193" t="n">
        <v>25</v>
      </c>
      <c r="AK193" t="n">
        <v>52</v>
      </c>
      <c r="AL193" t="n">
        <v>53</v>
      </c>
      <c r="AN193" t="n">
        <v>187</v>
      </c>
      <c r="AO193" t="n">
        <v>98</v>
      </c>
      <c r="AP193" t="n">
        <v>38</v>
      </c>
      <c r="AQ193" t="n">
        <v>65</v>
      </c>
      <c r="AS193" t="n">
        <v>271</v>
      </c>
    </row>
    <row r="194">
      <c r="A194" t="inlineStr">
        <is>
          <t>Interest expense</t>
        </is>
      </c>
      <c r="C194" t="inlineStr">
        <is>
          <t>Million</t>
        </is>
      </c>
      <c r="D194" t="inlineStr">
        <is>
          <t>QQQQ</t>
        </is>
      </c>
      <c r="E194" t="inlineStr">
        <is>
          <t>Yes</t>
        </is>
      </c>
      <c r="F194" t="n">
        <v>-105</v>
      </c>
      <c r="G194" t="n">
        <v>-114</v>
      </c>
      <c r="H194" t="n">
        <v>-107</v>
      </c>
      <c r="J194" t="n">
        <v>-429</v>
      </c>
      <c r="K194" t="n">
        <v>-128</v>
      </c>
      <c r="L194" t="n">
        <v>-165</v>
      </c>
      <c r="M194" t="n">
        <v>-162</v>
      </c>
      <c r="O194" t="n">
        <v>-615</v>
      </c>
      <c r="P194" t="n">
        <v>-165</v>
      </c>
      <c r="Q194" t="n">
        <v>-157</v>
      </c>
      <c r="R194" t="n">
        <v>-160</v>
      </c>
      <c r="T194" t="n">
        <v>-691</v>
      </c>
      <c r="U194" t="n">
        <v>-229</v>
      </c>
      <c r="V194" t="n">
        <v>-218</v>
      </c>
      <c r="W194" t="n">
        <v>-241</v>
      </c>
      <c r="Y194" t="n">
        <v>-930</v>
      </c>
      <c r="Z194" t="n">
        <v>-226</v>
      </c>
      <c r="AA194" t="n">
        <v>-240</v>
      </c>
      <c r="AB194" t="n">
        <v>-226</v>
      </c>
      <c r="AD194" t="n">
        <v>-923</v>
      </c>
      <c r="AE194" t="n">
        <v>-228</v>
      </c>
      <c r="AF194" t="n">
        <v>-220</v>
      </c>
      <c r="AG194" t="n">
        <v>-216</v>
      </c>
      <c r="AI194" t="n">
        <v>-885</v>
      </c>
      <c r="AJ194" t="n">
        <v>-213</v>
      </c>
      <c r="AK194" t="n">
        <v>-223</v>
      </c>
      <c r="AL194" t="n">
        <v>-226</v>
      </c>
      <c r="AN194" t="n">
        <v>-892</v>
      </c>
      <c r="AO194" t="n">
        <v>-249</v>
      </c>
      <c r="AP194" t="n">
        <v>-275</v>
      </c>
      <c r="AQ194" t="n">
        <v>-292</v>
      </c>
      <c r="AS194" t="n">
        <v>-1127</v>
      </c>
    </row>
    <row r="195">
      <c r="A195" t="inlineStr">
        <is>
          <t>Current income taxes</t>
        </is>
      </c>
      <c r="C195" t="inlineStr">
        <is>
          <t>Million</t>
        </is>
      </c>
      <c r="D195" t="inlineStr">
        <is>
          <t>QQQQ</t>
        </is>
      </c>
      <c r="E195" t="inlineStr">
        <is>
          <t>Yes</t>
        </is>
      </c>
      <c r="F195" t="n">
        <v>-5</v>
      </c>
      <c r="G195" t="n">
        <v>-5</v>
      </c>
      <c r="H195" t="n">
        <v>-10</v>
      </c>
      <c r="J195" t="n">
        <v>-22</v>
      </c>
      <c r="K195" t="n">
        <v>-9</v>
      </c>
      <c r="L195" t="n">
        <v>-7</v>
      </c>
      <c r="M195" t="n">
        <v>-7</v>
      </c>
      <c r="O195" t="n">
        <v>-43</v>
      </c>
      <c r="P195" t="n">
        <v>-17</v>
      </c>
      <c r="Q195" t="n">
        <v>5</v>
      </c>
      <c r="R195" t="n">
        <v>-15</v>
      </c>
      <c r="T195" t="n">
        <v>-39</v>
      </c>
      <c r="U195" t="n">
        <v>-7</v>
      </c>
      <c r="V195" t="n">
        <v>-9</v>
      </c>
      <c r="W195" t="n">
        <v>-8</v>
      </c>
      <c r="Y195" t="n">
        <v>-32</v>
      </c>
      <c r="Z195" t="n">
        <v>-26</v>
      </c>
      <c r="AA195" t="n">
        <v>-15</v>
      </c>
      <c r="AB195" t="n">
        <v>-11</v>
      </c>
      <c r="AD195" t="n">
        <v>-73</v>
      </c>
      <c r="AE195" t="n">
        <v>-20</v>
      </c>
      <c r="AF195" t="n">
        <v>4</v>
      </c>
      <c r="AG195" t="n">
        <v>-13</v>
      </c>
      <c r="AI195" t="n">
        <v>-66</v>
      </c>
      <c r="AJ195" t="n">
        <v>-16</v>
      </c>
      <c r="AK195" t="n">
        <v>-22</v>
      </c>
      <c r="AL195" t="n">
        <v>-22</v>
      </c>
      <c r="AN195" t="n">
        <v>-43</v>
      </c>
      <c r="AO195" t="n">
        <v>-42</v>
      </c>
      <c r="AP195" t="n">
        <v>-31</v>
      </c>
      <c r="AQ195" t="n">
        <v>-33</v>
      </c>
      <c r="AS195" t="n">
        <v>-148</v>
      </c>
    </row>
    <row r="196">
      <c r="A196" t="inlineStr">
        <is>
          <t>FFO</t>
        </is>
      </c>
      <c r="C196" t="inlineStr">
        <is>
          <t>Million</t>
        </is>
      </c>
      <c r="D196" t="inlineStr">
        <is>
          <t>QQQQ</t>
        </is>
      </c>
      <c r="E196" t="inlineStr">
        <is>
          <t>Yes</t>
        </is>
      </c>
      <c r="F196" t="n">
        <v>81</v>
      </c>
      <c r="G196" t="n">
        <v>66</v>
      </c>
      <c r="H196" t="n">
        <v>48</v>
      </c>
      <c r="J196" t="n">
        <v>233</v>
      </c>
      <c r="K196" t="n">
        <v>68</v>
      </c>
      <c r="L196" t="n">
        <v>37</v>
      </c>
      <c r="M196" t="n">
        <v>49</v>
      </c>
      <c r="O196" t="n">
        <v>180</v>
      </c>
      <c r="P196" t="n">
        <v>67</v>
      </c>
      <c r="Q196" t="n">
        <v>65</v>
      </c>
      <c r="R196" t="n">
        <v>45</v>
      </c>
      <c r="T196" t="n">
        <v>270</v>
      </c>
      <c r="U196" t="n">
        <v>100</v>
      </c>
      <c r="V196" t="n">
        <v>66</v>
      </c>
      <c r="W196" t="n">
        <v>48</v>
      </c>
      <c r="Y196" t="n">
        <v>328</v>
      </c>
      <c r="Z196" t="n">
        <v>154</v>
      </c>
      <c r="AA196" t="n">
        <v>69</v>
      </c>
      <c r="AB196" t="n">
        <v>44</v>
      </c>
      <c r="AD196" t="n">
        <v>333</v>
      </c>
      <c r="AE196" t="n">
        <v>66</v>
      </c>
      <c r="AF196" t="n">
        <v>566</v>
      </c>
      <c r="AG196" t="n">
        <v>64</v>
      </c>
      <c r="AI196" t="n">
        <v>1044</v>
      </c>
      <c r="AJ196" t="n">
        <v>823</v>
      </c>
      <c r="AK196" t="n">
        <v>88</v>
      </c>
      <c r="AL196" t="n">
        <v>58</v>
      </c>
      <c r="AN196" t="n">
        <v>1044</v>
      </c>
      <c r="AO196" t="n">
        <v>70</v>
      </c>
      <c r="AP196" t="n">
        <v>122</v>
      </c>
      <c r="AQ196" t="n">
        <v>101</v>
      </c>
      <c r="AS196" t="n">
        <v>401</v>
      </c>
      <c r="AT196" t="n">
        <v>83</v>
      </c>
    </row>
    <row r="197">
      <c r="A197" t="inlineStr">
        <is>
          <t>Common equity</t>
        </is>
      </c>
      <c r="C197" t="inlineStr">
        <is>
          <t>Million</t>
        </is>
      </c>
      <c r="D197" t="inlineStr">
        <is>
          <t>QQQQ</t>
        </is>
      </c>
      <c r="F197" t="n">
        <v>4478</v>
      </c>
      <c r="G197" t="n">
        <v>4420</v>
      </c>
      <c r="H197" t="n">
        <v>4018</v>
      </c>
      <c r="I197" t="n">
        <v>4424</v>
      </c>
      <c r="K197" t="n">
        <v>4592</v>
      </c>
      <c r="L197" t="n">
        <v>4991</v>
      </c>
      <c r="M197" t="n">
        <v>4862</v>
      </c>
      <c r="N197" t="n">
        <v>4826</v>
      </c>
      <c r="P197" t="n">
        <v>4812</v>
      </c>
      <c r="Q197" t="n">
        <v>4702</v>
      </c>
      <c r="R197" t="n">
        <v>4873</v>
      </c>
      <c r="S197" t="n">
        <v>4944</v>
      </c>
      <c r="U197" t="n">
        <v>4799</v>
      </c>
      <c r="V197" t="n">
        <v>4549</v>
      </c>
      <c r="W197" t="n">
        <v>4331</v>
      </c>
      <c r="X197" t="n">
        <v>5302</v>
      </c>
      <c r="Z197" t="n">
        <v>5218</v>
      </c>
      <c r="AA197" t="n">
        <v>5072</v>
      </c>
      <c r="AB197" t="n">
        <v>4937</v>
      </c>
      <c r="AC197" t="n">
        <v>5320</v>
      </c>
      <c r="AE197" t="n">
        <v>4789</v>
      </c>
      <c r="AF197" t="n">
        <v>4398</v>
      </c>
      <c r="AG197" t="n">
        <v>4365</v>
      </c>
      <c r="AH197" t="n">
        <v>5154</v>
      </c>
      <c r="AJ197" t="n">
        <v>4565</v>
      </c>
      <c r="AK197" t="n">
        <v>4580</v>
      </c>
      <c r="AL197" t="n">
        <v>4260</v>
      </c>
      <c r="AM197" t="n">
        <v>5264</v>
      </c>
      <c r="AO197" t="n">
        <v>5353</v>
      </c>
      <c r="AP197" t="n">
        <v>5049</v>
      </c>
      <c r="AQ197" t="n">
        <v>4758</v>
      </c>
      <c r="AR197" t="n">
        <v>5274</v>
      </c>
      <c r="AT197" t="n">
        <v>5315</v>
      </c>
    </row>
    <row r="198">
      <c r="A198" t="inlineStr">
        <is>
          <t>Equity accounted investments</t>
        </is>
      </c>
      <c r="C198" t="inlineStr">
        <is>
          <t>Million</t>
        </is>
      </c>
      <c r="D198" t="inlineStr">
        <is>
          <t>QQQQ</t>
        </is>
      </c>
      <c r="F198" t="n">
        <v>256</v>
      </c>
      <c r="G198" t="n">
        <v>251</v>
      </c>
      <c r="H198" t="n">
        <v>239</v>
      </c>
      <c r="I198" t="n">
        <v>197</v>
      </c>
      <c r="K198" t="n">
        <v>205</v>
      </c>
      <c r="L198" t="n">
        <v>205</v>
      </c>
      <c r="M198" t="n">
        <v>202</v>
      </c>
      <c r="N198" t="n">
        <v>206</v>
      </c>
      <c r="P198" t="n">
        <v>205</v>
      </c>
      <c r="Q198" t="n">
        <v>205</v>
      </c>
      <c r="R198" t="n">
        <v>471</v>
      </c>
      <c r="S198" t="n">
        <v>509</v>
      </c>
      <c r="U198" t="n">
        <v>521</v>
      </c>
      <c r="V198" t="n">
        <v>517</v>
      </c>
      <c r="W198" t="n">
        <v>519</v>
      </c>
      <c r="X198" t="n">
        <v>685</v>
      </c>
      <c r="Z198" t="n">
        <v>698</v>
      </c>
      <c r="AA198" t="n">
        <v>701</v>
      </c>
      <c r="AB198" t="n">
        <v>689</v>
      </c>
      <c r="AC198" t="n">
        <v>1154</v>
      </c>
      <c r="AE198" t="n">
        <v>1054</v>
      </c>
      <c r="AF198" t="n">
        <v>1037</v>
      </c>
      <c r="AG198" t="n">
        <v>1072</v>
      </c>
      <c r="AH198" t="n">
        <v>1444</v>
      </c>
      <c r="AJ198" t="n">
        <v>1621</v>
      </c>
      <c r="AK198" t="n">
        <v>1612</v>
      </c>
      <c r="AL198" t="n">
        <v>1548</v>
      </c>
      <c r="AM198" t="n">
        <v>1801</v>
      </c>
      <c r="AO198" t="n">
        <v>1840</v>
      </c>
      <c r="AP198" t="n">
        <v>2062</v>
      </c>
      <c r="AQ198" t="n">
        <v>2009</v>
      </c>
      <c r="AR198" t="n">
        <v>2261</v>
      </c>
    </row>
    <row r="199">
      <c r="A199" t="inlineStr">
        <is>
          <t>Additions to non-current assets</t>
        </is>
      </c>
      <c r="C199" t="inlineStr">
        <is>
          <t>Million</t>
        </is>
      </c>
      <c r="D199" t="inlineStr">
        <is>
          <t>QQQQ</t>
        </is>
      </c>
      <c r="E199" t="inlineStr">
        <is>
          <t>Yes</t>
        </is>
      </c>
      <c r="F199" t="n">
        <v>954</v>
      </c>
      <c r="G199" t="n">
        <v>316</v>
      </c>
      <c r="H199" t="n">
        <v>79</v>
      </c>
      <c r="J199" t="n">
        <v>1444</v>
      </c>
      <c r="K199" t="n">
        <v>5720</v>
      </c>
      <c r="L199" t="n">
        <v>946</v>
      </c>
      <c r="M199" t="n">
        <v>100</v>
      </c>
      <c r="O199" t="n">
        <v>6899</v>
      </c>
      <c r="P199" t="n">
        <v>67</v>
      </c>
      <c r="Q199" t="n">
        <v>77</v>
      </c>
      <c r="R199" t="n">
        <v>384</v>
      </c>
      <c r="T199" t="n">
        <v>7555</v>
      </c>
      <c r="U199" t="n">
        <v>270</v>
      </c>
      <c r="V199" t="n">
        <v>3214</v>
      </c>
      <c r="W199" t="n">
        <v>50</v>
      </c>
      <c r="Y199" t="n">
        <v>3729</v>
      </c>
      <c r="Z199" t="n">
        <v>67</v>
      </c>
      <c r="AA199" t="n">
        <v>199</v>
      </c>
      <c r="AB199" t="n">
        <v>1181</v>
      </c>
      <c r="AD199" t="n">
        <v>2207</v>
      </c>
      <c r="AE199" t="n">
        <v>854</v>
      </c>
      <c r="AF199" t="n">
        <v>341</v>
      </c>
      <c r="AG199" t="n">
        <v>150</v>
      </c>
      <c r="AI199" t="n">
        <v>1677</v>
      </c>
      <c r="AJ199" t="n">
        <v>2948</v>
      </c>
      <c r="AK199" t="n">
        <v>300</v>
      </c>
      <c r="AL199" t="n">
        <v>421</v>
      </c>
      <c r="AN199" t="n">
        <v>5001</v>
      </c>
      <c r="AO199" t="n">
        <v>1412</v>
      </c>
      <c r="AP199" t="n">
        <v>845</v>
      </c>
      <c r="AQ199" t="n">
        <v>1845</v>
      </c>
      <c r="AS199" t="n">
        <v>6710</v>
      </c>
    </row>
    <row r="201">
      <c r="A201" t="inlineStr">
        <is>
          <t>Infrastructure</t>
        </is>
      </c>
    </row>
    <row r="202">
      <c r="A202" t="inlineStr">
        <is>
          <t>External revenues</t>
        </is>
      </c>
      <c r="C202" t="inlineStr">
        <is>
          <t>Million</t>
        </is>
      </c>
      <c r="D202" t="inlineStr">
        <is>
          <t>QQQQ</t>
        </is>
      </c>
      <c r="E202" t="inlineStr">
        <is>
          <t>Yes</t>
        </is>
      </c>
      <c r="F202" t="n">
        <v>537</v>
      </c>
      <c r="G202" t="n">
        <v>537</v>
      </c>
      <c r="H202" t="n">
        <v>532</v>
      </c>
      <c r="J202" t="n">
        <v>2126</v>
      </c>
      <c r="K202" t="n">
        <v>543</v>
      </c>
      <c r="L202" t="n">
        <v>554</v>
      </c>
      <c r="M202" t="n">
        <v>593</v>
      </c>
      <c r="O202" t="n">
        <v>2414</v>
      </c>
      <c r="P202" t="n">
        <v>748</v>
      </c>
      <c r="Q202" t="n">
        <v>1037</v>
      </c>
      <c r="R202" t="n">
        <v>1013</v>
      </c>
      <c r="T202" t="n">
        <v>3859</v>
      </c>
      <c r="U202" t="n">
        <v>1113</v>
      </c>
      <c r="V202" t="n">
        <v>1144</v>
      </c>
      <c r="W202" t="n">
        <v>1257</v>
      </c>
      <c r="Y202" t="n">
        <v>5013</v>
      </c>
      <c r="Z202" t="n">
        <v>1731</v>
      </c>
      <c r="AA202" t="n">
        <v>1806</v>
      </c>
      <c r="AB202" t="n">
        <v>1758</v>
      </c>
      <c r="AD202" t="n">
        <v>7091</v>
      </c>
      <c r="AE202" t="n">
        <v>2273</v>
      </c>
      <c r="AF202" t="n">
        <v>2096</v>
      </c>
      <c r="AG202" t="n">
        <v>2320</v>
      </c>
      <c r="AI202" t="n">
        <v>9294</v>
      </c>
      <c r="AJ202" t="n">
        <v>2763</v>
      </c>
      <c r="AK202" t="n">
        <v>2853</v>
      </c>
      <c r="AL202" t="n">
        <v>3016</v>
      </c>
      <c r="AN202" t="n">
        <v>11941</v>
      </c>
      <c r="AO202" t="n">
        <v>3486</v>
      </c>
      <c r="AP202" t="n">
        <v>3759</v>
      </c>
      <c r="AQ202" t="n">
        <v>3703</v>
      </c>
      <c r="AS202" t="n">
        <v>14724</v>
      </c>
      <c r="AT202" t="n">
        <v>4290</v>
      </c>
    </row>
    <row r="203">
      <c r="A203" t="inlineStr">
        <is>
          <t>inter-segment and other revenues</t>
        </is>
      </c>
      <c r="C203" t="inlineStr">
        <is>
          <t>Million</t>
        </is>
      </c>
      <c r="D203" t="inlineStr">
        <is>
          <t>QQQQ</t>
        </is>
      </c>
      <c r="E203" t="inlineStr">
        <is>
          <t>Yes</t>
        </is>
      </c>
      <c r="P203" t="n">
        <v>0</v>
      </c>
      <c r="Q203" t="n">
        <v>5</v>
      </c>
      <c r="R203" t="n">
        <v>3</v>
      </c>
      <c r="T203" t="n">
        <v>12</v>
      </c>
      <c r="U203" t="n">
        <v>3</v>
      </c>
      <c r="Y203" t="n">
        <v>5</v>
      </c>
      <c r="AD203" t="n">
        <v>2</v>
      </c>
      <c r="AE203" t="n">
        <v>1</v>
      </c>
      <c r="AF203" t="n">
        <v>1</v>
      </c>
      <c r="AG203" t="n">
        <v>3</v>
      </c>
      <c r="AI203" t="n">
        <v>7</v>
      </c>
      <c r="AJ203" t="n">
        <v>1</v>
      </c>
      <c r="AK203" t="n">
        <v>3</v>
      </c>
      <c r="AL203" t="n">
        <v>1</v>
      </c>
      <c r="AN203" t="n">
        <v>6</v>
      </c>
      <c r="AO203" t="n">
        <v>1</v>
      </c>
      <c r="AP203" t="n">
        <v>2</v>
      </c>
      <c r="AQ203" t="n">
        <v>-2</v>
      </c>
      <c r="AS203" t="n">
        <v>4</v>
      </c>
      <c r="AT203" t="n">
        <v>2</v>
      </c>
    </row>
    <row r="204">
      <c r="A204" t="inlineStr">
        <is>
          <t>Segmented revenues</t>
        </is>
      </c>
      <c r="C204" t="inlineStr">
        <is>
          <t>Million</t>
        </is>
      </c>
      <c r="D204" t="inlineStr">
        <is>
          <t>QQQQ</t>
        </is>
      </c>
      <c r="E204" t="inlineStr">
        <is>
          <t>Yes</t>
        </is>
      </c>
      <c r="F204" t="n">
        <v>537</v>
      </c>
      <c r="G204" t="n">
        <v>537</v>
      </c>
      <c r="H204" t="n">
        <v>532</v>
      </c>
      <c r="J204" t="n">
        <v>2126</v>
      </c>
      <c r="K204" t="n">
        <v>543</v>
      </c>
      <c r="L204" t="n">
        <v>554</v>
      </c>
      <c r="M204" t="n">
        <v>593</v>
      </c>
      <c r="O204" t="n">
        <v>2414</v>
      </c>
      <c r="P204" t="n">
        <v>748</v>
      </c>
      <c r="Q204" t="n">
        <v>1042</v>
      </c>
      <c r="R204" t="n">
        <v>1016</v>
      </c>
      <c r="T204" t="n">
        <v>3871</v>
      </c>
      <c r="U204" t="n">
        <v>1116</v>
      </c>
      <c r="V204" t="n">
        <v>1144</v>
      </c>
      <c r="W204" t="n">
        <v>1257</v>
      </c>
      <c r="Y204" t="n">
        <v>5018</v>
      </c>
      <c r="Z204" t="n">
        <v>1731</v>
      </c>
      <c r="AA204" t="n">
        <v>1806</v>
      </c>
      <c r="AB204" t="n">
        <v>1758</v>
      </c>
      <c r="AD204" t="n">
        <v>7093</v>
      </c>
      <c r="AE204" t="n">
        <v>2274</v>
      </c>
      <c r="AF204" t="n">
        <v>2097</v>
      </c>
      <c r="AG204" t="n">
        <v>2323</v>
      </c>
      <c r="AI204" t="n">
        <v>9301</v>
      </c>
      <c r="AJ204" t="n">
        <v>2764</v>
      </c>
      <c r="AK204" t="n">
        <v>2856</v>
      </c>
      <c r="AL204" t="n">
        <v>3017</v>
      </c>
      <c r="AN204" t="n">
        <v>11947</v>
      </c>
      <c r="AO204" t="n">
        <v>3487</v>
      </c>
      <c r="AP204" t="n">
        <v>3761</v>
      </c>
      <c r="AQ204" t="n">
        <v>3701</v>
      </c>
      <c r="AS204" t="n">
        <v>14728</v>
      </c>
      <c r="AT204" t="n">
        <v>4292</v>
      </c>
    </row>
    <row r="205">
      <c r="A205" t="inlineStr">
        <is>
          <t>Segmented revenues-c</t>
        </is>
      </c>
      <c r="F205">
        <f>SUM(F202:F203)</f>
        <v/>
      </c>
      <c r="G205">
        <f>SUM(G202:G203)</f>
        <v/>
      </c>
      <c r="H205">
        <f>SUM(H202:H203)</f>
        <v/>
      </c>
      <c r="J205">
        <f>SUM(J202:J203)</f>
        <v/>
      </c>
      <c r="K205">
        <f>SUM(K202:K203)</f>
        <v/>
      </c>
      <c r="L205">
        <f>SUM(L202:L203)</f>
        <v/>
      </c>
      <c r="M205">
        <f>SUM(M202:M203)</f>
        <v/>
      </c>
      <c r="O205">
        <f>SUM(O202:O203)</f>
        <v/>
      </c>
      <c r="P205">
        <f>SUM(P202:P203)</f>
        <v/>
      </c>
      <c r="Q205">
        <f>SUM(Q202:Q203)</f>
        <v/>
      </c>
      <c r="R205">
        <f>SUM(R202:R203)</f>
        <v/>
      </c>
      <c r="T205">
        <f>SUM(T202:T203)</f>
        <v/>
      </c>
      <c r="U205">
        <f>SUM(U202:U203)</f>
        <v/>
      </c>
      <c r="V205">
        <f>SUM(V202:V203)</f>
        <v/>
      </c>
      <c r="W205">
        <f>SUM(W202:W203)</f>
        <v/>
      </c>
      <c r="Y205">
        <f>SUM(Y202:Y203)</f>
        <v/>
      </c>
      <c r="Z205">
        <f>SUM(Z202:Z203)</f>
        <v/>
      </c>
      <c r="AA205">
        <f>SUM(AA202:AA203)</f>
        <v/>
      </c>
      <c r="AB205">
        <f>SUM(AB202:AB203)</f>
        <v/>
      </c>
      <c r="AD205">
        <f>SUM(AD202:AD203)</f>
        <v/>
      </c>
      <c r="AE205">
        <f>SUM(AE202:AE203)</f>
        <v/>
      </c>
      <c r="AF205">
        <f>SUM(AF202:AF203)</f>
        <v/>
      </c>
      <c r="AG205">
        <f>SUM(AG202:AG203)</f>
        <v/>
      </c>
      <c r="AI205">
        <f>SUM(AI202:AI203)</f>
        <v/>
      </c>
      <c r="AJ205">
        <f>SUM(AJ202:AJ203)</f>
        <v/>
      </c>
      <c r="AK205">
        <f>SUM(AK202:AK203)</f>
        <v/>
      </c>
      <c r="AL205">
        <f>SUM(AL202:AL203)</f>
        <v/>
      </c>
      <c r="AN205">
        <f>SUM(AN202:AN203)</f>
        <v/>
      </c>
      <c r="AO205">
        <f>SUM(AO202:AO203)</f>
        <v/>
      </c>
      <c r="AP205">
        <f>SUM(AP202:AP203)</f>
        <v/>
      </c>
      <c r="AQ205">
        <f>SUM(AQ202:AQ203)</f>
        <v/>
      </c>
      <c r="AS205">
        <f>SUM(AS202:AS203)</f>
        <v/>
      </c>
      <c r="AT205">
        <f>SUM(AT202:AT203)</f>
        <v/>
      </c>
    </row>
    <row r="206">
      <c r="A206" t="inlineStr">
        <is>
          <t>Sum check</t>
        </is>
      </c>
      <c r="F206">
        <f>F204-F205</f>
        <v/>
      </c>
      <c r="G206">
        <f>G204-G205</f>
        <v/>
      </c>
      <c r="H206">
        <f>H204-H205</f>
        <v/>
      </c>
      <c r="J206">
        <f>J204-J205</f>
        <v/>
      </c>
      <c r="K206">
        <f>K204-K205</f>
        <v/>
      </c>
      <c r="L206">
        <f>L204-L205</f>
        <v/>
      </c>
      <c r="M206">
        <f>M204-M205</f>
        <v/>
      </c>
      <c r="O206">
        <f>O204-O205</f>
        <v/>
      </c>
      <c r="P206">
        <f>P204-P205</f>
        <v/>
      </c>
      <c r="Q206">
        <f>Q204-Q205</f>
        <v/>
      </c>
      <c r="R206">
        <f>R204-R205</f>
        <v/>
      </c>
      <c r="T206">
        <f>T204-T205</f>
        <v/>
      </c>
      <c r="U206">
        <f>U204-U205</f>
        <v/>
      </c>
      <c r="V206">
        <f>V204-V205</f>
        <v/>
      </c>
      <c r="W206">
        <f>W204-W205</f>
        <v/>
      </c>
      <c r="Y206">
        <f>Y204-Y205</f>
        <v/>
      </c>
      <c r="Z206">
        <f>Z204-Z205</f>
        <v/>
      </c>
      <c r="AA206">
        <f>AA204-AA205</f>
        <v/>
      </c>
      <c r="AB206">
        <f>AB204-AB205</f>
        <v/>
      </c>
      <c r="AD206">
        <f>AD204-AD205</f>
        <v/>
      </c>
      <c r="AE206">
        <f>AE204-AE205</f>
        <v/>
      </c>
      <c r="AF206">
        <f>AF204-AF205</f>
        <v/>
      </c>
      <c r="AG206">
        <f>AG204-AG205</f>
        <v/>
      </c>
      <c r="AI206">
        <f>AI204-AI205</f>
        <v/>
      </c>
      <c r="AJ206">
        <f>AJ204-AJ205</f>
        <v/>
      </c>
      <c r="AK206">
        <f>AK204-AK205</f>
        <v/>
      </c>
      <c r="AL206">
        <f>AL204-AL205</f>
        <v/>
      </c>
      <c r="AN206">
        <f>AN204-AN205</f>
        <v/>
      </c>
      <c r="AO206">
        <f>AO204-AO205</f>
        <v/>
      </c>
      <c r="AP206">
        <f>AP204-AP205</f>
        <v/>
      </c>
      <c r="AQ206">
        <f>AQ204-AQ205</f>
        <v/>
      </c>
      <c r="AS206">
        <f>AS204-AS205</f>
        <v/>
      </c>
      <c r="AT206">
        <f>AT204-AT205</f>
        <v/>
      </c>
    </row>
    <row r="207">
      <c r="A207" t="inlineStr">
        <is>
          <t>Link check</t>
        </is>
      </c>
      <c r="K207">
        <f>K204-K454</f>
        <v/>
      </c>
      <c r="L207">
        <f>L204-L454</f>
        <v/>
      </c>
      <c r="M207">
        <f>M204-M454</f>
        <v/>
      </c>
      <c r="O207">
        <f>O204-O454</f>
        <v/>
      </c>
      <c r="P207">
        <f>P204-P454</f>
        <v/>
      </c>
      <c r="Q207">
        <f>Q204-Q454</f>
        <v/>
      </c>
      <c r="R207">
        <f>R204-R454</f>
        <v/>
      </c>
      <c r="T207">
        <f>T204-T454</f>
        <v/>
      </c>
      <c r="U207">
        <f>U204-U454</f>
        <v/>
      </c>
      <c r="V207">
        <f>V204-V454</f>
        <v/>
      </c>
      <c r="W207">
        <f>W204-W454</f>
        <v/>
      </c>
      <c r="Y207">
        <f>Y204-Y454</f>
        <v/>
      </c>
      <c r="Z207">
        <f>Z204-Z454</f>
        <v/>
      </c>
      <c r="AA207">
        <f>AA204-AA454</f>
        <v/>
      </c>
      <c r="AB207">
        <f>AB204-AB454</f>
        <v/>
      </c>
      <c r="AD207">
        <f>AD204-AD454</f>
        <v/>
      </c>
      <c r="AE207">
        <f>AE204-AE454</f>
        <v/>
      </c>
      <c r="AF207">
        <f>AF204-AF454</f>
        <v/>
      </c>
      <c r="AG207">
        <f>AG204-AG454</f>
        <v/>
      </c>
      <c r="AI207">
        <f>AI204-AI454</f>
        <v/>
      </c>
      <c r="AJ207">
        <f>AJ204-AJ454</f>
        <v/>
      </c>
      <c r="AK207">
        <f>AK204-AK454</f>
        <v/>
      </c>
      <c r="AL207">
        <f>AL204-AL454</f>
        <v/>
      </c>
      <c r="AN207">
        <f>AN204-AN454</f>
        <v/>
      </c>
      <c r="AO207">
        <f>AO204-AO454</f>
        <v/>
      </c>
      <c r="AP207">
        <f>AP204-AP454</f>
        <v/>
      </c>
      <c r="AQ207">
        <f>AQ204-AQ454</f>
        <v/>
      </c>
      <c r="AS207">
        <f>AS204-AS454</f>
        <v/>
      </c>
    </row>
    <row r="209">
      <c r="A209" t="inlineStr">
        <is>
          <t>Segment equity accounted income</t>
        </is>
      </c>
      <c r="C209" t="inlineStr">
        <is>
          <t>Million</t>
        </is>
      </c>
      <c r="D209" t="inlineStr">
        <is>
          <t>QQQQ</t>
        </is>
      </c>
      <c r="E209" t="inlineStr">
        <is>
          <t>Yes</t>
        </is>
      </c>
      <c r="F209" t="n">
        <v>102</v>
      </c>
      <c r="G209" t="n">
        <v>154</v>
      </c>
      <c r="H209" t="n">
        <v>146</v>
      </c>
      <c r="J209" t="n">
        <v>539</v>
      </c>
      <c r="K209" t="n">
        <v>142</v>
      </c>
      <c r="L209" t="n">
        <v>161</v>
      </c>
      <c r="M209" t="n">
        <v>184</v>
      </c>
      <c r="O209" t="n">
        <v>683</v>
      </c>
      <c r="P209" t="n">
        <v>189</v>
      </c>
      <c r="Q209" t="n">
        <v>225</v>
      </c>
      <c r="R209" t="n">
        <v>237</v>
      </c>
      <c r="T209" t="n">
        <v>904</v>
      </c>
      <c r="U209" t="n">
        <v>239</v>
      </c>
      <c r="V209" t="n">
        <v>193</v>
      </c>
      <c r="W209" t="n">
        <v>197</v>
      </c>
      <c r="Y209" t="n">
        <v>846</v>
      </c>
      <c r="Z209" t="n">
        <v>231</v>
      </c>
      <c r="AA209" t="n">
        <v>271</v>
      </c>
      <c r="AB209" t="n">
        <v>285</v>
      </c>
      <c r="AD209" t="n">
        <v>1100</v>
      </c>
      <c r="AE209" t="n">
        <v>335</v>
      </c>
      <c r="AF209" t="n">
        <v>284</v>
      </c>
      <c r="AG209" t="n">
        <v>307</v>
      </c>
      <c r="AI209" t="n">
        <v>1329</v>
      </c>
      <c r="AJ209" t="n">
        <v>427</v>
      </c>
      <c r="AK209" t="n">
        <v>401</v>
      </c>
      <c r="AL209" t="n">
        <v>415</v>
      </c>
      <c r="AN209" t="n">
        <v>1697</v>
      </c>
      <c r="AO209" t="n">
        <v>460</v>
      </c>
      <c r="AP209" t="n">
        <v>463</v>
      </c>
      <c r="AQ209" t="n">
        <v>439</v>
      </c>
      <c r="AS209" t="n">
        <v>1893</v>
      </c>
    </row>
    <row r="210">
      <c r="A210" t="inlineStr">
        <is>
          <t>Interest expense</t>
        </is>
      </c>
      <c r="C210" t="inlineStr">
        <is>
          <t>Million</t>
        </is>
      </c>
      <c r="D210" t="inlineStr">
        <is>
          <t>QQQQ</t>
        </is>
      </c>
      <c r="E210" t="inlineStr">
        <is>
          <t>Yes</t>
        </is>
      </c>
      <c r="F210" t="n">
        <v>-94</v>
      </c>
      <c r="G210" t="n">
        <v>-98</v>
      </c>
      <c r="H210" t="n">
        <v>-96</v>
      </c>
      <c r="J210" t="n">
        <v>-378</v>
      </c>
      <c r="K210" t="n">
        <v>-100</v>
      </c>
      <c r="L210" t="n">
        <v>-106</v>
      </c>
      <c r="M210" t="n">
        <v>-102</v>
      </c>
      <c r="O210" t="n">
        <v>-409</v>
      </c>
      <c r="P210" t="n">
        <v>-99</v>
      </c>
      <c r="Q210" t="n">
        <v>-117</v>
      </c>
      <c r="R210" t="n">
        <v>-118</v>
      </c>
      <c r="T210" t="n">
        <v>-453</v>
      </c>
      <c r="U210" t="n">
        <v>-122</v>
      </c>
      <c r="V210" t="n">
        <v>-133</v>
      </c>
      <c r="W210" t="n">
        <v>-147</v>
      </c>
      <c r="Y210" t="n">
        <v>-586</v>
      </c>
      <c r="Z210" t="n">
        <v>-219</v>
      </c>
      <c r="AA210" t="n">
        <v>-250</v>
      </c>
      <c r="AB210" t="n">
        <v>-236</v>
      </c>
      <c r="AD210" t="n">
        <v>-937</v>
      </c>
      <c r="AE210" t="n">
        <v>-291</v>
      </c>
      <c r="AF210" t="n">
        <v>-261</v>
      </c>
      <c r="AG210" t="n">
        <v>-284</v>
      </c>
      <c r="AI210" t="n">
        <v>-1224</v>
      </c>
      <c r="AJ210" t="n">
        <v>-362</v>
      </c>
      <c r="AK210" t="n">
        <v>-372</v>
      </c>
      <c r="AL210" t="n">
        <v>-376</v>
      </c>
      <c r="AN210" t="n">
        <v>-1502</v>
      </c>
      <c r="AO210" t="n">
        <v>-418</v>
      </c>
      <c r="AP210" t="n">
        <v>-476</v>
      </c>
      <c r="AQ210" t="n">
        <v>-486</v>
      </c>
      <c r="AS210" t="n">
        <v>-1895</v>
      </c>
    </row>
    <row r="211">
      <c r="A211" t="inlineStr">
        <is>
          <t>Current income taxes</t>
        </is>
      </c>
      <c r="C211" t="inlineStr">
        <is>
          <t>Million</t>
        </is>
      </c>
      <c r="D211" t="inlineStr">
        <is>
          <t>QQQQ</t>
        </is>
      </c>
      <c r="E211" t="inlineStr">
        <is>
          <t>Yes</t>
        </is>
      </c>
      <c r="F211" t="n">
        <v>-7</v>
      </c>
      <c r="G211" t="n">
        <v>-7</v>
      </c>
      <c r="H211" t="n">
        <v>-5</v>
      </c>
      <c r="J211" t="n">
        <v>-19</v>
      </c>
      <c r="K211" t="n">
        <v>-5</v>
      </c>
      <c r="L211" t="n">
        <v>-8</v>
      </c>
      <c r="M211" t="n">
        <v>-9</v>
      </c>
      <c r="O211" t="n">
        <v>-35</v>
      </c>
      <c r="P211" t="n">
        <v>-12</v>
      </c>
      <c r="Q211" t="n">
        <v>-40</v>
      </c>
      <c r="R211" t="n">
        <v>-18</v>
      </c>
      <c r="T211" t="n">
        <v>-111</v>
      </c>
      <c r="U211" t="n">
        <v>-172</v>
      </c>
      <c r="V211" t="n">
        <v>-47</v>
      </c>
      <c r="W211" t="n">
        <v>-56</v>
      </c>
      <c r="Y211" t="n">
        <v>-326</v>
      </c>
      <c r="Z211" t="n">
        <v>-65</v>
      </c>
      <c r="AA211" t="n">
        <v>-64</v>
      </c>
      <c r="AB211" t="n">
        <v>-55</v>
      </c>
      <c r="AD211" t="n">
        <v>-255</v>
      </c>
      <c r="AE211" t="n">
        <v>-59</v>
      </c>
      <c r="AF211" t="n">
        <v>-57</v>
      </c>
      <c r="AG211" t="n">
        <v>-72</v>
      </c>
      <c r="AI211" t="n">
        <v>-247</v>
      </c>
      <c r="AJ211" t="n">
        <v>-97</v>
      </c>
      <c r="AK211" t="n">
        <v>-93</v>
      </c>
      <c r="AL211" t="n">
        <v>-93</v>
      </c>
      <c r="AN211" t="n">
        <v>-402</v>
      </c>
      <c r="AO211" t="n">
        <v>-124</v>
      </c>
      <c r="AP211" t="n">
        <v>-183</v>
      </c>
      <c r="AQ211" t="n">
        <v>-70</v>
      </c>
      <c r="AS211" t="n">
        <v>-481</v>
      </c>
    </row>
    <row r="212">
      <c r="A212" t="inlineStr">
        <is>
          <t>FFO</t>
        </is>
      </c>
      <c r="C212" t="inlineStr">
        <is>
          <t>Million</t>
        </is>
      </c>
      <c r="D212" t="inlineStr">
        <is>
          <t>QQQQ</t>
        </is>
      </c>
      <c r="E212" t="inlineStr">
        <is>
          <t>Yes</t>
        </is>
      </c>
      <c r="F212" t="n">
        <v>57</v>
      </c>
      <c r="G212" t="n">
        <v>61</v>
      </c>
      <c r="H212" t="n">
        <v>71</v>
      </c>
      <c r="J212" t="n">
        <v>252</v>
      </c>
      <c r="K212" t="n">
        <v>71</v>
      </c>
      <c r="L212" t="n">
        <v>111</v>
      </c>
      <c r="M212" t="n">
        <v>89</v>
      </c>
      <c r="O212" t="n">
        <v>374</v>
      </c>
      <c r="P212" t="n">
        <v>83</v>
      </c>
      <c r="Q212" t="n">
        <v>84</v>
      </c>
      <c r="R212" t="n">
        <v>87</v>
      </c>
      <c r="T212" t="n">
        <v>345</v>
      </c>
      <c r="U212" t="n">
        <v>341</v>
      </c>
      <c r="V212" t="n">
        <v>86</v>
      </c>
      <c r="W212" t="n">
        <v>80</v>
      </c>
      <c r="Y212" t="n">
        <v>602</v>
      </c>
      <c r="Z212" t="n">
        <v>194</v>
      </c>
      <c r="AA212" t="n">
        <v>62</v>
      </c>
      <c r="AB212" t="n">
        <v>103</v>
      </c>
      <c r="AD212" t="n">
        <v>464</v>
      </c>
      <c r="AE212" t="n">
        <v>137</v>
      </c>
      <c r="AF212" t="n">
        <v>84</v>
      </c>
      <c r="AG212" t="n">
        <v>244</v>
      </c>
      <c r="AI212" t="n">
        <v>569</v>
      </c>
      <c r="AJ212" t="n">
        <v>130</v>
      </c>
      <c r="AK212" t="n">
        <v>317</v>
      </c>
      <c r="AL212" t="n">
        <v>248</v>
      </c>
      <c r="AN212" t="n">
        <v>797</v>
      </c>
      <c r="AO212" t="n">
        <v>115</v>
      </c>
      <c r="AP212" t="n">
        <v>245</v>
      </c>
      <c r="AQ212" t="n">
        <v>126</v>
      </c>
      <c r="AS212" t="n">
        <v>640</v>
      </c>
      <c r="AT212" t="n">
        <v>136</v>
      </c>
    </row>
    <row r="213">
      <c r="A213" t="inlineStr">
        <is>
          <t>Common equity</t>
        </is>
      </c>
      <c r="C213" t="inlineStr">
        <is>
          <t>Million</t>
        </is>
      </c>
      <c r="D213" t="inlineStr">
        <is>
          <t>QQQQ</t>
        </is>
      </c>
      <c r="F213" t="n">
        <v>1923</v>
      </c>
      <c r="G213" t="n">
        <v>2182</v>
      </c>
      <c r="H213" t="n">
        <v>2024</v>
      </c>
      <c r="I213" t="n">
        <v>2203</v>
      </c>
      <c r="K213" t="n">
        <v>2294</v>
      </c>
      <c r="L213" t="n">
        <v>2368</v>
      </c>
      <c r="M213" t="n">
        <v>2343</v>
      </c>
      <c r="N213" t="n">
        <v>2697</v>
      </c>
      <c r="P213" t="n">
        <v>2668</v>
      </c>
      <c r="Q213" t="n">
        <v>2571</v>
      </c>
      <c r="R213" t="n">
        <v>2874</v>
      </c>
      <c r="S213" t="n">
        <v>2834</v>
      </c>
      <c r="U213" t="n">
        <v>2846</v>
      </c>
      <c r="V213" t="n">
        <v>2592</v>
      </c>
      <c r="W213" t="n">
        <v>2545</v>
      </c>
      <c r="X213" t="n">
        <v>2887</v>
      </c>
      <c r="Z213" t="n">
        <v>2739</v>
      </c>
      <c r="AA213" t="n">
        <v>2678</v>
      </c>
      <c r="AB213" t="n">
        <v>2617</v>
      </c>
      <c r="AC213" t="n">
        <v>2792</v>
      </c>
      <c r="AE213" t="n">
        <v>2450</v>
      </c>
      <c r="AF213" t="n">
        <v>2336</v>
      </c>
      <c r="AG213" t="n">
        <v>2237</v>
      </c>
      <c r="AH213" t="n">
        <v>2552</v>
      </c>
      <c r="AJ213" t="n">
        <v>2449</v>
      </c>
      <c r="AK213" t="n">
        <v>2323</v>
      </c>
      <c r="AL213" t="n">
        <v>2293</v>
      </c>
      <c r="AM213" t="n">
        <v>3022</v>
      </c>
      <c r="AO213" t="n">
        <v>3010</v>
      </c>
      <c r="AP213" t="n">
        <v>2781</v>
      </c>
      <c r="AQ213" t="n">
        <v>2550</v>
      </c>
      <c r="AR213" t="n">
        <v>2784</v>
      </c>
      <c r="AT213" t="n">
        <v>2649</v>
      </c>
    </row>
    <row r="214">
      <c r="A214" t="inlineStr">
        <is>
          <t>Equity accounted investments</t>
        </is>
      </c>
      <c r="C214" t="inlineStr">
        <is>
          <t>Million</t>
        </is>
      </c>
      <c r="D214" t="inlineStr">
        <is>
          <t>QQQQ</t>
        </is>
      </c>
      <c r="F214" t="n">
        <v>4261</v>
      </c>
      <c r="G214" t="n">
        <v>4469</v>
      </c>
      <c r="H214" t="n">
        <v>4021</v>
      </c>
      <c r="I214" t="n">
        <v>4690</v>
      </c>
      <c r="K214" t="n">
        <v>4972</v>
      </c>
      <c r="L214" t="n">
        <v>5727</v>
      </c>
      <c r="M214" t="n">
        <v>6697</v>
      </c>
      <c r="N214" t="n">
        <v>7346</v>
      </c>
      <c r="P214" t="n">
        <v>7548</v>
      </c>
      <c r="Q214" t="n">
        <v>7874</v>
      </c>
      <c r="R214" t="n">
        <v>8158</v>
      </c>
      <c r="S214" t="n">
        <v>8793</v>
      </c>
      <c r="U214" t="n">
        <v>7913</v>
      </c>
      <c r="V214" t="n">
        <v>7363</v>
      </c>
      <c r="W214" t="n">
        <v>7218</v>
      </c>
      <c r="X214" t="n">
        <v>7636</v>
      </c>
      <c r="Z214" t="n">
        <v>8147</v>
      </c>
      <c r="AA214" t="n">
        <v>8269</v>
      </c>
      <c r="AB214" t="n">
        <v>8135</v>
      </c>
      <c r="AC214" t="n">
        <v>8972</v>
      </c>
      <c r="AE214" t="n">
        <v>7753</v>
      </c>
      <c r="AF214" t="n">
        <v>7797</v>
      </c>
      <c r="AG214" t="n">
        <v>9258</v>
      </c>
      <c r="AH214" t="n">
        <v>10530</v>
      </c>
      <c r="AJ214" t="n">
        <v>9838</v>
      </c>
      <c r="AK214" t="n">
        <v>10171</v>
      </c>
      <c r="AL214" t="n">
        <v>9780</v>
      </c>
      <c r="AM214" t="n">
        <v>9569</v>
      </c>
      <c r="AO214" t="n">
        <v>10783</v>
      </c>
      <c r="AP214" t="n">
        <v>10298</v>
      </c>
      <c r="AQ214" t="n">
        <v>10673</v>
      </c>
      <c r="AR214" t="n">
        <v>11844</v>
      </c>
    </row>
    <row r="215">
      <c r="A215" t="inlineStr">
        <is>
          <t>Additions to non-current assets</t>
        </is>
      </c>
      <c r="C215" t="inlineStr">
        <is>
          <t>Million</t>
        </is>
      </c>
      <c r="D215" t="inlineStr">
        <is>
          <t>QQQQ</t>
        </is>
      </c>
      <c r="E215" t="inlineStr">
        <is>
          <t>Yes</t>
        </is>
      </c>
      <c r="F215" t="n">
        <v>1235</v>
      </c>
      <c r="G215" t="n">
        <v>296</v>
      </c>
      <c r="H215" t="n">
        <v>293</v>
      </c>
      <c r="J215" t="n">
        <v>2527</v>
      </c>
      <c r="K215" t="n">
        <v>374</v>
      </c>
      <c r="L215" t="n">
        <v>1671</v>
      </c>
      <c r="M215" t="n">
        <v>2678</v>
      </c>
      <c r="O215" t="n">
        <v>5105</v>
      </c>
      <c r="P215" t="n">
        <v>320</v>
      </c>
      <c r="Q215" t="n">
        <v>6953</v>
      </c>
      <c r="R215" t="n">
        <v>214</v>
      </c>
      <c r="T215" t="n">
        <v>7991</v>
      </c>
      <c r="U215" t="n">
        <v>242</v>
      </c>
      <c r="V215" t="n">
        <v>1514</v>
      </c>
      <c r="W215" t="n">
        <v>808</v>
      </c>
      <c r="Y215" t="n">
        <v>10524</v>
      </c>
      <c r="Z215" t="n">
        <v>3720</v>
      </c>
      <c r="AA215" t="n">
        <v>594</v>
      </c>
      <c r="AB215" t="n">
        <v>897</v>
      </c>
      <c r="AD215" t="n">
        <v>17352</v>
      </c>
      <c r="AE215" t="n">
        <v>391</v>
      </c>
      <c r="AF215" t="n">
        <v>418</v>
      </c>
      <c r="AG215" t="n">
        <v>7401</v>
      </c>
      <c r="AI215" t="n">
        <v>11200</v>
      </c>
      <c r="AJ215" t="n">
        <v>828</v>
      </c>
      <c r="AK215" t="n">
        <v>514</v>
      </c>
      <c r="AL215" t="n">
        <v>15226</v>
      </c>
      <c r="AN215" t="n">
        <v>18248</v>
      </c>
      <c r="AO215" t="n">
        <v>1350</v>
      </c>
      <c r="AP215" t="n">
        <v>1639</v>
      </c>
      <c r="AQ215" t="n">
        <v>1905</v>
      </c>
      <c r="AS215" t="n">
        <v>6604</v>
      </c>
    </row>
    <row r="217">
      <c r="A217" t="inlineStr">
        <is>
          <t>Service activities</t>
        </is>
      </c>
    </row>
    <row r="218">
      <c r="A218" t="inlineStr">
        <is>
          <t>External revenues</t>
        </is>
      </c>
      <c r="C218" t="inlineStr">
        <is>
          <t>Million</t>
        </is>
      </c>
      <c r="D218" t="inlineStr">
        <is>
          <t>QQQQ</t>
        </is>
      </c>
      <c r="E218" t="inlineStr">
        <is>
          <t>Yes</t>
        </is>
      </c>
      <c r="F218" t="n">
        <v>913</v>
      </c>
      <c r="G218" t="n">
        <v>1342</v>
      </c>
      <c r="H218" t="n">
        <v>1327</v>
      </c>
      <c r="J218" t="n">
        <v>5055</v>
      </c>
    </row>
    <row r="219">
      <c r="A219" t="inlineStr">
        <is>
          <t>Segmented revenues</t>
        </is>
      </c>
      <c r="C219" t="inlineStr">
        <is>
          <t>Million</t>
        </is>
      </c>
      <c r="D219" t="inlineStr">
        <is>
          <t>QQQQ</t>
        </is>
      </c>
      <c r="E219" t="inlineStr">
        <is>
          <t>Yes</t>
        </is>
      </c>
      <c r="F219" t="n">
        <v>913</v>
      </c>
      <c r="G219" t="n">
        <v>1342</v>
      </c>
      <c r="H219" t="n">
        <v>1327</v>
      </c>
      <c r="J219" t="n">
        <v>5055</v>
      </c>
    </row>
    <row r="220">
      <c r="A220" t="inlineStr">
        <is>
          <t>Link check</t>
        </is>
      </c>
      <c r="F220">
        <f>F219-F5229</f>
        <v/>
      </c>
      <c r="G220">
        <f>G219-G5229</f>
        <v/>
      </c>
      <c r="H220">
        <f>H219-H5229</f>
        <v/>
      </c>
      <c r="J220">
        <f>J219-J5229</f>
        <v/>
      </c>
    </row>
    <row r="222">
      <c r="A222" t="inlineStr">
        <is>
          <t>Equity accounted income</t>
        </is>
      </c>
      <c r="C222" t="inlineStr">
        <is>
          <t>Million</t>
        </is>
      </c>
      <c r="D222" t="inlineStr">
        <is>
          <t>QQQQ</t>
        </is>
      </c>
      <c r="E222" t="inlineStr">
        <is>
          <t>Yes</t>
        </is>
      </c>
      <c r="F222" t="n">
        <v>3</v>
      </c>
      <c r="G222" t="n">
        <v>6</v>
      </c>
      <c r="H222" t="n">
        <v>6</v>
      </c>
      <c r="J222" t="n">
        <v>20</v>
      </c>
    </row>
    <row r="223">
      <c r="A223" t="inlineStr">
        <is>
          <t>Interest expense</t>
        </is>
      </c>
      <c r="C223" t="inlineStr">
        <is>
          <t>Million</t>
        </is>
      </c>
      <c r="D223" t="inlineStr">
        <is>
          <t>QQQQ</t>
        </is>
      </c>
      <c r="E223" t="inlineStr">
        <is>
          <t>Yes</t>
        </is>
      </c>
      <c r="F223" t="n">
        <v>-2</v>
      </c>
      <c r="G223" t="n">
        <v>-2</v>
      </c>
      <c r="H223" t="n">
        <v>-2</v>
      </c>
      <c r="J223" t="n">
        <v>-8</v>
      </c>
    </row>
    <row r="224">
      <c r="A224" t="inlineStr">
        <is>
          <t>Current income taxes</t>
        </is>
      </c>
      <c r="C224" t="inlineStr">
        <is>
          <t>Million</t>
        </is>
      </c>
      <c r="D224" t="inlineStr">
        <is>
          <t>QQQQ</t>
        </is>
      </c>
      <c r="E224" t="inlineStr">
        <is>
          <t>Yes</t>
        </is>
      </c>
      <c r="F224" t="n">
        <v>-1</v>
      </c>
      <c r="G224" t="n">
        <v>-4</v>
      </c>
      <c r="H224" t="n">
        <v>-5</v>
      </c>
      <c r="J224" t="n">
        <v>-11</v>
      </c>
    </row>
    <row r="225">
      <c r="A225" t="inlineStr">
        <is>
          <t>Funds from operations</t>
        </is>
      </c>
      <c r="C225" t="inlineStr">
        <is>
          <t>Million</t>
        </is>
      </c>
      <c r="D225" t="inlineStr">
        <is>
          <t>QQQQ</t>
        </is>
      </c>
      <c r="E225" t="inlineStr">
        <is>
          <t>Yes</t>
        </is>
      </c>
      <c r="F225" t="n">
        <v>43</v>
      </c>
      <c r="G225" t="n">
        <v>22</v>
      </c>
      <c r="H225" t="n">
        <v>46</v>
      </c>
      <c r="J225" t="n">
        <v>186</v>
      </c>
    </row>
    <row r="226">
      <c r="A226" t="inlineStr">
        <is>
          <t>Common equity</t>
        </is>
      </c>
      <c r="C226" t="inlineStr">
        <is>
          <t>Million</t>
        </is>
      </c>
      <c r="D226" t="inlineStr">
        <is>
          <t>QQQQ</t>
        </is>
      </c>
      <c r="F226" t="n">
        <v>1268</v>
      </c>
      <c r="G226" t="n">
        <v>1227</v>
      </c>
      <c r="H226" t="n">
        <v>1054</v>
      </c>
      <c r="I226" t="n">
        <v>980</v>
      </c>
    </row>
    <row r="227">
      <c r="A227" t="inlineStr">
        <is>
          <t>Equity accounted investments</t>
        </is>
      </c>
      <c r="C227" t="inlineStr">
        <is>
          <t>Million</t>
        </is>
      </c>
      <c r="D227" t="inlineStr">
        <is>
          <t>QQQQ</t>
        </is>
      </c>
      <c r="F227" t="n">
        <v>4</v>
      </c>
      <c r="G227" t="n">
        <v>2</v>
      </c>
      <c r="H227" t="n">
        <v>3</v>
      </c>
      <c r="I227" t="n">
        <v>1</v>
      </c>
    </row>
    <row r="228">
      <c r="A228" t="inlineStr">
        <is>
          <t>Additions to non-current assets</t>
        </is>
      </c>
      <c r="C228" t="inlineStr">
        <is>
          <t>Million</t>
        </is>
      </c>
      <c r="D228" t="inlineStr">
        <is>
          <t>QQQQ</t>
        </is>
      </c>
      <c r="E228" t="inlineStr">
        <is>
          <t>Yes</t>
        </is>
      </c>
      <c r="F228" t="n">
        <v>1</v>
      </c>
      <c r="G228" t="n">
        <v>3</v>
      </c>
      <c r="J228" t="n">
        <v>5</v>
      </c>
    </row>
    <row r="230">
      <c r="A230" t="inlineStr">
        <is>
          <t>Private equity</t>
        </is>
      </c>
    </row>
    <row r="231">
      <c r="A231" t="inlineStr">
        <is>
          <t>External revenues</t>
        </is>
      </c>
      <c r="C231" t="inlineStr">
        <is>
          <t>Million</t>
        </is>
      </c>
      <c r="D231" t="inlineStr">
        <is>
          <t>QQQQ</t>
        </is>
      </c>
      <c r="E231" t="inlineStr">
        <is>
          <t>Yes</t>
        </is>
      </c>
      <c r="F231" t="n">
        <v>598</v>
      </c>
      <c r="G231" t="n">
        <v>660</v>
      </c>
      <c r="H231" t="n">
        <v>853</v>
      </c>
      <c r="J231" t="n">
        <v>3041</v>
      </c>
      <c r="K231" t="n">
        <v>2060</v>
      </c>
      <c r="L231" t="n">
        <v>2439</v>
      </c>
      <c r="M231" t="n">
        <v>2500</v>
      </c>
      <c r="O231" t="n">
        <v>9603</v>
      </c>
      <c r="P231" t="n">
        <v>2398</v>
      </c>
      <c r="Q231" t="n">
        <v>5370</v>
      </c>
      <c r="R231" t="n">
        <v>8148</v>
      </c>
      <c r="T231" t="n">
        <v>24220</v>
      </c>
      <c r="U231" t="n">
        <v>8115</v>
      </c>
      <c r="V231" t="n">
        <v>8678</v>
      </c>
      <c r="W231" t="n">
        <v>9888</v>
      </c>
      <c r="Y231" t="n">
        <v>36828</v>
      </c>
      <c r="Z231" t="n">
        <v>9144</v>
      </c>
      <c r="AA231" t="n">
        <v>10738</v>
      </c>
      <c r="AB231" t="n">
        <v>11861</v>
      </c>
      <c r="AD231" t="n">
        <v>43099</v>
      </c>
      <c r="AE231" t="n">
        <v>10092</v>
      </c>
      <c r="AF231" t="n">
        <v>7247</v>
      </c>
      <c r="AG231" t="n">
        <v>9923</v>
      </c>
      <c r="AI231" t="n">
        <v>37161</v>
      </c>
      <c r="AJ231" t="n">
        <v>9712</v>
      </c>
      <c r="AK231" t="n">
        <v>11134</v>
      </c>
      <c r="AL231" t="n">
        <v>11976</v>
      </c>
      <c r="AN231" t="n">
        <v>46252</v>
      </c>
      <c r="AO231" t="n">
        <v>13424</v>
      </c>
      <c r="AP231" t="n">
        <v>14642</v>
      </c>
      <c r="AQ231" t="n">
        <v>14847</v>
      </c>
    </row>
    <row r="232">
      <c r="A232" t="inlineStr">
        <is>
          <t>Inter-segment and other revenues</t>
        </is>
      </c>
      <c r="C232" t="inlineStr">
        <is>
          <t>Million</t>
        </is>
      </c>
      <c r="D232" t="inlineStr">
        <is>
          <t>QQQQ</t>
        </is>
      </c>
      <c r="E232" t="inlineStr">
        <is>
          <t>Yes</t>
        </is>
      </c>
      <c r="K232" t="n">
        <v>65</v>
      </c>
      <c r="L232" t="n">
        <v>93</v>
      </c>
      <c r="M232" t="n">
        <v>83</v>
      </c>
      <c r="O232" t="n">
        <v>359</v>
      </c>
      <c r="P232" t="n">
        <v>78</v>
      </c>
      <c r="Q232" t="n">
        <v>83</v>
      </c>
      <c r="R232" t="n">
        <v>94</v>
      </c>
      <c r="T232" t="n">
        <v>357</v>
      </c>
      <c r="U232" t="n">
        <v>105</v>
      </c>
      <c r="V232" t="n">
        <v>126</v>
      </c>
      <c r="W232" t="n">
        <v>122</v>
      </c>
      <c r="Y232" t="n">
        <v>442</v>
      </c>
      <c r="Z232" t="n">
        <v>94</v>
      </c>
      <c r="AA232" t="n">
        <v>107</v>
      </c>
      <c r="AB232" t="n">
        <v>160</v>
      </c>
      <c r="AD232" t="n">
        <v>479</v>
      </c>
      <c r="AE232" t="n">
        <v>121</v>
      </c>
      <c r="AF232" t="n">
        <v>144</v>
      </c>
      <c r="AG232" t="n">
        <v>168</v>
      </c>
      <c r="AI232" t="n">
        <v>614</v>
      </c>
      <c r="AJ232" t="n">
        <v>155</v>
      </c>
      <c r="AK232" t="n">
        <v>128</v>
      </c>
      <c r="AL232" t="n">
        <v>84</v>
      </c>
      <c r="AN232" t="n">
        <v>431</v>
      </c>
      <c r="AO232" t="n">
        <v>72</v>
      </c>
      <c r="AP232" t="n">
        <v>56</v>
      </c>
      <c r="AQ232" t="n">
        <v>44</v>
      </c>
    </row>
    <row r="233">
      <c r="A233" t="inlineStr">
        <is>
          <t>Segmented revenues</t>
        </is>
      </c>
      <c r="C233" t="inlineStr">
        <is>
          <t>Million</t>
        </is>
      </c>
      <c r="D233" t="inlineStr">
        <is>
          <t>QQQQ</t>
        </is>
      </c>
      <c r="E233" t="inlineStr">
        <is>
          <t>Yes</t>
        </is>
      </c>
      <c r="F233" t="n">
        <v>598</v>
      </c>
      <c r="G233" t="n">
        <v>660</v>
      </c>
      <c r="H233" t="n">
        <v>853</v>
      </c>
      <c r="J233" t="n">
        <v>3041</v>
      </c>
      <c r="K233" t="n">
        <v>2125</v>
      </c>
      <c r="L233" t="n">
        <v>2532</v>
      </c>
      <c r="M233" t="n">
        <v>2583</v>
      </c>
      <c r="O233" t="n">
        <v>9962</v>
      </c>
      <c r="P233" t="n">
        <v>2476</v>
      </c>
      <c r="Q233" t="n">
        <v>5453</v>
      </c>
      <c r="R233" t="n">
        <v>8242</v>
      </c>
      <c r="T233" t="n">
        <v>24577</v>
      </c>
      <c r="U233" t="n">
        <v>8220</v>
      </c>
      <c r="V233" t="n">
        <v>8804</v>
      </c>
      <c r="W233" t="n">
        <v>10010</v>
      </c>
      <c r="Y233" t="n">
        <v>37270</v>
      </c>
      <c r="Z233" t="n">
        <v>9238</v>
      </c>
      <c r="AA233" t="n">
        <v>10845</v>
      </c>
      <c r="AB233" t="n">
        <v>12021</v>
      </c>
      <c r="AD233" t="n">
        <v>43578</v>
      </c>
      <c r="AE233" t="n">
        <v>10213</v>
      </c>
      <c r="AF233" t="n">
        <v>7391</v>
      </c>
      <c r="AG233" t="n">
        <v>10091</v>
      </c>
      <c r="AI233" t="n">
        <v>37775</v>
      </c>
      <c r="AJ233" t="n">
        <v>9867</v>
      </c>
      <c r="AK233" t="n">
        <v>11262</v>
      </c>
      <c r="AL233" t="n">
        <v>12060</v>
      </c>
      <c r="AN233" t="n">
        <v>46683</v>
      </c>
      <c r="AO233" t="n">
        <v>13496</v>
      </c>
      <c r="AP233" t="n">
        <v>14698</v>
      </c>
      <c r="AQ233" t="n">
        <v>14891</v>
      </c>
    </row>
    <row r="234">
      <c r="A234" t="inlineStr">
        <is>
          <t>Segmented revenues-c</t>
        </is>
      </c>
      <c r="F234">
        <f>SUM(F231:F232)</f>
        <v/>
      </c>
      <c r="G234">
        <f>SUM(G231:G232)</f>
        <v/>
      </c>
      <c r="H234">
        <f>SUM(H231:H232)</f>
        <v/>
      </c>
      <c r="J234">
        <f>SUM(J231:J232)</f>
        <v/>
      </c>
      <c r="K234">
        <f>SUM(K231:K232)</f>
        <v/>
      </c>
      <c r="L234">
        <f>SUM(L231:L232)</f>
        <v/>
      </c>
      <c r="M234">
        <f>SUM(M231:M232)</f>
        <v/>
      </c>
      <c r="O234">
        <f>SUM(O231:O232)</f>
        <v/>
      </c>
      <c r="P234">
        <f>SUM(P231:P232)</f>
        <v/>
      </c>
      <c r="Q234">
        <f>SUM(Q231:Q232)</f>
        <v/>
      </c>
      <c r="R234">
        <f>SUM(R231:R232)</f>
        <v/>
      </c>
      <c r="T234">
        <f>SUM(T231:T232)</f>
        <v/>
      </c>
      <c r="U234">
        <f>SUM(U231:U232)</f>
        <v/>
      </c>
      <c r="V234">
        <f>SUM(V231:V232)</f>
        <v/>
      </c>
      <c r="W234">
        <f>SUM(W231:W232)</f>
        <v/>
      </c>
      <c r="Y234">
        <f>SUM(Y231:Y232)</f>
        <v/>
      </c>
      <c r="Z234">
        <f>SUM(Z231:Z232)</f>
        <v/>
      </c>
      <c r="AA234">
        <f>SUM(AA231:AA232)</f>
        <v/>
      </c>
      <c r="AB234">
        <f>SUM(AB231:AB232)</f>
        <v/>
      </c>
      <c r="AD234">
        <f>SUM(AD231:AD232)</f>
        <v/>
      </c>
      <c r="AE234">
        <f>SUM(AE231:AE232)</f>
        <v/>
      </c>
      <c r="AF234">
        <f>SUM(AF231:AF232)</f>
        <v/>
      </c>
      <c r="AG234">
        <f>SUM(AG231:AG232)</f>
        <v/>
      </c>
      <c r="AI234">
        <f>SUM(AI231:AI232)</f>
        <v/>
      </c>
      <c r="AJ234">
        <f>SUM(AJ231:AJ232)</f>
        <v/>
      </c>
      <c r="AK234">
        <f>SUM(AK231:AK232)</f>
        <v/>
      </c>
      <c r="AL234">
        <f>SUM(AL231:AL232)</f>
        <v/>
      </c>
      <c r="AN234">
        <f>SUM(AN231:AN232)</f>
        <v/>
      </c>
      <c r="AO234">
        <f>SUM(AO231:AO232)</f>
        <v/>
      </c>
      <c r="AP234">
        <f>SUM(AP231:AP232)</f>
        <v/>
      </c>
      <c r="AQ234">
        <f>SUM(AQ231:AQ232)</f>
        <v/>
      </c>
    </row>
    <row r="235">
      <c r="A235" t="inlineStr">
        <is>
          <t>Sum check</t>
        </is>
      </c>
      <c r="F235">
        <f>F233-F234</f>
        <v/>
      </c>
      <c r="G235">
        <f>G233-G234</f>
        <v/>
      </c>
      <c r="H235">
        <f>H233-H234</f>
        <v/>
      </c>
      <c r="J235">
        <f>J233-J234</f>
        <v/>
      </c>
      <c r="K235">
        <f>K233-K234</f>
        <v/>
      </c>
      <c r="L235">
        <f>L233-L234</f>
        <v/>
      </c>
      <c r="M235">
        <f>M233-M234</f>
        <v/>
      </c>
      <c r="O235">
        <f>O233-O234</f>
        <v/>
      </c>
      <c r="P235">
        <f>P233-P234</f>
        <v/>
      </c>
      <c r="Q235">
        <f>Q233-Q234</f>
        <v/>
      </c>
      <c r="R235">
        <f>R233-R234</f>
        <v/>
      </c>
      <c r="T235">
        <f>T233-T234</f>
        <v/>
      </c>
      <c r="U235">
        <f>U233-U234</f>
        <v/>
      </c>
      <c r="V235">
        <f>V233-V234</f>
        <v/>
      </c>
      <c r="W235">
        <f>W233-W234</f>
        <v/>
      </c>
      <c r="Y235">
        <f>Y233-Y234</f>
        <v/>
      </c>
      <c r="Z235">
        <f>Z233-Z234</f>
        <v/>
      </c>
      <c r="AA235">
        <f>AA233-AA234</f>
        <v/>
      </c>
      <c r="AB235">
        <f>AB233-AB234</f>
        <v/>
      </c>
      <c r="AD235">
        <f>AD233-AD234</f>
        <v/>
      </c>
      <c r="AE235">
        <f>AE233-AE234</f>
        <v/>
      </c>
      <c r="AF235">
        <f>AF233-AF234</f>
        <v/>
      </c>
      <c r="AG235">
        <f>AG233-AG234</f>
        <v/>
      </c>
      <c r="AI235">
        <f>AI233-AI234</f>
        <v/>
      </c>
      <c r="AJ235">
        <f>AJ233-AJ234</f>
        <v/>
      </c>
      <c r="AK235">
        <f>AK233-AK234</f>
        <v/>
      </c>
      <c r="AL235">
        <f>AL233-AL234</f>
        <v/>
      </c>
      <c r="AN235">
        <f>AN233-AN234</f>
        <v/>
      </c>
      <c r="AO235">
        <f>AO233-AO234</f>
        <v/>
      </c>
      <c r="AP235">
        <f>AP233-AP234</f>
        <v/>
      </c>
      <c r="AQ235">
        <f>AQ233-AQ234</f>
        <v/>
      </c>
    </row>
    <row r="236">
      <c r="A236" t="inlineStr">
        <is>
          <t>Link check</t>
        </is>
      </c>
      <c r="K236">
        <f>K233-K501</f>
        <v/>
      </c>
      <c r="L236">
        <f>L233-L501</f>
        <v/>
      </c>
      <c r="M236">
        <f>M233-M501</f>
        <v/>
      </c>
      <c r="O236">
        <f>O233-O501</f>
        <v/>
      </c>
      <c r="P236">
        <f>P233-P501</f>
        <v/>
      </c>
      <c r="Q236">
        <f>Q233-Q501</f>
        <v/>
      </c>
      <c r="R236">
        <f>R233-R501</f>
        <v/>
      </c>
      <c r="T236">
        <f>T233-T501</f>
        <v/>
      </c>
      <c r="U236">
        <f>U233-U501</f>
        <v/>
      </c>
      <c r="V236">
        <f>V233-V501</f>
        <v/>
      </c>
      <c r="W236">
        <f>W233-W501</f>
        <v/>
      </c>
      <c r="Y236">
        <f>Y233-Y501</f>
        <v/>
      </c>
      <c r="Z236">
        <f>Z233-Z501</f>
        <v/>
      </c>
      <c r="AA236">
        <f>AA233-AA501</f>
        <v/>
      </c>
      <c r="AB236">
        <f>AB233-AB501</f>
        <v/>
      </c>
      <c r="AD236">
        <f>AD233-AD501</f>
        <v/>
      </c>
      <c r="AE236">
        <f>AE233-AE501</f>
        <v/>
      </c>
      <c r="AF236">
        <f>AF233-AF501</f>
        <v/>
      </c>
      <c r="AG236">
        <f>AG233-AG501</f>
        <v/>
      </c>
      <c r="AI236">
        <f>AI233-AI501</f>
        <v/>
      </c>
      <c r="AJ236">
        <f>AJ233-AJ501</f>
        <v/>
      </c>
      <c r="AK236">
        <f>AK233-AK501</f>
        <v/>
      </c>
      <c r="AL236">
        <f>AL233-AL501</f>
        <v/>
      </c>
      <c r="AN236">
        <f>AN233-AN501</f>
        <v/>
      </c>
      <c r="AO236">
        <f>AO233-AO501</f>
        <v/>
      </c>
      <c r="AP236">
        <f>AP233-AP501</f>
        <v/>
      </c>
      <c r="AQ236">
        <f>AQ233-AQ501</f>
        <v/>
      </c>
    </row>
    <row r="238">
      <c r="A238" t="inlineStr">
        <is>
          <t>Segment equity accounted income</t>
        </is>
      </c>
      <c r="C238" t="inlineStr">
        <is>
          <t>Million</t>
        </is>
      </c>
      <c r="D238" t="inlineStr">
        <is>
          <t>QQQQ</t>
        </is>
      </c>
      <c r="E238" t="inlineStr">
        <is>
          <t>Yes</t>
        </is>
      </c>
      <c r="G238" t="n">
        <v>10</v>
      </c>
      <c r="H238" t="n">
        <v>29</v>
      </c>
      <c r="J238" t="n">
        <v>79</v>
      </c>
      <c r="K238" t="n">
        <v>54</v>
      </c>
      <c r="L238" t="n">
        <v>42</v>
      </c>
      <c r="M238" t="n">
        <v>39</v>
      </c>
      <c r="O238" t="n">
        <v>163</v>
      </c>
      <c r="P238" t="n">
        <v>36</v>
      </c>
      <c r="Q238" t="n">
        <v>39</v>
      </c>
      <c r="R238" t="n">
        <v>36</v>
      </c>
      <c r="T238" t="n">
        <v>229</v>
      </c>
      <c r="U238" t="n">
        <v>140</v>
      </c>
      <c r="V238" t="n">
        <v>201</v>
      </c>
      <c r="W238" t="n">
        <v>108</v>
      </c>
      <c r="Y238" t="n">
        <v>526</v>
      </c>
      <c r="Z238" t="n">
        <v>67</v>
      </c>
      <c r="AA238" t="n">
        <v>85</v>
      </c>
      <c r="AB238" t="n">
        <v>77</v>
      </c>
      <c r="AD238" t="n">
        <v>320</v>
      </c>
      <c r="AE238" t="n">
        <v>116</v>
      </c>
      <c r="AF238" t="n">
        <v>80</v>
      </c>
      <c r="AG238" t="n">
        <v>188</v>
      </c>
      <c r="AI238" t="n">
        <v>600</v>
      </c>
      <c r="AJ238" t="n">
        <v>87</v>
      </c>
      <c r="AK238" t="n">
        <v>86</v>
      </c>
      <c r="AL238" t="n">
        <v>123</v>
      </c>
      <c r="AN238" t="n">
        <v>448</v>
      </c>
      <c r="AO238" t="n">
        <v>129</v>
      </c>
      <c r="AP238" t="n">
        <v>161</v>
      </c>
      <c r="AQ238" t="n">
        <v>143</v>
      </c>
    </row>
    <row r="239">
      <c r="A239" t="inlineStr">
        <is>
          <t>Interest expense</t>
        </is>
      </c>
      <c r="C239" t="inlineStr">
        <is>
          <t>Million</t>
        </is>
      </c>
      <c r="D239" t="inlineStr">
        <is>
          <t>QQQQ</t>
        </is>
      </c>
      <c r="E239" t="inlineStr">
        <is>
          <t>Yes</t>
        </is>
      </c>
      <c r="F239" t="n">
        <v>-23</v>
      </c>
      <c r="G239" t="n">
        <v>-39</v>
      </c>
      <c r="H239" t="n">
        <v>-32</v>
      </c>
      <c r="J239" t="n">
        <v>-130</v>
      </c>
      <c r="K239" t="n">
        <v>-38</v>
      </c>
      <c r="L239" t="n">
        <v>-38</v>
      </c>
      <c r="M239" t="n">
        <v>-37</v>
      </c>
      <c r="O239" t="n">
        <v>-147</v>
      </c>
      <c r="P239" t="n">
        <v>-30</v>
      </c>
      <c r="Q239" t="n">
        <v>-60</v>
      </c>
      <c r="R239" t="n">
        <v>-75</v>
      </c>
      <c r="T239" t="n">
        <v>-237</v>
      </c>
      <c r="U239" t="n">
        <v>-67</v>
      </c>
      <c r="V239" t="n">
        <v>-84</v>
      </c>
      <c r="W239" t="n">
        <v>-167</v>
      </c>
      <c r="Y239" t="n">
        <v>-520</v>
      </c>
      <c r="Z239" t="n">
        <v>-207</v>
      </c>
      <c r="AA239" t="n">
        <v>-372</v>
      </c>
      <c r="AB239" t="n">
        <v>-489</v>
      </c>
      <c r="AD239" t="n">
        <v>-1536</v>
      </c>
      <c r="AE239" t="n">
        <v>-395</v>
      </c>
      <c r="AF239" t="n">
        <v>-379</v>
      </c>
      <c r="AG239" t="n">
        <v>-385</v>
      </c>
      <c r="AI239" t="n">
        <v>-1573</v>
      </c>
      <c r="AJ239" t="n">
        <v>-363</v>
      </c>
      <c r="AK239" t="n">
        <v>-362</v>
      </c>
      <c r="AL239" t="n">
        <v>-363</v>
      </c>
      <c r="AN239" t="n">
        <v>-1503</v>
      </c>
      <c r="AO239" t="n">
        <v>-465</v>
      </c>
      <c r="AP239" t="n">
        <v>-574</v>
      </c>
      <c r="AQ239" t="n">
        <v>-772</v>
      </c>
    </row>
    <row r="240">
      <c r="A240" t="inlineStr">
        <is>
          <t>Current income taxes</t>
        </is>
      </c>
      <c r="C240" t="inlineStr">
        <is>
          <t>Million</t>
        </is>
      </c>
      <c r="D240" t="inlineStr">
        <is>
          <t>QQQQ</t>
        </is>
      </c>
      <c r="E240" t="inlineStr">
        <is>
          <t>Yes</t>
        </is>
      </c>
      <c r="F240" t="n">
        <v>2</v>
      </c>
      <c r="H240" t="n">
        <v>-1</v>
      </c>
      <c r="J240" t="n">
        <v>-3</v>
      </c>
      <c r="K240" t="n">
        <v>-4</v>
      </c>
      <c r="L240" t="n">
        <v>-11</v>
      </c>
      <c r="M240" t="n">
        <v>-8</v>
      </c>
      <c r="O240" t="n">
        <v>-40</v>
      </c>
      <c r="P240" t="n">
        <v>5</v>
      </c>
      <c r="Q240" t="n">
        <v>-21</v>
      </c>
      <c r="R240" t="n">
        <v>-56</v>
      </c>
      <c r="T240" t="n">
        <v>-84</v>
      </c>
      <c r="U240" t="n">
        <v>-28</v>
      </c>
      <c r="V240" t="n">
        <v>-52</v>
      </c>
      <c r="W240" t="n">
        <v>-43</v>
      </c>
      <c r="Y240" t="n">
        <v>-186</v>
      </c>
      <c r="Z240" t="n">
        <v>-30</v>
      </c>
      <c r="AA240" t="n">
        <v>-94</v>
      </c>
      <c r="AB240" t="n">
        <v>-108</v>
      </c>
      <c r="AD240" t="n">
        <v>-326</v>
      </c>
      <c r="AE240" t="n">
        <v>-75</v>
      </c>
      <c r="AF240" t="n">
        <v>-23</v>
      </c>
      <c r="AG240" t="n">
        <v>-102</v>
      </c>
      <c r="AI240" t="n">
        <v>-286</v>
      </c>
      <c r="AJ240" t="n">
        <v>-193</v>
      </c>
      <c r="AK240" t="n">
        <v>-119</v>
      </c>
      <c r="AL240" t="n">
        <v>-119</v>
      </c>
      <c r="AN240" t="n">
        <v>-537</v>
      </c>
      <c r="AO240" t="n">
        <v>-79</v>
      </c>
      <c r="AP240" t="n">
        <v>-76</v>
      </c>
      <c r="AQ240" t="n">
        <v>-133</v>
      </c>
    </row>
    <row r="241">
      <c r="A241" t="inlineStr">
        <is>
          <t>FFO</t>
        </is>
      </c>
      <c r="C241" t="inlineStr">
        <is>
          <t>Million</t>
        </is>
      </c>
      <c r="D241" t="inlineStr">
        <is>
          <t>QQQQ</t>
        </is>
      </c>
      <c r="E241" t="inlineStr">
        <is>
          <t>Yes</t>
        </is>
      </c>
      <c r="F241" t="n">
        <v>17</v>
      </c>
      <c r="G241" t="n">
        <v>13</v>
      </c>
      <c r="H241" t="n">
        <v>38</v>
      </c>
      <c r="J241" t="n">
        <v>125</v>
      </c>
      <c r="K241" t="n">
        <v>76</v>
      </c>
      <c r="L241" t="n">
        <v>104</v>
      </c>
      <c r="M241" t="n">
        <v>97</v>
      </c>
      <c r="O241" t="n">
        <v>405</v>
      </c>
      <c r="P241" t="n">
        <v>102</v>
      </c>
      <c r="Q241" t="n">
        <v>62</v>
      </c>
      <c r="R241" t="n">
        <v>137</v>
      </c>
      <c r="T241" t="n">
        <v>333</v>
      </c>
      <c r="U241" t="n">
        <v>54</v>
      </c>
      <c r="V241" t="n">
        <v>282</v>
      </c>
      <c r="W241" t="n">
        <v>247</v>
      </c>
      <c r="Y241" t="n">
        <v>795</v>
      </c>
      <c r="Z241" t="n">
        <v>175</v>
      </c>
      <c r="AA241" t="n">
        <v>326</v>
      </c>
      <c r="AB241" t="n">
        <v>154</v>
      </c>
      <c r="AD241" t="n">
        <v>844</v>
      </c>
      <c r="AE241" t="n">
        <v>165</v>
      </c>
      <c r="AF241" t="n">
        <v>137</v>
      </c>
      <c r="AG241" t="n">
        <v>249</v>
      </c>
      <c r="AI241" t="n">
        <v>935</v>
      </c>
      <c r="AJ241" t="n">
        <v>992</v>
      </c>
      <c r="AK241" t="n">
        <v>337</v>
      </c>
      <c r="AL241" t="n">
        <v>433</v>
      </c>
      <c r="AN241" t="n">
        <v>2030</v>
      </c>
      <c r="AO241" t="n">
        <v>219</v>
      </c>
      <c r="AP241" t="n">
        <v>264</v>
      </c>
      <c r="AQ241" t="n">
        <v>229</v>
      </c>
    </row>
    <row r="242">
      <c r="A242" t="inlineStr">
        <is>
          <t>Common equity</t>
        </is>
      </c>
      <c r="C242" t="inlineStr">
        <is>
          <t>Million</t>
        </is>
      </c>
      <c r="D242" t="inlineStr">
        <is>
          <t>QQQQ</t>
        </is>
      </c>
      <c r="F242" t="n">
        <v>1169</v>
      </c>
      <c r="G242" t="n">
        <v>1061</v>
      </c>
      <c r="H242" t="n">
        <v>1117</v>
      </c>
      <c r="I242" t="n">
        <v>1198</v>
      </c>
      <c r="K242" t="n">
        <v>2440</v>
      </c>
      <c r="L242" t="n">
        <v>2508</v>
      </c>
      <c r="M242" t="n">
        <v>2505</v>
      </c>
      <c r="N242" t="n">
        <v>2862</v>
      </c>
      <c r="P242" t="n">
        <v>2891</v>
      </c>
      <c r="Q242" t="n">
        <v>2867</v>
      </c>
      <c r="R242" t="n">
        <v>3285</v>
      </c>
      <c r="S242" t="n">
        <v>4215</v>
      </c>
      <c r="U242" t="n">
        <v>4094</v>
      </c>
      <c r="V242" t="n">
        <v>4204</v>
      </c>
      <c r="W242" t="n">
        <v>4298</v>
      </c>
      <c r="X242" t="n">
        <v>4279</v>
      </c>
      <c r="Z242" t="n">
        <v>4373</v>
      </c>
      <c r="AA242" t="n">
        <v>4743</v>
      </c>
      <c r="AB242" t="n">
        <v>4657</v>
      </c>
      <c r="AC242" t="n">
        <v>4086</v>
      </c>
      <c r="AE242" t="n">
        <v>3544</v>
      </c>
      <c r="AF242" t="n">
        <v>3494</v>
      </c>
      <c r="AG242" t="n">
        <v>3618</v>
      </c>
      <c r="AH242" t="n">
        <v>3965</v>
      </c>
      <c r="AJ242" t="n">
        <v>3780</v>
      </c>
      <c r="AK242" t="n">
        <v>3703</v>
      </c>
      <c r="AL242" t="n">
        <v>3502</v>
      </c>
      <c r="AM242" t="n">
        <v>3565</v>
      </c>
      <c r="AO242" t="n">
        <v>3530</v>
      </c>
      <c r="AP242" t="n">
        <v>3620</v>
      </c>
      <c r="AQ242" t="n">
        <v>3147</v>
      </c>
    </row>
    <row r="243">
      <c r="A243" t="inlineStr">
        <is>
          <t>Equity accounted investments</t>
        </is>
      </c>
      <c r="C243" t="inlineStr">
        <is>
          <t>Million</t>
        </is>
      </c>
      <c r="D243" t="inlineStr">
        <is>
          <t>QQQQ</t>
        </is>
      </c>
      <c r="G243" t="n">
        <v>365</v>
      </c>
      <c r="H243" t="n">
        <v>446</v>
      </c>
      <c r="I243" t="n">
        <v>411</v>
      </c>
      <c r="K243" t="n">
        <v>473</v>
      </c>
      <c r="L243" t="n">
        <v>370</v>
      </c>
      <c r="M243" t="n">
        <v>386</v>
      </c>
      <c r="N243" t="n">
        <v>336</v>
      </c>
      <c r="P243" t="n">
        <v>257</v>
      </c>
      <c r="Q243" t="n">
        <v>493</v>
      </c>
      <c r="R243" t="n">
        <v>1035</v>
      </c>
      <c r="S243" t="n">
        <v>2385</v>
      </c>
      <c r="U243" t="n">
        <v>2365</v>
      </c>
      <c r="V243" t="n">
        <v>2301</v>
      </c>
      <c r="W243" t="n">
        <v>1973</v>
      </c>
      <c r="X243" t="n">
        <v>1943</v>
      </c>
      <c r="Z243" t="n">
        <v>1914</v>
      </c>
      <c r="AA243" t="n">
        <v>2745</v>
      </c>
      <c r="AB243" t="n">
        <v>2573</v>
      </c>
      <c r="AC243" t="n">
        <v>2596</v>
      </c>
      <c r="AE243" t="n">
        <v>3738</v>
      </c>
      <c r="AF243" t="n">
        <v>3741</v>
      </c>
      <c r="AG243" t="n">
        <v>3881</v>
      </c>
      <c r="AH243" t="n">
        <v>2623</v>
      </c>
      <c r="AJ243" t="n">
        <v>3428</v>
      </c>
      <c r="AK243" t="n">
        <v>3012</v>
      </c>
      <c r="AL243" t="n">
        <v>3088</v>
      </c>
      <c r="AM243" t="n">
        <v>2945</v>
      </c>
      <c r="AO243" t="n">
        <v>3009</v>
      </c>
      <c r="AP243" t="n">
        <v>3341</v>
      </c>
      <c r="AQ243" t="n">
        <v>3472</v>
      </c>
    </row>
    <row r="244">
      <c r="A244" t="inlineStr">
        <is>
          <t>Additions to non-current assets</t>
        </is>
      </c>
      <c r="C244" t="inlineStr">
        <is>
          <t>Million</t>
        </is>
      </c>
      <c r="D244" t="inlineStr">
        <is>
          <t>QQQQ</t>
        </is>
      </c>
      <c r="E244" t="inlineStr">
        <is>
          <t>Yes</t>
        </is>
      </c>
      <c r="F244" t="n">
        <v>1182</v>
      </c>
      <c r="G244" t="n">
        <v>580</v>
      </c>
      <c r="H244" t="n">
        <v>1238</v>
      </c>
      <c r="J244" t="n">
        <v>3087</v>
      </c>
      <c r="K244" t="n">
        <v>42</v>
      </c>
      <c r="L244" t="n">
        <v>162</v>
      </c>
      <c r="M244" t="n">
        <v>66</v>
      </c>
      <c r="O244" t="n">
        <v>359</v>
      </c>
      <c r="P244" t="n">
        <v>89</v>
      </c>
      <c r="Q244" t="n">
        <v>3528</v>
      </c>
      <c r="R244" t="n">
        <v>1058</v>
      </c>
      <c r="T244" t="n">
        <v>6307</v>
      </c>
      <c r="U244" t="n">
        <v>124</v>
      </c>
      <c r="V244" t="n">
        <v>679</v>
      </c>
      <c r="W244" t="n">
        <v>8903</v>
      </c>
      <c r="Y244" t="n">
        <v>10139</v>
      </c>
      <c r="Z244" t="n">
        <v>229</v>
      </c>
      <c r="AA244" t="n">
        <v>17505</v>
      </c>
      <c r="AB244" t="n">
        <v>1159</v>
      </c>
      <c r="AD244" t="n">
        <v>19825</v>
      </c>
      <c r="AE244" t="n">
        <v>2019</v>
      </c>
      <c r="AF244" t="n">
        <v>311</v>
      </c>
      <c r="AG244" t="n">
        <v>589</v>
      </c>
      <c r="AI244" t="n">
        <v>3535</v>
      </c>
      <c r="AJ244" t="n">
        <v>2051</v>
      </c>
      <c r="AK244" t="n">
        <v>410</v>
      </c>
      <c r="AL244" t="n">
        <v>1286</v>
      </c>
      <c r="AN244" t="n">
        <v>14161</v>
      </c>
      <c r="AO244" t="n">
        <v>680</v>
      </c>
      <c r="AP244" t="n">
        <v>9224</v>
      </c>
      <c r="AQ244" t="n">
        <v>11078</v>
      </c>
    </row>
    <row r="246">
      <c r="A246" t="inlineStr">
        <is>
          <t>Private equity (post restructuring in 2022Q4)</t>
        </is>
      </c>
    </row>
    <row r="247">
      <c r="A247" s="2" t="inlineStr">
        <is>
          <t>External revenues</t>
        </is>
      </c>
      <c r="B247" s="2" t="n"/>
      <c r="C247" s="2" t="inlineStr">
        <is>
          <t>Million</t>
        </is>
      </c>
      <c r="D247" s="2" t="inlineStr">
        <is>
          <t>QQQQ</t>
        </is>
      </c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>
        <v>58225</v>
      </c>
      <c r="AT247" s="2" t="n">
        <v>14036</v>
      </c>
    </row>
    <row r="248">
      <c r="A248" s="2" t="inlineStr">
        <is>
          <t>Inter-segment and other revenues</t>
        </is>
      </c>
      <c r="B248" s="2" t="n"/>
      <c r="C248" s="2" t="inlineStr">
        <is>
          <t>Million</t>
        </is>
      </c>
      <c r="D248" s="2" t="inlineStr">
        <is>
          <t>QQQQ</t>
        </is>
      </c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>
        <v>207</v>
      </c>
      <c r="AT248" s="2" t="n">
        <v>45</v>
      </c>
    </row>
    <row r="249">
      <c r="A249" s="2" t="inlineStr">
        <is>
          <t>Segmented revenues</t>
        </is>
      </c>
      <c r="B249" s="2" t="n"/>
      <c r="C249" s="2" t="inlineStr">
        <is>
          <t>Million</t>
        </is>
      </c>
      <c r="D249" s="2" t="inlineStr">
        <is>
          <t>QQQQ</t>
        </is>
      </c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>
        <v>58432</v>
      </c>
      <c r="AT249" s="2" t="n">
        <v>14081</v>
      </c>
    </row>
    <row r="250">
      <c r="A250" t="inlineStr">
        <is>
          <t>Segmented revenues-c</t>
        </is>
      </c>
      <c r="AS250">
        <f>SUM(AS247:AS248)</f>
        <v/>
      </c>
      <c r="AT250">
        <f>SUM(AT247:AT248)</f>
        <v/>
      </c>
    </row>
    <row r="251">
      <c r="A251" t="inlineStr">
        <is>
          <t>Sum check</t>
        </is>
      </c>
      <c r="AS251">
        <f>AS249-AS250</f>
        <v/>
      </c>
      <c r="AT251">
        <f>AT249-AT250</f>
        <v/>
      </c>
    </row>
    <row r="252">
      <c r="A252" t="inlineStr">
        <is>
          <t>Link check</t>
        </is>
      </c>
      <c r="AS252">
        <f>AS249-AS59</f>
        <v/>
      </c>
    </row>
    <row r="254">
      <c r="A254" t="inlineStr">
        <is>
          <t>Segment equity accounted income</t>
        </is>
      </c>
      <c r="C254" t="inlineStr">
        <is>
          <t>Million</t>
        </is>
      </c>
      <c r="D254" t="inlineStr">
        <is>
          <t>QQQQ</t>
        </is>
      </c>
      <c r="AS254" t="n">
        <v>567</v>
      </c>
    </row>
    <row r="255">
      <c r="A255" t="inlineStr">
        <is>
          <t>Interest expense</t>
        </is>
      </c>
      <c r="C255" t="inlineStr">
        <is>
          <t>Million</t>
        </is>
      </c>
      <c r="D255" t="inlineStr">
        <is>
          <t>QQQQ</t>
        </is>
      </c>
      <c r="AS255" t="n">
        <v>-2702</v>
      </c>
    </row>
    <row r="256">
      <c r="A256" t="inlineStr">
        <is>
          <t>Current income taxes</t>
        </is>
      </c>
      <c r="C256" t="inlineStr">
        <is>
          <t>Million</t>
        </is>
      </c>
      <c r="D256" t="inlineStr">
        <is>
          <t>QQQQ</t>
        </is>
      </c>
      <c r="AS256" t="n">
        <v>-473</v>
      </c>
    </row>
    <row r="257">
      <c r="A257" s="2" t="inlineStr">
        <is>
          <t>FFO</t>
        </is>
      </c>
      <c r="B257" s="2" t="n"/>
      <c r="C257" s="2" t="inlineStr">
        <is>
          <t>Million</t>
        </is>
      </c>
      <c r="D257" s="2" t="inlineStr">
        <is>
          <t>QQQQ</t>
        </is>
      </c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>
        <v>1026</v>
      </c>
      <c r="AT257" s="2" t="n">
        <v>274</v>
      </c>
    </row>
    <row r="258">
      <c r="A258" s="2" t="inlineStr">
        <is>
          <t>Common equity</t>
        </is>
      </c>
      <c r="B258" s="2" t="n"/>
      <c r="C258" s="2" t="inlineStr">
        <is>
          <t>Million</t>
        </is>
      </c>
      <c r="D258" s="2" t="inlineStr">
        <is>
          <t>QQQQ</t>
        </is>
      </c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>
        <v>4486</v>
      </c>
      <c r="AS258" s="2" t="n"/>
      <c r="AT258" s="2" t="n">
        <v>4844</v>
      </c>
    </row>
    <row r="259">
      <c r="A259" t="inlineStr">
        <is>
          <t>Equity accounted investments</t>
        </is>
      </c>
      <c r="C259" t="inlineStr">
        <is>
          <t>Million</t>
        </is>
      </c>
      <c r="D259" t="inlineStr">
        <is>
          <t>QQQQ</t>
        </is>
      </c>
      <c r="AR259" t="n">
        <v>3574</v>
      </c>
    </row>
    <row r="260">
      <c r="A260" t="inlineStr">
        <is>
          <t>Additions to non-current assets</t>
        </is>
      </c>
      <c r="C260" t="inlineStr">
        <is>
          <t>Million</t>
        </is>
      </c>
      <c r="D260" t="inlineStr">
        <is>
          <t>QQQQ</t>
        </is>
      </c>
      <c r="AS260" t="n">
        <v>24418</v>
      </c>
    </row>
    <row r="262">
      <c r="A262" t="inlineStr">
        <is>
          <t>Real estate</t>
        </is>
      </c>
    </row>
    <row r="263">
      <c r="A263" t="inlineStr">
        <is>
          <t>External revenues</t>
        </is>
      </c>
      <c r="C263" t="inlineStr">
        <is>
          <t>Million</t>
        </is>
      </c>
      <c r="D263" t="inlineStr">
        <is>
          <t>QQQQ</t>
        </is>
      </c>
      <c r="E263" t="inlineStr">
        <is>
          <t>Yes</t>
        </is>
      </c>
      <c r="F263" t="n">
        <v>1277</v>
      </c>
      <c r="G263" t="n">
        <v>1340</v>
      </c>
      <c r="H263" t="n">
        <v>1403</v>
      </c>
      <c r="J263" t="n">
        <v>5431</v>
      </c>
      <c r="K263" t="n">
        <v>1410</v>
      </c>
      <c r="L263" t="n">
        <v>1695</v>
      </c>
      <c r="M263" t="n">
        <v>1654</v>
      </c>
      <c r="O263" t="n">
        <v>6324</v>
      </c>
      <c r="P263" t="n">
        <v>1687</v>
      </c>
      <c r="Q263" t="n">
        <v>1748</v>
      </c>
      <c r="R263" t="n">
        <v>1661</v>
      </c>
      <c r="T263" t="n">
        <v>6824</v>
      </c>
      <c r="U263" t="n">
        <v>1876</v>
      </c>
      <c r="V263" t="n">
        <v>1794</v>
      </c>
      <c r="W263" t="n">
        <v>2030</v>
      </c>
      <c r="Y263" t="n">
        <v>8075</v>
      </c>
      <c r="Z263" t="n">
        <v>2590</v>
      </c>
      <c r="AA263" t="n">
        <v>2560</v>
      </c>
      <c r="AB263" t="n">
        <v>2700</v>
      </c>
      <c r="AD263" t="n">
        <v>10442</v>
      </c>
      <c r="AE263" t="n">
        <v>2615</v>
      </c>
      <c r="AF263" t="n">
        <v>1848</v>
      </c>
      <c r="AG263" t="n">
        <v>2194</v>
      </c>
      <c r="AI263" t="n">
        <v>8851</v>
      </c>
      <c r="AJ263" t="n">
        <v>2094</v>
      </c>
      <c r="AK263" t="n">
        <v>2226</v>
      </c>
      <c r="AL263" t="n">
        <v>2572</v>
      </c>
      <c r="AN263" t="n">
        <v>9923</v>
      </c>
      <c r="AO263" t="n">
        <v>2987</v>
      </c>
      <c r="AP263" t="n">
        <v>2757</v>
      </c>
      <c r="AQ263" t="n">
        <v>2810</v>
      </c>
    </row>
    <row r="264">
      <c r="A264" t="inlineStr">
        <is>
          <t>Inter-segment and other revenues</t>
        </is>
      </c>
      <c r="C264" t="inlineStr">
        <is>
          <t>Million</t>
        </is>
      </c>
      <c r="D264" t="inlineStr">
        <is>
          <t>QQQQ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J264" t="n">
        <v>13</v>
      </c>
      <c r="K264" t="n">
        <v>4</v>
      </c>
      <c r="L264" t="n">
        <v>2</v>
      </c>
      <c r="M264" t="n">
        <v>4</v>
      </c>
      <c r="O264" t="n">
        <v>14</v>
      </c>
      <c r="P264" t="n">
        <v>8</v>
      </c>
      <c r="Q264" t="n">
        <v>9</v>
      </c>
      <c r="R264" t="n">
        <v>10</v>
      </c>
      <c r="T264" t="n">
        <v>38</v>
      </c>
      <c r="U264" t="n">
        <v>9</v>
      </c>
      <c r="V264" t="n">
        <v>9</v>
      </c>
      <c r="W264" t="n">
        <v>9</v>
      </c>
      <c r="Y264" t="n">
        <v>41</v>
      </c>
      <c r="Z264" t="n">
        <v>11</v>
      </c>
      <c r="AA264" t="n">
        <v>9</v>
      </c>
      <c r="AB264" t="n">
        <v>5</v>
      </c>
      <c r="AD264" t="n">
        <v>33</v>
      </c>
      <c r="AE264" t="n">
        <v>7</v>
      </c>
      <c r="AF264" t="n">
        <v>8</v>
      </c>
      <c r="AG264" t="n">
        <v>8</v>
      </c>
      <c r="AI264" t="n">
        <v>32</v>
      </c>
      <c r="AJ264" t="n">
        <v>8</v>
      </c>
      <c r="AK264" t="n">
        <v>8</v>
      </c>
      <c r="AL264" t="n">
        <v>8</v>
      </c>
      <c r="AN264" t="n">
        <v>32</v>
      </c>
      <c r="AO264" t="n">
        <v>7</v>
      </c>
      <c r="AP264" t="n">
        <v>8</v>
      </c>
      <c r="AQ264" t="n">
        <v>9</v>
      </c>
    </row>
    <row r="265">
      <c r="A265" t="inlineStr">
        <is>
          <t>Segmented revenues</t>
        </is>
      </c>
      <c r="C265" t="inlineStr">
        <is>
          <t>Million</t>
        </is>
      </c>
      <c r="D265" t="inlineStr">
        <is>
          <t>QQQQ</t>
        </is>
      </c>
      <c r="E265" t="inlineStr">
        <is>
          <t>Yes</t>
        </is>
      </c>
      <c r="F265" t="n">
        <v>1277</v>
      </c>
      <c r="G265" t="n">
        <v>1340</v>
      </c>
      <c r="H265" t="n">
        <v>1403</v>
      </c>
      <c r="J265" t="n">
        <v>5444</v>
      </c>
      <c r="K265" t="n">
        <v>1414</v>
      </c>
      <c r="L265" t="n">
        <v>1697</v>
      </c>
      <c r="M265" t="n">
        <v>1658</v>
      </c>
      <c r="O265" t="n">
        <v>6338</v>
      </c>
      <c r="P265" t="n">
        <v>1695</v>
      </c>
      <c r="Q265" t="n">
        <v>1757</v>
      </c>
      <c r="R265" t="n">
        <v>1671</v>
      </c>
      <c r="T265" t="n">
        <v>6862</v>
      </c>
      <c r="U265" t="n">
        <v>1885</v>
      </c>
      <c r="V265" t="n">
        <v>1803</v>
      </c>
      <c r="W265" t="n">
        <v>2039</v>
      </c>
      <c r="Y265" t="n">
        <v>8116</v>
      </c>
      <c r="Z265" t="n">
        <v>2601</v>
      </c>
      <c r="AA265" t="n">
        <v>2569</v>
      </c>
      <c r="AB265" t="n">
        <v>2705</v>
      </c>
      <c r="AD265" t="n">
        <v>10475</v>
      </c>
      <c r="AE265" t="n">
        <v>2622</v>
      </c>
      <c r="AF265" t="n">
        <v>1856</v>
      </c>
      <c r="AG265" t="n">
        <v>2202</v>
      </c>
      <c r="AI265" t="n">
        <v>8883</v>
      </c>
      <c r="AJ265" t="n">
        <v>2102</v>
      </c>
      <c r="AK265" t="n">
        <v>2234</v>
      </c>
      <c r="AL265" t="n">
        <v>2580</v>
      </c>
      <c r="AN265" t="n">
        <v>9955</v>
      </c>
      <c r="AO265" t="n">
        <v>2994</v>
      </c>
      <c r="AP265" t="n">
        <v>2765</v>
      </c>
      <c r="AQ265" t="n">
        <v>2819</v>
      </c>
    </row>
    <row r="266">
      <c r="A266" t="inlineStr">
        <is>
          <t>Segmented revenues-c</t>
        </is>
      </c>
      <c r="F266">
        <f>SUM(F263:F264)</f>
        <v/>
      </c>
      <c r="G266">
        <f>SUM(G263:G264)</f>
        <v/>
      </c>
      <c r="H266">
        <f>SUM(H263:H264)</f>
        <v/>
      </c>
      <c r="J266">
        <f>SUM(J263:J264)</f>
        <v/>
      </c>
      <c r="K266">
        <f>SUM(K263:K264)</f>
        <v/>
      </c>
      <c r="L266">
        <f>SUM(L263:L264)</f>
        <v/>
      </c>
      <c r="M266">
        <f>SUM(M263:M264)</f>
        <v/>
      </c>
      <c r="O266">
        <f>SUM(O263:O264)</f>
        <v/>
      </c>
      <c r="P266">
        <f>SUM(P263:P264)</f>
        <v/>
      </c>
      <c r="Q266">
        <f>SUM(Q263:Q264)</f>
        <v/>
      </c>
      <c r="R266">
        <f>SUM(R263:R264)</f>
        <v/>
      </c>
      <c r="T266">
        <f>SUM(T263:T264)</f>
        <v/>
      </c>
      <c r="U266">
        <f>SUM(U263:U264)</f>
        <v/>
      </c>
      <c r="V266">
        <f>SUM(V263:V264)</f>
        <v/>
      </c>
      <c r="W266">
        <f>SUM(W263:W264)</f>
        <v/>
      </c>
      <c r="Y266">
        <f>SUM(Y263:Y264)</f>
        <v/>
      </c>
      <c r="Z266">
        <f>SUM(Z263:Z264)</f>
        <v/>
      </c>
      <c r="AA266">
        <f>SUM(AA263:AA264)</f>
        <v/>
      </c>
      <c r="AB266">
        <f>SUM(AB263:AB264)</f>
        <v/>
      </c>
      <c r="AD266">
        <f>SUM(AD263:AD264)</f>
        <v/>
      </c>
      <c r="AE266">
        <f>SUM(AE263:AE264)</f>
        <v/>
      </c>
      <c r="AF266">
        <f>SUM(AF263:AF264)</f>
        <v/>
      </c>
      <c r="AG266">
        <f>SUM(AG263:AG264)</f>
        <v/>
      </c>
      <c r="AI266">
        <f>SUM(AI263:AI264)</f>
        <v/>
      </c>
      <c r="AJ266">
        <f>SUM(AJ263:AJ264)</f>
        <v/>
      </c>
      <c r="AK266">
        <f>SUM(AK263:AK264)</f>
        <v/>
      </c>
      <c r="AL266">
        <f>SUM(AL263:AL264)</f>
        <v/>
      </c>
      <c r="AN266">
        <f>SUM(AN263:AN264)</f>
        <v/>
      </c>
      <c r="AO266">
        <f>SUM(AO263:AO264)</f>
        <v/>
      </c>
      <c r="AP266">
        <f>SUM(AP263:AP264)</f>
        <v/>
      </c>
      <c r="AQ266">
        <f>SUM(AQ263:AQ264)</f>
        <v/>
      </c>
    </row>
    <row r="267">
      <c r="A267" t="inlineStr">
        <is>
          <t>Sum check</t>
        </is>
      </c>
      <c r="F267">
        <f>F265-F266</f>
        <v/>
      </c>
      <c r="G267">
        <f>G265-G266</f>
        <v/>
      </c>
      <c r="H267">
        <f>H265-H266</f>
        <v/>
      </c>
      <c r="J267">
        <f>J265-J266</f>
        <v/>
      </c>
      <c r="K267">
        <f>K265-K266</f>
        <v/>
      </c>
      <c r="L267">
        <f>L265-L266</f>
        <v/>
      </c>
      <c r="M267">
        <f>M265-M266</f>
        <v/>
      </c>
      <c r="O267">
        <f>O265-O266</f>
        <v/>
      </c>
      <c r="P267">
        <f>P265-P266</f>
        <v/>
      </c>
      <c r="Q267">
        <f>Q265-Q266</f>
        <v/>
      </c>
      <c r="R267">
        <f>R265-R266</f>
        <v/>
      </c>
      <c r="T267">
        <f>T265-T266</f>
        <v/>
      </c>
      <c r="U267">
        <f>U265-U266</f>
        <v/>
      </c>
      <c r="V267">
        <f>V265-V266</f>
        <v/>
      </c>
      <c r="W267">
        <f>W265-W266</f>
        <v/>
      </c>
      <c r="Y267">
        <f>Y265-Y266</f>
        <v/>
      </c>
      <c r="Z267">
        <f>Z265-Z266</f>
        <v/>
      </c>
      <c r="AA267">
        <f>AA265-AA266</f>
        <v/>
      </c>
      <c r="AB267">
        <f>AB265-AB266</f>
        <v/>
      </c>
      <c r="AD267">
        <f>AD265-AD266</f>
        <v/>
      </c>
      <c r="AE267">
        <f>AE265-AE266</f>
        <v/>
      </c>
      <c r="AF267">
        <f>AF265-AF266</f>
        <v/>
      </c>
      <c r="AG267">
        <f>AG265-AG266</f>
        <v/>
      </c>
      <c r="AI267">
        <f>AI265-AI266</f>
        <v/>
      </c>
      <c r="AJ267">
        <f>AJ265-AJ266</f>
        <v/>
      </c>
      <c r="AK267">
        <f>AK265-AK266</f>
        <v/>
      </c>
      <c r="AL267">
        <f>AL265-AL266</f>
        <v/>
      </c>
      <c r="AN267">
        <f>AN265-AN266</f>
        <v/>
      </c>
      <c r="AO267">
        <f>AO265-AO266</f>
        <v/>
      </c>
      <c r="AP267">
        <f>AP265-AP266</f>
        <v/>
      </c>
      <c r="AQ267">
        <f>AQ265-AQ266</f>
        <v/>
      </c>
    </row>
    <row r="268">
      <c r="A268" t="inlineStr">
        <is>
          <t>Link check</t>
        </is>
      </c>
      <c r="K268">
        <f>K265-K606</f>
        <v/>
      </c>
      <c r="L268">
        <f>L265-L606</f>
        <v/>
      </c>
      <c r="M268">
        <f>M265-M606</f>
        <v/>
      </c>
      <c r="O268">
        <f>O265-O606</f>
        <v/>
      </c>
      <c r="P268">
        <f>P265-P606</f>
        <v/>
      </c>
      <c r="Q268">
        <f>Q265-Q606</f>
        <v/>
      </c>
      <c r="R268">
        <f>R265-R606</f>
        <v/>
      </c>
      <c r="T268">
        <f>T265-T606</f>
        <v/>
      </c>
      <c r="U268">
        <f>U265-U606</f>
        <v/>
      </c>
      <c r="V268">
        <f>V265-V606</f>
        <v/>
      </c>
      <c r="W268">
        <f>W265-W606</f>
        <v/>
      </c>
      <c r="Y268">
        <f>Y265-Y606</f>
        <v/>
      </c>
      <c r="Z268">
        <f>Z265-Z606</f>
        <v/>
      </c>
      <c r="AA268">
        <f>AA265-AA606</f>
        <v/>
      </c>
      <c r="AB268">
        <f>AB265-AB606</f>
        <v/>
      </c>
      <c r="AD268">
        <f>AD265-AD606</f>
        <v/>
      </c>
      <c r="AE268">
        <f>AE265-AE606</f>
        <v/>
      </c>
      <c r="AF268">
        <f>AF265-AF606</f>
        <v/>
      </c>
      <c r="AG268">
        <f>AG265-AG606</f>
        <v/>
      </c>
      <c r="AI268">
        <f>AI265-AI606</f>
        <v/>
      </c>
      <c r="AJ268">
        <f>AJ265-AJ606</f>
        <v/>
      </c>
      <c r="AK268">
        <f>AK265-AK606</f>
        <v/>
      </c>
      <c r="AL268">
        <f>AL265-AL606</f>
        <v/>
      </c>
      <c r="AN268">
        <f>AN265-AN606</f>
        <v/>
      </c>
      <c r="AO268">
        <f>AO265-AO606</f>
        <v/>
      </c>
      <c r="AP268">
        <f>AP265-AP606</f>
        <v/>
      </c>
      <c r="AQ268">
        <f>AQ265-AQ606</f>
        <v/>
      </c>
    </row>
    <row r="270">
      <c r="A270" t="inlineStr">
        <is>
          <t>Segment equity accounted income</t>
        </is>
      </c>
      <c r="C270" t="inlineStr">
        <is>
          <t>Million</t>
        </is>
      </c>
      <c r="D270" t="inlineStr">
        <is>
          <t>QQQQ</t>
        </is>
      </c>
      <c r="E270" t="inlineStr">
        <is>
          <t>Yes</t>
        </is>
      </c>
      <c r="F270" t="n">
        <v>172</v>
      </c>
      <c r="G270" t="n">
        <v>169</v>
      </c>
      <c r="H270" t="n">
        <v>193</v>
      </c>
      <c r="J270" t="n">
        <v>759</v>
      </c>
      <c r="K270" t="n">
        <v>220</v>
      </c>
      <c r="L270" t="n">
        <v>226</v>
      </c>
      <c r="M270" t="n">
        <v>201</v>
      </c>
      <c r="O270" t="n">
        <v>896</v>
      </c>
      <c r="P270" t="n">
        <v>218</v>
      </c>
      <c r="Q270" t="n">
        <v>243</v>
      </c>
      <c r="R270" t="n">
        <v>202</v>
      </c>
      <c r="T270" t="n">
        <v>904</v>
      </c>
      <c r="U270" t="n">
        <v>228</v>
      </c>
      <c r="V270" t="n">
        <v>218</v>
      </c>
      <c r="W270" t="n">
        <v>175</v>
      </c>
      <c r="Y270" t="n">
        <v>945</v>
      </c>
      <c r="Z270" t="n">
        <v>274</v>
      </c>
      <c r="AA270" t="n">
        <v>241</v>
      </c>
      <c r="AB270" t="n">
        <v>206</v>
      </c>
      <c r="AD270" t="n">
        <v>1049</v>
      </c>
      <c r="AE270" t="n">
        <v>231</v>
      </c>
      <c r="AF270" t="n">
        <v>186</v>
      </c>
      <c r="AG270" t="n">
        <v>187</v>
      </c>
      <c r="AI270" t="n">
        <v>765</v>
      </c>
      <c r="AJ270" t="n">
        <v>153</v>
      </c>
      <c r="AK270" t="n">
        <v>182</v>
      </c>
      <c r="AL270" t="n">
        <v>192</v>
      </c>
      <c r="AN270" t="n">
        <v>742</v>
      </c>
      <c r="AO270" t="n">
        <v>225</v>
      </c>
      <c r="AP270" t="n">
        <v>227</v>
      </c>
      <c r="AQ270" t="n">
        <v>169</v>
      </c>
    </row>
    <row r="271">
      <c r="A271" t="inlineStr">
        <is>
          <t>Interest expense</t>
        </is>
      </c>
      <c r="C271" t="inlineStr">
        <is>
          <t>Million</t>
        </is>
      </c>
      <c r="D271" t="inlineStr">
        <is>
          <t>QQQQ</t>
        </is>
      </c>
      <c r="E271" t="inlineStr">
        <is>
          <t>Yes</t>
        </is>
      </c>
      <c r="F271" t="n">
        <v>-385</v>
      </c>
      <c r="G271" t="n">
        <v>-382</v>
      </c>
      <c r="H271" t="n">
        <v>-386</v>
      </c>
      <c r="J271" t="n">
        <v>-1559</v>
      </c>
      <c r="K271" t="n">
        <v>-427</v>
      </c>
      <c r="L271" t="n">
        <v>-421</v>
      </c>
      <c r="M271" t="n">
        <v>-440</v>
      </c>
      <c r="O271" t="n">
        <v>-1736</v>
      </c>
      <c r="P271" t="n">
        <v>-469</v>
      </c>
      <c r="Q271" t="n">
        <v>-453</v>
      </c>
      <c r="R271" t="n">
        <v>-498</v>
      </c>
      <c r="T271" t="n">
        <v>-1901</v>
      </c>
      <c r="U271" t="n">
        <v>-530</v>
      </c>
      <c r="V271" t="n">
        <v>-544</v>
      </c>
      <c r="W271" t="n">
        <v>-629</v>
      </c>
      <c r="Y271" t="n">
        <v>-2464</v>
      </c>
      <c r="Z271" t="n">
        <v>-880</v>
      </c>
      <c r="AA271" t="n">
        <v>-884</v>
      </c>
      <c r="AB271" t="n">
        <v>-896</v>
      </c>
      <c r="AD271" t="n">
        <v>-3469</v>
      </c>
      <c r="AE271" t="n">
        <v>-842</v>
      </c>
      <c r="AF271" t="n">
        <v>-755</v>
      </c>
      <c r="AG271" t="n">
        <v>-767</v>
      </c>
      <c r="AI271" t="n">
        <v>-3117</v>
      </c>
      <c r="AJ271" t="n">
        <v>-767</v>
      </c>
      <c r="AK271" t="n">
        <v>-757</v>
      </c>
      <c r="AL271" t="n">
        <v>-808</v>
      </c>
      <c r="AN271" t="n">
        <v>-3225</v>
      </c>
      <c r="AO271" t="n">
        <v>-869</v>
      </c>
      <c r="AP271" t="n">
        <v>-932</v>
      </c>
      <c r="AQ271" t="n">
        <v>-1166</v>
      </c>
    </row>
    <row r="272">
      <c r="A272" t="inlineStr">
        <is>
          <t>Current income taxes</t>
        </is>
      </c>
      <c r="C272" t="inlineStr">
        <is>
          <t>Million</t>
        </is>
      </c>
      <c r="D272" t="inlineStr">
        <is>
          <t>QQQQ</t>
        </is>
      </c>
      <c r="E272" t="inlineStr">
        <is>
          <t>Yes</t>
        </is>
      </c>
      <c r="F272" t="n">
        <v>-9</v>
      </c>
      <c r="G272" t="n">
        <v>-14</v>
      </c>
      <c r="H272" t="n">
        <v>-9</v>
      </c>
      <c r="J272" t="n">
        <v>-37</v>
      </c>
      <c r="K272" t="n">
        <v>-3</v>
      </c>
      <c r="L272" t="n">
        <v>-7</v>
      </c>
      <c r="M272" t="n">
        <v>-10</v>
      </c>
      <c r="O272" t="n">
        <v>-21</v>
      </c>
      <c r="P272" t="n">
        <v>-3</v>
      </c>
      <c r="Q272" t="n">
        <v>-51</v>
      </c>
      <c r="R272" t="n">
        <v>-6</v>
      </c>
      <c r="T272" t="n">
        <v>-63</v>
      </c>
      <c r="U272" t="n">
        <v>-6</v>
      </c>
      <c r="V272" t="n">
        <v>-1</v>
      </c>
      <c r="W272" t="n">
        <v>1</v>
      </c>
      <c r="Y272" t="n">
        <v>-213</v>
      </c>
      <c r="Z272" t="n">
        <v>-16</v>
      </c>
      <c r="AA272" t="n">
        <v>-45</v>
      </c>
      <c r="AB272" t="n">
        <v>-95</v>
      </c>
      <c r="AD272" t="n">
        <v>-165</v>
      </c>
      <c r="AE272" t="n">
        <v>-15</v>
      </c>
      <c r="AG272" t="n">
        <v>-2</v>
      </c>
      <c r="AI272" t="n">
        <v>-82</v>
      </c>
      <c r="AJ272" t="n">
        <v>-32</v>
      </c>
      <c r="AL272" t="n">
        <v>-45</v>
      </c>
      <c r="AN272" t="n">
        <v>-77</v>
      </c>
      <c r="AO272" t="n">
        <v>-7</v>
      </c>
      <c r="AP272" t="n">
        <v>-5</v>
      </c>
      <c r="AQ272" t="n">
        <v>-29</v>
      </c>
    </row>
    <row r="273">
      <c r="A273" t="inlineStr">
        <is>
          <t>FFO</t>
        </is>
      </c>
      <c r="C273" t="inlineStr">
        <is>
          <t>Million</t>
        </is>
      </c>
      <c r="D273" t="inlineStr">
        <is>
          <t>QQQQ</t>
        </is>
      </c>
      <c r="E273" t="inlineStr">
        <is>
          <t>Yes</t>
        </is>
      </c>
      <c r="F273" t="n">
        <v>283</v>
      </c>
      <c r="G273" t="n">
        <v>324</v>
      </c>
      <c r="H273" t="n">
        <v>214</v>
      </c>
      <c r="J273" t="n">
        <v>1387</v>
      </c>
      <c r="K273" t="n">
        <v>373</v>
      </c>
      <c r="L273" t="n">
        <v>275</v>
      </c>
      <c r="M273" t="n">
        <v>545</v>
      </c>
      <c r="O273" t="n">
        <v>1561</v>
      </c>
      <c r="P273" t="n">
        <v>325</v>
      </c>
      <c r="Q273" t="n">
        <v>661</v>
      </c>
      <c r="R273" t="n">
        <v>382</v>
      </c>
      <c r="T273" t="n">
        <v>2004</v>
      </c>
      <c r="U273" t="n">
        <v>439</v>
      </c>
      <c r="V273" t="n">
        <v>206</v>
      </c>
      <c r="W273" t="n">
        <v>464</v>
      </c>
      <c r="Y273" t="n">
        <v>1786</v>
      </c>
      <c r="Z273" t="n">
        <v>250</v>
      </c>
      <c r="AA273" t="n">
        <v>316</v>
      </c>
      <c r="AB273" t="n">
        <v>271</v>
      </c>
      <c r="AD273" t="n">
        <v>1185</v>
      </c>
      <c r="AE273" t="n">
        <v>219</v>
      </c>
      <c r="AF273" t="n">
        <v>89</v>
      </c>
      <c r="AG273" t="n">
        <v>90</v>
      </c>
      <c r="AI273" t="n">
        <v>876</v>
      </c>
      <c r="AJ273" t="n">
        <v>250</v>
      </c>
      <c r="AK273" t="n">
        <v>189</v>
      </c>
      <c r="AL273" t="n">
        <v>147</v>
      </c>
      <c r="AN273" t="n">
        <v>1185</v>
      </c>
      <c r="AO273" t="n">
        <v>598</v>
      </c>
      <c r="AP273" t="n">
        <v>223</v>
      </c>
      <c r="AQ273" t="n">
        <v>192</v>
      </c>
    </row>
    <row r="274">
      <c r="A274" t="inlineStr">
        <is>
          <t>NOI</t>
        </is>
      </c>
      <c r="C274" t="inlineStr">
        <is>
          <t>Million</t>
        </is>
      </c>
      <c r="D274" t="inlineStr">
        <is>
          <t>QQQQ</t>
        </is>
      </c>
      <c r="AO274" t="n">
        <v>1101</v>
      </c>
    </row>
    <row r="275">
      <c r="A275" t="inlineStr">
        <is>
          <t>Common equity</t>
        </is>
      </c>
      <c r="C275" t="inlineStr">
        <is>
          <t>Million</t>
        </is>
      </c>
      <c r="D275" t="inlineStr">
        <is>
          <t>QQQQ</t>
        </is>
      </c>
      <c r="F275" t="n">
        <v>15077</v>
      </c>
      <c r="G275" t="n">
        <v>15864</v>
      </c>
      <c r="H275" t="n">
        <v>15726</v>
      </c>
      <c r="I275" t="n">
        <v>16265</v>
      </c>
      <c r="K275" t="n">
        <v>16298</v>
      </c>
      <c r="L275" t="n">
        <v>16204</v>
      </c>
      <c r="M275" t="n">
        <v>17121</v>
      </c>
      <c r="N275" t="n">
        <v>16727</v>
      </c>
      <c r="P275" t="n">
        <v>16669</v>
      </c>
      <c r="Q275" t="n">
        <v>16792</v>
      </c>
      <c r="R275" t="n">
        <v>16753</v>
      </c>
      <c r="S275" t="n">
        <v>16725</v>
      </c>
      <c r="U275" t="n">
        <v>16973</v>
      </c>
      <c r="V275" t="n">
        <v>17116</v>
      </c>
      <c r="W275" t="n">
        <v>16971</v>
      </c>
      <c r="X275" t="n">
        <v>17423</v>
      </c>
      <c r="Z275" t="n">
        <v>17716</v>
      </c>
      <c r="AA275" t="n">
        <v>17453</v>
      </c>
      <c r="AB275" t="n">
        <v>17482</v>
      </c>
      <c r="AC275" t="n">
        <v>18781</v>
      </c>
      <c r="AE275" t="n">
        <v>18555</v>
      </c>
      <c r="AF275" t="n">
        <v>17825</v>
      </c>
      <c r="AG275" t="n">
        <v>18783</v>
      </c>
      <c r="AH275" t="n">
        <v>19331</v>
      </c>
      <c r="AJ275" t="n">
        <v>19658</v>
      </c>
      <c r="AK275" t="n">
        <v>20108</v>
      </c>
      <c r="AL275" t="n">
        <v>30010</v>
      </c>
      <c r="AM275" t="n">
        <v>32004</v>
      </c>
      <c r="AO275" t="n">
        <v>32682</v>
      </c>
      <c r="AP275" t="n">
        <v>31542</v>
      </c>
      <c r="AQ275" t="n">
        <v>31041</v>
      </c>
    </row>
    <row r="276">
      <c r="A276" t="inlineStr">
        <is>
          <t>Equity accounted investments</t>
        </is>
      </c>
      <c r="C276" t="inlineStr">
        <is>
          <t>Million</t>
        </is>
      </c>
      <c r="D276" t="inlineStr">
        <is>
          <t>QQQQ</t>
        </is>
      </c>
      <c r="F276" t="n">
        <v>13596</v>
      </c>
      <c r="G276" t="n">
        <v>14722</v>
      </c>
      <c r="H276" t="n">
        <v>15425</v>
      </c>
      <c r="I276" t="n">
        <v>17494</v>
      </c>
      <c r="K276" t="n">
        <v>17083</v>
      </c>
      <c r="L276" t="n">
        <v>16915</v>
      </c>
      <c r="M276" t="n">
        <v>16678</v>
      </c>
      <c r="N276" t="n">
        <v>16628</v>
      </c>
      <c r="P276" t="n">
        <v>16448</v>
      </c>
      <c r="Q276" t="n">
        <v>17249</v>
      </c>
      <c r="R276" t="n">
        <v>17724</v>
      </c>
      <c r="S276" t="n">
        <v>19596</v>
      </c>
      <c r="U276" t="n">
        <v>19453</v>
      </c>
      <c r="V276" t="n">
        <v>19309</v>
      </c>
      <c r="W276" t="n">
        <v>21782</v>
      </c>
      <c r="X276" t="n">
        <v>22949</v>
      </c>
      <c r="Z276" t="n">
        <v>23120</v>
      </c>
      <c r="AA276" t="n">
        <v>23203</v>
      </c>
      <c r="AB276" t="n">
        <v>22859</v>
      </c>
      <c r="AC276" t="n">
        <v>22314</v>
      </c>
      <c r="AE276" t="n">
        <v>21693</v>
      </c>
      <c r="AF276" t="n">
        <v>21083</v>
      </c>
      <c r="AG276" t="n">
        <v>21102</v>
      </c>
      <c r="AH276" t="n">
        <v>21024</v>
      </c>
      <c r="AJ276" t="n">
        <v>21472</v>
      </c>
      <c r="AK276" t="n">
        <v>22019</v>
      </c>
      <c r="AL276" t="n">
        <v>22243</v>
      </c>
      <c r="AM276" t="n">
        <v>24829</v>
      </c>
      <c r="AO276" t="n">
        <v>23136</v>
      </c>
      <c r="AP276" t="n">
        <v>22584</v>
      </c>
      <c r="AQ276" t="n">
        <v>21579</v>
      </c>
    </row>
    <row r="277">
      <c r="A277" t="inlineStr">
        <is>
          <t>Additions to non-current assets</t>
        </is>
      </c>
      <c r="C277" t="inlineStr">
        <is>
          <t>Million</t>
        </is>
      </c>
      <c r="D277" t="inlineStr">
        <is>
          <t>QQQQ</t>
        </is>
      </c>
      <c r="E277" t="inlineStr">
        <is>
          <t>Yes</t>
        </is>
      </c>
      <c r="F277" t="n">
        <v>3867</v>
      </c>
      <c r="G277" t="n">
        <v>2282</v>
      </c>
      <c r="H277" t="n">
        <v>8675</v>
      </c>
      <c r="J277" t="n">
        <v>19016</v>
      </c>
      <c r="K277" t="n">
        <v>2002</v>
      </c>
      <c r="L277" t="n">
        <v>2430</v>
      </c>
      <c r="M277" t="n">
        <v>3238</v>
      </c>
      <c r="O277" t="n">
        <v>12311</v>
      </c>
      <c r="P277" t="n">
        <v>3657</v>
      </c>
      <c r="Q277" t="n">
        <v>1052</v>
      </c>
      <c r="R277" t="n">
        <v>1209</v>
      </c>
      <c r="T277" t="n">
        <v>10025</v>
      </c>
      <c r="U277" t="n">
        <v>3073</v>
      </c>
      <c r="V277" t="n">
        <v>2951</v>
      </c>
      <c r="W277" t="n">
        <v>32039</v>
      </c>
      <c r="Y277" t="n">
        <v>51111</v>
      </c>
      <c r="Z277" t="n">
        <v>1730</v>
      </c>
      <c r="AA277" t="n">
        <v>1925</v>
      </c>
      <c r="AB277" t="n">
        <v>2121</v>
      </c>
      <c r="AD277" t="n">
        <v>17915</v>
      </c>
      <c r="AE277" t="n">
        <v>1914</v>
      </c>
      <c r="AF277" t="n">
        <v>1963</v>
      </c>
      <c r="AG277" t="n">
        <v>1958</v>
      </c>
      <c r="AI277" t="n">
        <v>10117</v>
      </c>
      <c r="AJ277" t="n">
        <v>3190</v>
      </c>
      <c r="AK277" t="n">
        <v>6462</v>
      </c>
      <c r="AL277" t="n">
        <v>5275</v>
      </c>
      <c r="AN277" t="n">
        <v>21918</v>
      </c>
      <c r="AO277" t="n">
        <v>7836</v>
      </c>
      <c r="AP277" t="n">
        <v>5704</v>
      </c>
      <c r="AQ277" t="n">
        <v>6431</v>
      </c>
    </row>
    <row r="279">
      <c r="A279" t="inlineStr">
        <is>
          <t>Real estate (post restructuring in 2022Q4)</t>
        </is>
      </c>
    </row>
    <row r="280">
      <c r="A280" t="inlineStr">
        <is>
          <t>External revenues</t>
        </is>
      </c>
      <c r="C280" t="inlineStr">
        <is>
          <t>Million</t>
        </is>
      </c>
      <c r="D280" t="inlineStr">
        <is>
          <t>QQQQ</t>
        </is>
      </c>
      <c r="AS280" t="n">
        <v>13803</v>
      </c>
      <c r="AT280" t="n">
        <v>3426</v>
      </c>
    </row>
    <row r="281">
      <c r="A281" t="inlineStr">
        <is>
          <t>Inter-segment and other revenues</t>
        </is>
      </c>
      <c r="C281" t="inlineStr">
        <is>
          <t>Million</t>
        </is>
      </c>
      <c r="D281" t="inlineStr">
        <is>
          <t>QQQQ</t>
        </is>
      </c>
      <c r="AS281" t="n">
        <v>32</v>
      </c>
      <c r="AT281" t="n">
        <v>8</v>
      </c>
    </row>
    <row r="282">
      <c r="A282" t="inlineStr">
        <is>
          <t>Segmented revenues</t>
        </is>
      </c>
      <c r="C282" t="inlineStr">
        <is>
          <t>Million</t>
        </is>
      </c>
      <c r="D282" t="inlineStr">
        <is>
          <t>QQQQ</t>
        </is>
      </c>
      <c r="AS282" t="n">
        <v>13835</v>
      </c>
      <c r="AT282" t="n">
        <v>3434</v>
      </c>
    </row>
    <row r="283">
      <c r="A283" t="inlineStr">
        <is>
          <t>Segmented revenues-c</t>
        </is>
      </c>
      <c r="AS283">
        <f>SUM(AS280:AS281)</f>
        <v/>
      </c>
      <c r="AT283">
        <f>SUM(AT280:AT281)</f>
        <v/>
      </c>
    </row>
    <row r="284">
      <c r="A284" t="inlineStr">
        <is>
          <t>Sum check</t>
        </is>
      </c>
      <c r="AS284">
        <f>AS282-AS283</f>
        <v/>
      </c>
      <c r="AT284">
        <f>AT282-AT283</f>
        <v/>
      </c>
    </row>
    <row r="285">
      <c r="A285" t="inlineStr">
        <is>
          <t>Link check</t>
        </is>
      </c>
      <c r="AS285">
        <f>AS282-AS55</f>
        <v/>
      </c>
    </row>
    <row r="287">
      <c r="A287" t="inlineStr">
        <is>
          <t>Segment equity accounted income</t>
        </is>
      </c>
      <c r="C287" t="inlineStr">
        <is>
          <t>Million</t>
        </is>
      </c>
      <c r="D287" t="inlineStr">
        <is>
          <t>QQQQ</t>
        </is>
      </c>
      <c r="AS287" t="n">
        <v>958</v>
      </c>
    </row>
    <row r="288">
      <c r="A288" t="inlineStr">
        <is>
          <t>Interest expense</t>
        </is>
      </c>
      <c r="C288" t="inlineStr">
        <is>
          <t>Million</t>
        </is>
      </c>
      <c r="D288" t="inlineStr">
        <is>
          <t>QQQQ</t>
        </is>
      </c>
      <c r="AS288" t="n">
        <v>-4460</v>
      </c>
    </row>
    <row r="289">
      <c r="A289" t="inlineStr">
        <is>
          <t>Current income taxes</t>
        </is>
      </c>
      <c r="C289" t="inlineStr">
        <is>
          <t>Million</t>
        </is>
      </c>
      <c r="D289" t="inlineStr">
        <is>
          <t>QQQQ</t>
        </is>
      </c>
      <c r="AS289" t="n">
        <v>-74</v>
      </c>
    </row>
    <row r="290">
      <c r="A290" t="inlineStr">
        <is>
          <t>FFO</t>
        </is>
      </c>
      <c r="C290" t="inlineStr">
        <is>
          <t>Million</t>
        </is>
      </c>
      <c r="D290" t="inlineStr">
        <is>
          <t>QQQQ</t>
        </is>
      </c>
      <c r="AS290" t="n">
        <v>1744</v>
      </c>
    </row>
    <row r="291">
      <c r="A291" s="2" t="inlineStr">
        <is>
          <t>NOI</t>
        </is>
      </c>
      <c r="B291" s="2" t="n"/>
      <c r="C291" s="2" t="inlineStr">
        <is>
          <t>Million</t>
        </is>
      </c>
      <c r="D291" s="2" t="inlineStr">
        <is>
          <t>QQQQ</t>
        </is>
      </c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>
        <v>1157</v>
      </c>
    </row>
    <row r="292">
      <c r="A292" s="2" t="inlineStr">
        <is>
          <t>Common equity</t>
        </is>
      </c>
      <c r="B292" s="2" t="n"/>
      <c r="C292" s="2" t="inlineStr">
        <is>
          <t>Million</t>
        </is>
      </c>
      <c r="D292" s="2" t="inlineStr">
        <is>
          <t>QQQQ</t>
        </is>
      </c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>
        <v>31868</v>
      </c>
      <c r="AS292" s="2" t="n"/>
      <c r="AT292" s="2" t="n">
        <v>32205</v>
      </c>
    </row>
    <row r="293">
      <c r="A293" t="inlineStr">
        <is>
          <t>Equity accounted investments</t>
        </is>
      </c>
      <c r="C293" t="inlineStr">
        <is>
          <t>Million</t>
        </is>
      </c>
      <c r="D293" t="inlineStr">
        <is>
          <t>QQQQ</t>
        </is>
      </c>
      <c r="AR293" t="n">
        <v>22264</v>
      </c>
    </row>
    <row r="294">
      <c r="A294" t="inlineStr">
        <is>
          <t>Additions to non-current assets</t>
        </is>
      </c>
      <c r="C294" t="inlineStr">
        <is>
          <t>Million</t>
        </is>
      </c>
      <c r="D294" t="inlineStr">
        <is>
          <t>QQQQ</t>
        </is>
      </c>
      <c r="AS294" t="n">
        <v>27096</v>
      </c>
    </row>
    <row r="296">
      <c r="A296" t="inlineStr">
        <is>
          <t>Residential development</t>
        </is>
      </c>
    </row>
    <row r="297">
      <c r="A297" t="inlineStr">
        <is>
          <t>External revenues</t>
        </is>
      </c>
      <c r="C297" t="inlineStr">
        <is>
          <t>Million</t>
        </is>
      </c>
      <c r="D297" t="inlineStr">
        <is>
          <t>QQQQ</t>
        </is>
      </c>
      <c r="E297" t="inlineStr">
        <is>
          <t>Yes</t>
        </is>
      </c>
      <c r="F297" t="n">
        <v>492</v>
      </c>
      <c r="G297" t="n">
        <v>509</v>
      </c>
      <c r="H297" t="n">
        <v>539</v>
      </c>
      <c r="J297" t="n">
        <v>2329</v>
      </c>
      <c r="K297" t="n">
        <v>411</v>
      </c>
      <c r="L297" t="n">
        <v>565</v>
      </c>
      <c r="M297" t="n">
        <v>832</v>
      </c>
      <c r="O297" t="n">
        <v>3019</v>
      </c>
      <c r="P297" t="n">
        <v>439</v>
      </c>
      <c r="Q297" t="n">
        <v>499</v>
      </c>
      <c r="R297" t="n">
        <v>698</v>
      </c>
      <c r="T297" t="n">
        <v>2447</v>
      </c>
      <c r="U297" t="n">
        <v>459</v>
      </c>
      <c r="V297" t="n">
        <v>686</v>
      </c>
      <c r="W297" t="n">
        <v>640</v>
      </c>
      <c r="Y297" t="n">
        <v>2683</v>
      </c>
      <c r="Z297" t="n">
        <v>439</v>
      </c>
      <c r="AA297" t="n">
        <v>594</v>
      </c>
      <c r="AB297" t="n">
        <v>597</v>
      </c>
      <c r="AD297" t="n">
        <v>2456</v>
      </c>
      <c r="AE297" t="n">
        <v>408</v>
      </c>
      <c r="AF297" t="n">
        <v>447</v>
      </c>
      <c r="AG297" t="n">
        <v>595</v>
      </c>
      <c r="AI297" t="n">
        <v>2243</v>
      </c>
      <c r="AJ297" t="n">
        <v>589</v>
      </c>
      <c r="AK297" t="n">
        <v>609</v>
      </c>
      <c r="AL297" t="n">
        <v>547</v>
      </c>
      <c r="AN297" t="n">
        <v>2560</v>
      </c>
      <c r="AO297" t="n">
        <v>596</v>
      </c>
      <c r="AP297" t="n">
        <v>559</v>
      </c>
      <c r="AQ297" t="n">
        <v>597</v>
      </c>
    </row>
    <row r="298">
      <c r="A298" t="inlineStr">
        <is>
          <t>Segmented revenues</t>
        </is>
      </c>
      <c r="C298" t="inlineStr">
        <is>
          <t>Million</t>
        </is>
      </c>
      <c r="D298" t="inlineStr">
        <is>
          <t>QQQQ</t>
        </is>
      </c>
      <c r="E298" t="inlineStr">
        <is>
          <t>Yes</t>
        </is>
      </c>
      <c r="F298" t="n">
        <v>492</v>
      </c>
      <c r="G298" t="n">
        <v>509</v>
      </c>
      <c r="H298" t="n">
        <v>539</v>
      </c>
      <c r="J298" t="n">
        <v>2329</v>
      </c>
      <c r="K298" t="n">
        <v>411</v>
      </c>
      <c r="L298" t="n">
        <v>565</v>
      </c>
      <c r="M298" t="n">
        <v>832</v>
      </c>
      <c r="O298" t="n">
        <v>3019</v>
      </c>
      <c r="P298" t="n">
        <v>439</v>
      </c>
      <c r="Q298" t="n">
        <v>499</v>
      </c>
      <c r="R298" t="n">
        <v>698</v>
      </c>
      <c r="T298" t="n">
        <v>2447</v>
      </c>
      <c r="U298" t="n">
        <v>459</v>
      </c>
      <c r="V298" t="n">
        <v>686</v>
      </c>
      <c r="W298" t="n">
        <v>640</v>
      </c>
      <c r="Y298" t="n">
        <v>2683</v>
      </c>
      <c r="Z298" t="n">
        <v>439</v>
      </c>
      <c r="AA298" t="n">
        <v>594</v>
      </c>
      <c r="AB298" t="n">
        <v>597</v>
      </c>
      <c r="AD298" t="n">
        <v>2456</v>
      </c>
      <c r="AE298" t="n">
        <v>408</v>
      </c>
      <c r="AF298" t="n">
        <v>447</v>
      </c>
      <c r="AG298" t="n">
        <v>595</v>
      </c>
      <c r="AI298" t="n">
        <v>2243</v>
      </c>
      <c r="AJ298" t="n">
        <v>589</v>
      </c>
      <c r="AK298" t="n">
        <v>609</v>
      </c>
      <c r="AL298" t="n">
        <v>547</v>
      </c>
      <c r="AN298" t="n">
        <v>2560</v>
      </c>
      <c r="AO298" t="n">
        <v>596</v>
      </c>
      <c r="AP298" t="n">
        <v>559</v>
      </c>
      <c r="AQ298" t="n">
        <v>597</v>
      </c>
    </row>
    <row r="299">
      <c r="A299" t="inlineStr">
        <is>
          <t>Link check</t>
        </is>
      </c>
      <c r="K299">
        <f>K298-K711</f>
        <v/>
      </c>
      <c r="L299">
        <f>L298-L711</f>
        <v/>
      </c>
      <c r="M299">
        <f>M298-M711</f>
        <v/>
      </c>
      <c r="O299">
        <f>O298-O711</f>
        <v/>
      </c>
      <c r="P299">
        <f>P298-P711</f>
        <v/>
      </c>
      <c r="Q299">
        <f>Q298-Q711</f>
        <v/>
      </c>
      <c r="R299">
        <f>R298-R711</f>
        <v/>
      </c>
      <c r="T299">
        <f>T298-T711</f>
        <v/>
      </c>
      <c r="U299">
        <f>U298-U711</f>
        <v/>
      </c>
      <c r="V299">
        <f>V298-V711</f>
        <v/>
      </c>
      <c r="W299">
        <f>W298-W711</f>
        <v/>
      </c>
      <c r="Y299">
        <f>Y298-Y711</f>
        <v/>
      </c>
      <c r="Z299">
        <f>Z298-Z711</f>
        <v/>
      </c>
      <c r="AA299">
        <f>AA298-AA711</f>
        <v/>
      </c>
      <c r="AB299">
        <f>AB298-AB711</f>
        <v/>
      </c>
      <c r="AD299">
        <f>AD298-AD711</f>
        <v/>
      </c>
      <c r="AE299">
        <f>AE298-AE711</f>
        <v/>
      </c>
      <c r="AF299">
        <f>AF298-AF711</f>
        <v/>
      </c>
      <c r="AG299">
        <f>AG298-AG711</f>
        <v/>
      </c>
      <c r="AI299">
        <f>AI298-AI711</f>
        <v/>
      </c>
      <c r="AJ299">
        <f>AJ298-AJ711</f>
        <v/>
      </c>
      <c r="AK299">
        <f>AK298-AK711</f>
        <v/>
      </c>
      <c r="AL299">
        <f>AL298-AL711</f>
        <v/>
      </c>
      <c r="AN299">
        <f>AN298-AN711</f>
        <v/>
      </c>
      <c r="AO299">
        <f>AO298-AO711</f>
        <v/>
      </c>
      <c r="AP299">
        <f>AP298-AP711</f>
        <v/>
      </c>
      <c r="AQ299">
        <f>AQ298-AQ711</f>
        <v/>
      </c>
    </row>
    <row r="301">
      <c r="A301" t="inlineStr">
        <is>
          <t>Segment equity accounted income</t>
        </is>
      </c>
      <c r="C301" t="inlineStr">
        <is>
          <t>Million</t>
        </is>
      </c>
      <c r="D301" t="inlineStr">
        <is>
          <t>QQQQ</t>
        </is>
      </c>
      <c r="E301" t="inlineStr">
        <is>
          <t>Yes</t>
        </is>
      </c>
      <c r="F301" t="n">
        <v>4</v>
      </c>
      <c r="H301" t="n">
        <v>4</v>
      </c>
      <c r="J301" t="n">
        <v>21</v>
      </c>
      <c r="K301" t="n">
        <v>7</v>
      </c>
      <c r="L301" t="n">
        <v>14</v>
      </c>
      <c r="M301" t="n">
        <v>5</v>
      </c>
      <c r="O301" t="n">
        <v>6</v>
      </c>
      <c r="P301" t="n">
        <v>1</v>
      </c>
      <c r="Q301" t="n">
        <v>-12</v>
      </c>
      <c r="R301" t="n">
        <v>5</v>
      </c>
      <c r="T301" t="n">
        <v>1</v>
      </c>
      <c r="U301" t="n">
        <v>5</v>
      </c>
      <c r="V301" t="n">
        <v>2</v>
      </c>
      <c r="W301" t="n">
        <v>5</v>
      </c>
      <c r="Y301" t="n">
        <v>15</v>
      </c>
      <c r="Z301" t="n">
        <v>4</v>
      </c>
      <c r="AA301" t="n">
        <v>13</v>
      </c>
      <c r="AB301" t="n">
        <v>13</v>
      </c>
      <c r="AD301" t="n">
        <v>41</v>
      </c>
      <c r="AE301" t="n">
        <v>2</v>
      </c>
      <c r="AF301" t="n">
        <v>4</v>
      </c>
      <c r="AG301" t="n">
        <v>11</v>
      </c>
      <c r="AI301" t="n">
        <v>21</v>
      </c>
      <c r="AJ301" t="n">
        <v>12</v>
      </c>
      <c r="AK301" t="n">
        <v>13</v>
      </c>
      <c r="AL301" t="n">
        <v>53</v>
      </c>
      <c r="AN301" t="n">
        <v>111</v>
      </c>
      <c r="AO301" t="n">
        <v>9</v>
      </c>
      <c r="AP301" t="n">
        <v>74</v>
      </c>
      <c r="AQ301" t="n">
        <v>28</v>
      </c>
    </row>
    <row r="302">
      <c r="A302" t="inlineStr">
        <is>
          <t>Interest expense</t>
        </is>
      </c>
      <c r="C302" t="inlineStr">
        <is>
          <t>Million</t>
        </is>
      </c>
      <c r="D302" t="inlineStr">
        <is>
          <t>QQQQ</t>
        </is>
      </c>
      <c r="E302" t="inlineStr">
        <is>
          <t>Yes</t>
        </is>
      </c>
      <c r="F302" t="n">
        <v>-41</v>
      </c>
      <c r="G302" t="n">
        <v>-42</v>
      </c>
      <c r="H302" t="n">
        <v>-19</v>
      </c>
      <c r="J302" t="n">
        <v>-118</v>
      </c>
      <c r="K302" t="n">
        <v>-24</v>
      </c>
      <c r="L302" t="n">
        <v>-25</v>
      </c>
      <c r="M302" t="n">
        <v>-20</v>
      </c>
      <c r="O302" t="n">
        <v>-91</v>
      </c>
      <c r="P302" t="n">
        <v>-22</v>
      </c>
      <c r="Q302" t="n">
        <v>-20</v>
      </c>
      <c r="R302" t="n">
        <v>-19</v>
      </c>
      <c r="T302" t="n">
        <v>-83</v>
      </c>
      <c r="U302" t="n">
        <v>-17</v>
      </c>
      <c r="V302" t="n">
        <v>-14</v>
      </c>
      <c r="W302" t="n">
        <v>-13</v>
      </c>
      <c r="Y302" t="n">
        <v>-57</v>
      </c>
      <c r="Z302" t="n">
        <v>-13</v>
      </c>
      <c r="AA302" t="n">
        <v>-12</v>
      </c>
      <c r="AB302" t="n">
        <v>-16</v>
      </c>
      <c r="AD302" t="n">
        <v>-66</v>
      </c>
      <c r="AE302" t="n">
        <v>-8</v>
      </c>
      <c r="AF302" t="n">
        <v>-4</v>
      </c>
      <c r="AG302" t="n">
        <v>-6</v>
      </c>
      <c r="AI302" t="n">
        <v>-29</v>
      </c>
      <c r="AJ302" t="n">
        <v>-17</v>
      </c>
      <c r="AK302" t="n">
        <v>-17</v>
      </c>
      <c r="AL302" t="n">
        <v>-15</v>
      </c>
      <c r="AN302" t="n">
        <v>-68</v>
      </c>
      <c r="AO302" t="n">
        <v>-20</v>
      </c>
      <c r="AP302" t="n">
        <v>-22</v>
      </c>
      <c r="AQ302" t="n">
        <v>-24</v>
      </c>
    </row>
    <row r="303">
      <c r="A303" t="inlineStr">
        <is>
          <t>Current income taxes</t>
        </is>
      </c>
      <c r="C303" t="inlineStr">
        <is>
          <t>Million</t>
        </is>
      </c>
      <c r="D303" t="inlineStr">
        <is>
          <t>QQQQ</t>
        </is>
      </c>
      <c r="E303" t="inlineStr">
        <is>
          <t>Yes</t>
        </is>
      </c>
      <c r="F303" t="n">
        <v>-12</v>
      </c>
      <c r="G303" t="n">
        <v>-2</v>
      </c>
      <c r="H303" t="n">
        <v>-5</v>
      </c>
      <c r="J303" t="n">
        <v>-23</v>
      </c>
      <c r="K303" t="n">
        <v>-2</v>
      </c>
      <c r="L303" t="n">
        <v>-4</v>
      </c>
      <c r="M303" t="n">
        <v>-9</v>
      </c>
      <c r="O303" t="n">
        <v>-51</v>
      </c>
      <c r="P303" t="n">
        <v>-2</v>
      </c>
      <c r="Q303" t="n">
        <v>-3</v>
      </c>
      <c r="R303" t="n">
        <v>-9</v>
      </c>
      <c r="T303" t="n">
        <v>-46</v>
      </c>
      <c r="U303" t="n">
        <v>-4</v>
      </c>
      <c r="V303" t="n">
        <v>-9</v>
      </c>
      <c r="W303" t="n">
        <v>-11</v>
      </c>
      <c r="Y303" t="n">
        <v>-45</v>
      </c>
      <c r="Z303" t="n">
        <v>-3</v>
      </c>
      <c r="AA303" t="n">
        <v>-2</v>
      </c>
      <c r="AB303" t="n">
        <v>-14</v>
      </c>
      <c r="AD303" t="n">
        <v>-37</v>
      </c>
      <c r="AE303" t="n">
        <v>-5</v>
      </c>
      <c r="AF303" t="n">
        <v>-8</v>
      </c>
      <c r="AG303" t="n">
        <v>-2</v>
      </c>
      <c r="AI303" t="n">
        <v>-8</v>
      </c>
      <c r="AJ303" t="n">
        <v>-3</v>
      </c>
      <c r="AK303" t="n">
        <v>-2</v>
      </c>
      <c r="AL303" t="n">
        <v>-4</v>
      </c>
      <c r="AN303" t="n">
        <v>-17</v>
      </c>
      <c r="AO303" t="n">
        <v>-8</v>
      </c>
      <c r="AP303" t="n">
        <v>-11</v>
      </c>
      <c r="AQ303" t="n">
        <v>-5</v>
      </c>
    </row>
    <row r="304">
      <c r="A304" t="inlineStr">
        <is>
          <t>FFO</t>
        </is>
      </c>
      <c r="C304" t="inlineStr">
        <is>
          <t>Million</t>
        </is>
      </c>
      <c r="D304" t="inlineStr">
        <is>
          <t>QQQQ</t>
        </is>
      </c>
      <c r="E304" t="inlineStr">
        <is>
          <t>Yes</t>
        </is>
      </c>
      <c r="F304" t="n">
        <v>2</v>
      </c>
      <c r="G304" t="n">
        <v>-23</v>
      </c>
      <c r="H304" t="n">
        <v>41</v>
      </c>
      <c r="J304" t="n">
        <v>135</v>
      </c>
      <c r="K304" t="n">
        <v>-15</v>
      </c>
      <c r="L304" t="n">
        <v>-7</v>
      </c>
      <c r="M304" t="n">
        <v>10</v>
      </c>
      <c r="O304" t="n">
        <v>63</v>
      </c>
      <c r="P304" t="n">
        <v>-8</v>
      </c>
      <c r="Q304" t="n">
        <v>-30</v>
      </c>
      <c r="R304" t="n">
        <v>-24</v>
      </c>
      <c r="T304" t="n">
        <v>34</v>
      </c>
      <c r="U304" t="n">
        <v>-33</v>
      </c>
      <c r="V304" t="n">
        <v>14</v>
      </c>
      <c r="W304" t="n">
        <v>16</v>
      </c>
      <c r="Y304" t="n">
        <v>49</v>
      </c>
      <c r="Z304" t="n">
        <v>-22</v>
      </c>
      <c r="AA304" t="n">
        <v>18</v>
      </c>
      <c r="AB304" t="n">
        <v>42</v>
      </c>
      <c r="AD304" t="n">
        <v>125</v>
      </c>
      <c r="AE304" t="n">
        <v>-9</v>
      </c>
      <c r="AF304" t="n">
        <v>-11</v>
      </c>
      <c r="AG304" t="n">
        <v>37</v>
      </c>
      <c r="AI304" t="n">
        <v>66</v>
      </c>
      <c r="AJ304" t="n">
        <v>23</v>
      </c>
      <c r="AK304" t="n">
        <v>42</v>
      </c>
      <c r="AL304" t="n">
        <v>76</v>
      </c>
      <c r="AN304" t="n">
        <v>258</v>
      </c>
      <c r="AO304" t="n">
        <v>72</v>
      </c>
      <c r="AP304" t="n">
        <v>100</v>
      </c>
      <c r="AQ304" t="n">
        <v>66</v>
      </c>
    </row>
    <row r="305">
      <c r="A305" t="inlineStr">
        <is>
          <t>Common equity</t>
        </is>
      </c>
      <c r="C305" t="inlineStr">
        <is>
          <t>Million</t>
        </is>
      </c>
      <c r="D305" t="inlineStr">
        <is>
          <t>QQQQ</t>
        </is>
      </c>
      <c r="F305" t="n">
        <v>2143</v>
      </c>
      <c r="G305" t="n">
        <v>2404</v>
      </c>
      <c r="H305" t="n">
        <v>2204</v>
      </c>
      <c r="I305" t="n">
        <v>2221</v>
      </c>
      <c r="K305" t="n">
        <v>2433</v>
      </c>
      <c r="L305" t="n">
        <v>2578</v>
      </c>
      <c r="M305" t="n">
        <v>2699</v>
      </c>
      <c r="N305" t="n">
        <v>2679</v>
      </c>
      <c r="P305" t="n">
        <v>2717</v>
      </c>
      <c r="Q305" t="n">
        <v>2749</v>
      </c>
      <c r="R305" t="n">
        <v>2885</v>
      </c>
      <c r="S305" t="n">
        <v>2915</v>
      </c>
      <c r="U305" t="n">
        <v>2768</v>
      </c>
      <c r="V305" t="n">
        <v>2601</v>
      </c>
      <c r="W305" t="n">
        <v>2578</v>
      </c>
      <c r="X305" t="n">
        <v>2606</v>
      </c>
      <c r="Z305" t="n">
        <v>2652</v>
      </c>
      <c r="AA305" t="n">
        <v>2695</v>
      </c>
      <c r="AB305" t="n">
        <v>2703</v>
      </c>
      <c r="AC305" t="n">
        <v>2859</v>
      </c>
      <c r="AE305" t="n">
        <v>2575</v>
      </c>
      <c r="AF305" t="n">
        <v>2503</v>
      </c>
      <c r="AG305" t="n">
        <v>2525</v>
      </c>
      <c r="AH305" t="n">
        <v>2730</v>
      </c>
      <c r="AJ305" t="n">
        <v>2355</v>
      </c>
      <c r="AK305" t="n">
        <v>2452</v>
      </c>
      <c r="AL305" t="n">
        <v>2557</v>
      </c>
      <c r="AM305" t="n">
        <v>2392</v>
      </c>
      <c r="AO305" t="n">
        <v>2160</v>
      </c>
      <c r="AP305" t="n">
        <v>2077</v>
      </c>
      <c r="AQ305" t="n">
        <v>2049</v>
      </c>
    </row>
    <row r="306">
      <c r="A306" t="inlineStr">
        <is>
          <t>Equity accounted investments</t>
        </is>
      </c>
      <c r="C306" t="inlineStr">
        <is>
          <t>Million</t>
        </is>
      </c>
      <c r="D306" t="inlineStr">
        <is>
          <t>QQQQ</t>
        </is>
      </c>
      <c r="F306" t="n">
        <v>325</v>
      </c>
      <c r="G306" t="n">
        <v>317</v>
      </c>
      <c r="H306" t="n">
        <v>363</v>
      </c>
      <c r="I306" t="n">
        <v>358</v>
      </c>
      <c r="K306" t="n">
        <v>379</v>
      </c>
      <c r="L306" t="n">
        <v>409</v>
      </c>
      <c r="M306" t="n">
        <v>385</v>
      </c>
      <c r="N306" t="n">
        <v>374</v>
      </c>
      <c r="P306" t="n">
        <v>364</v>
      </c>
      <c r="Q306" t="n">
        <v>364</v>
      </c>
      <c r="R306" t="n">
        <v>376</v>
      </c>
      <c r="S306" t="n">
        <v>346</v>
      </c>
      <c r="U306" t="n">
        <v>400</v>
      </c>
      <c r="V306" t="n">
        <v>434</v>
      </c>
      <c r="W306" t="n">
        <v>401</v>
      </c>
      <c r="X306" t="n">
        <v>395</v>
      </c>
      <c r="Z306" t="n">
        <v>408</v>
      </c>
      <c r="AA306" t="n">
        <v>426</v>
      </c>
      <c r="AB306" t="n">
        <v>425</v>
      </c>
      <c r="AC306" t="n">
        <v>382</v>
      </c>
      <c r="AE306" t="n">
        <v>375</v>
      </c>
      <c r="AF306" t="n">
        <v>378</v>
      </c>
      <c r="AG306" t="n">
        <v>374</v>
      </c>
      <c r="AH306" t="n">
        <v>346</v>
      </c>
      <c r="AJ306" t="n">
        <v>318</v>
      </c>
      <c r="AK306" t="n">
        <v>375</v>
      </c>
      <c r="AL306" t="n">
        <v>346</v>
      </c>
      <c r="AM306" t="n">
        <v>404</v>
      </c>
      <c r="AO306" t="n">
        <v>484</v>
      </c>
      <c r="AP306" t="n">
        <v>410</v>
      </c>
      <c r="AQ306" t="n">
        <v>401</v>
      </c>
    </row>
    <row r="307">
      <c r="A307" t="inlineStr">
        <is>
          <t>Additions to non-current assets</t>
        </is>
      </c>
      <c r="C307" t="inlineStr">
        <is>
          <t>Million</t>
        </is>
      </c>
      <c r="D307" t="inlineStr">
        <is>
          <t>QQQQ</t>
        </is>
      </c>
      <c r="E307" t="inlineStr">
        <is>
          <t>Yes</t>
        </is>
      </c>
      <c r="F307" t="n">
        <v>16</v>
      </c>
      <c r="G307" t="n">
        <v>15</v>
      </c>
      <c r="H307" t="n">
        <v>67</v>
      </c>
      <c r="J307" t="n">
        <v>114</v>
      </c>
      <c r="K307" t="n">
        <v>33</v>
      </c>
      <c r="L307" t="n">
        <v>30</v>
      </c>
      <c r="M307" t="n">
        <v>5</v>
      </c>
      <c r="O307" t="n">
        <v>93</v>
      </c>
      <c r="P307" t="n">
        <v>23</v>
      </c>
      <c r="Q307" t="n">
        <v>18</v>
      </c>
      <c r="R307" t="n">
        <v>10</v>
      </c>
      <c r="T307" t="n">
        <v>74</v>
      </c>
      <c r="U307" t="n">
        <v>76</v>
      </c>
      <c r="V307" t="n">
        <v>33</v>
      </c>
      <c r="W307" t="n">
        <v>219</v>
      </c>
      <c r="Y307" t="n">
        <v>124</v>
      </c>
      <c r="Z307" t="n">
        <v>17</v>
      </c>
      <c r="AA307" t="n">
        <v>13</v>
      </c>
      <c r="AB307" t="n">
        <v>48</v>
      </c>
      <c r="AD307" t="n">
        <v>88</v>
      </c>
      <c r="AE307" t="n">
        <v>19</v>
      </c>
      <c r="AF307" t="n">
        <v>12</v>
      </c>
      <c r="AG307" t="n">
        <v>9</v>
      </c>
      <c r="AI307" t="n">
        <v>45</v>
      </c>
      <c r="AJ307" t="n">
        <v>10</v>
      </c>
      <c r="AK307" t="n">
        <v>67</v>
      </c>
      <c r="AL307" t="n">
        <v>-5</v>
      </c>
      <c r="AN307" t="n">
        <v>171</v>
      </c>
      <c r="AO307" t="n">
        <v>75</v>
      </c>
      <c r="AP307" t="n">
        <v>38</v>
      </c>
      <c r="AQ307" t="n">
        <v>28</v>
      </c>
    </row>
    <row r="309">
      <c r="A309" t="inlineStr">
        <is>
          <t>Total segments</t>
        </is>
      </c>
    </row>
    <row r="310">
      <c r="A310" t="inlineStr">
        <is>
          <t>External revenues</t>
        </is>
      </c>
      <c r="C310" t="inlineStr">
        <is>
          <t>Million</t>
        </is>
      </c>
      <c r="D310" t="inlineStr">
        <is>
          <t>QQQQ</t>
        </is>
      </c>
      <c r="E310" t="inlineStr">
        <is>
          <t>Yes</t>
        </is>
      </c>
      <c r="F310" t="n">
        <v>4396</v>
      </c>
      <c r="G310" t="n">
        <v>4923</v>
      </c>
      <c r="H310" t="n">
        <v>5056</v>
      </c>
      <c r="J310" t="n">
        <v>19913</v>
      </c>
      <c r="K310" t="n">
        <v>5218</v>
      </c>
      <c r="L310" t="n">
        <v>5973</v>
      </c>
      <c r="M310" t="n">
        <v>6285</v>
      </c>
      <c r="O310" t="n">
        <v>24411</v>
      </c>
      <c r="P310" t="n">
        <v>6001</v>
      </c>
      <c r="Q310" t="n">
        <v>9444</v>
      </c>
      <c r="R310" t="n">
        <v>12276</v>
      </c>
      <c r="T310" t="n">
        <v>40786</v>
      </c>
      <c r="U310" t="n">
        <v>12631</v>
      </c>
      <c r="V310" t="n">
        <v>13276</v>
      </c>
      <c r="W310" t="n">
        <v>14858</v>
      </c>
      <c r="Y310" t="n">
        <v>56771</v>
      </c>
      <c r="Z310" t="n">
        <v>15208</v>
      </c>
      <c r="AA310" t="n">
        <v>16924</v>
      </c>
      <c r="AB310" t="n">
        <v>17875</v>
      </c>
      <c r="AD310" t="n">
        <v>67826</v>
      </c>
      <c r="AE310" t="n">
        <v>16586</v>
      </c>
      <c r="AF310" t="n">
        <v>12829</v>
      </c>
      <c r="AG310" t="n">
        <v>16249</v>
      </c>
      <c r="AI310" t="n">
        <v>62752</v>
      </c>
      <c r="AJ310" t="n">
        <v>16410</v>
      </c>
      <c r="AK310" t="n">
        <v>18286</v>
      </c>
      <c r="AL310" t="n">
        <v>19248</v>
      </c>
      <c r="AN310" t="n">
        <v>75731</v>
      </c>
      <c r="AO310" t="n">
        <v>21882</v>
      </c>
      <c r="AP310" t="n">
        <v>23256</v>
      </c>
      <c r="AQ310" t="n">
        <v>23418</v>
      </c>
      <c r="AS310" t="n">
        <v>92769</v>
      </c>
      <c r="AT310" t="n">
        <v>23297</v>
      </c>
    </row>
    <row r="311">
      <c r="A311" t="inlineStr">
        <is>
          <t>Link check</t>
        </is>
      </c>
      <c r="F311">
        <f>F310-F1165</f>
        <v/>
      </c>
      <c r="G311">
        <f>G310-G1165</f>
        <v/>
      </c>
      <c r="H311">
        <f>H310-H1165</f>
        <v/>
      </c>
      <c r="J311">
        <f>J310-J1165</f>
        <v/>
      </c>
      <c r="K311">
        <f>K310-K1165</f>
        <v/>
      </c>
      <c r="L311">
        <f>L310-L1165</f>
        <v/>
      </c>
      <c r="M311">
        <f>M310-M1165</f>
        <v/>
      </c>
      <c r="O311">
        <f>O310-O1165</f>
        <v/>
      </c>
      <c r="P311">
        <f>P310-P1165</f>
        <v/>
      </c>
      <c r="Q311">
        <f>Q310-Q1165</f>
        <v/>
      </c>
      <c r="R311">
        <f>R310-R1165</f>
        <v/>
      </c>
      <c r="T311">
        <f>T310-T1165</f>
        <v/>
      </c>
      <c r="U311">
        <f>U310-U1165</f>
        <v/>
      </c>
      <c r="V311">
        <f>V310-V1165</f>
        <v/>
      </c>
      <c r="W311">
        <f>W310-W1165</f>
        <v/>
      </c>
      <c r="Y311">
        <f>Y310-Y1165</f>
        <v/>
      </c>
      <c r="Z311">
        <f>Z310-Z1165</f>
        <v/>
      </c>
      <c r="AA311">
        <f>AA310-AA1165</f>
        <v/>
      </c>
      <c r="AB311">
        <f>AB310-AB1165</f>
        <v/>
      </c>
      <c r="AD311">
        <f>AD310-AD1165</f>
        <v/>
      </c>
      <c r="AE311">
        <f>AE310-AE1165</f>
        <v/>
      </c>
      <c r="AF311">
        <f>AF310-AF1165</f>
        <v/>
      </c>
      <c r="AG311">
        <f>AG310-AG1165</f>
        <v/>
      </c>
      <c r="AI311">
        <f>AI310-AI1165</f>
        <v/>
      </c>
      <c r="AJ311">
        <f>AJ310-AJ1165</f>
        <v/>
      </c>
      <c r="AK311">
        <f>AK310-AK1165</f>
        <v/>
      </c>
      <c r="AL311">
        <f>AL310-AL1165</f>
        <v/>
      </c>
      <c r="AN311">
        <f>AN310-AN1165</f>
        <v/>
      </c>
      <c r="AO311">
        <f>AO310-AO1165</f>
        <v/>
      </c>
      <c r="AP311">
        <f>AP310-AP1165</f>
        <v/>
      </c>
      <c r="AQ311">
        <f>AQ310-AQ1165</f>
        <v/>
      </c>
      <c r="AS311">
        <f>AS310-AS1165</f>
        <v/>
      </c>
    </row>
    <row r="312">
      <c r="A312" t="inlineStr">
        <is>
          <t>Inter-segment and other revenues</t>
        </is>
      </c>
      <c r="C312" t="inlineStr">
        <is>
          <t>Million</t>
        </is>
      </c>
      <c r="D312" t="inlineStr">
        <is>
          <t>QQQQ</t>
        </is>
      </c>
      <c r="E312" t="inlineStr">
        <is>
          <t>Yes</t>
        </is>
      </c>
      <c r="F312" t="n">
        <v>155</v>
      </c>
      <c r="G312" t="n">
        <v>188</v>
      </c>
      <c r="H312" t="n">
        <v>191</v>
      </c>
      <c r="J312" t="n">
        <v>784</v>
      </c>
      <c r="K312" t="n">
        <v>277</v>
      </c>
      <c r="L312" t="n">
        <v>358</v>
      </c>
      <c r="M312" t="n">
        <v>324</v>
      </c>
      <c r="O312" t="n">
        <v>1351</v>
      </c>
      <c r="P312" t="n">
        <v>339</v>
      </c>
      <c r="Q312" t="n">
        <v>387</v>
      </c>
      <c r="R312" t="n">
        <v>393</v>
      </c>
      <c r="T312" t="n">
        <v>1588</v>
      </c>
      <c r="U312" t="n">
        <v>543</v>
      </c>
      <c r="V312" t="n">
        <v>489</v>
      </c>
      <c r="W312" t="n">
        <v>538</v>
      </c>
      <c r="Y312" t="n">
        <v>2213</v>
      </c>
      <c r="Z312" t="n">
        <v>581</v>
      </c>
      <c r="AA312" t="n">
        <v>654</v>
      </c>
      <c r="AB312" t="n">
        <v>631</v>
      </c>
      <c r="AD312" t="n">
        <v>2823</v>
      </c>
      <c r="AE312" t="n">
        <v>870</v>
      </c>
      <c r="AF312" t="n">
        <v>828</v>
      </c>
      <c r="AG312" t="n">
        <v>886</v>
      </c>
      <c r="AI312" t="n">
        <v>3930</v>
      </c>
      <c r="AJ312" t="n">
        <v>1568</v>
      </c>
      <c r="AK312" t="n">
        <v>1267</v>
      </c>
      <c r="AL312" t="n">
        <v>1170</v>
      </c>
      <c r="AN312" t="n">
        <v>5381</v>
      </c>
      <c r="AO312" t="n">
        <v>1244</v>
      </c>
      <c r="AP312" t="n">
        <v>952</v>
      </c>
      <c r="AQ312" t="n">
        <v>1109</v>
      </c>
      <c r="AS312" t="n">
        <v>4491</v>
      </c>
      <c r="AT312" t="n">
        <v>1473</v>
      </c>
    </row>
    <row r="313">
      <c r="A313" t="inlineStr">
        <is>
          <t>Segment revenues</t>
        </is>
      </c>
      <c r="C313" t="inlineStr">
        <is>
          <t>Million</t>
        </is>
      </c>
      <c r="D313" t="inlineStr">
        <is>
          <t>QQQQ</t>
        </is>
      </c>
      <c r="E313" t="inlineStr">
        <is>
          <t>Yes</t>
        </is>
      </c>
      <c r="F313" t="n">
        <v>4551</v>
      </c>
      <c r="G313" t="n">
        <v>5111</v>
      </c>
      <c r="H313" t="n">
        <v>5247</v>
      </c>
      <c r="J313" t="n">
        <v>20697</v>
      </c>
      <c r="K313" t="n">
        <v>5495</v>
      </c>
      <c r="L313" t="n">
        <v>6331</v>
      </c>
      <c r="M313" t="n">
        <v>6609</v>
      </c>
      <c r="O313" t="n">
        <v>25762</v>
      </c>
      <c r="P313" t="n">
        <v>6340</v>
      </c>
      <c r="Q313" t="n">
        <v>9831</v>
      </c>
      <c r="R313" t="n">
        <v>12669</v>
      </c>
      <c r="T313" t="n">
        <v>42374</v>
      </c>
      <c r="U313" t="n">
        <v>13174</v>
      </c>
      <c r="V313" t="n">
        <v>13765</v>
      </c>
      <c r="W313" t="n">
        <v>15396</v>
      </c>
      <c r="Y313" t="n">
        <v>58984</v>
      </c>
      <c r="Z313" t="n">
        <v>15789</v>
      </c>
      <c r="AA313" t="n">
        <v>17578</v>
      </c>
      <c r="AB313" t="n">
        <v>18506</v>
      </c>
      <c r="AD313" t="n">
        <v>70649</v>
      </c>
      <c r="AE313" t="n">
        <v>17456</v>
      </c>
      <c r="AF313" t="n">
        <v>13657</v>
      </c>
      <c r="AG313" t="n">
        <v>17135</v>
      </c>
      <c r="AI313" t="n">
        <v>66682</v>
      </c>
      <c r="AJ313" t="n">
        <v>17978</v>
      </c>
      <c r="AK313" t="n">
        <v>19553</v>
      </c>
      <c r="AL313" t="n">
        <v>20418</v>
      </c>
      <c r="AN313" t="n">
        <v>81112</v>
      </c>
      <c r="AO313" t="n">
        <v>23126</v>
      </c>
      <c r="AP313" t="n">
        <v>24208</v>
      </c>
      <c r="AQ313" t="n">
        <v>24527</v>
      </c>
      <c r="AS313" t="n">
        <v>97260</v>
      </c>
      <c r="AT313" t="n">
        <v>24770</v>
      </c>
    </row>
    <row r="314">
      <c r="A314" t="inlineStr">
        <is>
          <t>Segment revenues-c</t>
        </is>
      </c>
      <c r="F314">
        <f>F310+F312</f>
        <v/>
      </c>
      <c r="G314">
        <f>G310+G312</f>
        <v/>
      </c>
      <c r="H314">
        <f>H310+H312</f>
        <v/>
      </c>
      <c r="J314">
        <f>J310+J312</f>
        <v/>
      </c>
      <c r="K314">
        <f>K310+K312</f>
        <v/>
      </c>
      <c r="L314">
        <f>L310+L312</f>
        <v/>
      </c>
      <c r="M314">
        <f>M310+M312</f>
        <v/>
      </c>
      <c r="O314">
        <f>O310+O312</f>
        <v/>
      </c>
      <c r="P314">
        <f>P310+P312</f>
        <v/>
      </c>
      <c r="Q314">
        <f>Q310+Q312</f>
        <v/>
      </c>
      <c r="R314">
        <f>R310+R312</f>
        <v/>
      </c>
      <c r="T314">
        <f>T310+T312</f>
        <v/>
      </c>
      <c r="U314">
        <f>U310+U312</f>
        <v/>
      </c>
      <c r="V314">
        <f>V310+V312</f>
        <v/>
      </c>
      <c r="W314">
        <f>W310+W312</f>
        <v/>
      </c>
      <c r="Y314">
        <f>Y310+Y312</f>
        <v/>
      </c>
      <c r="Z314">
        <f>Z310+Z312</f>
        <v/>
      </c>
      <c r="AA314">
        <f>AA310+AA312</f>
        <v/>
      </c>
      <c r="AB314">
        <f>AB310+AB312</f>
        <v/>
      </c>
      <c r="AD314">
        <f>AD310+AD312</f>
        <v/>
      </c>
      <c r="AE314">
        <f>AE310+AE312</f>
        <v/>
      </c>
      <c r="AF314">
        <f>AF310+AF312</f>
        <v/>
      </c>
      <c r="AG314">
        <f>AG310+AG312</f>
        <v/>
      </c>
      <c r="AI314">
        <f>AI310+AI312</f>
        <v/>
      </c>
      <c r="AJ314">
        <f>AJ310+AJ312</f>
        <v/>
      </c>
      <c r="AK314">
        <f>AK310+AK312</f>
        <v/>
      </c>
      <c r="AL314">
        <f>AL310+AL312</f>
        <v/>
      </c>
      <c r="AN314">
        <f>AN310+AN312</f>
        <v/>
      </c>
      <c r="AO314">
        <f>AO310+AO312</f>
        <v/>
      </c>
      <c r="AP314">
        <f>AP310+AP312</f>
        <v/>
      </c>
      <c r="AQ314">
        <f>AQ310+AQ312</f>
        <v/>
      </c>
      <c r="AS314">
        <f>AS310+AS312</f>
        <v/>
      </c>
      <c r="AT314">
        <f>AT310+AT312</f>
        <v/>
      </c>
    </row>
    <row r="315">
      <c r="A315" t="inlineStr">
        <is>
          <t>Sum check 1</t>
        </is>
      </c>
      <c r="F315">
        <f>F313-F314</f>
        <v/>
      </c>
      <c r="G315">
        <f>G313-G314</f>
        <v/>
      </c>
      <c r="H315">
        <f>H313-H314</f>
        <v/>
      </c>
      <c r="J315">
        <f>J313-J314</f>
        <v/>
      </c>
      <c r="K315">
        <f>K313-K314</f>
        <v/>
      </c>
      <c r="L315">
        <f>L313-L314</f>
        <v/>
      </c>
      <c r="M315">
        <f>M313-M314</f>
        <v/>
      </c>
      <c r="O315">
        <f>O313-O314</f>
        <v/>
      </c>
      <c r="P315">
        <f>P313-P314</f>
        <v/>
      </c>
      <c r="Q315">
        <f>Q313-Q314</f>
        <v/>
      </c>
      <c r="R315">
        <f>R313-R314</f>
        <v/>
      </c>
      <c r="T315">
        <f>T313-T314</f>
        <v/>
      </c>
      <c r="U315">
        <f>U313-U314</f>
        <v/>
      </c>
      <c r="V315">
        <f>V313-V314</f>
        <v/>
      </c>
      <c r="W315">
        <f>W313-W314</f>
        <v/>
      </c>
      <c r="Y315">
        <f>Y313-Y314</f>
        <v/>
      </c>
      <c r="Z315">
        <f>Z313-Z314</f>
        <v/>
      </c>
      <c r="AA315">
        <f>AA313-AA314</f>
        <v/>
      </c>
      <c r="AB315">
        <f>AB313-AB314</f>
        <v/>
      </c>
      <c r="AD315">
        <f>AD313-AD314</f>
        <v/>
      </c>
      <c r="AE315">
        <f>AE313-AE314</f>
        <v/>
      </c>
      <c r="AF315">
        <f>AF313-AF314</f>
        <v/>
      </c>
      <c r="AG315">
        <f>AG313-AG314</f>
        <v/>
      </c>
      <c r="AI315">
        <f>AI313-AI314</f>
        <v/>
      </c>
      <c r="AJ315">
        <f>AJ313-AJ314</f>
        <v/>
      </c>
      <c r="AK315">
        <f>AK313-AK314</f>
        <v/>
      </c>
      <c r="AL315">
        <f>AL313-AL314</f>
        <v/>
      </c>
      <c r="AN315">
        <f>AN313-AN314</f>
        <v/>
      </c>
      <c r="AO315">
        <f>AO313-AO314</f>
        <v/>
      </c>
      <c r="AP315">
        <f>AP313-AP314</f>
        <v/>
      </c>
      <c r="AQ315">
        <f>AQ313-AQ314</f>
        <v/>
      </c>
      <c r="AS315">
        <f>AS313-AS314</f>
        <v/>
      </c>
      <c r="AT315">
        <f>AT313-AT314</f>
        <v/>
      </c>
    </row>
    <row r="316">
      <c r="A316" t="inlineStr">
        <is>
          <t>Sum check 2</t>
        </is>
      </c>
      <c r="F316">
        <f>F313-SUM(F219,F298,F283,F250,F205,F189,F173,F158,F266,F234)</f>
        <v/>
      </c>
      <c r="G316">
        <f>G313-SUM(G219,G298,G283,G250,G205,G189,G173,G158,G266,G234)</f>
        <v/>
      </c>
      <c r="H316">
        <f>H313-SUM(H219,H298,H283,H250,H205,H189,H173,H158,H266,H234)</f>
        <v/>
      </c>
      <c r="J316">
        <f>J313-SUM(J219,J298,J283,J250,J205,J189,J173,J158,J266,J234)</f>
        <v/>
      </c>
      <c r="K316">
        <f>K313-SUM(K219,K298,K283,K250,K205,K189,K173,K158,K266,K234)</f>
        <v/>
      </c>
      <c r="L316">
        <f>L313-SUM(L219,L298,L283,L250,L205,L189,L173,L158,L266,L234)</f>
        <v/>
      </c>
      <c r="M316">
        <f>M313-SUM(M219,M298,M283,M250,M205,M189,M173,M158,M266,M234)</f>
        <v/>
      </c>
      <c r="O316">
        <f>O313-SUM(O219,O298,O283,O250,O205,O189,O173,O158,O266,O234)</f>
        <v/>
      </c>
      <c r="P316">
        <f>P313-SUM(P219,P298,P283,P250,P205,P189,P173,P158,P266,P234)</f>
        <v/>
      </c>
      <c r="Q316">
        <f>Q313-SUM(Q219,Q298,Q283,Q250,Q205,Q189,Q173,Q158,Q266,Q234)</f>
        <v/>
      </c>
      <c r="R316">
        <f>R313-SUM(R219,R298,R283,R250,R205,R189,R173,R158,R266,R234)</f>
        <v/>
      </c>
      <c r="T316">
        <f>T313-SUM(T219,T298,T283,T250,T205,T189,T173,T158,T266,T234)</f>
        <v/>
      </c>
      <c r="U316">
        <f>U313-SUM(U219,U298,U283,U250,U205,U189,U173,U158,U266,U234)</f>
        <v/>
      </c>
      <c r="V316">
        <f>V313-SUM(V219,V298,V283,V250,V205,V189,V173,V158,V266,V234)</f>
        <v/>
      </c>
      <c r="W316">
        <f>W313-SUM(W219,W298,W283,W250,W205,W189,W173,W158,W266,W234)</f>
        <v/>
      </c>
      <c r="Y316">
        <f>Y313-SUM(Y219,Y298,Y283,Y250,Y205,Y189,Y173,Y158,Y266,Y234)</f>
        <v/>
      </c>
      <c r="Z316">
        <f>Z313-SUM(Z219,Z298,Z283,Z250,Z205,Z189,Z173,Z158,Z266,Z234)</f>
        <v/>
      </c>
      <c r="AA316">
        <f>AA313-SUM(AA219,AA298,AA283,AA250,AA205,AA189,AA173,AA158,AA266,AA234)</f>
        <v/>
      </c>
      <c r="AB316">
        <f>AB313-SUM(AB219,AB298,AB283,AB250,AB205,AB189,AB173,AB158,AB266,AB234)</f>
        <v/>
      </c>
      <c r="AD316">
        <f>AD313-SUM(AD219,AD298,AD283,AD250,AD205,AD189,AD173,AD158,AD266,AD234)</f>
        <v/>
      </c>
      <c r="AE316">
        <f>AE313-SUM(AE219,AE298,AE283,AE250,AE205,AE189,AE173,AE158,AE266,AE234)</f>
        <v/>
      </c>
      <c r="AF316">
        <f>AF313-SUM(AF219,AF298,AF283,AF250,AF205,AF189,AF173,AF158,AF266,AF234)</f>
        <v/>
      </c>
      <c r="AG316">
        <f>AG313-SUM(AG219,AG298,AG283,AG250,AG205,AG189,AG173,AG158,AG266,AG234)</f>
        <v/>
      </c>
      <c r="AI316">
        <f>AI313-SUM(AI219,AI298,AI283,AI250,AI205,AI189,AI173,AI158,AI266,AI234)</f>
        <v/>
      </c>
      <c r="AJ316">
        <f>AJ313-SUM(AJ219,AJ298,AJ283,AJ250,AJ205,AJ189,AJ173,AJ158,AJ266,AJ234)</f>
        <v/>
      </c>
      <c r="AK316">
        <f>AK313-SUM(AK219,AK298,AK283,AK250,AK205,AK189,AK173,AK158,AK266,AK234)</f>
        <v/>
      </c>
      <c r="AL316">
        <f>AL313-SUM(AL219,AL298,AL283,AL250,AL205,AL189,AL173,AL158,AL266,AL234)</f>
        <v/>
      </c>
      <c r="AN316">
        <f>AN313-SUM(AN219,AN298,AN283,AN250,AN205,AN189,AN173,AN158,AN266,AN234)</f>
        <v/>
      </c>
      <c r="AO316">
        <f>AO313-SUM(AO219,AO298,AO283,AO250,AO205,AO189,AO173,AO158,AO266,AO234)</f>
        <v/>
      </c>
      <c r="AP316">
        <f>AP313-SUM(AP219,AP298,AP283,AP250,AP205,AP189,AP173,AP158,AP266,AP234)</f>
        <v/>
      </c>
      <c r="AQ316">
        <f>AQ313-SUM(AQ219,AQ298,AQ283,AQ250,AQ205,AQ189,AQ173,AQ158,AQ266,AQ234)</f>
        <v/>
      </c>
      <c r="AS316">
        <f>AS313-SUM(AS219,AS298,AS283,AS250,AS205,AS189,AS173,AS158,AS266,AS234)</f>
        <v/>
      </c>
      <c r="AT316">
        <f>AT313-SUM(AT219,AT298,AT283,AT250,AT205,AT189,AT173,AT158,AT266,AT234)</f>
        <v/>
      </c>
    </row>
    <row r="318">
      <c r="A318" t="inlineStr">
        <is>
          <t>Segment equity accounted income</t>
        </is>
      </c>
      <c r="C318" t="inlineStr">
        <is>
          <t>Million</t>
        </is>
      </c>
      <c r="D318" t="inlineStr">
        <is>
          <t>QQQQ</t>
        </is>
      </c>
      <c r="E318" t="inlineStr">
        <is>
          <t>Yes</t>
        </is>
      </c>
      <c r="F318" t="n">
        <v>286</v>
      </c>
      <c r="G318" t="n">
        <v>346</v>
      </c>
      <c r="H318" t="n">
        <v>381</v>
      </c>
      <c r="J318" t="n">
        <v>1433</v>
      </c>
      <c r="K318" t="n">
        <v>426</v>
      </c>
      <c r="L318" t="n">
        <v>439</v>
      </c>
      <c r="M318" t="n">
        <v>436</v>
      </c>
      <c r="O318" t="n">
        <v>1751</v>
      </c>
      <c r="P318" t="n">
        <v>457</v>
      </c>
      <c r="Q318" t="n">
        <v>491</v>
      </c>
      <c r="R318" t="n">
        <v>490</v>
      </c>
      <c r="T318" t="n">
        <v>2069</v>
      </c>
      <c r="U318" t="n">
        <v>621</v>
      </c>
      <c r="V318" t="n">
        <v>625</v>
      </c>
      <c r="W318" t="n">
        <v>496</v>
      </c>
      <c r="Y318" t="n">
        <v>2372</v>
      </c>
      <c r="Z318" t="n">
        <v>595</v>
      </c>
      <c r="AA318" t="n">
        <v>624</v>
      </c>
      <c r="AB318" t="n">
        <v>594</v>
      </c>
      <c r="AD318" t="n">
        <v>2641</v>
      </c>
      <c r="AE318" t="n">
        <v>726</v>
      </c>
      <c r="AF318" t="n">
        <v>622</v>
      </c>
      <c r="AG318" t="n">
        <v>741</v>
      </c>
      <c r="AI318" t="n">
        <v>3091</v>
      </c>
      <c r="AJ318" t="n">
        <v>956</v>
      </c>
      <c r="AK318" t="n">
        <v>816</v>
      </c>
      <c r="AL318" t="n">
        <v>969</v>
      </c>
      <c r="AN318" t="n">
        <v>3806</v>
      </c>
      <c r="AO318" t="n">
        <v>1069</v>
      </c>
      <c r="AP318" t="n">
        <v>1099</v>
      </c>
      <c r="AQ318" t="n">
        <v>1074</v>
      </c>
      <c r="AS318" t="n">
        <v>4453</v>
      </c>
    </row>
    <row r="319">
      <c r="A319" t="inlineStr">
        <is>
          <t>Interest expense</t>
        </is>
      </c>
      <c r="C319" t="inlineStr">
        <is>
          <t>Million</t>
        </is>
      </c>
      <c r="D319" t="inlineStr">
        <is>
          <t>QQQQ</t>
        </is>
      </c>
      <c r="E319" t="inlineStr">
        <is>
          <t>Yes</t>
        </is>
      </c>
      <c r="F319" t="n">
        <v>-707</v>
      </c>
      <c r="G319" t="n">
        <v>-732</v>
      </c>
      <c r="H319" t="n">
        <v>-700</v>
      </c>
      <c r="J319" t="n">
        <v>-2848</v>
      </c>
      <c r="K319" t="n">
        <v>-773</v>
      </c>
      <c r="L319" t="n">
        <v>-815</v>
      </c>
      <c r="M319" t="n">
        <v>-825</v>
      </c>
      <c r="O319" t="n">
        <v>-3239</v>
      </c>
      <c r="P319" t="n">
        <v>-847</v>
      </c>
      <c r="Q319" t="n">
        <v>-870</v>
      </c>
      <c r="R319" t="n">
        <v>-936</v>
      </c>
      <c r="T319" t="n">
        <v>-3626</v>
      </c>
      <c r="U319" t="n">
        <v>-1043</v>
      </c>
      <c r="V319" t="n">
        <v>-1073</v>
      </c>
      <c r="W319" t="n">
        <v>-1280</v>
      </c>
      <c r="Y319" t="n">
        <v>-4880</v>
      </c>
      <c r="Z319" t="n">
        <v>-1632</v>
      </c>
      <c r="AA319" t="n">
        <v>-1844</v>
      </c>
      <c r="AB319" t="n">
        <v>-1951</v>
      </c>
      <c r="AD319" t="n">
        <v>-7280</v>
      </c>
      <c r="AE319" t="n">
        <v>-1852</v>
      </c>
      <c r="AF319" t="n">
        <v>-1715</v>
      </c>
      <c r="AG319" t="n">
        <v>-1757</v>
      </c>
      <c r="AI319" t="n">
        <v>-7216</v>
      </c>
      <c r="AJ319" t="n">
        <v>-1830</v>
      </c>
      <c r="AK319" t="n">
        <v>-1831</v>
      </c>
      <c r="AL319" t="n">
        <v>-1899</v>
      </c>
      <c r="AN319" t="n">
        <v>-7604</v>
      </c>
      <c r="AO319" t="n">
        <v>-2138</v>
      </c>
      <c r="AP319" t="n">
        <v>-2405</v>
      </c>
      <c r="AQ319" t="n">
        <v>-2874</v>
      </c>
      <c r="AS319" t="n">
        <v>-10702</v>
      </c>
    </row>
    <row r="320">
      <c r="A320" t="inlineStr">
        <is>
          <t>Current income taxes</t>
        </is>
      </c>
      <c r="C320" t="inlineStr">
        <is>
          <t>Million</t>
        </is>
      </c>
      <c r="D320" t="inlineStr">
        <is>
          <t>QQQQ</t>
        </is>
      </c>
      <c r="E320" t="inlineStr">
        <is>
          <t>Yes</t>
        </is>
      </c>
      <c r="F320" t="n">
        <v>-34</v>
      </c>
      <c r="G320" t="n">
        <v>-37</v>
      </c>
      <c r="H320" t="n">
        <v>-38</v>
      </c>
      <c r="J320" t="n">
        <v>-132</v>
      </c>
      <c r="K320" t="n">
        <v>-32</v>
      </c>
      <c r="L320" t="n">
        <v>-72</v>
      </c>
      <c r="M320" t="n">
        <v>-38</v>
      </c>
      <c r="O320" t="n">
        <v>-213</v>
      </c>
      <c r="P320" t="n">
        <v>-17</v>
      </c>
      <c r="Q320" t="n">
        <v>-88</v>
      </c>
      <c r="R320" t="n">
        <v>-97</v>
      </c>
      <c r="T320" t="n">
        <v>-286</v>
      </c>
      <c r="U320" t="n">
        <v>-227</v>
      </c>
      <c r="V320" t="n">
        <v>-136</v>
      </c>
      <c r="W320" t="n">
        <v>-119</v>
      </c>
      <c r="Y320" t="n">
        <v>-861</v>
      </c>
      <c r="Z320" t="n">
        <v>-187</v>
      </c>
      <c r="AA320" t="n">
        <v>-232</v>
      </c>
      <c r="AB320" t="n">
        <v>-284</v>
      </c>
      <c r="AD320" t="n">
        <v>-970</v>
      </c>
      <c r="AE320" t="n">
        <v>-196</v>
      </c>
      <c r="AF320" t="n">
        <v>-101</v>
      </c>
      <c r="AG320" t="n">
        <v>-204</v>
      </c>
      <c r="AI320" t="n">
        <v>-756</v>
      </c>
      <c r="AJ320" t="n">
        <v>-355</v>
      </c>
      <c r="AK320" t="n">
        <v>-246</v>
      </c>
      <c r="AL320" t="n">
        <v>-289</v>
      </c>
      <c r="AN320" t="n">
        <v>-1114</v>
      </c>
      <c r="AO320" t="n">
        <v>-283</v>
      </c>
      <c r="AP320" t="n">
        <v>-330</v>
      </c>
      <c r="AQ320" t="n">
        <v>-285</v>
      </c>
      <c r="AS320" t="n">
        <v>-1278</v>
      </c>
    </row>
    <row r="321">
      <c r="A321" t="inlineStr">
        <is>
          <t>FFO</t>
        </is>
      </c>
      <c r="C321" t="inlineStr">
        <is>
          <t>Million</t>
        </is>
      </c>
      <c r="D321" t="inlineStr">
        <is>
          <t>QQQQ</t>
        </is>
      </c>
      <c r="E321" t="inlineStr">
        <is>
          <t>Yes</t>
        </is>
      </c>
      <c r="F321" t="n">
        <v>557</v>
      </c>
      <c r="G321" t="n">
        <v>520</v>
      </c>
      <c r="H321" t="n">
        <v>501</v>
      </c>
      <c r="J321" t="n">
        <v>2559</v>
      </c>
      <c r="K321" t="n">
        <v>703</v>
      </c>
      <c r="L321" t="n">
        <v>637</v>
      </c>
      <c r="M321" t="n">
        <v>883</v>
      </c>
      <c r="O321" t="n">
        <v>3237</v>
      </c>
      <c r="P321" t="n">
        <v>674</v>
      </c>
      <c r="Q321" t="n">
        <v>1026</v>
      </c>
      <c r="R321" t="n">
        <v>809</v>
      </c>
      <c r="T321" t="n">
        <v>3810</v>
      </c>
      <c r="U321" t="n">
        <v>1170</v>
      </c>
      <c r="V321" t="n">
        <v>790</v>
      </c>
      <c r="W321" t="n">
        <v>1085</v>
      </c>
      <c r="Y321" t="n">
        <v>4401</v>
      </c>
      <c r="Z321" t="n">
        <v>1051</v>
      </c>
      <c r="AA321" t="n">
        <v>1108</v>
      </c>
      <c r="AB321" t="n">
        <v>826</v>
      </c>
      <c r="AD321" t="n">
        <v>4189</v>
      </c>
      <c r="AE321" t="n">
        <v>884</v>
      </c>
      <c r="AF321" t="n">
        <v>1161</v>
      </c>
      <c r="AG321" t="n">
        <v>1039</v>
      </c>
      <c r="AI321" t="n">
        <v>5180</v>
      </c>
      <c r="AJ321" t="n">
        <v>2821</v>
      </c>
      <c r="AK321" t="n">
        <v>1600</v>
      </c>
      <c r="AL321" t="n">
        <v>1408</v>
      </c>
      <c r="AN321" t="n">
        <v>7558</v>
      </c>
      <c r="AO321" t="n">
        <v>1597</v>
      </c>
      <c r="AP321" t="n">
        <v>1399</v>
      </c>
      <c r="AQ321" t="n">
        <v>1466</v>
      </c>
      <c r="AS321" t="n">
        <v>6294</v>
      </c>
    </row>
    <row r="322">
      <c r="A322" t="inlineStr">
        <is>
          <t>Common equity</t>
        </is>
      </c>
      <c r="C322" t="inlineStr">
        <is>
          <t>Million</t>
        </is>
      </c>
      <c r="D322" t="inlineStr">
        <is>
          <t>QQQQ</t>
        </is>
      </c>
      <c r="F322" t="n">
        <v>19440</v>
      </c>
      <c r="G322" t="n">
        <v>21467</v>
      </c>
      <c r="H322" t="n">
        <v>20306</v>
      </c>
      <c r="I322" t="n">
        <v>21568</v>
      </c>
      <c r="K322" t="n">
        <v>21882</v>
      </c>
      <c r="L322" t="n">
        <v>21633</v>
      </c>
      <c r="M322" t="n">
        <v>22432</v>
      </c>
      <c r="N322" t="n">
        <v>22499</v>
      </c>
      <c r="P322" t="n">
        <v>22511</v>
      </c>
      <c r="Q322" t="n">
        <v>22329</v>
      </c>
      <c r="R322" t="n">
        <v>22964</v>
      </c>
      <c r="S322" t="n">
        <v>24052</v>
      </c>
      <c r="U322" t="n">
        <v>24456</v>
      </c>
      <c r="V322" t="n">
        <v>24381</v>
      </c>
      <c r="W322" t="n">
        <v>22691</v>
      </c>
      <c r="X322" t="n">
        <v>25647</v>
      </c>
      <c r="Z322" t="n">
        <v>26394</v>
      </c>
      <c r="AA322" t="n">
        <v>26659</v>
      </c>
      <c r="AB322" t="n">
        <v>29427</v>
      </c>
      <c r="AC322" t="n">
        <v>30868</v>
      </c>
      <c r="AE322" t="n">
        <v>28665</v>
      </c>
      <c r="AF322" t="n">
        <v>27925</v>
      </c>
      <c r="AG322" t="n">
        <v>29006</v>
      </c>
      <c r="AH322" t="n">
        <v>31693</v>
      </c>
      <c r="AJ322" t="n">
        <v>32953</v>
      </c>
      <c r="AK322" t="n">
        <v>33369</v>
      </c>
      <c r="AL322" t="n">
        <v>38808</v>
      </c>
      <c r="AM322" t="n">
        <v>42210</v>
      </c>
      <c r="AO322" t="n">
        <v>43399</v>
      </c>
      <c r="AP322" t="n">
        <v>41652</v>
      </c>
      <c r="AQ322" t="n">
        <v>40401</v>
      </c>
      <c r="AR322" t="n">
        <v>39608</v>
      </c>
      <c r="AT322" t="n">
        <v>39960</v>
      </c>
    </row>
    <row r="323">
      <c r="A323" t="inlineStr">
        <is>
          <t>Equity accounted investments</t>
        </is>
      </c>
      <c r="C323" t="inlineStr">
        <is>
          <t>Million</t>
        </is>
      </c>
      <c r="D323" t="inlineStr">
        <is>
          <t>QQQQ</t>
        </is>
      </c>
      <c r="F323" t="n">
        <v>18497</v>
      </c>
      <c r="G323" t="n">
        <v>20167</v>
      </c>
      <c r="H323" t="n">
        <v>20536</v>
      </c>
      <c r="I323" t="n">
        <v>23216</v>
      </c>
      <c r="K323" t="n">
        <v>23182</v>
      </c>
      <c r="L323" t="n">
        <v>23680</v>
      </c>
      <c r="M323" t="n">
        <v>24453</v>
      </c>
      <c r="N323" t="n">
        <v>24977</v>
      </c>
      <c r="P323" t="n">
        <v>24936</v>
      </c>
      <c r="Q323" t="n">
        <v>26293</v>
      </c>
      <c r="R323" t="n">
        <v>28155</v>
      </c>
      <c r="S323" t="n">
        <v>31994</v>
      </c>
      <c r="U323" t="n">
        <v>30750</v>
      </c>
      <c r="V323" t="n">
        <v>30025</v>
      </c>
      <c r="W323" t="n">
        <v>31994</v>
      </c>
      <c r="X323" t="n">
        <v>33647</v>
      </c>
      <c r="Z323" t="n">
        <v>34373</v>
      </c>
      <c r="AA323" t="n">
        <v>35418</v>
      </c>
      <c r="AB323" t="n">
        <v>40008</v>
      </c>
      <c r="AC323" t="n">
        <v>40698</v>
      </c>
      <c r="AE323" t="n">
        <v>39747</v>
      </c>
      <c r="AF323" t="n">
        <v>39213</v>
      </c>
      <c r="AG323" t="n">
        <v>40911</v>
      </c>
      <c r="AH323" t="n">
        <v>41327</v>
      </c>
      <c r="AJ323" t="n">
        <v>42259</v>
      </c>
      <c r="AK323" t="n">
        <v>43315</v>
      </c>
      <c r="AL323" t="n">
        <v>43267</v>
      </c>
      <c r="AM323" t="n">
        <v>46100</v>
      </c>
      <c r="AO323" t="n">
        <v>45806</v>
      </c>
      <c r="AP323" t="n">
        <v>45248</v>
      </c>
      <c r="AQ323" t="n">
        <v>44064</v>
      </c>
      <c r="AR323" t="n">
        <v>47094</v>
      </c>
    </row>
    <row r="324">
      <c r="A324" t="inlineStr">
        <is>
          <t>Additions to non-current assets</t>
        </is>
      </c>
      <c r="C324" t="inlineStr">
        <is>
          <t>Million</t>
        </is>
      </c>
      <c r="D324" t="inlineStr">
        <is>
          <t>QQQQ</t>
        </is>
      </c>
      <c r="E324" t="inlineStr">
        <is>
          <t>Yes</t>
        </is>
      </c>
      <c r="F324" t="n">
        <v>7301</v>
      </c>
      <c r="G324" t="n">
        <v>3514</v>
      </c>
      <c r="H324" t="n">
        <v>10376</v>
      </c>
      <c r="J324" t="n">
        <v>26545</v>
      </c>
      <c r="K324" t="n">
        <v>8194</v>
      </c>
      <c r="L324" t="n">
        <v>5252</v>
      </c>
      <c r="M324" t="n">
        <v>6097</v>
      </c>
      <c r="O324" t="n">
        <v>24826</v>
      </c>
      <c r="P324" t="n">
        <v>4182</v>
      </c>
      <c r="Q324" t="n">
        <v>11630</v>
      </c>
      <c r="R324" t="n">
        <v>3161</v>
      </c>
      <c r="T324" t="n">
        <v>32280</v>
      </c>
      <c r="U324" t="n">
        <v>3940</v>
      </c>
      <c r="V324" t="n">
        <v>8415</v>
      </c>
      <c r="W324" t="n">
        <v>42025</v>
      </c>
      <c r="Y324" t="n">
        <v>75817</v>
      </c>
      <c r="Z324" t="n">
        <v>5769</v>
      </c>
      <c r="AA324" t="n">
        <v>20243</v>
      </c>
      <c r="AB324" t="n">
        <v>10675</v>
      </c>
      <c r="AD324" t="n">
        <v>62658</v>
      </c>
      <c r="AE324" t="n">
        <v>5276</v>
      </c>
      <c r="AF324" t="n">
        <v>3117</v>
      </c>
      <c r="AG324" t="n">
        <v>10148</v>
      </c>
      <c r="AI324" t="n">
        <v>26872</v>
      </c>
      <c r="AJ324" t="n">
        <v>9090</v>
      </c>
      <c r="AK324" t="n">
        <v>8550</v>
      </c>
      <c r="AL324" t="n">
        <v>22286</v>
      </c>
      <c r="AN324" t="n">
        <v>60831</v>
      </c>
      <c r="AO324" t="n">
        <v>11502</v>
      </c>
      <c r="AP324" t="n">
        <v>18156</v>
      </c>
      <c r="AQ324" t="n">
        <v>21368</v>
      </c>
      <c r="AS324" t="n">
        <v>66042</v>
      </c>
    </row>
    <row r="326">
      <c r="A326" t="inlineStr">
        <is>
          <t>Intangible assets by segment</t>
        </is>
      </c>
    </row>
    <row r="327">
      <c r="A327" t="inlineStr">
        <is>
          <t>Private equity</t>
        </is>
      </c>
      <c r="C327" t="inlineStr">
        <is>
          <t>Million</t>
        </is>
      </c>
      <c r="D327" t="inlineStr">
        <is>
          <t>QQQQ</t>
        </is>
      </c>
      <c r="I327" t="n">
        <v>453</v>
      </c>
      <c r="N327" t="n">
        <v>426</v>
      </c>
      <c r="S327" t="n">
        <v>3094</v>
      </c>
      <c r="X327" t="n">
        <v>5523</v>
      </c>
      <c r="AC327" t="n">
        <v>11650</v>
      </c>
      <c r="AH327" t="n">
        <v>11261</v>
      </c>
      <c r="AM327" t="n">
        <v>14806</v>
      </c>
      <c r="AR327" t="n">
        <v>25032</v>
      </c>
    </row>
    <row r="328">
      <c r="A328" t="inlineStr">
        <is>
          <t xml:space="preserve">Infrastructure </t>
        </is>
      </c>
      <c r="C328" t="inlineStr">
        <is>
          <t>Million</t>
        </is>
      </c>
      <c r="D328" t="inlineStr">
        <is>
          <t>QQQQ</t>
        </is>
      </c>
      <c r="X328" t="n">
        <v>11641</v>
      </c>
      <c r="AC328" t="n">
        <v>14388</v>
      </c>
      <c r="AH328" t="n">
        <v>11769</v>
      </c>
      <c r="AM328" t="n">
        <v>14214</v>
      </c>
      <c r="AR328" t="n">
        <v>11822</v>
      </c>
    </row>
    <row r="329">
      <c r="A329" t="inlineStr">
        <is>
          <t xml:space="preserve">Real estate </t>
        </is>
      </c>
      <c r="C329" t="inlineStr">
        <is>
          <t>Million</t>
        </is>
      </c>
      <c r="D329" t="inlineStr">
        <is>
          <t>QQQQ</t>
        </is>
      </c>
      <c r="I329" t="n">
        <v>1321</v>
      </c>
      <c r="N329" t="n">
        <v>1141</v>
      </c>
      <c r="S329" t="n">
        <v>1188</v>
      </c>
      <c r="X329" t="n">
        <v>1179</v>
      </c>
      <c r="AC329" t="n">
        <v>1301</v>
      </c>
      <c r="AH329" t="n">
        <v>1177</v>
      </c>
      <c r="AM329" t="n">
        <v>1226</v>
      </c>
      <c r="AR329" t="n">
        <v>1202</v>
      </c>
    </row>
    <row r="330">
      <c r="A330" t="inlineStr">
        <is>
          <t>Infrastructure-utilities</t>
        </is>
      </c>
      <c r="C330" t="inlineStr">
        <is>
          <t>Million</t>
        </is>
      </c>
      <c r="D330" t="inlineStr">
        <is>
          <t>QQQQ</t>
        </is>
      </c>
      <c r="I330" t="n">
        <v>1840</v>
      </c>
      <c r="N330" t="n">
        <v>1817</v>
      </c>
      <c r="S330" t="n">
        <v>7091</v>
      </c>
    </row>
    <row r="331">
      <c r="A331" t="inlineStr">
        <is>
          <t>Infrastructure-transport</t>
        </is>
      </c>
      <c r="C331" t="inlineStr">
        <is>
          <t>Million</t>
        </is>
      </c>
      <c r="D331" t="inlineStr">
        <is>
          <t>QQQQ</t>
        </is>
      </c>
      <c r="I331" t="n">
        <v>1357</v>
      </c>
      <c r="N331" t="n">
        <v>2504</v>
      </c>
      <c r="S331" t="n">
        <v>2663</v>
      </c>
    </row>
    <row r="332">
      <c r="A332" t="inlineStr">
        <is>
          <t>Other</t>
        </is>
      </c>
      <c r="C332" t="inlineStr">
        <is>
          <t>Million</t>
        </is>
      </c>
      <c r="D332" t="inlineStr">
        <is>
          <t>QQQQ</t>
        </is>
      </c>
      <c r="I332" t="n">
        <v>199</v>
      </c>
      <c r="N332" t="n">
        <v>185</v>
      </c>
      <c r="S332" t="n">
        <v>206</v>
      </c>
    </row>
    <row r="333">
      <c r="A333" t="inlineStr">
        <is>
          <t>Renewable power and transition and other</t>
        </is>
      </c>
      <c r="C333" t="inlineStr">
        <is>
          <t>Million</t>
        </is>
      </c>
      <c r="D333" t="inlineStr">
        <is>
          <t>QQQQ</t>
        </is>
      </c>
      <c r="X333" t="n">
        <v>419</v>
      </c>
      <c r="AC333" t="n">
        <v>371</v>
      </c>
      <c r="AH333" t="n">
        <v>451</v>
      </c>
      <c r="AM333" t="n">
        <v>363</v>
      </c>
      <c r="AR333" t="n">
        <v>355</v>
      </c>
    </row>
    <row r="334">
      <c r="A334" t="inlineStr">
        <is>
          <t>Total</t>
        </is>
      </c>
      <c r="C334" t="inlineStr">
        <is>
          <t>Million</t>
        </is>
      </c>
      <c r="D334" t="inlineStr">
        <is>
          <t>QQQQ</t>
        </is>
      </c>
      <c r="I334" t="n">
        <v>5170</v>
      </c>
      <c r="N334" t="n">
        <v>6073</v>
      </c>
      <c r="S334" t="n">
        <v>14242</v>
      </c>
      <c r="X334" t="n">
        <v>18762</v>
      </c>
      <c r="AC334" t="n">
        <v>27710</v>
      </c>
      <c r="AH334" t="n">
        <v>24658</v>
      </c>
      <c r="AM334" t="n">
        <v>30609</v>
      </c>
      <c r="AR334" t="n">
        <v>38411</v>
      </c>
    </row>
    <row r="335">
      <c r="A335" t="inlineStr">
        <is>
          <t>Total-c</t>
        </is>
      </c>
      <c r="I335">
        <f>SUM(I327:I333)</f>
        <v/>
      </c>
      <c r="N335">
        <f>SUM(N327:N333)</f>
        <v/>
      </c>
      <c r="S335">
        <f>SUM(S327:S333)</f>
        <v/>
      </c>
      <c r="X335">
        <f>SUM(X327:X333)</f>
        <v/>
      </c>
      <c r="AC335">
        <f>SUM(AC327:AC333)</f>
        <v/>
      </c>
      <c r="AH335">
        <f>SUM(AH327:AH333)</f>
        <v/>
      </c>
      <c r="AM335">
        <f>SUM(AM327:AM333)</f>
        <v/>
      </c>
      <c r="AR335">
        <f>SUM(AR327:AR333)</f>
        <v/>
      </c>
    </row>
    <row r="336">
      <c r="A336" t="inlineStr">
        <is>
          <t>Sum check</t>
        </is>
      </c>
      <c r="I336">
        <f>I334-I335</f>
        <v/>
      </c>
      <c r="N336">
        <f>N334-N335</f>
        <v/>
      </c>
      <c r="S336">
        <f>S334-S335</f>
        <v/>
      </c>
      <c r="X336">
        <f>X334-X335</f>
        <v/>
      </c>
      <c r="AC336">
        <f>AC334-AC335</f>
        <v/>
      </c>
      <c r="AH336">
        <f>AH334-AH335</f>
        <v/>
      </c>
      <c r="AM336">
        <f>AM334-AM335</f>
        <v/>
      </c>
      <c r="AR336">
        <f>AR334-AR335</f>
        <v/>
      </c>
    </row>
    <row r="337">
      <c r="A337" t="inlineStr">
        <is>
          <t>Link check</t>
        </is>
      </c>
      <c r="I337">
        <f>I334-I1254</f>
        <v/>
      </c>
      <c r="N337">
        <f>N334-N1254</f>
        <v/>
      </c>
      <c r="S337">
        <f>S334-S1254</f>
        <v/>
      </c>
      <c r="X337">
        <f>X334-X1254</f>
        <v/>
      </c>
      <c r="AC337">
        <f>AC334-AC1254</f>
        <v/>
      </c>
      <c r="AH337">
        <f>AH334-AH1254</f>
        <v/>
      </c>
      <c r="AM337">
        <f>AM334-AM1254</f>
        <v/>
      </c>
      <c r="AR337">
        <f>AR334-AR1254</f>
        <v/>
      </c>
    </row>
    <row r="339">
      <c r="A339" t="inlineStr">
        <is>
          <t>Goodwill allocated to the operating segments:</t>
        </is>
      </c>
    </row>
    <row r="340">
      <c r="A340" t="inlineStr">
        <is>
          <t>Infrastructure</t>
        </is>
      </c>
      <c r="C340" t="inlineStr">
        <is>
          <t>Million</t>
        </is>
      </c>
      <c r="D340" t="inlineStr">
        <is>
          <t>QQQQ</t>
        </is>
      </c>
      <c r="N340" t="n">
        <v>502</v>
      </c>
      <c r="S340" t="n">
        <v>1301</v>
      </c>
      <c r="X340" t="n">
        <v>3859</v>
      </c>
      <c r="AC340" t="n">
        <v>6553</v>
      </c>
      <c r="AH340" t="n">
        <v>6634</v>
      </c>
      <c r="AM340" t="n">
        <v>8979</v>
      </c>
      <c r="AR340" t="n">
        <v>8789</v>
      </c>
    </row>
    <row r="341">
      <c r="A341" t="inlineStr">
        <is>
          <t>Private equity</t>
        </is>
      </c>
      <c r="C341" t="inlineStr">
        <is>
          <t>Million</t>
        </is>
      </c>
      <c r="D341" t="inlineStr">
        <is>
          <t>QQQQ</t>
        </is>
      </c>
      <c r="N341" t="n">
        <v>1155</v>
      </c>
      <c r="S341" t="n">
        <v>1555</v>
      </c>
      <c r="X341" t="n">
        <v>2411</v>
      </c>
      <c r="AC341" t="n">
        <v>5218</v>
      </c>
      <c r="AH341" t="n">
        <v>5244</v>
      </c>
      <c r="AM341" t="n">
        <v>8585</v>
      </c>
    </row>
    <row r="342">
      <c r="A342" t="inlineStr">
        <is>
          <t>Private equity (post restructuring in 2022Q4)</t>
        </is>
      </c>
      <c r="C342" t="inlineStr">
        <is>
          <t>Million</t>
        </is>
      </c>
      <c r="D342" t="inlineStr">
        <is>
          <t>QQQQ</t>
        </is>
      </c>
      <c r="AR342" t="n">
        <v>16264</v>
      </c>
    </row>
    <row r="343">
      <c r="A343" t="inlineStr">
        <is>
          <t>Service activities</t>
        </is>
      </c>
      <c r="C343" t="inlineStr">
        <is>
          <t>Million</t>
        </is>
      </c>
      <c r="D343" t="inlineStr">
        <is>
          <t>QQQQ</t>
        </is>
      </c>
      <c r="I343" t="n">
        <v>947</v>
      </c>
    </row>
    <row r="344">
      <c r="A344" t="inlineStr">
        <is>
          <t>Property-opportunistic and other</t>
        </is>
      </c>
      <c r="C344" t="inlineStr">
        <is>
          <t>Million</t>
        </is>
      </c>
      <c r="D344" t="inlineStr">
        <is>
          <t>QQQQ</t>
        </is>
      </c>
      <c r="I344" t="n">
        <v>941</v>
      </c>
    </row>
    <row r="345">
      <c r="A345" t="inlineStr">
        <is>
          <t>Real estate</t>
        </is>
      </c>
      <c r="C345" t="inlineStr">
        <is>
          <t>Million</t>
        </is>
      </c>
      <c r="D345" t="inlineStr">
        <is>
          <t>QQQQ</t>
        </is>
      </c>
      <c r="N345" t="n">
        <v>780</v>
      </c>
      <c r="S345" t="n">
        <v>1127</v>
      </c>
      <c r="X345" t="n">
        <v>1157</v>
      </c>
      <c r="AC345" t="n">
        <v>1357</v>
      </c>
      <c r="AH345" t="n">
        <v>1404</v>
      </c>
      <c r="AM345" t="n">
        <v>1248</v>
      </c>
    </row>
    <row r="346">
      <c r="A346" t="inlineStr">
        <is>
          <t>Real estate (post restructuring in Q4 2022)</t>
        </is>
      </c>
      <c r="C346" t="inlineStr">
        <is>
          <t>Million</t>
        </is>
      </c>
      <c r="D346" t="inlineStr">
        <is>
          <t>QQQQ</t>
        </is>
      </c>
      <c r="AR346" t="n">
        <v>1756</v>
      </c>
    </row>
    <row r="347">
      <c r="A347" t="inlineStr">
        <is>
          <t>Renewable power and transition</t>
        </is>
      </c>
      <c r="C347" t="inlineStr">
        <is>
          <t>Million</t>
        </is>
      </c>
      <c r="D347" t="inlineStr">
        <is>
          <t>QQQQ</t>
        </is>
      </c>
      <c r="N347" t="n">
        <v>896</v>
      </c>
      <c r="S347" t="n">
        <v>901</v>
      </c>
      <c r="X347" t="n">
        <v>941</v>
      </c>
      <c r="AC347" t="n">
        <v>977</v>
      </c>
      <c r="AH347" t="n">
        <v>970</v>
      </c>
      <c r="AM347" t="n">
        <v>966</v>
      </c>
      <c r="AR347" t="n">
        <v>1500</v>
      </c>
    </row>
    <row r="348">
      <c r="A348" t="inlineStr">
        <is>
          <t>Asset management</t>
        </is>
      </c>
      <c r="C348" t="inlineStr">
        <is>
          <t>Million</t>
        </is>
      </c>
      <c r="D348" t="inlineStr">
        <is>
          <t>QQQQ</t>
        </is>
      </c>
      <c r="I348" t="n">
        <v>328</v>
      </c>
      <c r="N348" t="n">
        <v>328</v>
      </c>
      <c r="S348" t="n">
        <v>312</v>
      </c>
      <c r="X348" t="n">
        <v>328</v>
      </c>
      <c r="AC348" t="n">
        <v>328</v>
      </c>
      <c r="AH348" t="n">
        <v>368</v>
      </c>
      <c r="AM348" t="n">
        <v>361</v>
      </c>
      <c r="AR348" t="n">
        <v>353</v>
      </c>
    </row>
    <row r="349">
      <c r="A349" t="inlineStr">
        <is>
          <t>Other (including infrastructure)</t>
        </is>
      </c>
      <c r="C349" t="inlineStr">
        <is>
          <t>Million</t>
        </is>
      </c>
      <c r="D349" t="inlineStr">
        <is>
          <t>QQQQ</t>
        </is>
      </c>
      <c r="I349" t="n">
        <v>327</v>
      </c>
    </row>
    <row r="350">
      <c r="A350" t="inlineStr">
        <is>
          <t>Other</t>
        </is>
      </c>
      <c r="C350" t="inlineStr">
        <is>
          <t>Million</t>
        </is>
      </c>
      <c r="D350" t="inlineStr">
        <is>
          <t>QQQQ</t>
        </is>
      </c>
      <c r="N350" t="n">
        <v>122</v>
      </c>
      <c r="S350" t="n">
        <v>121</v>
      </c>
      <c r="X350" t="n">
        <v>119</v>
      </c>
      <c r="AC350" t="n">
        <v>117</v>
      </c>
      <c r="AH350" t="n">
        <v>94</v>
      </c>
    </row>
    <row r="351">
      <c r="A351" t="inlineStr">
        <is>
          <t>Corporate activities and residential development</t>
        </is>
      </c>
      <c r="C351" t="inlineStr">
        <is>
          <t>Million</t>
        </is>
      </c>
      <c r="D351" t="inlineStr">
        <is>
          <t>QQQQ</t>
        </is>
      </c>
      <c r="AM351" t="n">
        <v>88</v>
      </c>
    </row>
    <row r="352">
      <c r="A352" t="inlineStr">
        <is>
          <t>Total</t>
        </is>
      </c>
      <c r="C352" t="inlineStr">
        <is>
          <t>Million</t>
        </is>
      </c>
      <c r="D352" t="inlineStr">
        <is>
          <t>QQQQ</t>
        </is>
      </c>
      <c r="I352" t="n">
        <v>2543</v>
      </c>
      <c r="N352" t="n">
        <v>3783</v>
      </c>
      <c r="S352" t="n">
        <v>5317</v>
      </c>
      <c r="X352" t="n">
        <v>8815</v>
      </c>
      <c r="AC352" t="n">
        <v>14550</v>
      </c>
      <c r="AH352" t="n">
        <v>14714</v>
      </c>
      <c r="AM352" t="n">
        <v>20227</v>
      </c>
      <c r="AR352" t="n">
        <v>28662</v>
      </c>
    </row>
    <row r="353">
      <c r="A353" t="inlineStr">
        <is>
          <t>Total-c</t>
        </is>
      </c>
      <c r="I353">
        <f>SUM(I340:I351)</f>
        <v/>
      </c>
      <c r="N353">
        <f>SUM(N340:N351)</f>
        <v/>
      </c>
      <c r="S353">
        <f>SUM(S340:S351)</f>
        <v/>
      </c>
      <c r="X353">
        <f>SUM(X340:X351)</f>
        <v/>
      </c>
      <c r="AC353">
        <f>SUM(AC340:AC351)</f>
        <v/>
      </c>
      <c r="AH353">
        <f>SUM(AH340:AH351)</f>
        <v/>
      </c>
      <c r="AM353">
        <f>SUM(AM340:AM351)</f>
        <v/>
      </c>
      <c r="AR353">
        <f>SUM(AR340:AR351)</f>
        <v/>
      </c>
    </row>
    <row r="354">
      <c r="A354" t="inlineStr">
        <is>
          <t>Sum check</t>
        </is>
      </c>
      <c r="I354">
        <f>I352-I353</f>
        <v/>
      </c>
      <c r="N354">
        <f>N352-N353</f>
        <v/>
      </c>
      <c r="S354">
        <f>S352-S353</f>
        <v/>
      </c>
      <c r="X354">
        <f>X352-X353</f>
        <v/>
      </c>
      <c r="AC354">
        <f>AC352-AC353</f>
        <v/>
      </c>
      <c r="AH354">
        <f>AH352-AH353</f>
        <v/>
      </c>
      <c r="AM354">
        <f>AM352-AM353</f>
        <v/>
      </c>
      <c r="AR354">
        <f>AR352-AR353</f>
        <v/>
      </c>
    </row>
    <row r="355">
      <c r="A355" t="inlineStr">
        <is>
          <t>Link check</t>
        </is>
      </c>
      <c r="I355">
        <f>I352-I1255</f>
        <v/>
      </c>
      <c r="N355">
        <f>N352-N1255</f>
        <v/>
      </c>
      <c r="S355">
        <f>S352-S1255</f>
        <v/>
      </c>
      <c r="X355">
        <f>X352-X1255</f>
        <v/>
      </c>
      <c r="AC355">
        <f>AC352-AC1255</f>
        <v/>
      </c>
      <c r="AH355">
        <f>AH352-AH1255</f>
        <v/>
      </c>
      <c r="AM355">
        <f>AM352-AM1255</f>
        <v/>
      </c>
      <c r="AR355">
        <f>AR352-AR1255</f>
        <v/>
      </c>
    </row>
    <row r="357">
      <c r="A357" t="inlineStr">
        <is>
          <t>Summary of operating results</t>
        </is>
      </c>
    </row>
    <row r="358">
      <c r="A358" t="inlineStr">
        <is>
          <t>Renewable power and transition</t>
        </is>
      </c>
    </row>
    <row r="359">
      <c r="A359" t="inlineStr">
        <is>
          <t>Revenues</t>
        </is>
      </c>
    </row>
    <row r="360">
      <c r="A360" t="inlineStr">
        <is>
          <t>Brookfield renewable</t>
        </is>
      </c>
      <c r="C360" t="inlineStr">
        <is>
          <t>Million</t>
        </is>
      </c>
      <c r="D360" t="inlineStr">
        <is>
          <t>QQQQ</t>
        </is>
      </c>
      <c r="E360" t="inlineStr">
        <is>
          <t>Yes</t>
        </is>
      </c>
      <c r="K360" t="n">
        <v>696</v>
      </c>
      <c r="L360" t="n">
        <v>637</v>
      </c>
      <c r="M360" t="n">
        <v>603</v>
      </c>
      <c r="O360" t="n">
        <v>2517</v>
      </c>
      <c r="P360" t="n">
        <v>685</v>
      </c>
      <c r="Q360" t="n">
        <v>693</v>
      </c>
      <c r="R360" t="n">
        <v>615</v>
      </c>
      <c r="T360" t="n">
        <v>2826</v>
      </c>
      <c r="U360" t="n">
        <v>954</v>
      </c>
      <c r="V360" t="n">
        <v>934</v>
      </c>
      <c r="W360" t="n">
        <v>946</v>
      </c>
      <c r="Y360" t="n">
        <v>3864</v>
      </c>
      <c r="Z360" t="n">
        <v>1091</v>
      </c>
      <c r="AA360" t="n">
        <v>1086</v>
      </c>
      <c r="AB360" t="n">
        <v>951</v>
      </c>
      <c r="AD360" t="n">
        <v>4152</v>
      </c>
      <c r="AE360" t="n">
        <v>1083</v>
      </c>
      <c r="AF360" t="n">
        <v>1056</v>
      </c>
      <c r="AG360" t="n">
        <v>954</v>
      </c>
      <c r="AI360" t="n">
        <v>4151</v>
      </c>
      <c r="AJ360" t="n">
        <v>1112</v>
      </c>
      <c r="AK360" t="n">
        <v>1303</v>
      </c>
      <c r="AL360" t="n">
        <v>1074</v>
      </c>
      <c r="AN360" t="n">
        <v>4641</v>
      </c>
      <c r="AO360" t="n">
        <v>1257</v>
      </c>
      <c r="AP360" t="n">
        <v>1333</v>
      </c>
      <c r="AQ360" t="n">
        <v>1203</v>
      </c>
      <c r="AS360" t="n">
        <v>5116</v>
      </c>
    </row>
    <row r="361">
      <c r="A361" t="inlineStr">
        <is>
          <t>Energy contracts</t>
        </is>
      </c>
      <c r="C361" t="inlineStr">
        <is>
          <t>Million</t>
        </is>
      </c>
      <c r="D361" t="inlineStr">
        <is>
          <t>QQQQ</t>
        </is>
      </c>
      <c r="E361" t="inlineStr">
        <is>
          <t>Yes</t>
        </is>
      </c>
      <c r="K361" t="n">
        <v>-42</v>
      </c>
      <c r="L361" t="n">
        <v>-20</v>
      </c>
      <c r="M361" t="n">
        <v>24</v>
      </c>
      <c r="O361" t="n">
        <v>-43</v>
      </c>
      <c r="P361" t="n">
        <v>-42</v>
      </c>
      <c r="Q361" t="n">
        <v>-39</v>
      </c>
      <c r="R361" t="n">
        <v>-3</v>
      </c>
      <c r="T361" t="n">
        <v>-38</v>
      </c>
      <c r="U361" t="n">
        <v>-12</v>
      </c>
      <c r="V361" t="n">
        <v>-33</v>
      </c>
      <c r="W361" t="n">
        <v>-13</v>
      </c>
      <c r="Y361" t="n">
        <v>-102</v>
      </c>
      <c r="Z361" t="n">
        <v>-48</v>
      </c>
      <c r="AA361" t="n">
        <v>-54</v>
      </c>
      <c r="AB361" t="n">
        <v>-25</v>
      </c>
      <c r="AD361" t="n">
        <v>-178</v>
      </c>
      <c r="AE361" t="n">
        <v>-53</v>
      </c>
      <c r="AF361" t="n">
        <v>-21</v>
      </c>
      <c r="AG361" t="n">
        <v>3</v>
      </c>
      <c r="AI361" t="n">
        <v>-66</v>
      </c>
      <c r="AJ361" t="n">
        <v>-23</v>
      </c>
      <c r="AK361" t="n">
        <v>-24</v>
      </c>
      <c r="AL361" t="n">
        <v>-6</v>
      </c>
      <c r="AN361" t="n">
        <v>-61</v>
      </c>
      <c r="AO361" t="n">
        <v>-11</v>
      </c>
      <c r="AP361" t="n">
        <v>7</v>
      </c>
      <c r="AQ361" t="n">
        <v>66</v>
      </c>
      <c r="AS361" t="n">
        <v>82</v>
      </c>
    </row>
    <row r="362">
      <c r="A362" t="inlineStr">
        <is>
          <t>Total</t>
        </is>
      </c>
      <c r="C362" t="inlineStr">
        <is>
          <t>Million</t>
        </is>
      </c>
      <c r="D362" t="inlineStr">
        <is>
          <t>QQQQ</t>
        </is>
      </c>
      <c r="E362" t="inlineStr">
        <is>
          <t>Yes</t>
        </is>
      </c>
      <c r="K362" t="n">
        <v>654</v>
      </c>
      <c r="L362" t="n">
        <v>617</v>
      </c>
      <c r="M362" t="n">
        <v>627</v>
      </c>
      <c r="O362" t="n">
        <v>2474</v>
      </c>
      <c r="P362" t="n">
        <v>643</v>
      </c>
      <c r="Q362" t="n">
        <v>654</v>
      </c>
      <c r="R362" t="n">
        <v>612</v>
      </c>
      <c r="T362" t="n">
        <v>2788</v>
      </c>
      <c r="U362" t="n">
        <v>942</v>
      </c>
      <c r="V362" t="n">
        <v>901</v>
      </c>
      <c r="W362" t="n">
        <v>933</v>
      </c>
      <c r="Y362" t="n">
        <v>3762</v>
      </c>
      <c r="Z362" t="n">
        <v>1043</v>
      </c>
      <c r="AA362" t="n">
        <v>1032</v>
      </c>
      <c r="AB362" t="n">
        <v>926</v>
      </c>
      <c r="AD362" t="n">
        <v>3974</v>
      </c>
      <c r="AE362" t="n">
        <v>1030</v>
      </c>
      <c r="AF362" t="n">
        <v>1035</v>
      </c>
      <c r="AG362" t="n">
        <v>957</v>
      </c>
      <c r="AI362" t="n">
        <v>4085</v>
      </c>
      <c r="AJ362" t="n">
        <v>1089</v>
      </c>
      <c r="AK362" t="n">
        <v>1279</v>
      </c>
      <c r="AL362" t="n">
        <v>1068</v>
      </c>
      <c r="AN362" t="n">
        <v>4580</v>
      </c>
      <c r="AO362" t="n">
        <v>1246</v>
      </c>
      <c r="AP362" t="n">
        <v>1340</v>
      </c>
      <c r="AQ362" t="n">
        <v>1269</v>
      </c>
      <c r="AS362" t="n">
        <v>5198</v>
      </c>
    </row>
    <row r="363">
      <c r="A363" t="inlineStr">
        <is>
          <t>Total-c</t>
        </is>
      </c>
      <c r="K363">
        <f>SUM(K360:K361)</f>
        <v/>
      </c>
      <c r="L363">
        <f>SUM(L360:L361)</f>
        <v/>
      </c>
      <c r="M363">
        <f>SUM(M360:M361)</f>
        <v/>
      </c>
      <c r="O363">
        <f>SUM(O360:O361)</f>
        <v/>
      </c>
      <c r="P363">
        <f>SUM(P360:P361)</f>
        <v/>
      </c>
      <c r="Q363">
        <f>SUM(Q360:Q361)</f>
        <v/>
      </c>
      <c r="R363">
        <f>SUM(R360:R361)</f>
        <v/>
      </c>
      <c r="T363">
        <f>SUM(T360:T361)</f>
        <v/>
      </c>
      <c r="U363">
        <f>SUM(U360:U361)</f>
        <v/>
      </c>
      <c r="V363">
        <f>SUM(V360:V361)</f>
        <v/>
      </c>
      <c r="W363">
        <f>SUM(W360:W361)</f>
        <v/>
      </c>
      <c r="Y363">
        <f>SUM(Y360:Y361)</f>
        <v/>
      </c>
      <c r="Z363">
        <f>SUM(Z360:Z361)</f>
        <v/>
      </c>
      <c r="AA363">
        <f>SUM(AA360:AA361)</f>
        <v/>
      </c>
      <c r="AB363">
        <f>SUM(AB360:AB361)</f>
        <v/>
      </c>
      <c r="AD363">
        <f>SUM(AD360:AD361)</f>
        <v/>
      </c>
      <c r="AE363">
        <f>SUM(AE360:AE361)</f>
        <v/>
      </c>
      <c r="AF363">
        <f>SUM(AF360:AF361)</f>
        <v/>
      </c>
      <c r="AG363">
        <f>SUM(AG360:AG361)</f>
        <v/>
      </c>
      <c r="AI363">
        <f>SUM(AI360:AI361)</f>
        <v/>
      </c>
      <c r="AJ363">
        <f>SUM(AJ360:AJ361)</f>
        <v/>
      </c>
      <c r="AK363">
        <f>SUM(AK360:AK361)</f>
        <v/>
      </c>
      <c r="AL363">
        <f>SUM(AL360:AL361)</f>
        <v/>
      </c>
      <c r="AN363">
        <f>SUM(AN360:AN361)</f>
        <v/>
      </c>
      <c r="AO363">
        <f>SUM(AO360:AO361)</f>
        <v/>
      </c>
      <c r="AP363">
        <f>SUM(AP360:AP361)</f>
        <v/>
      </c>
      <c r="AQ363">
        <f>SUM(AQ360:AQ361)</f>
        <v/>
      </c>
      <c r="AS363">
        <f>SUM(AS360:AS361)</f>
        <v/>
      </c>
    </row>
    <row r="364">
      <c r="A364" t="inlineStr">
        <is>
          <t>Sum check</t>
        </is>
      </c>
      <c r="K364">
        <f>K362-K363</f>
        <v/>
      </c>
      <c r="L364">
        <f>L362-L363</f>
        <v/>
      </c>
      <c r="M364">
        <f>M362-M363</f>
        <v/>
      </c>
      <c r="O364">
        <f>O362-O363</f>
        <v/>
      </c>
      <c r="P364">
        <f>P362-P363</f>
        <v/>
      </c>
      <c r="Q364">
        <f>Q362-Q363</f>
        <v/>
      </c>
      <c r="R364">
        <f>R362-R363</f>
        <v/>
      </c>
      <c r="T364">
        <f>T362-T363</f>
        <v/>
      </c>
      <c r="U364">
        <f>U362-U363</f>
        <v/>
      </c>
      <c r="V364">
        <f>V362-V363</f>
        <v/>
      </c>
      <c r="W364">
        <f>W362-W363</f>
        <v/>
      </c>
      <c r="Y364">
        <f>Y362-Y363</f>
        <v/>
      </c>
      <c r="Z364">
        <f>Z362-Z363</f>
        <v/>
      </c>
      <c r="AA364">
        <f>AA362-AA363</f>
        <v/>
      </c>
      <c r="AB364">
        <f>AB362-AB363</f>
        <v/>
      </c>
      <c r="AD364">
        <f>AD362-AD363</f>
        <v/>
      </c>
      <c r="AE364">
        <f>AE362-AE363</f>
        <v/>
      </c>
      <c r="AF364">
        <f>AF362-AF363</f>
        <v/>
      </c>
      <c r="AG364">
        <f>AG362-AG363</f>
        <v/>
      </c>
      <c r="AI364">
        <f>AI362-AI363</f>
        <v/>
      </c>
      <c r="AJ364">
        <f>AJ362-AJ363</f>
        <v/>
      </c>
      <c r="AK364">
        <f>AK362-AK363</f>
        <v/>
      </c>
      <c r="AL364">
        <f>AL362-AL363</f>
        <v/>
      </c>
      <c r="AN364">
        <f>AN362-AN363</f>
        <v/>
      </c>
      <c r="AO364">
        <f>AO362-AO363</f>
        <v/>
      </c>
      <c r="AP364">
        <f>AP362-AP363</f>
        <v/>
      </c>
      <c r="AQ364">
        <f>AQ362-AQ363</f>
        <v/>
      </c>
      <c r="AS364">
        <f>AS362-AS363</f>
        <v/>
      </c>
    </row>
    <row r="365">
      <c r="A365" t="inlineStr">
        <is>
          <t>Link check</t>
        </is>
      </c>
      <c r="K365">
        <f>K362-K188</f>
        <v/>
      </c>
      <c r="L365">
        <f>L362-L188</f>
        <v/>
      </c>
      <c r="M365">
        <f>M362-M188</f>
        <v/>
      </c>
      <c r="O365">
        <f>O362-O188</f>
        <v/>
      </c>
      <c r="P365">
        <f>P362-P188</f>
        <v/>
      </c>
      <c r="Q365">
        <f>Q362-Q188</f>
        <v/>
      </c>
      <c r="R365">
        <f>R362-R188</f>
        <v/>
      </c>
      <c r="T365">
        <f>T362-T188</f>
        <v/>
      </c>
      <c r="U365">
        <f>U362-U188</f>
        <v/>
      </c>
      <c r="V365">
        <f>V362-V188</f>
        <v/>
      </c>
      <c r="W365">
        <f>W362-W188</f>
        <v/>
      </c>
      <c r="Y365">
        <f>Y362-Y188</f>
        <v/>
      </c>
      <c r="Z365">
        <f>Z362-Z188</f>
        <v/>
      </c>
      <c r="AA365">
        <f>AA362-AA188</f>
        <v/>
      </c>
      <c r="AB365">
        <f>AB362-AB188</f>
        <v/>
      </c>
      <c r="AD365">
        <f>AD362-AD188</f>
        <v/>
      </c>
      <c r="AE365">
        <f>AE362-AE188</f>
        <v/>
      </c>
      <c r="AF365">
        <f>AF362-AF188</f>
        <v/>
      </c>
      <c r="AG365">
        <f>AG362-AG188</f>
        <v/>
      </c>
      <c r="AI365">
        <f>AI362-AI188</f>
        <v/>
      </c>
      <c r="AJ365">
        <f>AJ362-AJ188</f>
        <v/>
      </c>
      <c r="AK365">
        <f>AK362-AK188</f>
        <v/>
      </c>
      <c r="AL365">
        <f>AL362-AL188</f>
        <v/>
      </c>
      <c r="AN365">
        <f>AN362-AN188</f>
        <v/>
      </c>
      <c r="AO365">
        <f>AO362-AO188</f>
        <v/>
      </c>
      <c r="AP365">
        <f>AP362-AP188</f>
        <v/>
      </c>
      <c r="AQ365">
        <f>AQ362-AQ188</f>
        <v/>
      </c>
      <c r="AS365">
        <f>AS362-AS188</f>
        <v/>
      </c>
    </row>
    <row r="367">
      <c r="A367" t="inlineStr">
        <is>
          <t>FFO</t>
        </is>
      </c>
    </row>
    <row r="368">
      <c r="A368" t="inlineStr">
        <is>
          <t>Brookfield renewable</t>
        </is>
      </c>
      <c r="C368" t="inlineStr">
        <is>
          <t>Million</t>
        </is>
      </c>
      <c r="D368" t="inlineStr">
        <is>
          <t>QQQQ</t>
        </is>
      </c>
      <c r="E368" t="inlineStr">
        <is>
          <t>Yes</t>
        </is>
      </c>
      <c r="F368" t="n">
        <v>95</v>
      </c>
      <c r="G368" t="n">
        <v>91</v>
      </c>
      <c r="H368" t="n">
        <v>31</v>
      </c>
      <c r="J368" t="n">
        <v>272</v>
      </c>
      <c r="K368" t="n">
        <v>114</v>
      </c>
      <c r="L368" t="n">
        <v>62</v>
      </c>
      <c r="M368" t="n">
        <v>42</v>
      </c>
      <c r="O368" t="n">
        <v>249</v>
      </c>
      <c r="P368" t="n">
        <v>97</v>
      </c>
      <c r="Q368" t="n">
        <v>108</v>
      </c>
      <c r="R368" t="n">
        <v>50</v>
      </c>
      <c r="T368" t="n">
        <v>336</v>
      </c>
      <c r="U368" t="n">
        <v>110</v>
      </c>
      <c r="V368" t="n">
        <v>98</v>
      </c>
      <c r="W368" t="n">
        <v>58</v>
      </c>
      <c r="Y368" t="n">
        <v>381</v>
      </c>
      <c r="Z368" t="n">
        <v>130</v>
      </c>
      <c r="AA368" t="n">
        <v>132</v>
      </c>
      <c r="AB368" t="n">
        <v>72</v>
      </c>
      <c r="AD368" t="n">
        <v>430</v>
      </c>
      <c r="AE368" t="n">
        <v>123</v>
      </c>
      <c r="AF368" t="n">
        <v>118</v>
      </c>
      <c r="AG368" t="n">
        <v>72</v>
      </c>
      <c r="AI368" t="n">
        <v>397</v>
      </c>
      <c r="AJ368" t="n">
        <v>89</v>
      </c>
      <c r="AK368" t="n">
        <v>86</v>
      </c>
      <c r="AL368" t="n">
        <v>81</v>
      </c>
      <c r="AN368" t="n">
        <v>350</v>
      </c>
      <c r="AO368" t="n">
        <v>101</v>
      </c>
      <c r="AP368" t="n">
        <v>131</v>
      </c>
      <c r="AQ368" t="n">
        <v>103</v>
      </c>
      <c r="AS368" t="n">
        <v>432</v>
      </c>
      <c r="AT368" t="n">
        <v>119</v>
      </c>
    </row>
    <row r="369">
      <c r="A369" t="inlineStr">
        <is>
          <t>Energy contracts</t>
        </is>
      </c>
      <c r="C369" t="inlineStr">
        <is>
          <t>Million</t>
        </is>
      </c>
      <c r="D369" t="inlineStr">
        <is>
          <t>QQQQ</t>
        </is>
      </c>
      <c r="E369" t="inlineStr">
        <is>
          <t>Yes</t>
        </is>
      </c>
      <c r="F369" t="n">
        <v>-14</v>
      </c>
      <c r="G369" t="n">
        <v>-25</v>
      </c>
      <c r="H369" t="n">
        <v>-8</v>
      </c>
      <c r="J369" t="n">
        <v>-64</v>
      </c>
      <c r="K369" t="n">
        <v>-46</v>
      </c>
      <c r="L369" t="n">
        <v>-25</v>
      </c>
      <c r="M369" t="n">
        <v>7</v>
      </c>
      <c r="O369" t="n">
        <v>-69</v>
      </c>
      <c r="P369" t="n">
        <v>-40</v>
      </c>
      <c r="Q369" t="n">
        <v>-43</v>
      </c>
      <c r="R369" t="n">
        <v>-5</v>
      </c>
      <c r="T369" t="n">
        <v>-76</v>
      </c>
      <c r="U369" t="n">
        <v>-10</v>
      </c>
      <c r="V369" t="n">
        <v>-32</v>
      </c>
      <c r="W369" t="n">
        <v>-10</v>
      </c>
      <c r="Y369" t="n">
        <v>-91</v>
      </c>
      <c r="Z369" t="n">
        <v>-48</v>
      </c>
      <c r="AA369" t="n">
        <v>-67</v>
      </c>
      <c r="AB369" t="n">
        <v>-31</v>
      </c>
      <c r="AD369" t="n">
        <v>-194</v>
      </c>
      <c r="AE369" t="n">
        <v>-64</v>
      </c>
      <c r="AF369" t="n">
        <v>-35</v>
      </c>
      <c r="AG369" t="n">
        <v>-11</v>
      </c>
      <c r="AI369" t="n">
        <v>-126</v>
      </c>
      <c r="AJ369" t="n">
        <v>-35</v>
      </c>
      <c r="AK369" t="n">
        <v>-31</v>
      </c>
      <c r="AL369" t="n">
        <v>-21</v>
      </c>
      <c r="AN369" t="n">
        <v>-106</v>
      </c>
      <c r="AO369" t="n">
        <v>-36</v>
      </c>
      <c r="AP369" t="n">
        <v>-23</v>
      </c>
      <c r="AQ369" t="n">
        <v>-5</v>
      </c>
      <c r="AS369" t="n">
        <v>-53</v>
      </c>
      <c r="AT369" t="n">
        <v>-35</v>
      </c>
    </row>
    <row r="370">
      <c r="A370" t="inlineStr">
        <is>
          <t>Realized disposition (losses)/gains</t>
        </is>
      </c>
      <c r="C370" t="inlineStr">
        <is>
          <t>Million</t>
        </is>
      </c>
      <c r="D370" t="inlineStr">
        <is>
          <t>QQQQ</t>
        </is>
      </c>
      <c r="E370" t="inlineStr">
        <is>
          <t>Yes</t>
        </is>
      </c>
      <c r="H370" t="n">
        <v>25</v>
      </c>
      <c r="J370" t="n">
        <v>25</v>
      </c>
      <c r="P370" t="n">
        <v>10</v>
      </c>
      <c r="T370" t="n">
        <v>10</v>
      </c>
      <c r="U370" t="n">
        <v>0</v>
      </c>
      <c r="V370" t="n">
        <v>0</v>
      </c>
      <c r="W370" t="n">
        <v>0</v>
      </c>
      <c r="Y370" t="n">
        <v>38</v>
      </c>
      <c r="Z370" t="n">
        <v>72</v>
      </c>
      <c r="AA370" t="n">
        <v>4</v>
      </c>
      <c r="AB370" t="n">
        <v>3</v>
      </c>
      <c r="AD370" t="n">
        <v>97</v>
      </c>
      <c r="AE370" t="n">
        <v>7</v>
      </c>
      <c r="AF370" t="n">
        <v>483</v>
      </c>
      <c r="AG370" t="n">
        <v>3</v>
      </c>
      <c r="AI370" t="n">
        <v>773</v>
      </c>
      <c r="AJ370" t="n">
        <v>769</v>
      </c>
      <c r="AK370" t="n">
        <v>33</v>
      </c>
      <c r="AL370" t="n">
        <v>-2</v>
      </c>
      <c r="AN370" t="n">
        <v>800</v>
      </c>
      <c r="AO370" t="n">
        <v>5</v>
      </c>
      <c r="AP370" t="n">
        <v>14</v>
      </c>
      <c r="AQ370" t="n">
        <v>3</v>
      </c>
      <c r="AS370" t="n">
        <v>22</v>
      </c>
      <c r="AT370" t="n">
        <v>-1</v>
      </c>
    </row>
    <row r="371">
      <c r="A371" t="inlineStr">
        <is>
          <t>Total</t>
        </is>
      </c>
      <c r="C371" t="inlineStr">
        <is>
          <t>Million</t>
        </is>
      </c>
      <c r="D371" t="inlineStr">
        <is>
          <t>QQQQ</t>
        </is>
      </c>
      <c r="E371" t="inlineStr">
        <is>
          <t>Yes</t>
        </is>
      </c>
      <c r="F371" t="n">
        <v>81</v>
      </c>
      <c r="G371" t="n">
        <v>66</v>
      </c>
      <c r="H371" t="n">
        <v>48</v>
      </c>
      <c r="J371" t="n">
        <v>233</v>
      </c>
      <c r="K371" t="n">
        <v>68</v>
      </c>
      <c r="L371" t="n">
        <v>37</v>
      </c>
      <c r="M371" t="n">
        <v>49</v>
      </c>
      <c r="O371" t="n">
        <v>180</v>
      </c>
      <c r="P371" t="n">
        <v>67</v>
      </c>
      <c r="Q371" t="n">
        <v>65</v>
      </c>
      <c r="R371" t="n">
        <v>45</v>
      </c>
      <c r="T371" t="n">
        <v>270</v>
      </c>
      <c r="U371" t="n">
        <v>100</v>
      </c>
      <c r="V371" t="n">
        <v>66</v>
      </c>
      <c r="W371" t="n">
        <v>48</v>
      </c>
      <c r="Y371" t="n">
        <v>328</v>
      </c>
      <c r="Z371" t="n">
        <v>154</v>
      </c>
      <c r="AA371" t="n">
        <v>69</v>
      </c>
      <c r="AB371" t="n">
        <v>44</v>
      </c>
      <c r="AD371" t="n">
        <v>333</v>
      </c>
      <c r="AE371" t="n">
        <v>66</v>
      </c>
      <c r="AF371" t="n">
        <v>566</v>
      </c>
      <c r="AG371" t="n">
        <v>64</v>
      </c>
      <c r="AI371" t="n">
        <v>1044</v>
      </c>
      <c r="AJ371" t="n">
        <v>823</v>
      </c>
      <c r="AK371" t="n">
        <v>88</v>
      </c>
      <c r="AL371" t="n">
        <v>58</v>
      </c>
      <c r="AN371" t="n">
        <v>1044</v>
      </c>
      <c r="AO371" t="n">
        <v>70</v>
      </c>
      <c r="AP371" t="n">
        <v>122</v>
      </c>
      <c r="AQ371" t="n">
        <v>101</v>
      </c>
      <c r="AS371" t="n">
        <v>401</v>
      </c>
      <c r="AT371" t="n">
        <v>83</v>
      </c>
    </row>
    <row r="372">
      <c r="A372" t="inlineStr">
        <is>
          <t>Total-c</t>
        </is>
      </c>
      <c r="F372">
        <f>SUM(F368:F370)</f>
        <v/>
      </c>
      <c r="G372">
        <f>SUM(G368:G370)</f>
        <v/>
      </c>
      <c r="H372">
        <f>SUM(H368:H370)</f>
        <v/>
      </c>
      <c r="J372">
        <f>SUM(J368:J370)</f>
        <v/>
      </c>
      <c r="K372">
        <f>SUM(K368:K370)</f>
        <v/>
      </c>
      <c r="L372">
        <f>SUM(L368:L370)</f>
        <v/>
      </c>
      <c r="M372">
        <f>SUM(M368:M370)</f>
        <v/>
      </c>
      <c r="O372">
        <f>SUM(O368:O370)</f>
        <v/>
      </c>
      <c r="P372">
        <f>SUM(P368:P370)</f>
        <v/>
      </c>
      <c r="Q372">
        <f>SUM(Q368:Q370)</f>
        <v/>
      </c>
      <c r="R372">
        <f>SUM(R368:R370)</f>
        <v/>
      </c>
      <c r="T372">
        <f>SUM(T368:T370)</f>
        <v/>
      </c>
      <c r="U372">
        <f>SUM(U368:U370)</f>
        <v/>
      </c>
      <c r="V372">
        <f>SUM(V368:V370)</f>
        <v/>
      </c>
      <c r="W372">
        <f>SUM(W368:W370)</f>
        <v/>
      </c>
      <c r="Y372">
        <f>SUM(Y368:Y370)</f>
        <v/>
      </c>
      <c r="Z372">
        <f>SUM(Z368:Z370)</f>
        <v/>
      </c>
      <c r="AA372">
        <f>SUM(AA368:AA370)</f>
        <v/>
      </c>
      <c r="AB372">
        <f>SUM(AB368:AB370)</f>
        <v/>
      </c>
      <c r="AD372">
        <f>SUM(AD368:AD370)</f>
        <v/>
      </c>
      <c r="AE372">
        <f>SUM(AE368:AE370)</f>
        <v/>
      </c>
      <c r="AF372">
        <f>SUM(AF368:AF370)</f>
        <v/>
      </c>
      <c r="AG372">
        <f>SUM(AG368:AG370)</f>
        <v/>
      </c>
      <c r="AI372">
        <f>SUM(AI368:AI370)</f>
        <v/>
      </c>
      <c r="AJ372">
        <f>SUM(AJ368:AJ370)</f>
        <v/>
      </c>
      <c r="AK372">
        <f>SUM(AK368:AK370)</f>
        <v/>
      </c>
      <c r="AL372">
        <f>SUM(AL368:AL370)</f>
        <v/>
      </c>
      <c r="AN372">
        <f>SUM(AN368:AN370)</f>
        <v/>
      </c>
      <c r="AO372">
        <f>SUM(AO368:AO370)</f>
        <v/>
      </c>
      <c r="AP372">
        <f>SUM(AP368:AP370)</f>
        <v/>
      </c>
      <c r="AQ372">
        <f>SUM(AQ368:AQ370)</f>
        <v/>
      </c>
      <c r="AS372">
        <f>SUM(AS368:AS370)</f>
        <v/>
      </c>
      <c r="AT372">
        <f>SUM(AT368:AT370)</f>
        <v/>
      </c>
    </row>
    <row r="373">
      <c r="A373" t="inlineStr">
        <is>
          <t>Sum check</t>
        </is>
      </c>
      <c r="F373">
        <f>F371-F372</f>
        <v/>
      </c>
      <c r="G373">
        <f>G371-G372</f>
        <v/>
      </c>
      <c r="H373">
        <f>H371-H372</f>
        <v/>
      </c>
      <c r="J373">
        <f>J371-J372</f>
        <v/>
      </c>
      <c r="K373">
        <f>K371-K372</f>
        <v/>
      </c>
      <c r="L373">
        <f>L371-L372</f>
        <v/>
      </c>
      <c r="M373">
        <f>M371-M372</f>
        <v/>
      </c>
      <c r="O373">
        <f>O371-O372</f>
        <v/>
      </c>
      <c r="P373">
        <f>P371-P372</f>
        <v/>
      </c>
      <c r="Q373">
        <f>Q371-Q372</f>
        <v/>
      </c>
      <c r="R373">
        <f>R371-R372</f>
        <v/>
      </c>
      <c r="T373">
        <f>T371-T372</f>
        <v/>
      </c>
      <c r="U373">
        <f>U371-U372</f>
        <v/>
      </c>
      <c r="V373">
        <f>V371-V372</f>
        <v/>
      </c>
      <c r="W373">
        <f>W371-W372</f>
        <v/>
      </c>
      <c r="Y373">
        <f>Y371-Y372</f>
        <v/>
      </c>
      <c r="Z373">
        <f>Z371-Z372</f>
        <v/>
      </c>
      <c r="AA373">
        <f>AA371-AA372</f>
        <v/>
      </c>
      <c r="AB373">
        <f>AB371-AB372</f>
        <v/>
      </c>
      <c r="AD373">
        <f>AD371-AD372</f>
        <v/>
      </c>
      <c r="AE373">
        <f>AE371-AE372</f>
        <v/>
      </c>
      <c r="AF373">
        <f>AF371-AF372</f>
        <v/>
      </c>
      <c r="AG373">
        <f>AG371-AG372</f>
        <v/>
      </c>
      <c r="AI373">
        <f>AI371-AI372</f>
        <v/>
      </c>
      <c r="AJ373">
        <f>AJ371-AJ372</f>
        <v/>
      </c>
      <c r="AK373">
        <f>AK371-AK372</f>
        <v/>
      </c>
      <c r="AL373">
        <f>AL371-AL372</f>
        <v/>
      </c>
      <c r="AN373">
        <f>AN371-AN372</f>
        <v/>
      </c>
      <c r="AO373">
        <f>AO371-AO372</f>
        <v/>
      </c>
      <c r="AP373">
        <f>AP371-AP372</f>
        <v/>
      </c>
      <c r="AQ373">
        <f>AQ371-AQ372</f>
        <v/>
      </c>
      <c r="AS373">
        <f>AS371-AS372</f>
        <v/>
      </c>
      <c r="AT373">
        <f>AT371-AT372</f>
        <v/>
      </c>
    </row>
    <row r="374">
      <c r="A374" t="inlineStr">
        <is>
          <t>Link check</t>
        </is>
      </c>
      <c r="F374">
        <f>F371-F196</f>
        <v/>
      </c>
      <c r="G374">
        <f>G371-G196</f>
        <v/>
      </c>
      <c r="H374">
        <f>H371-H196</f>
        <v/>
      </c>
      <c r="J374">
        <f>J371-J196</f>
        <v/>
      </c>
      <c r="K374">
        <f>K371-K196</f>
        <v/>
      </c>
      <c r="L374">
        <f>L371-L196</f>
        <v/>
      </c>
      <c r="M374">
        <f>M371-M196</f>
        <v/>
      </c>
      <c r="O374">
        <f>O371-O196</f>
        <v/>
      </c>
      <c r="P374">
        <f>P371-P196</f>
        <v/>
      </c>
      <c r="Q374">
        <f>Q371-Q196</f>
        <v/>
      </c>
      <c r="R374">
        <f>R371-R196</f>
        <v/>
      </c>
      <c r="T374">
        <f>T371-T196</f>
        <v/>
      </c>
      <c r="U374">
        <f>U371-U196</f>
        <v/>
      </c>
      <c r="V374">
        <f>V371-V196</f>
        <v/>
      </c>
      <c r="W374">
        <f>W371-W196</f>
        <v/>
      </c>
      <c r="Y374">
        <f>Y371-Y196</f>
        <v/>
      </c>
      <c r="Z374">
        <f>Z371-Z196</f>
        <v/>
      </c>
      <c r="AA374">
        <f>AA371-AA196</f>
        <v/>
      </c>
      <c r="AB374">
        <f>AB371-AB196</f>
        <v/>
      </c>
      <c r="AD374">
        <f>AD371-AD196</f>
        <v/>
      </c>
      <c r="AE374">
        <f>AE371-AE196</f>
        <v/>
      </c>
      <c r="AF374">
        <f>AF371-AF196</f>
        <v/>
      </c>
      <c r="AG374">
        <f>AG371-AG196</f>
        <v/>
      </c>
      <c r="AI374">
        <f>AI371-AI196</f>
        <v/>
      </c>
      <c r="AJ374">
        <f>AJ371-AJ196</f>
        <v/>
      </c>
      <c r="AK374">
        <f>AK371-AK196</f>
        <v/>
      </c>
      <c r="AL374">
        <f>AL371-AL196</f>
        <v/>
      </c>
      <c r="AN374">
        <f>AN371-AN196</f>
        <v/>
      </c>
      <c r="AO374">
        <f>AO371-AO196</f>
        <v/>
      </c>
      <c r="AP374">
        <f>AP371-AP196</f>
        <v/>
      </c>
      <c r="AQ374">
        <f>AQ371-AQ196</f>
        <v/>
      </c>
      <c r="AS374">
        <f>AS371-AS196</f>
        <v/>
      </c>
      <c r="AT374">
        <f>AT371-AT196</f>
        <v/>
      </c>
    </row>
    <row r="376">
      <c r="A376" t="inlineStr">
        <is>
          <t>Cash distributions received</t>
        </is>
      </c>
      <c r="C376" t="inlineStr">
        <is>
          <t>Million</t>
        </is>
      </c>
      <c r="D376" t="inlineStr">
        <is>
          <t>QQQQ</t>
        </is>
      </c>
      <c r="AT376" t="n">
        <v>70</v>
      </c>
    </row>
    <row r="378">
      <c r="A378" t="inlineStr">
        <is>
          <t>Common equity</t>
        </is>
      </c>
    </row>
    <row r="379">
      <c r="A379" t="inlineStr">
        <is>
          <t>Brookfield renewable</t>
        </is>
      </c>
      <c r="C379" t="inlineStr">
        <is>
          <t>Million</t>
        </is>
      </c>
      <c r="D379" t="inlineStr">
        <is>
          <t>QQQQ</t>
        </is>
      </c>
      <c r="F379" t="n">
        <v>3481</v>
      </c>
      <c r="G379" t="n">
        <v>3487</v>
      </c>
      <c r="H379" t="n">
        <v>3106</v>
      </c>
      <c r="I379" t="n">
        <v>3405</v>
      </c>
      <c r="K379" t="n">
        <v>3527</v>
      </c>
      <c r="L379" t="n">
        <v>3915</v>
      </c>
      <c r="M379" t="n">
        <v>3810</v>
      </c>
      <c r="N379" t="n">
        <v>3793</v>
      </c>
      <c r="P379" t="n">
        <v>3773</v>
      </c>
      <c r="Q379" t="n">
        <v>3642</v>
      </c>
      <c r="R379" t="n">
        <v>3793</v>
      </c>
      <c r="S379" t="n">
        <v>4143</v>
      </c>
      <c r="U379" t="n">
        <v>4084</v>
      </c>
      <c r="V379" t="n">
        <v>3801</v>
      </c>
      <c r="W379" t="n">
        <v>3625</v>
      </c>
      <c r="X379" t="n">
        <v>4749</v>
      </c>
      <c r="Z379" t="n">
        <v>4679</v>
      </c>
      <c r="AA379" t="n">
        <v>4600</v>
      </c>
      <c r="AB379" t="n">
        <v>4320</v>
      </c>
      <c r="AC379" t="n">
        <v>4810</v>
      </c>
      <c r="AE379" t="n">
        <v>4243</v>
      </c>
      <c r="AF379" t="n">
        <v>3867</v>
      </c>
      <c r="AG379" t="n">
        <v>3856</v>
      </c>
      <c r="AH379" t="n">
        <v>4573</v>
      </c>
      <c r="AJ379" t="n">
        <v>3956</v>
      </c>
      <c r="AK379" t="n">
        <v>3911</v>
      </c>
      <c r="AL379" t="n">
        <v>3619</v>
      </c>
      <c r="AM379" t="n">
        <v>4641</v>
      </c>
      <c r="AO379" t="n">
        <v>4702</v>
      </c>
      <c r="AP379" t="n">
        <v>4446</v>
      </c>
      <c r="AQ379" t="n">
        <v>4190</v>
      </c>
      <c r="AR379" t="n">
        <v>4635</v>
      </c>
      <c r="AT379" t="n">
        <v>4561</v>
      </c>
    </row>
    <row r="380">
      <c r="A380" t="inlineStr">
        <is>
          <t>Energy contracts</t>
        </is>
      </c>
      <c r="C380" t="inlineStr">
        <is>
          <t>Million</t>
        </is>
      </c>
      <c r="D380" t="inlineStr">
        <is>
          <t>QQQQ</t>
        </is>
      </c>
      <c r="F380" t="n">
        <v>997</v>
      </c>
      <c r="G380" t="n">
        <v>933</v>
      </c>
      <c r="H380" t="n">
        <v>912</v>
      </c>
      <c r="I380" t="n">
        <v>1019</v>
      </c>
      <c r="K380" t="n">
        <v>1065</v>
      </c>
      <c r="L380" t="n">
        <v>1076</v>
      </c>
      <c r="M380" t="n">
        <v>1052</v>
      </c>
      <c r="N380" t="n">
        <v>1033</v>
      </c>
      <c r="P380" t="n">
        <v>1039</v>
      </c>
      <c r="Q380" t="n">
        <v>1060</v>
      </c>
      <c r="R380" t="n">
        <v>1080</v>
      </c>
      <c r="S380" t="n">
        <v>801</v>
      </c>
      <c r="U380" t="n">
        <v>715</v>
      </c>
      <c r="V380" t="n">
        <v>748</v>
      </c>
      <c r="W380" t="n">
        <v>706</v>
      </c>
      <c r="X380" t="n">
        <v>553</v>
      </c>
      <c r="Z380" t="n">
        <v>539</v>
      </c>
      <c r="AA380" t="n">
        <v>472</v>
      </c>
      <c r="AB380" t="n">
        <v>617</v>
      </c>
      <c r="AC380" t="n">
        <v>510</v>
      </c>
      <c r="AE380" t="n">
        <v>546</v>
      </c>
      <c r="AF380" t="n">
        <v>531</v>
      </c>
      <c r="AG380" t="n">
        <v>509</v>
      </c>
      <c r="AH380" t="n">
        <v>581</v>
      </c>
      <c r="AJ380" t="n">
        <v>609</v>
      </c>
      <c r="AK380" t="n">
        <v>669</v>
      </c>
      <c r="AL380" t="n">
        <v>641</v>
      </c>
      <c r="AM380" t="n">
        <v>623</v>
      </c>
      <c r="AO380" t="n">
        <v>651</v>
      </c>
      <c r="AP380" t="n">
        <v>603</v>
      </c>
      <c r="AQ380" t="n">
        <v>568</v>
      </c>
      <c r="AR380" t="n">
        <v>639</v>
      </c>
      <c r="AT380" t="n">
        <v>754</v>
      </c>
    </row>
    <row r="381">
      <c r="A381" t="inlineStr">
        <is>
          <t>Total</t>
        </is>
      </c>
      <c r="C381" t="inlineStr">
        <is>
          <t>Million</t>
        </is>
      </c>
      <c r="D381" t="inlineStr">
        <is>
          <t>QQQQ</t>
        </is>
      </c>
      <c r="F381" t="n">
        <v>4478</v>
      </c>
      <c r="G381" t="n">
        <v>4420</v>
      </c>
      <c r="H381" t="n">
        <v>4018</v>
      </c>
      <c r="I381" t="n">
        <v>4424</v>
      </c>
      <c r="K381" t="n">
        <v>4592</v>
      </c>
      <c r="L381" t="n">
        <v>4991</v>
      </c>
      <c r="M381" t="n">
        <v>4862</v>
      </c>
      <c r="N381" t="n">
        <v>4826</v>
      </c>
      <c r="P381" t="n">
        <v>4812</v>
      </c>
      <c r="Q381" t="n">
        <v>4702</v>
      </c>
      <c r="R381" t="n">
        <v>4873</v>
      </c>
      <c r="S381" t="n">
        <v>4944</v>
      </c>
      <c r="U381" t="n">
        <v>4799</v>
      </c>
      <c r="V381" t="n">
        <v>4549</v>
      </c>
      <c r="W381" t="n">
        <v>4331</v>
      </c>
      <c r="X381" t="n">
        <v>5302</v>
      </c>
      <c r="Z381" t="n">
        <v>5218</v>
      </c>
      <c r="AA381" t="n">
        <v>5072</v>
      </c>
      <c r="AB381" t="n">
        <v>4937</v>
      </c>
      <c r="AC381" t="n">
        <v>5320</v>
      </c>
      <c r="AE381" t="n">
        <v>4789</v>
      </c>
      <c r="AF381" t="n">
        <v>4398</v>
      </c>
      <c r="AG381" t="n">
        <v>4365</v>
      </c>
      <c r="AH381" t="n">
        <v>5154</v>
      </c>
      <c r="AJ381" t="n">
        <v>4565</v>
      </c>
      <c r="AK381" t="n">
        <v>4580</v>
      </c>
      <c r="AL381" t="n">
        <v>4260</v>
      </c>
      <c r="AM381" t="n">
        <v>5264</v>
      </c>
      <c r="AO381" t="n">
        <v>5353</v>
      </c>
      <c r="AP381" t="n">
        <v>5049</v>
      </c>
      <c r="AQ381" t="n">
        <v>4758</v>
      </c>
      <c r="AR381" t="n">
        <v>5274</v>
      </c>
      <c r="AT381" t="n">
        <v>5315</v>
      </c>
    </row>
    <row r="382">
      <c r="A382" t="inlineStr">
        <is>
          <t>Total-c</t>
        </is>
      </c>
      <c r="F382">
        <f>SUM(F379:F380)</f>
        <v/>
      </c>
      <c r="G382">
        <f>SUM(G379:G380)</f>
        <v/>
      </c>
      <c r="H382">
        <f>SUM(H379:H380)</f>
        <v/>
      </c>
      <c r="I382">
        <f>SUM(I379:I380)</f>
        <v/>
      </c>
      <c r="K382">
        <f>SUM(K379:K380)</f>
        <v/>
      </c>
      <c r="L382">
        <f>SUM(L379:L380)</f>
        <v/>
      </c>
      <c r="M382">
        <f>SUM(M379:M380)</f>
        <v/>
      </c>
      <c r="N382">
        <f>SUM(N379:N380)</f>
        <v/>
      </c>
      <c r="P382">
        <f>SUM(P379:P380)</f>
        <v/>
      </c>
      <c r="Q382">
        <f>SUM(Q379:Q380)</f>
        <v/>
      </c>
      <c r="R382">
        <f>SUM(R379:R380)</f>
        <v/>
      </c>
      <c r="S382">
        <f>SUM(S379:S380)</f>
        <v/>
      </c>
      <c r="U382">
        <f>SUM(U379:U380)</f>
        <v/>
      </c>
      <c r="V382">
        <f>SUM(V379:V380)</f>
        <v/>
      </c>
      <c r="W382">
        <f>SUM(W379:W380)</f>
        <v/>
      </c>
      <c r="X382">
        <f>SUM(X379:X380)</f>
        <v/>
      </c>
      <c r="Z382">
        <f>SUM(Z379:Z380)</f>
        <v/>
      </c>
      <c r="AA382">
        <f>SUM(AA379:AA380)</f>
        <v/>
      </c>
      <c r="AB382">
        <f>SUM(AB379:AB380)</f>
        <v/>
      </c>
      <c r="AC382">
        <f>SUM(AC379:AC380)</f>
        <v/>
      </c>
      <c r="AE382">
        <f>SUM(AE379:AE380)</f>
        <v/>
      </c>
      <c r="AF382">
        <f>SUM(AF379:AF380)</f>
        <v/>
      </c>
      <c r="AG382">
        <f>SUM(AG379:AG380)</f>
        <v/>
      </c>
      <c r="AH382">
        <f>SUM(AH379:AH380)</f>
        <v/>
      </c>
      <c r="AJ382">
        <f>SUM(AJ379:AJ380)</f>
        <v/>
      </c>
      <c r="AK382">
        <f>SUM(AK379:AK380)</f>
        <v/>
      </c>
      <c r="AL382">
        <f>SUM(AL379:AL380)</f>
        <v/>
      </c>
      <c r="AM382">
        <f>SUM(AM379:AM380)</f>
        <v/>
      </c>
      <c r="AO382">
        <f>SUM(AO379:AO380)</f>
        <v/>
      </c>
      <c r="AP382">
        <f>SUM(AP379:AP380)</f>
        <v/>
      </c>
      <c r="AQ382">
        <f>SUM(AQ379:AQ380)</f>
        <v/>
      </c>
      <c r="AR382">
        <f>SUM(AR379:AR380)</f>
        <v/>
      </c>
      <c r="AT382">
        <f>SUM(AT379:AT380)</f>
        <v/>
      </c>
    </row>
    <row r="383">
      <c r="A383" t="inlineStr">
        <is>
          <t>Sum check</t>
        </is>
      </c>
      <c r="F383">
        <f>F381-F382</f>
        <v/>
      </c>
      <c r="G383">
        <f>G381-G382</f>
        <v/>
      </c>
      <c r="H383">
        <f>H381-H382</f>
        <v/>
      </c>
      <c r="I383">
        <f>I381-I382</f>
        <v/>
      </c>
      <c r="K383">
        <f>K381-K382</f>
        <v/>
      </c>
      <c r="L383">
        <f>L381-L382</f>
        <v/>
      </c>
      <c r="M383">
        <f>M381-M382</f>
        <v/>
      </c>
      <c r="N383">
        <f>N381-N382</f>
        <v/>
      </c>
      <c r="P383">
        <f>P381-P382</f>
        <v/>
      </c>
      <c r="Q383">
        <f>Q381-Q382</f>
        <v/>
      </c>
      <c r="R383">
        <f>R381-R382</f>
        <v/>
      </c>
      <c r="S383">
        <f>S381-S382</f>
        <v/>
      </c>
      <c r="U383">
        <f>U381-U382</f>
        <v/>
      </c>
      <c r="V383">
        <f>V381-V382</f>
        <v/>
      </c>
      <c r="W383">
        <f>W381-W382</f>
        <v/>
      </c>
      <c r="X383">
        <f>X381-X382</f>
        <v/>
      </c>
      <c r="Z383">
        <f>Z381-Z382</f>
        <v/>
      </c>
      <c r="AA383">
        <f>AA381-AA382</f>
        <v/>
      </c>
      <c r="AB383">
        <f>AB381-AB382</f>
        <v/>
      </c>
      <c r="AC383">
        <f>AC381-AC382</f>
        <v/>
      </c>
      <c r="AE383">
        <f>AE381-AE382</f>
        <v/>
      </c>
      <c r="AF383">
        <f>AF381-AF382</f>
        <v/>
      </c>
      <c r="AG383">
        <f>AG381-AG382</f>
        <v/>
      </c>
      <c r="AH383">
        <f>AH381-AH382</f>
        <v/>
      </c>
      <c r="AJ383">
        <f>AJ381-AJ382</f>
        <v/>
      </c>
      <c r="AK383">
        <f>AK381-AK382</f>
        <v/>
      </c>
      <c r="AL383">
        <f>AL381-AL382</f>
        <v/>
      </c>
      <c r="AM383">
        <f>AM381-AM382</f>
        <v/>
      </c>
      <c r="AO383">
        <f>AO381-AO382</f>
        <v/>
      </c>
      <c r="AP383">
        <f>AP381-AP382</f>
        <v/>
      </c>
      <c r="AQ383">
        <f>AQ381-AQ382</f>
        <v/>
      </c>
      <c r="AR383">
        <f>AR381-AR382</f>
        <v/>
      </c>
      <c r="AT383">
        <f>AT381-AT382</f>
        <v/>
      </c>
    </row>
    <row r="384">
      <c r="A384" t="inlineStr">
        <is>
          <t>Link check</t>
        </is>
      </c>
      <c r="F384">
        <f>F381-F137</f>
        <v/>
      </c>
      <c r="G384">
        <f>G381-G137</f>
        <v/>
      </c>
      <c r="H384">
        <f>H381-H137</f>
        <v/>
      </c>
      <c r="I384">
        <f>I381-I137</f>
        <v/>
      </c>
      <c r="K384">
        <f>K381-K137</f>
        <v/>
      </c>
      <c r="L384">
        <f>L381-L137</f>
        <v/>
      </c>
      <c r="M384">
        <f>M381-M137</f>
        <v/>
      </c>
      <c r="N384">
        <f>N381-N137</f>
        <v/>
      </c>
      <c r="P384">
        <f>P381-P137</f>
        <v/>
      </c>
      <c r="Q384">
        <f>Q381-Q137</f>
        <v/>
      </c>
      <c r="R384">
        <f>R381-R137</f>
        <v/>
      </c>
      <c r="S384">
        <f>S381-S137</f>
        <v/>
      </c>
      <c r="U384">
        <f>U381-U137</f>
        <v/>
      </c>
      <c r="V384">
        <f>V381-V137</f>
        <v/>
      </c>
      <c r="W384">
        <f>W381-W137</f>
        <v/>
      </c>
      <c r="X384">
        <f>X381-X137</f>
        <v/>
      </c>
      <c r="Z384">
        <f>Z381-Z137</f>
        <v/>
      </c>
      <c r="AA384">
        <f>AA381-AA137</f>
        <v/>
      </c>
      <c r="AB384">
        <f>AB381-AB137</f>
        <v/>
      </c>
      <c r="AC384">
        <f>AC381-AC137</f>
        <v/>
      </c>
      <c r="AE384">
        <f>AE381-AE137</f>
        <v/>
      </c>
      <c r="AF384">
        <f>AF381-AF137</f>
        <v/>
      </c>
      <c r="AG384">
        <f>AG381-AG137</f>
        <v/>
      </c>
      <c r="AH384">
        <f>AH381-AH137</f>
        <v/>
      </c>
      <c r="AJ384">
        <f>AJ381-AJ137</f>
        <v/>
      </c>
      <c r="AK384">
        <f>AK381-AK137</f>
        <v/>
      </c>
      <c r="AL384">
        <f>AL381-AL137</f>
        <v/>
      </c>
      <c r="AM384">
        <f>AM381-AM137</f>
        <v/>
      </c>
      <c r="AO384">
        <f>AO381-AO137</f>
        <v/>
      </c>
      <c r="AP384">
        <f>AP381-AP137</f>
        <v/>
      </c>
      <c r="AQ384">
        <f>AQ381-AQ137</f>
        <v/>
      </c>
      <c r="AR384">
        <f>AR381-AR137</f>
        <v/>
      </c>
      <c r="AT384">
        <f>AT381-AT137</f>
        <v/>
      </c>
    </row>
    <row r="386">
      <c r="A386" t="inlineStr">
        <is>
          <t>Energy contracts</t>
        </is>
      </c>
    </row>
    <row r="387">
      <c r="A387" t="inlineStr">
        <is>
          <t>Purchased form BEP</t>
        </is>
      </c>
      <c r="C387" t="inlineStr">
        <is>
          <t>Actual</t>
        </is>
      </c>
      <c r="D387" t="inlineStr">
        <is>
          <t>QQQQ</t>
        </is>
      </c>
      <c r="E387" t="inlineStr">
        <is>
          <t>Yes</t>
        </is>
      </c>
      <c r="F387" t="n">
        <v>2128</v>
      </c>
      <c r="G387" t="n">
        <v>2173</v>
      </c>
      <c r="H387" t="n">
        <v>1476</v>
      </c>
      <c r="J387" t="n">
        <v>7468</v>
      </c>
      <c r="K387" t="n">
        <v>2750</v>
      </c>
      <c r="L387" t="n">
        <v>1951</v>
      </c>
      <c r="M387" t="n">
        <v>1412</v>
      </c>
      <c r="O387" t="n">
        <v>7862</v>
      </c>
      <c r="P387" t="n">
        <v>2531</v>
      </c>
      <c r="Q387" t="n">
        <v>2790</v>
      </c>
      <c r="R387" t="n">
        <v>2051</v>
      </c>
      <c r="T387" t="n">
        <v>9566</v>
      </c>
      <c r="U387" t="n">
        <v>2495</v>
      </c>
      <c r="V387" t="n">
        <v>2040</v>
      </c>
      <c r="W387" t="n">
        <v>1471</v>
      </c>
      <c r="Y387" t="n">
        <v>7417</v>
      </c>
      <c r="Z387" t="n">
        <v>1139</v>
      </c>
      <c r="AA387" t="n">
        <v>1329</v>
      </c>
      <c r="AB387" t="n">
        <v>574</v>
      </c>
      <c r="AD387" t="n">
        <v>4066</v>
      </c>
      <c r="AE387" t="n">
        <v>1187</v>
      </c>
      <c r="AF387" t="n">
        <v>831</v>
      </c>
      <c r="AG387" t="n">
        <v>394</v>
      </c>
      <c r="AI387" t="n">
        <v>2988</v>
      </c>
      <c r="AJ387" t="n">
        <v>757</v>
      </c>
      <c r="AK387" t="n">
        <v>727</v>
      </c>
      <c r="AL387" t="n">
        <v>823</v>
      </c>
      <c r="AN387" t="n">
        <v>3283</v>
      </c>
      <c r="AO387" t="n">
        <v>968</v>
      </c>
      <c r="AP387" t="n">
        <v>949</v>
      </c>
      <c r="AQ387" t="n">
        <v>546</v>
      </c>
      <c r="AS387" t="n">
        <v>3241</v>
      </c>
      <c r="AT387" t="n">
        <v>1088</v>
      </c>
    </row>
    <row r="388">
      <c r="A388" t="inlineStr">
        <is>
          <t>Purchase rate</t>
        </is>
      </c>
      <c r="C388" t="inlineStr">
        <is>
          <t>Dollar</t>
        </is>
      </c>
      <c r="D388" t="inlineStr">
        <is>
          <t>QQQQ</t>
        </is>
      </c>
      <c r="F388" t="n">
        <v>68</v>
      </c>
      <c r="G388" t="n">
        <v>70</v>
      </c>
      <c r="H388" t="n">
        <v>69</v>
      </c>
      <c r="J388" t="n">
        <v>67</v>
      </c>
      <c r="K388" t="n">
        <v>66</v>
      </c>
      <c r="L388" t="n">
        <v>67</v>
      </c>
      <c r="M388" t="n">
        <v>64</v>
      </c>
      <c r="O388" t="n">
        <v>65</v>
      </c>
      <c r="P388" t="n">
        <v>68</v>
      </c>
      <c r="Q388" t="n">
        <v>68</v>
      </c>
      <c r="R388" t="n">
        <v>69</v>
      </c>
      <c r="T388" t="n">
        <v>68</v>
      </c>
      <c r="U388" t="n">
        <v>69</v>
      </c>
      <c r="V388" t="n">
        <v>68</v>
      </c>
      <c r="W388" t="n">
        <v>63</v>
      </c>
      <c r="Y388" t="n">
        <v>69</v>
      </c>
      <c r="Z388" t="n">
        <v>75</v>
      </c>
      <c r="AA388" t="n">
        <v>78</v>
      </c>
      <c r="AB388" t="n">
        <v>85</v>
      </c>
      <c r="AD388" t="n">
        <v>79</v>
      </c>
      <c r="AE388" t="n">
        <v>83</v>
      </c>
      <c r="AF388" t="n">
        <v>79</v>
      </c>
      <c r="AG388" t="n">
        <v>81</v>
      </c>
      <c r="AI388" t="n">
        <v>80</v>
      </c>
      <c r="AJ388" t="n">
        <v>78</v>
      </c>
      <c r="AK388" t="n">
        <v>77</v>
      </c>
      <c r="AL388" t="n">
        <v>78</v>
      </c>
      <c r="AN388" t="n">
        <v>77</v>
      </c>
      <c r="AO388" t="n">
        <v>75</v>
      </c>
      <c r="AP388" t="n">
        <v>72</v>
      </c>
      <c r="AQ388" t="n">
        <v>76</v>
      </c>
      <c r="AS388" t="n">
        <v>64</v>
      </c>
      <c r="AT388" t="n">
        <v>76</v>
      </c>
    </row>
    <row r="389">
      <c r="A389" t="inlineStr">
        <is>
          <t>Average selling price</t>
        </is>
      </c>
      <c r="C389" t="inlineStr">
        <is>
          <t>Dollar</t>
        </is>
      </c>
      <c r="D389" t="inlineStr">
        <is>
          <t>QQQQ</t>
        </is>
      </c>
      <c r="F389" t="n">
        <v>61</v>
      </c>
      <c r="G389" t="n">
        <v>58</v>
      </c>
      <c r="H389" t="n">
        <v>62</v>
      </c>
      <c r="J389" t="n">
        <v>59</v>
      </c>
      <c r="K389" t="n">
        <v>49</v>
      </c>
      <c r="L389" t="n">
        <v>54</v>
      </c>
      <c r="M389" t="n">
        <v>69</v>
      </c>
      <c r="O389" t="n">
        <v>57</v>
      </c>
      <c r="P389" t="n">
        <v>52</v>
      </c>
      <c r="Q389" t="n">
        <v>53</v>
      </c>
      <c r="R389" t="n">
        <v>66</v>
      </c>
      <c r="T389" t="n">
        <v>60</v>
      </c>
      <c r="U389" t="n">
        <v>65</v>
      </c>
      <c r="V389" t="n">
        <v>52</v>
      </c>
      <c r="W389" t="n">
        <v>56</v>
      </c>
      <c r="Y389" t="n">
        <v>56</v>
      </c>
      <c r="Z389" t="n">
        <v>32</v>
      </c>
      <c r="AA389" t="n">
        <v>28</v>
      </c>
      <c r="AB389" t="n">
        <v>31</v>
      </c>
      <c r="AD389" t="n">
        <v>31</v>
      </c>
      <c r="AE389" t="n">
        <v>29</v>
      </c>
      <c r="AF389" t="n">
        <v>37</v>
      </c>
      <c r="AG389" t="n">
        <v>53</v>
      </c>
      <c r="AI389" t="n">
        <v>39</v>
      </c>
      <c r="AJ389" t="n">
        <v>34</v>
      </c>
      <c r="AK389" t="n">
        <v>36</v>
      </c>
      <c r="AL389" t="n">
        <v>52</v>
      </c>
      <c r="AN389" t="n">
        <v>46</v>
      </c>
      <c r="AO389" t="n">
        <v>41</v>
      </c>
      <c r="AP389" t="n">
        <v>51</v>
      </c>
      <c r="AQ389" t="n">
        <v>70</v>
      </c>
      <c r="AS389" t="n">
        <v>55</v>
      </c>
      <c r="AT389" t="n">
        <v>45</v>
      </c>
    </row>
    <row r="390">
      <c r="A390" t="inlineStr">
        <is>
          <t>FFO</t>
        </is>
      </c>
      <c r="C390" t="inlineStr">
        <is>
          <t>Million</t>
        </is>
      </c>
      <c r="D390" t="inlineStr">
        <is>
          <t>QQQQ</t>
        </is>
      </c>
      <c r="E390" t="inlineStr">
        <is>
          <t>Yes</t>
        </is>
      </c>
      <c r="F390" t="n">
        <v>-14</v>
      </c>
      <c r="G390" t="n">
        <v>-25</v>
      </c>
      <c r="H390" t="n">
        <v>-8</v>
      </c>
      <c r="J390" t="n">
        <v>-64</v>
      </c>
      <c r="K390" t="n">
        <v>-46</v>
      </c>
      <c r="L390" t="n">
        <v>-25</v>
      </c>
      <c r="M390" t="n">
        <v>-7</v>
      </c>
      <c r="O390" t="n">
        <v>-69</v>
      </c>
      <c r="P390" t="n">
        <v>-40</v>
      </c>
      <c r="Q390" t="n">
        <v>-43</v>
      </c>
      <c r="R390" t="n">
        <v>-12</v>
      </c>
      <c r="T390" t="n">
        <v>-76</v>
      </c>
      <c r="U390" t="n">
        <v>-10</v>
      </c>
      <c r="V390" t="n">
        <v>-32</v>
      </c>
      <c r="W390" t="n">
        <v>-10</v>
      </c>
      <c r="Y390" t="n">
        <v>-91</v>
      </c>
      <c r="Z390" t="n">
        <v>-48</v>
      </c>
      <c r="AA390" t="n">
        <v>-67</v>
      </c>
      <c r="AB390" t="n">
        <v>-31</v>
      </c>
      <c r="AD390" t="n">
        <v>-194</v>
      </c>
      <c r="AE390" t="n">
        <v>-64</v>
      </c>
      <c r="AF390" t="n">
        <v>-35</v>
      </c>
      <c r="AG390" t="n">
        <v>-11</v>
      </c>
      <c r="AI390" t="n">
        <v>-126</v>
      </c>
      <c r="AJ390" t="n">
        <v>-35</v>
      </c>
      <c r="AK390" t="n">
        <v>-31</v>
      </c>
      <c r="AL390" t="n">
        <v>-21</v>
      </c>
      <c r="AN390" t="n">
        <v>-106</v>
      </c>
      <c r="AO390" t="n">
        <v>-36</v>
      </c>
      <c r="AP390" t="n">
        <v>-23</v>
      </c>
      <c r="AQ390" t="n">
        <v>-5</v>
      </c>
      <c r="AS390" t="n">
        <v>-53</v>
      </c>
      <c r="AT390" t="n">
        <v>35</v>
      </c>
    </row>
    <row r="392">
      <c r="A392" t="inlineStr">
        <is>
          <t>Brookfield renewable</t>
        </is>
      </c>
    </row>
    <row r="393">
      <c r="A393" t="inlineStr">
        <is>
          <t>Actual generation (GWh)</t>
        </is>
      </c>
    </row>
    <row r="394">
      <c r="A394" t="inlineStr">
        <is>
          <t>Hydroelectric</t>
        </is>
      </c>
      <c r="C394" t="inlineStr">
        <is>
          <t>Actual</t>
        </is>
      </c>
      <c r="D394" t="inlineStr">
        <is>
          <t>QQQQ</t>
        </is>
      </c>
      <c r="E394" t="inlineStr">
        <is>
          <t>Yes</t>
        </is>
      </c>
      <c r="F394" t="n">
        <v>4776</v>
      </c>
      <c r="G394" t="n">
        <v>5101</v>
      </c>
      <c r="H394" t="n">
        <v>3948</v>
      </c>
      <c r="J394" t="n">
        <v>18629</v>
      </c>
      <c r="K394" t="n">
        <v>5249</v>
      </c>
      <c r="L394" t="n">
        <v>4647</v>
      </c>
      <c r="M394" t="n">
        <v>3807</v>
      </c>
      <c r="O394" t="n">
        <v>17663</v>
      </c>
      <c r="P394" t="n">
        <v>5509</v>
      </c>
      <c r="Q394" t="n">
        <v>6096</v>
      </c>
      <c r="R394" t="n">
        <v>4583</v>
      </c>
      <c r="T394" t="n">
        <v>21051</v>
      </c>
      <c r="U394" t="n">
        <v>5571</v>
      </c>
      <c r="V394" t="n">
        <v>5187</v>
      </c>
      <c r="W394" t="n">
        <v>4059</v>
      </c>
      <c r="Y394" t="n">
        <v>20305</v>
      </c>
      <c r="Z394" t="n">
        <v>5704</v>
      </c>
      <c r="AA394" t="n">
        <v>6061</v>
      </c>
      <c r="AB394" t="n">
        <v>3732</v>
      </c>
      <c r="AD394" t="n">
        <v>19921</v>
      </c>
      <c r="AE394" t="n">
        <v>5658</v>
      </c>
      <c r="AF394" t="n">
        <v>4932</v>
      </c>
      <c r="AG394" t="n">
        <v>3606</v>
      </c>
      <c r="AI394" t="n">
        <v>18525</v>
      </c>
      <c r="AJ394" t="n">
        <v>5113</v>
      </c>
      <c r="AK394" t="n">
        <v>4534</v>
      </c>
      <c r="AL394" t="n">
        <v>3930</v>
      </c>
      <c r="AN394" t="n">
        <v>18046</v>
      </c>
      <c r="AO394" t="n">
        <v>5197</v>
      </c>
      <c r="AP394" t="n">
        <v>5541</v>
      </c>
      <c r="AQ394" t="n">
        <v>4177</v>
      </c>
      <c r="AS394" t="n">
        <v>19524</v>
      </c>
      <c r="AT394" t="n">
        <v>5793</v>
      </c>
    </row>
    <row r="395">
      <c r="A395" t="inlineStr">
        <is>
          <t>Wind</t>
        </is>
      </c>
      <c r="C395" t="inlineStr">
        <is>
          <t>Actual</t>
        </is>
      </c>
      <c r="D395" t="inlineStr">
        <is>
          <t>QQQQ</t>
        </is>
      </c>
      <c r="E395" t="inlineStr">
        <is>
          <t>Yes</t>
        </is>
      </c>
      <c r="F395" t="n">
        <v>935</v>
      </c>
      <c r="G395" t="n">
        <v>1104</v>
      </c>
      <c r="H395" t="n">
        <v>772</v>
      </c>
      <c r="J395" t="n">
        <v>3962</v>
      </c>
      <c r="K395" t="n">
        <v>636</v>
      </c>
      <c r="L395" t="n">
        <v>525</v>
      </c>
      <c r="M395" t="n">
        <v>470</v>
      </c>
      <c r="O395" t="n">
        <v>2258</v>
      </c>
      <c r="P395" t="n">
        <v>628</v>
      </c>
      <c r="Q395" t="n">
        <v>579</v>
      </c>
      <c r="R395" t="n">
        <v>476</v>
      </c>
      <c r="T395" t="n">
        <v>2533</v>
      </c>
      <c r="U395" t="n">
        <v>945</v>
      </c>
      <c r="V395" t="n">
        <v>966</v>
      </c>
      <c r="W395" t="n">
        <v>997</v>
      </c>
      <c r="Y395" t="n">
        <v>4176</v>
      </c>
      <c r="Z395" t="n">
        <v>1269</v>
      </c>
      <c r="AA395" t="n">
        <v>1164</v>
      </c>
      <c r="AB395" t="n">
        <v>1058</v>
      </c>
      <c r="AD395" t="n">
        <v>4794</v>
      </c>
      <c r="AE395" t="n">
        <v>1210</v>
      </c>
      <c r="AF395" t="n">
        <v>1157</v>
      </c>
      <c r="AG395" t="n">
        <v>1345</v>
      </c>
      <c r="AI395" t="n">
        <v>5448</v>
      </c>
      <c r="AJ395" t="n">
        <v>1716</v>
      </c>
      <c r="AK395" t="n">
        <v>1559</v>
      </c>
      <c r="AL395" t="n">
        <v>1266</v>
      </c>
      <c r="AN395" t="n">
        <v>6096</v>
      </c>
      <c r="AO395" t="n">
        <v>1626</v>
      </c>
      <c r="AP395" t="n">
        <v>1545</v>
      </c>
      <c r="AQ395" t="n">
        <v>1249</v>
      </c>
      <c r="AS395" t="n">
        <v>5959</v>
      </c>
      <c r="AT395" t="n">
        <v>1691</v>
      </c>
    </row>
    <row r="396">
      <c r="A396" t="inlineStr">
        <is>
          <t>Utility-scale solar</t>
        </is>
      </c>
      <c r="C396" t="inlineStr">
        <is>
          <t>Actual</t>
        </is>
      </c>
      <c r="D396" t="inlineStr">
        <is>
          <t>QQQQ</t>
        </is>
      </c>
      <c r="E396" t="inlineStr">
        <is>
          <t>Yes</t>
        </is>
      </c>
      <c r="U396" t="n">
        <v>115</v>
      </c>
      <c r="V396" t="n">
        <v>175</v>
      </c>
      <c r="W396" t="n">
        <v>279</v>
      </c>
      <c r="Y396" t="n">
        <v>753</v>
      </c>
      <c r="Z396" t="n">
        <v>199</v>
      </c>
      <c r="AA396" t="n">
        <v>287</v>
      </c>
      <c r="AB396" t="n">
        <v>279</v>
      </c>
      <c r="AD396" t="n">
        <v>949</v>
      </c>
      <c r="AE396" t="n">
        <v>240</v>
      </c>
      <c r="AF396" t="n">
        <v>376</v>
      </c>
      <c r="AG396" t="n">
        <v>666</v>
      </c>
      <c r="AI396" t="n">
        <v>1284</v>
      </c>
      <c r="AJ396" t="n">
        <v>327</v>
      </c>
      <c r="AK396" t="n">
        <v>538</v>
      </c>
      <c r="AL396" t="n">
        <v>556</v>
      </c>
      <c r="AN396" t="n">
        <v>1777</v>
      </c>
      <c r="AO396" t="n">
        <v>354</v>
      </c>
      <c r="AP396" t="n">
        <v>541</v>
      </c>
      <c r="AQ396" t="n">
        <v>569</v>
      </c>
      <c r="AS396" t="n">
        <v>1882</v>
      </c>
      <c r="AT396" t="n">
        <v>486</v>
      </c>
    </row>
    <row r="397">
      <c r="A397" t="inlineStr">
        <is>
          <t>Distributed energy &amp; sustainable solutions</t>
        </is>
      </c>
      <c r="C397" t="inlineStr">
        <is>
          <t>Actual</t>
        </is>
      </c>
      <c r="D397" t="inlineStr">
        <is>
          <t>QQQQ</t>
        </is>
      </c>
      <c r="E397" t="inlineStr">
        <is>
          <t>Yes</t>
        </is>
      </c>
      <c r="AI397" t="n">
        <v>795</v>
      </c>
      <c r="AJ397" t="n">
        <v>219</v>
      </c>
      <c r="AK397" t="n">
        <v>382</v>
      </c>
      <c r="AL397" t="n">
        <v>373</v>
      </c>
      <c r="AN397" t="n">
        <v>1231</v>
      </c>
      <c r="AO397" t="n">
        <v>248</v>
      </c>
      <c r="AP397" t="n">
        <v>351</v>
      </c>
      <c r="AQ397" t="n">
        <v>445</v>
      </c>
      <c r="AS397" t="n">
        <v>1304</v>
      </c>
      <c r="AT397" t="n">
        <v>270</v>
      </c>
    </row>
    <row r="398">
      <c r="A398" t="inlineStr">
        <is>
          <t>Storage and other</t>
        </is>
      </c>
      <c r="C398" t="inlineStr">
        <is>
          <t>Actual</t>
        </is>
      </c>
      <c r="D398" t="inlineStr">
        <is>
          <t>QQQQ</t>
        </is>
      </c>
      <c r="E398" t="inlineStr">
        <is>
          <t>Yes</t>
        </is>
      </c>
      <c r="R398" t="n">
        <v>42</v>
      </c>
      <c r="U398" t="n">
        <v>63</v>
      </c>
      <c r="V398" t="n">
        <v>127</v>
      </c>
      <c r="W398" t="n">
        <v>217</v>
      </c>
      <c r="Y398" t="n">
        <v>519</v>
      </c>
      <c r="Z398" t="n">
        <v>74</v>
      </c>
      <c r="AA398" t="n">
        <v>90</v>
      </c>
      <c r="AB398" t="n">
        <v>144</v>
      </c>
      <c r="AD398" t="n">
        <v>374</v>
      </c>
      <c r="AE398" t="n">
        <v>56</v>
      </c>
      <c r="AF398" t="n">
        <v>87</v>
      </c>
      <c r="AG398" t="n">
        <v>136</v>
      </c>
    </row>
    <row r="399">
      <c r="A399" t="inlineStr">
        <is>
          <t>Solar, storage and other</t>
        </is>
      </c>
      <c r="C399" t="inlineStr">
        <is>
          <t>Actual</t>
        </is>
      </c>
      <c r="D399" t="inlineStr">
        <is>
          <t>QQQQ</t>
        </is>
      </c>
      <c r="E399" t="inlineStr">
        <is>
          <t>Yes</t>
        </is>
      </c>
      <c r="T399" t="n">
        <v>384</v>
      </c>
    </row>
    <row r="400">
      <c r="A400" t="inlineStr">
        <is>
          <t>Corporate and other</t>
        </is>
      </c>
      <c r="C400" t="inlineStr">
        <is>
          <t>Actual</t>
        </is>
      </c>
      <c r="D400" t="inlineStr">
        <is>
          <t>QQQQ</t>
        </is>
      </c>
      <c r="E400" t="inlineStr">
        <is>
          <t>Yes</t>
        </is>
      </c>
      <c r="K400" t="n">
        <v>20</v>
      </c>
      <c r="L400" t="n">
        <v>42</v>
      </c>
      <c r="M400" t="n">
        <v>141</v>
      </c>
      <c r="O400" t="n">
        <v>301</v>
      </c>
      <c r="P400" t="n">
        <v>24</v>
      </c>
      <c r="Q400" t="n">
        <v>44</v>
      </c>
      <c r="R400" t="n">
        <v>97</v>
      </c>
    </row>
    <row r="401">
      <c r="A401" t="inlineStr">
        <is>
          <t>Co-generation</t>
        </is>
      </c>
      <c r="C401" t="inlineStr">
        <is>
          <t>Actual</t>
        </is>
      </c>
      <c r="D401" t="inlineStr">
        <is>
          <t>QQQQ</t>
        </is>
      </c>
      <c r="E401" t="inlineStr">
        <is>
          <t>Yes</t>
        </is>
      </c>
      <c r="J401" t="n">
        <v>741</v>
      </c>
    </row>
    <row r="402">
      <c r="A402" t="inlineStr">
        <is>
          <t>Other</t>
        </is>
      </c>
      <c r="C402" t="inlineStr">
        <is>
          <t>Actual</t>
        </is>
      </c>
      <c r="D402" t="inlineStr">
        <is>
          <t>QQQQ</t>
        </is>
      </c>
      <c r="E402" t="inlineStr">
        <is>
          <t>Yes</t>
        </is>
      </c>
      <c r="F402" t="n">
        <v>112</v>
      </c>
      <c r="G402" t="n">
        <v>195</v>
      </c>
      <c r="H402" t="n">
        <v>272</v>
      </c>
    </row>
    <row r="403">
      <c r="A403" t="inlineStr">
        <is>
          <t>Attributable to unit-holders</t>
        </is>
      </c>
      <c r="C403" t="inlineStr">
        <is>
          <t>Actual</t>
        </is>
      </c>
      <c r="D403" t="inlineStr">
        <is>
          <t>QQQQ</t>
        </is>
      </c>
      <c r="E403" t="inlineStr">
        <is>
          <t>Yes</t>
        </is>
      </c>
      <c r="F403" t="n">
        <v>5823</v>
      </c>
      <c r="G403" t="n">
        <v>6400</v>
      </c>
      <c r="H403" t="n">
        <v>4992</v>
      </c>
      <c r="J403" t="n">
        <v>23332</v>
      </c>
      <c r="K403" t="n">
        <v>5905</v>
      </c>
      <c r="L403" t="n">
        <v>5214</v>
      </c>
      <c r="M403" t="n">
        <v>4418</v>
      </c>
      <c r="O403" t="n">
        <v>20222</v>
      </c>
      <c r="P403" t="n">
        <v>6161</v>
      </c>
      <c r="Q403" t="n">
        <v>6719</v>
      </c>
      <c r="R403" t="n">
        <v>5198</v>
      </c>
      <c r="T403" t="n">
        <v>23968</v>
      </c>
      <c r="U403" t="n">
        <v>6694</v>
      </c>
      <c r="V403" t="n">
        <v>6455</v>
      </c>
      <c r="W403" t="n">
        <v>5552</v>
      </c>
      <c r="Y403" t="n">
        <v>25753</v>
      </c>
      <c r="Z403" t="n">
        <v>7246</v>
      </c>
      <c r="AA403" t="n">
        <v>7602</v>
      </c>
      <c r="AB403" t="n">
        <v>5213</v>
      </c>
      <c r="AD403" t="n">
        <v>26038</v>
      </c>
      <c r="AE403" t="n">
        <v>7164</v>
      </c>
      <c r="AF403" t="n">
        <v>6552</v>
      </c>
      <c r="AG403" t="n">
        <v>5753</v>
      </c>
      <c r="AI403" t="n">
        <v>26052</v>
      </c>
      <c r="AJ403" t="n">
        <v>7375</v>
      </c>
      <c r="AK403" t="n">
        <v>7013</v>
      </c>
      <c r="AL403" t="n">
        <v>6125</v>
      </c>
      <c r="AN403" t="n">
        <v>27150</v>
      </c>
      <c r="AO403" t="n">
        <v>7425</v>
      </c>
      <c r="AP403" t="n">
        <v>7978</v>
      </c>
      <c r="AQ403" t="n">
        <v>6440</v>
      </c>
      <c r="AS403" t="n">
        <v>28669</v>
      </c>
      <c r="AT403" t="n">
        <v>8240</v>
      </c>
    </row>
    <row r="404">
      <c r="A404" t="inlineStr">
        <is>
          <t>Attributable to unit-holders-c</t>
        </is>
      </c>
      <c r="F404">
        <f>SUM(F394:F402)</f>
        <v/>
      </c>
      <c r="G404">
        <f>SUM(G394:G402)</f>
        <v/>
      </c>
      <c r="H404">
        <f>SUM(H394:H402)</f>
        <v/>
      </c>
      <c r="J404">
        <f>SUM(J394:J402)</f>
        <v/>
      </c>
      <c r="K404">
        <f>SUM(K394:K402)</f>
        <v/>
      </c>
      <c r="L404">
        <f>SUM(L394:L402)</f>
        <v/>
      </c>
      <c r="M404">
        <f>SUM(M394:M402)</f>
        <v/>
      </c>
      <c r="O404">
        <f>SUM(O394:O402)</f>
        <v/>
      </c>
      <c r="P404">
        <f>SUM(P394:P402)</f>
        <v/>
      </c>
      <c r="Q404">
        <f>SUM(Q394:Q402)</f>
        <v/>
      </c>
      <c r="R404">
        <f>SUM(R394:R402)</f>
        <v/>
      </c>
      <c r="T404">
        <f>SUM(T394:T402)</f>
        <v/>
      </c>
      <c r="U404">
        <f>SUM(U394:U402)</f>
        <v/>
      </c>
      <c r="V404">
        <f>SUM(V394:V402)</f>
        <v/>
      </c>
      <c r="W404">
        <f>SUM(W394:W402)</f>
        <v/>
      </c>
      <c r="Y404">
        <f>SUM(Y394:Y402)</f>
        <v/>
      </c>
      <c r="Z404">
        <f>SUM(Z394:Z402)</f>
        <v/>
      </c>
      <c r="AA404">
        <f>SUM(AA394:AA402)</f>
        <v/>
      </c>
      <c r="AB404">
        <f>SUM(AB394:AB402)</f>
        <v/>
      </c>
      <c r="AD404">
        <f>SUM(AD394:AD402)</f>
        <v/>
      </c>
      <c r="AE404">
        <f>SUM(AE394:AE402)</f>
        <v/>
      </c>
      <c r="AF404">
        <f>SUM(AF394:AF402)</f>
        <v/>
      </c>
      <c r="AG404">
        <f>SUM(AG394:AG402)</f>
        <v/>
      </c>
      <c r="AI404">
        <f>SUM(AI394:AI402)</f>
        <v/>
      </c>
      <c r="AJ404">
        <f>SUM(AJ394:AJ402)</f>
        <v/>
      </c>
      <c r="AK404">
        <f>SUM(AK394:AK402)</f>
        <v/>
      </c>
      <c r="AL404">
        <f>SUM(AL394:AL402)</f>
        <v/>
      </c>
      <c r="AN404">
        <f>SUM(AN394:AN402)</f>
        <v/>
      </c>
      <c r="AO404">
        <f>SUM(AO394:AO402)</f>
        <v/>
      </c>
      <c r="AP404">
        <f>SUM(AP394:AP402)</f>
        <v/>
      </c>
      <c r="AQ404">
        <f>SUM(AQ394:AQ402)</f>
        <v/>
      </c>
      <c r="AS404">
        <f>SUM(AS394:AS402)</f>
        <v/>
      </c>
      <c r="AT404">
        <f>SUM(AT394:AT402)</f>
        <v/>
      </c>
    </row>
    <row r="405">
      <c r="A405" t="inlineStr">
        <is>
          <t>Sum check</t>
        </is>
      </c>
      <c r="F405">
        <f>F403-F404</f>
        <v/>
      </c>
      <c r="G405">
        <f>G403-G404</f>
        <v/>
      </c>
      <c r="H405">
        <f>H403-H404</f>
        <v/>
      </c>
      <c r="J405">
        <f>J403-J404</f>
        <v/>
      </c>
      <c r="K405">
        <f>K403-K404</f>
        <v/>
      </c>
      <c r="L405">
        <f>L403-L404</f>
        <v/>
      </c>
      <c r="M405">
        <f>M403-M404</f>
        <v/>
      </c>
      <c r="O405">
        <f>O403-O404</f>
        <v/>
      </c>
      <c r="P405">
        <f>P403-P404</f>
        <v/>
      </c>
      <c r="Q405">
        <f>Q403-Q404</f>
        <v/>
      </c>
      <c r="R405">
        <f>R403-R404</f>
        <v/>
      </c>
      <c r="T405">
        <f>T403-T404</f>
        <v/>
      </c>
      <c r="U405">
        <f>U403-U404</f>
        <v/>
      </c>
      <c r="V405">
        <f>V403-V404</f>
        <v/>
      </c>
      <c r="W405">
        <f>W403-W404</f>
        <v/>
      </c>
      <c r="Y405">
        <f>Y403-Y404</f>
        <v/>
      </c>
      <c r="Z405">
        <f>Z403-Z404</f>
        <v/>
      </c>
      <c r="AA405">
        <f>AA403-AA404</f>
        <v/>
      </c>
      <c r="AB405">
        <f>AB403-AB404</f>
        <v/>
      </c>
      <c r="AD405">
        <f>AD403-AD404</f>
        <v/>
      </c>
      <c r="AE405">
        <f>AE403-AE404</f>
        <v/>
      </c>
      <c r="AF405">
        <f>AF403-AF404</f>
        <v/>
      </c>
      <c r="AG405">
        <f>AG403-AG404</f>
        <v/>
      </c>
      <c r="AI405">
        <f>AI403-AI404</f>
        <v/>
      </c>
      <c r="AJ405">
        <f>AJ403-AJ404</f>
        <v/>
      </c>
      <c r="AK405">
        <f>AK403-AK404</f>
        <v/>
      </c>
      <c r="AL405">
        <f>AL403-AL404</f>
        <v/>
      </c>
      <c r="AN405">
        <f>AN403-AN404</f>
        <v/>
      </c>
      <c r="AO405">
        <f>AO403-AO404</f>
        <v/>
      </c>
      <c r="AP405">
        <f>AP403-AP404</f>
        <v/>
      </c>
      <c r="AQ405">
        <f>AQ403-AQ404</f>
        <v/>
      </c>
      <c r="AS405">
        <f>AS403-AS404</f>
        <v/>
      </c>
      <c r="AT405">
        <f>AT403-AT404</f>
        <v/>
      </c>
    </row>
    <row r="407">
      <c r="A407" t="inlineStr">
        <is>
          <t>Long-term average (GWh)</t>
        </is>
      </c>
    </row>
    <row r="408">
      <c r="A408" t="inlineStr">
        <is>
          <t>Hydroelectric</t>
        </is>
      </c>
      <c r="C408" t="inlineStr">
        <is>
          <t>Actual</t>
        </is>
      </c>
      <c r="D408" t="inlineStr">
        <is>
          <t>QQQQ</t>
        </is>
      </c>
      <c r="E408" t="inlineStr">
        <is>
          <t>Yes</t>
        </is>
      </c>
      <c r="F408" t="n">
        <v>5389</v>
      </c>
      <c r="G408" t="n">
        <v>5815</v>
      </c>
      <c r="H408" t="n">
        <v>4309</v>
      </c>
      <c r="J408" t="n">
        <v>20564</v>
      </c>
      <c r="K408" t="n">
        <v>4758</v>
      </c>
      <c r="L408" t="n">
        <v>5616</v>
      </c>
      <c r="M408" t="n">
        <v>4543</v>
      </c>
      <c r="O408" t="n">
        <v>20004</v>
      </c>
      <c r="P408" t="n">
        <v>5309</v>
      </c>
      <c r="Q408" t="n">
        <v>5709</v>
      </c>
      <c r="R408" t="n">
        <v>4493</v>
      </c>
      <c r="T408" t="n">
        <v>20421</v>
      </c>
      <c r="U408" t="n">
        <v>5240</v>
      </c>
      <c r="V408" t="n">
        <v>5644</v>
      </c>
      <c r="W408" t="n">
        <v>4509</v>
      </c>
      <c r="Y408" t="n">
        <v>20389</v>
      </c>
      <c r="Z408" t="n">
        <v>5124</v>
      </c>
      <c r="AA408" t="n">
        <v>5450</v>
      </c>
      <c r="AB408" t="n">
        <v>4305</v>
      </c>
      <c r="AD408" t="n">
        <v>19722</v>
      </c>
      <c r="AE408" t="n">
        <v>5019</v>
      </c>
      <c r="AF408" t="n">
        <v>5448</v>
      </c>
      <c r="AG408" t="n">
        <v>4295</v>
      </c>
      <c r="AI408" t="n">
        <v>19658</v>
      </c>
      <c r="AJ408" t="n">
        <v>5027</v>
      </c>
      <c r="AK408" t="n">
        <v>5465</v>
      </c>
      <c r="AL408" t="n">
        <v>4310</v>
      </c>
      <c r="AN408" t="n">
        <v>19726</v>
      </c>
      <c r="AO408" t="n">
        <v>5090</v>
      </c>
      <c r="AP408" t="n">
        <v>5535</v>
      </c>
      <c r="AQ408" t="n">
        <v>4404</v>
      </c>
      <c r="AS408" t="n">
        <v>20023</v>
      </c>
      <c r="AT408" t="n">
        <v>5098</v>
      </c>
    </row>
    <row r="409">
      <c r="A409" t="inlineStr">
        <is>
          <t>Wind</t>
        </is>
      </c>
      <c r="C409" t="inlineStr">
        <is>
          <t>Actual</t>
        </is>
      </c>
      <c r="D409" t="inlineStr">
        <is>
          <t>QQQQ</t>
        </is>
      </c>
      <c r="E409" t="inlineStr">
        <is>
          <t>Yes</t>
        </is>
      </c>
      <c r="F409" t="n">
        <v>1075</v>
      </c>
      <c r="G409" t="n">
        <v>1224</v>
      </c>
      <c r="H409" t="n">
        <v>947</v>
      </c>
      <c r="J409" t="n">
        <v>4399</v>
      </c>
      <c r="K409" t="n">
        <v>664</v>
      </c>
      <c r="L409" t="n">
        <v>667</v>
      </c>
      <c r="M409" t="n">
        <v>582</v>
      </c>
      <c r="O409" t="n">
        <v>2630</v>
      </c>
      <c r="P409" t="n">
        <v>654</v>
      </c>
      <c r="Q409" t="n">
        <v>641</v>
      </c>
      <c r="R409" t="n">
        <v>560</v>
      </c>
      <c r="T409" t="n">
        <v>2777</v>
      </c>
      <c r="U409" t="n">
        <v>1004</v>
      </c>
      <c r="V409" t="n">
        <v>1112</v>
      </c>
      <c r="W409" t="n">
        <v>1187</v>
      </c>
      <c r="Y409" t="n">
        <v>4731</v>
      </c>
      <c r="Z409" t="n">
        <v>1457</v>
      </c>
      <c r="AA409" t="n">
        <v>1364</v>
      </c>
      <c r="AB409" t="n">
        <v>1223</v>
      </c>
      <c r="AD409" t="n">
        <v>5489</v>
      </c>
      <c r="AE409" t="n">
        <v>1423</v>
      </c>
      <c r="AF409" t="n">
        <v>1399</v>
      </c>
      <c r="AG409" t="n">
        <v>1554</v>
      </c>
      <c r="AI409" t="n">
        <v>6355</v>
      </c>
      <c r="AJ409" t="n">
        <v>2041</v>
      </c>
      <c r="AK409" t="n">
        <v>2003</v>
      </c>
      <c r="AL409" t="n">
        <v>1478</v>
      </c>
      <c r="AN409" t="n">
        <v>7249</v>
      </c>
      <c r="AO409" t="n">
        <v>1729</v>
      </c>
      <c r="AP409" t="n">
        <v>1684</v>
      </c>
      <c r="AQ409" t="n">
        <v>1462</v>
      </c>
      <c r="AS409" t="n">
        <v>6804</v>
      </c>
      <c r="AT409" t="n">
        <v>2012</v>
      </c>
    </row>
    <row r="410">
      <c r="A410" t="inlineStr">
        <is>
          <t>Utility-scale solar</t>
        </is>
      </c>
      <c r="C410" t="inlineStr">
        <is>
          <t>Actual</t>
        </is>
      </c>
      <c r="D410" t="inlineStr">
        <is>
          <t>QQQQ</t>
        </is>
      </c>
      <c r="E410" t="inlineStr">
        <is>
          <t>Yes</t>
        </is>
      </c>
      <c r="U410" t="n">
        <v>107</v>
      </c>
      <c r="V410" t="n">
        <v>179</v>
      </c>
      <c r="W410" t="n">
        <v>260</v>
      </c>
      <c r="Y410" t="n">
        <v>724</v>
      </c>
      <c r="Z410" t="n">
        <v>195</v>
      </c>
      <c r="AA410" t="n">
        <v>295</v>
      </c>
      <c r="AB410" t="n">
        <v>293</v>
      </c>
      <c r="AD410" t="n">
        <v>978</v>
      </c>
      <c r="AE410" t="n">
        <v>275</v>
      </c>
      <c r="AF410" t="n">
        <v>462</v>
      </c>
      <c r="AG410" t="n">
        <v>769</v>
      </c>
      <c r="AI410" t="n">
        <v>1510</v>
      </c>
      <c r="AJ410" t="n">
        <v>364</v>
      </c>
      <c r="AK410" t="n">
        <v>620</v>
      </c>
      <c r="AL410" t="n">
        <v>651</v>
      </c>
      <c r="AN410" t="n">
        <v>2016</v>
      </c>
      <c r="AO410" t="n">
        <v>423</v>
      </c>
      <c r="AP410" t="n">
        <v>663</v>
      </c>
      <c r="AQ410" t="n">
        <v>773</v>
      </c>
      <c r="AS410" t="n">
        <v>2410</v>
      </c>
      <c r="AT410" t="n">
        <v>571</v>
      </c>
    </row>
    <row r="411">
      <c r="A411" t="inlineStr">
        <is>
          <t>Solar, storage and other</t>
        </is>
      </c>
      <c r="C411" t="inlineStr">
        <is>
          <t>Actual</t>
        </is>
      </c>
      <c r="D411" t="inlineStr">
        <is>
          <t>QQQQ</t>
        </is>
      </c>
      <c r="E411" t="inlineStr">
        <is>
          <t>Yes</t>
        </is>
      </c>
      <c r="T411" t="n">
        <v>53</v>
      </c>
    </row>
    <row r="412">
      <c r="A412" t="inlineStr">
        <is>
          <t>Distributed energy &amp; sustainable solutions</t>
        </is>
      </c>
      <c r="C412" t="inlineStr">
        <is>
          <t>Actual</t>
        </is>
      </c>
      <c r="D412" t="inlineStr">
        <is>
          <t>QQQQ</t>
        </is>
      </c>
      <c r="E412" t="inlineStr">
        <is>
          <t>Yes</t>
        </is>
      </c>
      <c r="AI412" t="n">
        <v>475</v>
      </c>
      <c r="AJ412" t="n">
        <v>170</v>
      </c>
      <c r="AK412" t="n">
        <v>268</v>
      </c>
      <c r="AL412" t="n">
        <v>258</v>
      </c>
      <c r="AN412" t="n">
        <v>861</v>
      </c>
      <c r="AO412" t="n">
        <v>172</v>
      </c>
      <c r="AP412" t="n">
        <v>270</v>
      </c>
      <c r="AQ412" t="n">
        <v>266</v>
      </c>
      <c r="AS412" t="n">
        <v>889</v>
      </c>
      <c r="AT412" t="n">
        <v>193</v>
      </c>
    </row>
    <row r="413">
      <c r="A413" t="inlineStr">
        <is>
          <t>Corporate and other</t>
        </is>
      </c>
      <c r="C413" t="inlineStr">
        <is>
          <t>Actual</t>
        </is>
      </c>
      <c r="D413" t="inlineStr">
        <is>
          <t>QQQQ</t>
        </is>
      </c>
      <c r="E413" t="inlineStr">
        <is>
          <t>Yes</t>
        </is>
      </c>
      <c r="K413" t="n">
        <v>55</v>
      </c>
      <c r="L413" t="n">
        <v>59</v>
      </c>
      <c r="M413" t="n">
        <v>87</v>
      </c>
      <c r="O413" t="n">
        <v>264</v>
      </c>
      <c r="P413" t="n">
        <v>29</v>
      </c>
      <c r="Q413" t="n">
        <v>52</v>
      </c>
    </row>
    <row r="414">
      <c r="A414" t="inlineStr">
        <is>
          <t>Other</t>
        </is>
      </c>
      <c r="C414" t="inlineStr">
        <is>
          <t>Actual</t>
        </is>
      </c>
      <c r="D414" t="inlineStr">
        <is>
          <t>QQQQ</t>
        </is>
      </c>
      <c r="E414" t="inlineStr">
        <is>
          <t>Yes</t>
        </is>
      </c>
      <c r="F414" t="n">
        <v>52</v>
      </c>
      <c r="G414" t="n">
        <v>160</v>
      </c>
      <c r="H414" t="n">
        <v>203</v>
      </c>
    </row>
    <row r="415">
      <c r="A415" t="inlineStr">
        <is>
          <t>Co-generation</t>
        </is>
      </c>
      <c r="C415" t="inlineStr">
        <is>
          <t>Actual</t>
        </is>
      </c>
      <c r="D415" t="inlineStr">
        <is>
          <t>QQQQ</t>
        </is>
      </c>
      <c r="E415" t="inlineStr">
        <is>
          <t>Yes</t>
        </is>
      </c>
      <c r="J415" t="n">
        <v>580</v>
      </c>
    </row>
    <row r="416">
      <c r="A416" t="inlineStr">
        <is>
          <t>Attributable to unit-holders</t>
        </is>
      </c>
      <c r="C416" t="inlineStr">
        <is>
          <t>Actual</t>
        </is>
      </c>
      <c r="D416" t="inlineStr">
        <is>
          <t>QQQQ</t>
        </is>
      </c>
      <c r="E416" t="inlineStr">
        <is>
          <t>Yes</t>
        </is>
      </c>
      <c r="F416" t="n">
        <v>6516</v>
      </c>
      <c r="G416" t="n">
        <v>7199</v>
      </c>
      <c r="H416" t="n">
        <v>5459</v>
      </c>
      <c r="J416" t="n">
        <v>25543</v>
      </c>
      <c r="K416" t="n">
        <v>5477</v>
      </c>
      <c r="L416" t="n">
        <v>6342</v>
      </c>
      <c r="M416" t="n">
        <v>5212</v>
      </c>
      <c r="O416" t="n">
        <v>22898</v>
      </c>
      <c r="P416" t="n">
        <v>5992</v>
      </c>
      <c r="Q416" t="n">
        <v>6402</v>
      </c>
      <c r="R416" t="n">
        <v>5053</v>
      </c>
      <c r="T416" t="n">
        <v>23251</v>
      </c>
      <c r="U416" t="n">
        <v>6351</v>
      </c>
      <c r="V416" t="n">
        <v>6935</v>
      </c>
      <c r="W416" t="n">
        <v>5956</v>
      </c>
      <c r="Y416" t="n">
        <v>25844</v>
      </c>
      <c r="Z416" t="n">
        <v>6776</v>
      </c>
      <c r="AA416" t="n">
        <v>7109</v>
      </c>
      <c r="AB416" t="n">
        <v>5821</v>
      </c>
      <c r="AD416" t="n">
        <v>26189</v>
      </c>
      <c r="AE416" t="n">
        <v>6717</v>
      </c>
      <c r="AF416" t="n">
        <v>7309</v>
      </c>
      <c r="AG416" t="n">
        <v>6618</v>
      </c>
      <c r="AI416" t="n">
        <v>27998</v>
      </c>
      <c r="AJ416" t="n">
        <v>7602</v>
      </c>
      <c r="AK416" t="n">
        <v>8356</v>
      </c>
      <c r="AL416" t="n">
        <v>6697</v>
      </c>
      <c r="AN416" t="n">
        <v>29852</v>
      </c>
      <c r="AO416" t="n">
        <v>7414</v>
      </c>
      <c r="AP416" t="n">
        <v>8152</v>
      </c>
      <c r="AQ416" t="n">
        <v>6905</v>
      </c>
      <c r="AS416" t="n">
        <v>30126</v>
      </c>
      <c r="AT416" t="n">
        <v>7874</v>
      </c>
    </row>
    <row r="417">
      <c r="A417" t="inlineStr">
        <is>
          <t>Attributable to unit-holders-c</t>
        </is>
      </c>
      <c r="F417">
        <f>SUM(F408:F415)</f>
        <v/>
      </c>
      <c r="G417">
        <f>SUM(G408:G415)</f>
        <v/>
      </c>
      <c r="H417">
        <f>SUM(H408:H415)</f>
        <v/>
      </c>
      <c r="J417">
        <f>SUM(J408:J415)</f>
        <v/>
      </c>
      <c r="K417">
        <f>SUM(K408:K415)</f>
        <v/>
      </c>
      <c r="L417">
        <f>SUM(L408:L415)</f>
        <v/>
      </c>
      <c r="M417">
        <f>SUM(M408:M415)</f>
        <v/>
      </c>
      <c r="O417">
        <f>SUM(O408:O415)</f>
        <v/>
      </c>
      <c r="P417">
        <f>SUM(P408:P415)</f>
        <v/>
      </c>
      <c r="Q417">
        <f>SUM(Q408:Q415)</f>
        <v/>
      </c>
      <c r="R417">
        <f>SUM(R408:R415)</f>
        <v/>
      </c>
      <c r="T417">
        <f>SUM(T408:T415)</f>
        <v/>
      </c>
      <c r="U417">
        <f>SUM(U408:U415)</f>
        <v/>
      </c>
      <c r="V417">
        <f>SUM(V408:V415)</f>
        <v/>
      </c>
      <c r="W417">
        <f>SUM(W408:W415)</f>
        <v/>
      </c>
      <c r="Y417">
        <f>SUM(Y408:Y415)</f>
        <v/>
      </c>
      <c r="Z417">
        <f>SUM(Z408:Z415)</f>
        <v/>
      </c>
      <c r="AA417">
        <f>SUM(AA408:AA415)</f>
        <v/>
      </c>
      <c r="AB417">
        <f>SUM(AB408:AB415)</f>
        <v/>
      </c>
      <c r="AD417">
        <f>SUM(AD408:AD415)</f>
        <v/>
      </c>
      <c r="AE417">
        <f>SUM(AE408:AE415)</f>
        <v/>
      </c>
      <c r="AF417">
        <f>SUM(AF408:AF415)</f>
        <v/>
      </c>
      <c r="AG417">
        <f>SUM(AG408:AG415)</f>
        <v/>
      </c>
      <c r="AI417">
        <f>SUM(AI408:AI415)</f>
        <v/>
      </c>
      <c r="AJ417">
        <f>SUM(AJ408:AJ415)</f>
        <v/>
      </c>
      <c r="AK417">
        <f>SUM(AK408:AK415)</f>
        <v/>
      </c>
      <c r="AL417">
        <f>SUM(AL408:AL415)</f>
        <v/>
      </c>
      <c r="AN417">
        <f>SUM(AN408:AN415)</f>
        <v/>
      </c>
      <c r="AO417">
        <f>SUM(AO408:AO415)</f>
        <v/>
      </c>
      <c r="AP417">
        <f>SUM(AP408:AP415)</f>
        <v/>
      </c>
      <c r="AQ417">
        <f>SUM(AQ408:AQ415)</f>
        <v/>
      </c>
      <c r="AS417">
        <f>SUM(AS408:AS415)</f>
        <v/>
      </c>
      <c r="AT417">
        <f>SUM(AT408:AT415)</f>
        <v/>
      </c>
    </row>
    <row r="418">
      <c r="A418" t="inlineStr">
        <is>
          <t>Sum check</t>
        </is>
      </c>
      <c r="F418">
        <f>F416-F417</f>
        <v/>
      </c>
      <c r="G418">
        <f>G416-G417</f>
        <v/>
      </c>
      <c r="H418">
        <f>H416-H417</f>
        <v/>
      </c>
      <c r="J418">
        <f>J416-J417</f>
        <v/>
      </c>
      <c r="K418">
        <f>K416-K417</f>
        <v/>
      </c>
      <c r="L418">
        <f>L416-L417</f>
        <v/>
      </c>
      <c r="M418">
        <f>M416-M417</f>
        <v/>
      </c>
      <c r="O418">
        <f>O416-O417</f>
        <v/>
      </c>
      <c r="P418">
        <f>P416-P417</f>
        <v/>
      </c>
      <c r="Q418">
        <f>Q416-Q417</f>
        <v/>
      </c>
      <c r="R418">
        <f>R416-R417</f>
        <v/>
      </c>
      <c r="T418">
        <f>T416-T417</f>
        <v/>
      </c>
      <c r="U418">
        <f>U416-U417</f>
        <v/>
      </c>
      <c r="V418">
        <f>V416-V417</f>
        <v/>
      </c>
      <c r="W418">
        <f>W416-W417</f>
        <v/>
      </c>
      <c r="Y418">
        <f>Y416-Y417</f>
        <v/>
      </c>
      <c r="Z418">
        <f>Z416-Z417</f>
        <v/>
      </c>
      <c r="AA418">
        <f>AA416-AA417</f>
        <v/>
      </c>
      <c r="AB418">
        <f>AB416-AB417</f>
        <v/>
      </c>
      <c r="AD418">
        <f>AD416-AD417</f>
        <v/>
      </c>
      <c r="AE418">
        <f>AE416-AE417</f>
        <v/>
      </c>
      <c r="AF418">
        <f>AF416-AF417</f>
        <v/>
      </c>
      <c r="AG418">
        <f>AG416-AG417</f>
        <v/>
      </c>
      <c r="AI418">
        <f>AI416-AI417</f>
        <v/>
      </c>
      <c r="AJ418">
        <f>AJ416-AJ417</f>
        <v/>
      </c>
      <c r="AK418">
        <f>AK416-AK417</f>
        <v/>
      </c>
      <c r="AL418">
        <f>AL416-AL417</f>
        <v/>
      </c>
      <c r="AN418">
        <f>AN416-AN417</f>
        <v/>
      </c>
      <c r="AO418">
        <f>AO416-AO417</f>
        <v/>
      </c>
      <c r="AP418">
        <f>AP416-AP417</f>
        <v/>
      </c>
      <c r="AQ418">
        <f>AQ416-AQ417</f>
        <v/>
      </c>
      <c r="AS418">
        <f>AS416-AS417</f>
        <v/>
      </c>
      <c r="AT418">
        <f>AT416-AT417</f>
        <v/>
      </c>
    </row>
    <row r="420">
      <c r="A420" t="inlineStr">
        <is>
          <t>FFO</t>
        </is>
      </c>
    </row>
    <row r="421">
      <c r="A421" t="inlineStr">
        <is>
          <t>Hydroelectric</t>
        </is>
      </c>
      <c r="C421" t="inlineStr">
        <is>
          <t>Million</t>
        </is>
      </c>
      <c r="D421" t="inlineStr">
        <is>
          <t>QQQQ</t>
        </is>
      </c>
      <c r="E421" t="inlineStr">
        <is>
          <t>Yes</t>
        </is>
      </c>
      <c r="F421" t="n">
        <v>363</v>
      </c>
      <c r="G421" t="n">
        <v>360</v>
      </c>
      <c r="H421" t="n">
        <v>257</v>
      </c>
      <c r="J421" t="n">
        <v>526</v>
      </c>
      <c r="K421" t="n">
        <v>212</v>
      </c>
      <c r="L421" t="n">
        <v>133</v>
      </c>
      <c r="M421" t="n">
        <v>82</v>
      </c>
      <c r="O421" t="n">
        <v>511</v>
      </c>
      <c r="P421" t="n">
        <v>191</v>
      </c>
      <c r="Q421" t="n">
        <v>218</v>
      </c>
      <c r="R421" t="n">
        <v>132</v>
      </c>
      <c r="T421" t="n">
        <v>686</v>
      </c>
      <c r="U421" t="n">
        <v>208</v>
      </c>
      <c r="V421" t="n">
        <v>181</v>
      </c>
      <c r="W421" t="n">
        <v>104</v>
      </c>
      <c r="Y421" t="n">
        <v>671</v>
      </c>
      <c r="Z421" t="n">
        <v>218</v>
      </c>
      <c r="AA421" t="n">
        <v>226</v>
      </c>
      <c r="AB421" t="n">
        <v>125</v>
      </c>
      <c r="AD421" t="n">
        <v>720</v>
      </c>
      <c r="AE421" t="n">
        <v>222</v>
      </c>
      <c r="AF421" t="n">
        <v>193</v>
      </c>
      <c r="AG421" t="n">
        <v>113</v>
      </c>
      <c r="AI421" t="n">
        <v>662</v>
      </c>
      <c r="AJ421" t="n">
        <v>170</v>
      </c>
      <c r="AK421" t="n">
        <v>154</v>
      </c>
      <c r="AL421" t="n">
        <v>142</v>
      </c>
      <c r="AN421" t="n">
        <v>639</v>
      </c>
      <c r="AO421" t="n">
        <v>164</v>
      </c>
      <c r="AP421" t="n">
        <v>205</v>
      </c>
      <c r="AQ421" t="n">
        <v>130</v>
      </c>
      <c r="AS421" t="n">
        <v>667</v>
      </c>
      <c r="AT421" t="n">
        <v>219</v>
      </c>
    </row>
    <row r="422">
      <c r="A422" t="inlineStr">
        <is>
          <t>Wind</t>
        </is>
      </c>
      <c r="C422" t="inlineStr">
        <is>
          <t>Million</t>
        </is>
      </c>
      <c r="D422" t="inlineStr">
        <is>
          <t>QQQQ</t>
        </is>
      </c>
      <c r="E422" t="inlineStr">
        <is>
          <t>Yes</t>
        </is>
      </c>
      <c r="F422" t="n">
        <v>100</v>
      </c>
      <c r="G422" t="n">
        <v>102</v>
      </c>
      <c r="H422" t="n">
        <v>70</v>
      </c>
      <c r="J422" t="n">
        <v>113</v>
      </c>
      <c r="K422" t="n">
        <v>28</v>
      </c>
      <c r="L422" t="n">
        <v>28</v>
      </c>
      <c r="M422" t="n">
        <v>18</v>
      </c>
      <c r="O422" t="n">
        <v>98</v>
      </c>
      <c r="P422" t="n">
        <v>30</v>
      </c>
      <c r="Q422" t="n">
        <v>24</v>
      </c>
      <c r="R422" t="n">
        <v>18</v>
      </c>
      <c r="T422" t="n">
        <v>105</v>
      </c>
      <c r="U422" t="n">
        <v>37</v>
      </c>
      <c r="V422" t="n">
        <v>34</v>
      </c>
      <c r="W422" t="n">
        <v>29</v>
      </c>
      <c r="Y422" t="n">
        <v>160</v>
      </c>
      <c r="Z422" t="n">
        <v>49</v>
      </c>
      <c r="AA422" t="n">
        <v>39</v>
      </c>
      <c r="AB422" t="n">
        <v>36</v>
      </c>
      <c r="AD422" t="n">
        <v>171</v>
      </c>
      <c r="AE422" t="n">
        <v>44</v>
      </c>
      <c r="AF422" t="n">
        <v>48</v>
      </c>
      <c r="AG422" t="n">
        <v>50</v>
      </c>
      <c r="AI422" t="n">
        <v>237</v>
      </c>
      <c r="AJ422" t="n">
        <v>128</v>
      </c>
      <c r="AK422" t="n">
        <v>125</v>
      </c>
      <c r="AL422" t="n">
        <v>69</v>
      </c>
      <c r="AN422" t="n">
        <v>396</v>
      </c>
      <c r="AO422" t="n">
        <v>92</v>
      </c>
      <c r="AP422" t="n">
        <v>76</v>
      </c>
      <c r="AQ422" t="n">
        <v>61</v>
      </c>
      <c r="AS422" t="n">
        <v>326</v>
      </c>
      <c r="AT422" t="n">
        <v>79</v>
      </c>
    </row>
    <row r="423">
      <c r="A423" t="inlineStr">
        <is>
          <t>Utility scale solar</t>
        </is>
      </c>
      <c r="C423" t="inlineStr">
        <is>
          <t>Million</t>
        </is>
      </c>
      <c r="D423" t="inlineStr">
        <is>
          <t>QQQQ</t>
        </is>
      </c>
      <c r="E423" t="inlineStr">
        <is>
          <t>Yes</t>
        </is>
      </c>
      <c r="U423" t="n">
        <v>10</v>
      </c>
      <c r="V423" t="n">
        <v>16</v>
      </c>
      <c r="W423" t="n">
        <v>31</v>
      </c>
      <c r="Y423" t="n">
        <v>72</v>
      </c>
      <c r="Z423" t="n">
        <v>18</v>
      </c>
      <c r="AA423" t="n">
        <v>27</v>
      </c>
      <c r="AB423" t="n">
        <v>36</v>
      </c>
      <c r="AD423" t="n">
        <v>103</v>
      </c>
      <c r="AE423" t="n">
        <v>18</v>
      </c>
      <c r="AF423" t="n">
        <v>37</v>
      </c>
      <c r="AG423" t="n">
        <v>76</v>
      </c>
      <c r="AI423" t="n">
        <v>139</v>
      </c>
      <c r="AJ423" t="n">
        <v>30</v>
      </c>
      <c r="AK423" t="n">
        <v>53</v>
      </c>
      <c r="AL423" t="n">
        <v>61</v>
      </c>
      <c r="AN423" t="n">
        <v>185</v>
      </c>
      <c r="AO423" t="n">
        <v>64</v>
      </c>
      <c r="AP423" t="n">
        <v>74</v>
      </c>
      <c r="AQ423" t="n">
        <v>86</v>
      </c>
      <c r="AS423" t="n">
        <v>253</v>
      </c>
      <c r="AT423" t="n">
        <v>40</v>
      </c>
    </row>
    <row r="424">
      <c r="A424" t="inlineStr">
        <is>
          <t>Energy transition</t>
        </is>
      </c>
      <c r="C424" t="inlineStr">
        <is>
          <t>Million</t>
        </is>
      </c>
      <c r="D424" t="inlineStr">
        <is>
          <t>QQQQ</t>
        </is>
      </c>
      <c r="E424" t="inlineStr">
        <is>
          <t>Yes</t>
        </is>
      </c>
      <c r="AI424" t="n">
        <v>103</v>
      </c>
      <c r="AJ424" t="n">
        <v>33</v>
      </c>
      <c r="AK424" t="n">
        <v>44</v>
      </c>
      <c r="AL424" t="n">
        <v>48</v>
      </c>
      <c r="AN424" t="n">
        <v>162</v>
      </c>
      <c r="AO424" t="n">
        <v>47</v>
      </c>
      <c r="AP424" t="n">
        <v>38</v>
      </c>
    </row>
    <row r="425">
      <c r="A425" t="inlineStr">
        <is>
          <t>Corporate</t>
        </is>
      </c>
      <c r="C425" t="inlineStr">
        <is>
          <t>Million</t>
        </is>
      </c>
      <c r="D425" t="inlineStr">
        <is>
          <t>QQQQ</t>
        </is>
      </c>
      <c r="E425" t="inlineStr">
        <is>
          <t>Yes</t>
        </is>
      </c>
      <c r="J425" t="n">
        <v>-178</v>
      </c>
      <c r="T425" t="n">
        <v>-231</v>
      </c>
      <c r="U425" t="n">
        <v>-67</v>
      </c>
      <c r="V425" t="n">
        <v>-66</v>
      </c>
      <c r="W425" t="n">
        <v>-70</v>
      </c>
      <c r="Y425" t="n">
        <v>-259</v>
      </c>
      <c r="Z425" t="n">
        <v>-65</v>
      </c>
      <c r="AA425" t="n">
        <v>-69</v>
      </c>
      <c r="AB425" t="n">
        <v>-70</v>
      </c>
      <c r="AD425" t="n">
        <v>-260</v>
      </c>
      <c r="AE425" t="n">
        <v>-73</v>
      </c>
      <c r="AF425" t="n">
        <v>-54</v>
      </c>
      <c r="AG425" t="n">
        <v>-84</v>
      </c>
      <c r="AI425" t="n">
        <v>-334</v>
      </c>
      <c r="AJ425" t="n">
        <v>-119</v>
      </c>
      <c r="AK425" t="n">
        <v>-108</v>
      </c>
      <c r="AL425" t="n">
        <v>-110</v>
      </c>
      <c r="AN425" t="n">
        <v>-448</v>
      </c>
      <c r="AO425" t="n">
        <v>-124</v>
      </c>
      <c r="AP425" t="n">
        <v>-99</v>
      </c>
      <c r="AQ425" t="n">
        <v>-77</v>
      </c>
      <c r="AS425" t="n">
        <v>-395</v>
      </c>
      <c r="AT425" t="n">
        <v>-106</v>
      </c>
    </row>
    <row r="426">
      <c r="A426" t="inlineStr">
        <is>
          <t>Corporate and other</t>
        </is>
      </c>
      <c r="C426" t="inlineStr">
        <is>
          <t>Million</t>
        </is>
      </c>
      <c r="D426" t="inlineStr">
        <is>
          <t>QQQQ</t>
        </is>
      </c>
      <c r="E426" t="inlineStr">
        <is>
          <t>Yes</t>
        </is>
      </c>
      <c r="K426" t="n">
        <v>-53</v>
      </c>
      <c r="L426" t="n">
        <v>-56</v>
      </c>
      <c r="M426" t="n">
        <v>-27</v>
      </c>
      <c r="O426" t="n">
        <v>-190</v>
      </c>
      <c r="P426" t="n">
        <v>-55</v>
      </c>
      <c r="Q426" t="n">
        <v>-61</v>
      </c>
      <c r="R426" t="n">
        <v>-62</v>
      </c>
    </row>
    <row r="427">
      <c r="A427" t="inlineStr">
        <is>
          <t>Storage and other</t>
        </is>
      </c>
      <c r="C427" t="inlineStr">
        <is>
          <t>Million</t>
        </is>
      </c>
      <c r="D427" t="inlineStr">
        <is>
          <t>QQQQ</t>
        </is>
      </c>
      <c r="E427" t="inlineStr">
        <is>
          <t>Yes</t>
        </is>
      </c>
      <c r="R427" t="n">
        <v>3</v>
      </c>
      <c r="U427" t="n">
        <v>5</v>
      </c>
      <c r="V427" t="n">
        <v>7</v>
      </c>
      <c r="W427" t="n">
        <v>11</v>
      </c>
      <c r="Y427" t="n">
        <v>32</v>
      </c>
      <c r="Z427" t="n">
        <v>7</v>
      </c>
      <c r="AA427" t="n">
        <v>7</v>
      </c>
      <c r="AB427" t="n">
        <v>6</v>
      </c>
      <c r="AD427" t="n">
        <v>27</v>
      </c>
      <c r="AE427" t="n">
        <v>6</v>
      </c>
      <c r="AF427" t="n">
        <v>8</v>
      </c>
      <c r="AG427" t="n">
        <v>2</v>
      </c>
    </row>
    <row r="428">
      <c r="A428" t="inlineStr">
        <is>
          <t>Solar, storage and other</t>
        </is>
      </c>
      <c r="C428" t="inlineStr">
        <is>
          <t>Million</t>
        </is>
      </c>
      <c r="D428" t="inlineStr">
        <is>
          <t>QQQQ</t>
        </is>
      </c>
      <c r="E428" t="inlineStr">
        <is>
          <t>Yes</t>
        </is>
      </c>
      <c r="T428" t="n">
        <v>21</v>
      </c>
    </row>
    <row r="429">
      <c r="A429" t="inlineStr">
        <is>
          <t>Distributable energy and sustainable solutions</t>
        </is>
      </c>
      <c r="C429" t="inlineStr">
        <is>
          <t>Million</t>
        </is>
      </c>
      <c r="D429" t="inlineStr">
        <is>
          <t>QQQQ</t>
        </is>
      </c>
      <c r="E429" t="inlineStr">
        <is>
          <t>Yes</t>
        </is>
      </c>
      <c r="AQ429" t="n">
        <v>43</v>
      </c>
      <c r="AS429" t="n">
        <v>154</v>
      </c>
      <c r="AT429" t="n">
        <v>43</v>
      </c>
    </row>
    <row r="430">
      <c r="A430" t="inlineStr">
        <is>
          <t>Co-generation</t>
        </is>
      </c>
      <c r="C430" t="inlineStr">
        <is>
          <t>Million</t>
        </is>
      </c>
      <c r="D430" t="inlineStr">
        <is>
          <t>QQQQ</t>
        </is>
      </c>
      <c r="E430" t="inlineStr">
        <is>
          <t>Yes</t>
        </is>
      </c>
      <c r="J430" t="n">
        <v>6</v>
      </c>
    </row>
    <row r="431">
      <c r="A431" t="inlineStr">
        <is>
          <t>Other</t>
        </is>
      </c>
      <c r="C431" t="inlineStr">
        <is>
          <t>Million</t>
        </is>
      </c>
      <c r="D431" t="inlineStr">
        <is>
          <t>QQQQ</t>
        </is>
      </c>
      <c r="E431" t="inlineStr">
        <is>
          <t>Yes</t>
        </is>
      </c>
      <c r="F431" t="n">
        <v>9</v>
      </c>
      <c r="G431" t="n">
        <v>11</v>
      </c>
      <c r="H431" t="n">
        <v>10</v>
      </c>
    </row>
    <row r="432">
      <c r="A432" t="inlineStr">
        <is>
          <t>Attributable to unit-holders</t>
        </is>
      </c>
      <c r="C432" t="inlineStr">
        <is>
          <t>Million</t>
        </is>
      </c>
      <c r="D432" t="inlineStr">
        <is>
          <t>QQQQ</t>
        </is>
      </c>
      <c r="E432" t="inlineStr">
        <is>
          <t>Yes</t>
        </is>
      </c>
      <c r="F432" t="n">
        <v>472</v>
      </c>
      <c r="G432" t="n">
        <v>473</v>
      </c>
      <c r="H432" t="n">
        <v>337</v>
      </c>
      <c r="J432" t="n">
        <v>467</v>
      </c>
      <c r="K432" t="n">
        <v>187</v>
      </c>
      <c r="L432" t="n">
        <v>105</v>
      </c>
      <c r="M432" t="n">
        <v>73</v>
      </c>
      <c r="O432" t="n">
        <v>419</v>
      </c>
      <c r="P432" t="n">
        <v>166</v>
      </c>
      <c r="Q432" t="n">
        <v>181</v>
      </c>
      <c r="R432" t="n">
        <v>91</v>
      </c>
      <c r="T432" t="n">
        <v>581</v>
      </c>
      <c r="U432" t="n">
        <v>193</v>
      </c>
      <c r="V432" t="n">
        <v>172</v>
      </c>
      <c r="W432" t="n">
        <v>105</v>
      </c>
      <c r="Y432" t="n">
        <v>676</v>
      </c>
      <c r="Z432" t="n">
        <v>227</v>
      </c>
      <c r="AA432" t="n">
        <v>230</v>
      </c>
      <c r="AB432" t="n">
        <v>133</v>
      </c>
      <c r="AD432" t="n">
        <v>761</v>
      </c>
      <c r="AE432" t="n">
        <v>217</v>
      </c>
      <c r="AF432" t="n">
        <v>232</v>
      </c>
      <c r="AG432" t="n">
        <v>157</v>
      </c>
      <c r="AI432" t="n">
        <v>807</v>
      </c>
      <c r="AJ432" t="n">
        <v>242</v>
      </c>
      <c r="AK432" t="n">
        <v>268</v>
      </c>
      <c r="AL432" t="n">
        <v>210</v>
      </c>
      <c r="AN432" t="n">
        <v>934</v>
      </c>
      <c r="AO432" t="n">
        <v>243</v>
      </c>
      <c r="AP432" t="n">
        <v>294</v>
      </c>
      <c r="AQ432" t="n">
        <v>243</v>
      </c>
      <c r="AS432" t="n">
        <v>1005</v>
      </c>
      <c r="AT432" t="n">
        <v>275</v>
      </c>
    </row>
    <row r="433">
      <c r="A433" t="inlineStr">
        <is>
          <t>Attributable to unit-holders-c</t>
        </is>
      </c>
      <c r="F433">
        <f>SUM(F421:F431)</f>
        <v/>
      </c>
      <c r="G433">
        <f>SUM(G421:G431)</f>
        <v/>
      </c>
      <c r="H433">
        <f>SUM(H421:H431)</f>
        <v/>
      </c>
      <c r="J433">
        <f>SUM(J421:J431)</f>
        <v/>
      </c>
      <c r="K433">
        <f>SUM(K421:K431)</f>
        <v/>
      </c>
      <c r="L433">
        <f>SUM(L421:L431)</f>
        <v/>
      </c>
      <c r="M433">
        <f>SUM(M421:M431)</f>
        <v/>
      </c>
      <c r="O433">
        <f>SUM(O421:O431)</f>
        <v/>
      </c>
      <c r="P433">
        <f>SUM(P421:P431)</f>
        <v/>
      </c>
      <c r="Q433">
        <f>SUM(Q421:Q431)</f>
        <v/>
      </c>
      <c r="R433">
        <f>SUM(R421:R431)</f>
        <v/>
      </c>
      <c r="T433">
        <f>SUM(T421:T431)</f>
        <v/>
      </c>
      <c r="U433">
        <f>SUM(U421:U431)</f>
        <v/>
      </c>
      <c r="V433">
        <f>SUM(V421:V431)</f>
        <v/>
      </c>
      <c r="W433">
        <f>SUM(W421:W431)</f>
        <v/>
      </c>
      <c r="Y433">
        <f>SUM(Y421:Y431)</f>
        <v/>
      </c>
      <c r="Z433">
        <f>SUM(Z421:Z431)</f>
        <v/>
      </c>
      <c r="AA433">
        <f>SUM(AA421:AA431)</f>
        <v/>
      </c>
      <c r="AB433">
        <f>SUM(AB421:AB431)</f>
        <v/>
      </c>
      <c r="AD433">
        <f>SUM(AD421:AD431)</f>
        <v/>
      </c>
      <c r="AE433">
        <f>SUM(AE421:AE431)</f>
        <v/>
      </c>
      <c r="AF433">
        <f>SUM(AF421:AF431)</f>
        <v/>
      </c>
      <c r="AG433">
        <f>SUM(AG421:AG431)</f>
        <v/>
      </c>
      <c r="AI433">
        <f>SUM(AI421:AI431)</f>
        <v/>
      </c>
      <c r="AJ433">
        <f>SUM(AJ421:AJ431)</f>
        <v/>
      </c>
      <c r="AK433">
        <f>SUM(AK421:AK431)</f>
        <v/>
      </c>
      <c r="AL433">
        <f>SUM(AL421:AL431)</f>
        <v/>
      </c>
      <c r="AN433">
        <f>SUM(AN421:AN431)</f>
        <v/>
      </c>
      <c r="AO433">
        <f>SUM(AO421:AO431)</f>
        <v/>
      </c>
      <c r="AP433">
        <f>SUM(AP421:AP431)</f>
        <v/>
      </c>
      <c r="AQ433">
        <f>SUM(AQ421:AQ431)</f>
        <v/>
      </c>
      <c r="AS433">
        <f>SUM(AS421:AS431)</f>
        <v/>
      </c>
      <c r="AT433">
        <f>SUM(AT421:AT431)</f>
        <v/>
      </c>
    </row>
    <row r="434">
      <c r="A434" t="inlineStr">
        <is>
          <t>Sum check</t>
        </is>
      </c>
      <c r="F434">
        <f>F432-F433</f>
        <v/>
      </c>
      <c r="G434">
        <f>G432-G433</f>
        <v/>
      </c>
      <c r="H434">
        <f>H432-H433</f>
        <v/>
      </c>
      <c r="J434">
        <f>J432-J433</f>
        <v/>
      </c>
      <c r="K434">
        <f>K432-K433</f>
        <v/>
      </c>
      <c r="L434">
        <f>L432-L433</f>
        <v/>
      </c>
      <c r="M434">
        <f>M432-M433</f>
        <v/>
      </c>
      <c r="O434">
        <f>O432-O433</f>
        <v/>
      </c>
      <c r="P434">
        <f>P432-P433</f>
        <v/>
      </c>
      <c r="Q434">
        <f>Q432-Q433</f>
        <v/>
      </c>
      <c r="R434">
        <f>R432-R433</f>
        <v/>
      </c>
      <c r="T434">
        <f>T432-T433</f>
        <v/>
      </c>
      <c r="U434">
        <f>U432-U433</f>
        <v/>
      </c>
      <c r="V434">
        <f>V432-V433</f>
        <v/>
      </c>
      <c r="W434">
        <f>W432-W433</f>
        <v/>
      </c>
      <c r="Y434">
        <f>Y432-Y433</f>
        <v/>
      </c>
      <c r="Z434">
        <f>Z432-Z433</f>
        <v/>
      </c>
      <c r="AA434">
        <f>AA432-AA433</f>
        <v/>
      </c>
      <c r="AB434">
        <f>AB432-AB433</f>
        <v/>
      </c>
      <c r="AD434">
        <f>AD432-AD433</f>
        <v/>
      </c>
      <c r="AE434">
        <f>AE432-AE433</f>
        <v/>
      </c>
      <c r="AF434">
        <f>AF432-AF433</f>
        <v/>
      </c>
      <c r="AG434">
        <f>AG432-AG433</f>
        <v/>
      </c>
      <c r="AI434">
        <f>AI432-AI433</f>
        <v/>
      </c>
      <c r="AJ434">
        <f>AJ432-AJ433</f>
        <v/>
      </c>
      <c r="AK434">
        <f>AK432-AK433</f>
        <v/>
      </c>
      <c r="AL434">
        <f>AL432-AL433</f>
        <v/>
      </c>
      <c r="AN434">
        <f>AN432-AN433</f>
        <v/>
      </c>
      <c r="AO434">
        <f>AO432-AO433</f>
        <v/>
      </c>
      <c r="AP434">
        <f>AP432-AP433</f>
        <v/>
      </c>
      <c r="AQ434">
        <f>AQ432-AQ433</f>
        <v/>
      </c>
      <c r="AS434">
        <f>AS432-AS433</f>
        <v/>
      </c>
      <c r="AT434">
        <f>AT432-AT433</f>
        <v/>
      </c>
    </row>
    <row r="436">
      <c r="A436" t="inlineStr">
        <is>
          <t>Direct operating costs</t>
        </is>
      </c>
      <c r="C436" t="inlineStr">
        <is>
          <t>Million</t>
        </is>
      </c>
      <c r="D436" t="inlineStr">
        <is>
          <t>QQQQ</t>
        </is>
      </c>
      <c r="E436" t="inlineStr">
        <is>
          <t>Yes</t>
        </is>
      </c>
      <c r="F436" t="n">
        <v>-134</v>
      </c>
      <c r="G436" t="n">
        <v>-134</v>
      </c>
      <c r="H436" t="n">
        <v>-142</v>
      </c>
    </row>
    <row r="437">
      <c r="A437" t="inlineStr">
        <is>
          <t>Interest expense and other</t>
        </is>
      </c>
      <c r="C437" t="inlineStr">
        <is>
          <t>Million</t>
        </is>
      </c>
      <c r="D437" t="inlineStr">
        <is>
          <t>QQQQ</t>
        </is>
      </c>
      <c r="E437" t="inlineStr">
        <is>
          <t>Yes</t>
        </is>
      </c>
      <c r="F437" t="n">
        <v>-124</v>
      </c>
      <c r="G437" t="n">
        <v>-132</v>
      </c>
      <c r="H437" t="n">
        <v>-107</v>
      </c>
    </row>
    <row r="438">
      <c r="A438" t="inlineStr">
        <is>
          <t>Total</t>
        </is>
      </c>
      <c r="C438" t="inlineStr">
        <is>
          <t>Million</t>
        </is>
      </c>
      <c r="D438" t="inlineStr">
        <is>
          <t>QQQQ</t>
        </is>
      </c>
      <c r="E438" t="inlineStr">
        <is>
          <t>Yes</t>
        </is>
      </c>
      <c r="F438" t="n">
        <v>214</v>
      </c>
      <c r="G438" t="n">
        <v>207</v>
      </c>
      <c r="H438" t="n">
        <v>88</v>
      </c>
    </row>
    <row r="439">
      <c r="A439" t="inlineStr">
        <is>
          <t>Total-c</t>
        </is>
      </c>
      <c r="F439">
        <f>SUM(F432,F436:F437)</f>
        <v/>
      </c>
      <c r="G439">
        <f>SUM(G432,G436:G437)</f>
        <v/>
      </c>
      <c r="H439">
        <f>SUM(H432,H436:H437)</f>
        <v/>
      </c>
    </row>
    <row r="440">
      <c r="A440" t="inlineStr">
        <is>
          <t>Sum check</t>
        </is>
      </c>
      <c r="F440">
        <f>F438-F439</f>
        <v/>
      </c>
      <c r="G440">
        <f>G438-G439</f>
        <v/>
      </c>
      <c r="H440">
        <f>H438-H439</f>
        <v/>
      </c>
    </row>
    <row r="442">
      <c r="A442" t="inlineStr">
        <is>
          <t>Non-controlling interests and other</t>
        </is>
      </c>
      <c r="C442" t="inlineStr">
        <is>
          <t>Million</t>
        </is>
      </c>
      <c r="D442" t="inlineStr">
        <is>
          <t>QQQQ</t>
        </is>
      </c>
      <c r="E442" t="inlineStr">
        <is>
          <t>Yes</t>
        </is>
      </c>
      <c r="J442" t="n">
        <v>-195</v>
      </c>
      <c r="K442" t="n">
        <v>-73</v>
      </c>
      <c r="L442" t="n">
        <v>-43</v>
      </c>
      <c r="M442" t="n">
        <v>-31</v>
      </c>
      <c r="O442" t="n">
        <v>-170</v>
      </c>
      <c r="P442" t="n">
        <v>-69</v>
      </c>
      <c r="Q442" t="n">
        <v>-73</v>
      </c>
      <c r="R442" t="n">
        <v>-41</v>
      </c>
      <c r="T442" t="n">
        <v>-245</v>
      </c>
      <c r="U442" t="n">
        <v>-83</v>
      </c>
      <c r="V442" t="n">
        <v>-74</v>
      </c>
      <c r="W442" t="n">
        <v>-47</v>
      </c>
      <c r="Y442" t="n">
        <v>-290</v>
      </c>
      <c r="Z442" t="n">
        <v>-97</v>
      </c>
      <c r="AA442" t="n">
        <v>-98</v>
      </c>
      <c r="AB442" t="n">
        <v>-61</v>
      </c>
      <c r="AD442" t="n">
        <v>-331</v>
      </c>
      <c r="AE442" t="n">
        <v>-94</v>
      </c>
      <c r="AF442" t="n">
        <v>-103</v>
      </c>
      <c r="AG442" t="n">
        <v>-82</v>
      </c>
      <c r="AI442" t="n">
        <v>-386</v>
      </c>
      <c r="AJ442" t="n">
        <v>-135</v>
      </c>
      <c r="AK442" t="n">
        <v>-149</v>
      </c>
      <c r="AL442" t="n">
        <v>-120</v>
      </c>
      <c r="AN442" t="n">
        <v>-524</v>
      </c>
      <c r="AO442" t="n">
        <v>-137</v>
      </c>
      <c r="AP442" t="n">
        <v>-163</v>
      </c>
      <c r="AQ442" t="n">
        <v>-137</v>
      </c>
      <c r="AS442" t="n">
        <v>-565</v>
      </c>
      <c r="AT442" t="n">
        <v>-157</v>
      </c>
    </row>
    <row r="443">
      <c r="A443" t="inlineStr">
        <is>
          <t>Non-controlling interests</t>
        </is>
      </c>
      <c r="C443" t="inlineStr">
        <is>
          <t>Million</t>
        </is>
      </c>
      <c r="D443" t="inlineStr">
        <is>
          <t>QQQQ</t>
        </is>
      </c>
      <c r="E443" t="inlineStr">
        <is>
          <t>Yes</t>
        </is>
      </c>
      <c r="F443" t="n">
        <v>-119</v>
      </c>
      <c r="G443" t="n">
        <v>-116</v>
      </c>
      <c r="H443" t="n">
        <v>-57</v>
      </c>
    </row>
    <row r="444">
      <c r="A444" t="inlineStr">
        <is>
          <t>Segment reallocation</t>
        </is>
      </c>
      <c r="C444" t="inlineStr">
        <is>
          <t>Million</t>
        </is>
      </c>
      <c r="D444" t="inlineStr">
        <is>
          <t>QQQQ</t>
        </is>
      </c>
      <c r="E444" t="inlineStr">
        <is>
          <t>Yes</t>
        </is>
      </c>
      <c r="Y444" t="n">
        <v>-5</v>
      </c>
      <c r="AE444" t="n">
        <v>0</v>
      </c>
      <c r="AF444" t="n">
        <v>-11</v>
      </c>
      <c r="AG444" t="n">
        <v>-3</v>
      </c>
      <c r="AI444" t="n">
        <v>-24</v>
      </c>
      <c r="AJ444" t="n">
        <v>-18</v>
      </c>
      <c r="AK444" t="n">
        <v>-33</v>
      </c>
      <c r="AL444" t="n">
        <v>-9</v>
      </c>
      <c r="AN444" t="n">
        <v>-60</v>
      </c>
      <c r="AO444" t="n">
        <v>-5</v>
      </c>
      <c r="AQ444" t="n">
        <v>-3</v>
      </c>
      <c r="AS444" t="n">
        <v>-8</v>
      </c>
      <c r="AT444" t="n">
        <v>1</v>
      </c>
    </row>
    <row r="445">
      <c r="A445" t="inlineStr">
        <is>
          <t>Brookfield's interest</t>
        </is>
      </c>
      <c r="C445" t="inlineStr">
        <is>
          <t>Million</t>
        </is>
      </c>
      <c r="D445" t="inlineStr">
        <is>
          <t>QQQQ</t>
        </is>
      </c>
      <c r="E445" t="inlineStr">
        <is>
          <t>Yes</t>
        </is>
      </c>
      <c r="F445" t="n">
        <v>95</v>
      </c>
      <c r="G445" t="n">
        <v>91</v>
      </c>
      <c r="H445" t="n">
        <v>31</v>
      </c>
      <c r="J445" t="n">
        <v>272</v>
      </c>
      <c r="K445" t="n">
        <v>114</v>
      </c>
      <c r="L445" t="n">
        <v>62</v>
      </c>
      <c r="M445" t="n">
        <v>42</v>
      </c>
      <c r="O445" t="n">
        <v>249</v>
      </c>
      <c r="P445" t="n">
        <v>97</v>
      </c>
      <c r="Q445" t="n">
        <v>108</v>
      </c>
      <c r="R445" t="n">
        <v>50</v>
      </c>
      <c r="T445" t="n">
        <v>336</v>
      </c>
      <c r="U445" t="n">
        <v>110</v>
      </c>
      <c r="V445" t="n">
        <v>98</v>
      </c>
      <c r="W445" t="n">
        <v>58</v>
      </c>
      <c r="Y445" t="n">
        <v>381</v>
      </c>
      <c r="Z445" t="n">
        <v>130</v>
      </c>
      <c r="AA445" t="n">
        <v>132</v>
      </c>
      <c r="AB445" t="n">
        <v>72</v>
      </c>
      <c r="AD445" t="n">
        <v>430</v>
      </c>
      <c r="AE445" t="n">
        <v>123</v>
      </c>
      <c r="AF445" t="n">
        <v>118</v>
      </c>
      <c r="AG445" t="n">
        <v>72</v>
      </c>
      <c r="AI445" t="n">
        <v>397</v>
      </c>
      <c r="AJ445" t="n">
        <v>89</v>
      </c>
      <c r="AK445" t="n">
        <v>86</v>
      </c>
      <c r="AL445" t="n">
        <v>81</v>
      </c>
      <c r="AN445" t="n">
        <v>350</v>
      </c>
      <c r="AO445" t="n">
        <v>101</v>
      </c>
      <c r="AP445" t="n">
        <v>131</v>
      </c>
      <c r="AQ445" t="n">
        <v>103</v>
      </c>
      <c r="AS445" t="n">
        <v>432</v>
      </c>
      <c r="AT445" t="n">
        <v>119</v>
      </c>
    </row>
    <row r="446">
      <c r="A446" t="inlineStr">
        <is>
          <t>Brookfield's interest-c</t>
        </is>
      </c>
      <c r="F446">
        <f>SUM(F432,F436:F437,F442:F444)</f>
        <v/>
      </c>
      <c r="G446">
        <f>SUM(G432,G436:G437,G442:G444)</f>
        <v/>
      </c>
      <c r="H446">
        <f>SUM(H432,H436:H437,H442:H444)</f>
        <v/>
      </c>
      <c r="J446">
        <f>SUM(J432,J436:J437,J442:J444)</f>
        <v/>
      </c>
      <c r="K446">
        <f>SUM(K432,K436:K437,K442:K444)</f>
        <v/>
      </c>
      <c r="L446">
        <f>SUM(L432,L436:L437,L442:L444)</f>
        <v/>
      </c>
      <c r="M446">
        <f>SUM(M432,M436:M437,M442:M444)</f>
        <v/>
      </c>
      <c r="O446">
        <f>SUM(O432,O436:O437,O442:O444)</f>
        <v/>
      </c>
      <c r="P446">
        <f>SUM(P432,P436:P437,P442:P444)</f>
        <v/>
      </c>
      <c r="Q446">
        <f>SUM(Q432,Q436:Q437,Q442:Q444)</f>
        <v/>
      </c>
      <c r="R446">
        <f>SUM(R432,R436:R437,R442:R444)</f>
        <v/>
      </c>
      <c r="T446">
        <f>SUM(T432,T436:T437,T442:T444)</f>
        <v/>
      </c>
      <c r="U446">
        <f>SUM(U432,U436:U437,U442:U444)</f>
        <v/>
      </c>
      <c r="V446">
        <f>SUM(V432,V436:V437,V442:V444)</f>
        <v/>
      </c>
      <c r="W446">
        <f>SUM(W432,W436:W437,W442:W444)</f>
        <v/>
      </c>
      <c r="Y446">
        <f>SUM(Y432,Y436:Y437,Y442:Y444)</f>
        <v/>
      </c>
      <c r="Z446">
        <f>SUM(Z432,Z436:Z437,Z442:Z444)</f>
        <v/>
      </c>
      <c r="AA446">
        <f>SUM(AA432,AA436:AA437,AA442:AA444)</f>
        <v/>
      </c>
      <c r="AB446">
        <f>SUM(AB432,AB436:AB437,AB442:AB444)</f>
        <v/>
      </c>
      <c r="AD446">
        <f>SUM(AD432,AD436:AD437,AD442:AD444)</f>
        <v/>
      </c>
      <c r="AE446">
        <f>SUM(AE432,AE436:AE437,AE442:AE444)</f>
        <v/>
      </c>
      <c r="AF446">
        <f>SUM(AF432,AF436:AF437,AF442:AF444)</f>
        <v/>
      </c>
      <c r="AG446">
        <f>SUM(AG432,AG436:AG437,AG442:AG444)</f>
        <v/>
      </c>
      <c r="AI446">
        <f>SUM(AI432,AI436:AI437,AI442:AI444)</f>
        <v/>
      </c>
      <c r="AJ446">
        <f>SUM(AJ432,AJ436:AJ437,AJ442:AJ444)</f>
        <v/>
      </c>
      <c r="AK446">
        <f>SUM(AK432,AK436:AK437,AK442:AK444)</f>
        <v/>
      </c>
      <c r="AL446">
        <f>SUM(AL432,AL436:AL437,AL442:AL444)</f>
        <v/>
      </c>
      <c r="AN446">
        <f>SUM(AN432,AN436:AN437,AN442:AN444)</f>
        <v/>
      </c>
      <c r="AO446">
        <f>SUM(AO432,AO436:AO437,AO442:AO444)</f>
        <v/>
      </c>
      <c r="AP446">
        <f>SUM(AP432,AP436:AP437,AP442:AP444)</f>
        <v/>
      </c>
      <c r="AQ446">
        <f>SUM(AQ432,AQ436:AQ437,AQ442:AQ444)</f>
        <v/>
      </c>
      <c r="AS446">
        <f>SUM(AS432,AS436:AS437,AS442:AS444)</f>
        <v/>
      </c>
      <c r="AT446">
        <f>SUM(AT432,AT436:AT437,AT442:AT444)</f>
        <v/>
      </c>
    </row>
    <row r="447">
      <c r="A447" t="inlineStr">
        <is>
          <t>Sum check</t>
        </is>
      </c>
      <c r="F447">
        <f>F445-F446</f>
        <v/>
      </c>
      <c r="G447">
        <f>G445-G446</f>
        <v/>
      </c>
      <c r="H447">
        <f>H445-H446</f>
        <v/>
      </c>
      <c r="J447">
        <f>J445-J446</f>
        <v/>
      </c>
      <c r="K447">
        <f>K445-K446</f>
        <v/>
      </c>
      <c r="L447">
        <f>L445-L446</f>
        <v/>
      </c>
      <c r="M447">
        <f>M445-M446</f>
        <v/>
      </c>
      <c r="O447">
        <f>O445-O446</f>
        <v/>
      </c>
      <c r="P447">
        <f>P445-P446</f>
        <v/>
      </c>
      <c r="Q447">
        <f>Q445-Q446</f>
        <v/>
      </c>
      <c r="R447">
        <f>R445-R446</f>
        <v/>
      </c>
      <c r="T447">
        <f>T445-T446</f>
        <v/>
      </c>
      <c r="U447">
        <f>U445-U446</f>
        <v/>
      </c>
      <c r="V447">
        <f>V445-V446</f>
        <v/>
      </c>
      <c r="W447">
        <f>W445-W446</f>
        <v/>
      </c>
      <c r="Y447">
        <f>Y445-Y446</f>
        <v/>
      </c>
      <c r="Z447">
        <f>Z445-Z446</f>
        <v/>
      </c>
      <c r="AA447">
        <f>AA445-AA446</f>
        <v/>
      </c>
      <c r="AB447">
        <f>AB445-AB446</f>
        <v/>
      </c>
      <c r="AD447">
        <f>AD445-AD446</f>
        <v/>
      </c>
      <c r="AE447">
        <f>AE445-AE446</f>
        <v/>
      </c>
      <c r="AF447">
        <f>AF445-AF446</f>
        <v/>
      </c>
      <c r="AG447">
        <f>AG445-AG446</f>
        <v/>
      </c>
      <c r="AI447">
        <f>AI445-AI446</f>
        <v/>
      </c>
      <c r="AJ447">
        <f>AJ445-AJ446</f>
        <v/>
      </c>
      <c r="AK447">
        <f>AK445-AK446</f>
        <v/>
      </c>
      <c r="AL447">
        <f>AL445-AL446</f>
        <v/>
      </c>
      <c r="AN447">
        <f>AN445-AN446</f>
        <v/>
      </c>
      <c r="AO447">
        <f>AO445-AO446</f>
        <v/>
      </c>
      <c r="AP447">
        <f>AP445-AP446</f>
        <v/>
      </c>
      <c r="AQ447">
        <f>AQ445-AQ446</f>
        <v/>
      </c>
      <c r="AS447">
        <f>AS445-AS446</f>
        <v/>
      </c>
      <c r="AT447">
        <f>AT445-AT446</f>
        <v/>
      </c>
    </row>
    <row r="448">
      <c r="A448" t="inlineStr">
        <is>
          <t>Link check</t>
        </is>
      </c>
      <c r="F448">
        <f>F445-F368</f>
        <v/>
      </c>
      <c r="G448">
        <f>G445-G368</f>
        <v/>
      </c>
      <c r="H448">
        <f>H445-H368</f>
        <v/>
      </c>
      <c r="J448">
        <f>J445-J368</f>
        <v/>
      </c>
      <c r="K448">
        <f>K445-K368</f>
        <v/>
      </c>
      <c r="L448">
        <f>L445-L368</f>
        <v/>
      </c>
      <c r="M448">
        <f>M445-M368</f>
        <v/>
      </c>
      <c r="O448">
        <f>O445-O368</f>
        <v/>
      </c>
      <c r="P448">
        <f>P445-P368</f>
        <v/>
      </c>
      <c r="Q448">
        <f>Q445-Q368</f>
        <v/>
      </c>
      <c r="R448">
        <f>R445-R368</f>
        <v/>
      </c>
      <c r="T448">
        <f>T445-T368</f>
        <v/>
      </c>
      <c r="U448">
        <f>U445-U368</f>
        <v/>
      </c>
      <c r="V448">
        <f>V445-V368</f>
        <v/>
      </c>
      <c r="W448">
        <f>W445-W368</f>
        <v/>
      </c>
      <c r="Y448">
        <f>Y445-Y368</f>
        <v/>
      </c>
      <c r="Z448">
        <f>Z445-Z368</f>
        <v/>
      </c>
      <c r="AA448">
        <f>AA445-AA368</f>
        <v/>
      </c>
      <c r="AB448">
        <f>AB445-AB368</f>
        <v/>
      </c>
      <c r="AD448">
        <f>AD445-AD368</f>
        <v/>
      </c>
      <c r="AE448">
        <f>AE445-AE368</f>
        <v/>
      </c>
      <c r="AF448">
        <f>AF445-AF368</f>
        <v/>
      </c>
      <c r="AG448">
        <f>AG445-AG368</f>
        <v/>
      </c>
      <c r="AI448">
        <f>AI445-AI368</f>
        <v/>
      </c>
      <c r="AJ448">
        <f>AJ445-AJ368</f>
        <v/>
      </c>
      <c r="AK448">
        <f>AK445-AK368</f>
        <v/>
      </c>
      <c r="AL448">
        <f>AL445-AL368</f>
        <v/>
      </c>
      <c r="AN448">
        <f>AN445-AN368</f>
        <v/>
      </c>
      <c r="AO448">
        <f>AO445-AO368</f>
        <v/>
      </c>
      <c r="AP448">
        <f>AP445-AP368</f>
        <v/>
      </c>
      <c r="AQ448">
        <f>AQ445-AQ368</f>
        <v/>
      </c>
      <c r="AS448">
        <f>AS445-AS368</f>
        <v/>
      </c>
      <c r="AT448">
        <f>AT445-AT368</f>
        <v/>
      </c>
    </row>
    <row r="450">
      <c r="A450" t="inlineStr">
        <is>
          <t>Infrastructure</t>
        </is>
      </c>
    </row>
    <row r="451">
      <c r="A451" t="inlineStr">
        <is>
          <t>Revenue</t>
        </is>
      </c>
    </row>
    <row r="452">
      <c r="A452" t="inlineStr">
        <is>
          <t>Brookfield infrastructure</t>
        </is>
      </c>
      <c r="C452" t="inlineStr">
        <is>
          <t>Million</t>
        </is>
      </c>
      <c r="D452" t="inlineStr">
        <is>
          <t>QQQQ</t>
        </is>
      </c>
      <c r="E452" t="inlineStr">
        <is>
          <t>Yes</t>
        </is>
      </c>
      <c r="K452" t="n">
        <v>488</v>
      </c>
      <c r="L452" t="n">
        <v>483</v>
      </c>
      <c r="M452" t="n">
        <v>538</v>
      </c>
      <c r="O452" t="n">
        <v>2196</v>
      </c>
      <c r="P452" t="n">
        <v>679</v>
      </c>
      <c r="Q452" t="n">
        <v>975</v>
      </c>
      <c r="R452" t="n">
        <v>968</v>
      </c>
      <c r="T452" t="n">
        <v>3625</v>
      </c>
      <c r="U452" t="n">
        <v>1030</v>
      </c>
      <c r="V452" t="n">
        <v>1065</v>
      </c>
      <c r="W452" t="n">
        <v>1205</v>
      </c>
      <c r="Y452" t="n">
        <v>4752</v>
      </c>
      <c r="Z452" t="n">
        <v>1635</v>
      </c>
      <c r="AA452" t="n">
        <v>1735</v>
      </c>
      <c r="AB452" t="n">
        <v>1714</v>
      </c>
      <c r="AD452" t="n">
        <v>6805</v>
      </c>
      <c r="AE452" t="n">
        <v>2235</v>
      </c>
      <c r="AF452" t="n">
        <v>2004</v>
      </c>
      <c r="AG452" t="n">
        <v>2271</v>
      </c>
      <c r="AI452" t="n">
        <v>9068</v>
      </c>
      <c r="AJ452" t="n">
        <v>2715</v>
      </c>
      <c r="AK452" t="n">
        <v>2713</v>
      </c>
      <c r="AL452" t="n">
        <v>2984</v>
      </c>
      <c r="AN452" t="n">
        <v>11709</v>
      </c>
      <c r="AO452" t="n">
        <v>3461</v>
      </c>
      <c r="AP452" t="n">
        <v>3737</v>
      </c>
      <c r="AQ452" t="n">
        <v>3695</v>
      </c>
      <c r="AS452" t="n">
        <v>14664</v>
      </c>
    </row>
    <row r="453">
      <c r="A453" t="inlineStr">
        <is>
          <t>Sustainable resources and other</t>
        </is>
      </c>
      <c r="C453" t="inlineStr">
        <is>
          <t>Million</t>
        </is>
      </c>
      <c r="D453" t="inlineStr">
        <is>
          <t>QQQQ</t>
        </is>
      </c>
      <c r="E453" t="inlineStr">
        <is>
          <t>Yes</t>
        </is>
      </c>
      <c r="K453" t="n">
        <v>55</v>
      </c>
      <c r="L453" t="n">
        <v>71</v>
      </c>
      <c r="M453" t="n">
        <v>55</v>
      </c>
      <c r="O453" t="n">
        <v>218</v>
      </c>
      <c r="P453" t="n">
        <v>69</v>
      </c>
      <c r="Q453" t="n">
        <v>67</v>
      </c>
      <c r="R453" t="n">
        <v>48</v>
      </c>
      <c r="T453" t="n">
        <v>246</v>
      </c>
      <c r="U453" t="n">
        <v>86</v>
      </c>
      <c r="V453" t="n">
        <v>79</v>
      </c>
      <c r="W453" t="n">
        <v>52</v>
      </c>
      <c r="Y453" t="n">
        <v>266</v>
      </c>
      <c r="Z453" t="n">
        <v>96</v>
      </c>
      <c r="AA453" t="n">
        <v>71</v>
      </c>
      <c r="AB453" t="n">
        <v>44</v>
      </c>
      <c r="AD453" t="n">
        <v>288</v>
      </c>
      <c r="AE453" t="n">
        <v>39</v>
      </c>
      <c r="AF453" t="n">
        <v>93</v>
      </c>
      <c r="AG453" t="n">
        <v>52</v>
      </c>
      <c r="AI453" t="n">
        <v>233</v>
      </c>
      <c r="AJ453" t="n">
        <v>49</v>
      </c>
      <c r="AK453" t="n">
        <v>143</v>
      </c>
      <c r="AL453" t="n">
        <v>33</v>
      </c>
      <c r="AN453" t="n">
        <v>238</v>
      </c>
      <c r="AO453" t="n">
        <v>26</v>
      </c>
      <c r="AP453" t="n">
        <v>24</v>
      </c>
      <c r="AQ453" t="n">
        <v>6</v>
      </c>
      <c r="AS453" t="n">
        <v>64</v>
      </c>
    </row>
    <row r="454">
      <c r="A454" t="inlineStr">
        <is>
          <t>Total</t>
        </is>
      </c>
      <c r="C454" t="inlineStr">
        <is>
          <t>Million</t>
        </is>
      </c>
      <c r="D454" t="inlineStr">
        <is>
          <t>QQQQ</t>
        </is>
      </c>
      <c r="E454" t="inlineStr">
        <is>
          <t>Yes</t>
        </is>
      </c>
      <c r="K454" t="n">
        <v>543</v>
      </c>
      <c r="L454" t="n">
        <v>554</v>
      </c>
      <c r="M454" t="n">
        <v>593</v>
      </c>
      <c r="O454" t="n">
        <v>2414</v>
      </c>
      <c r="P454" t="n">
        <v>748</v>
      </c>
      <c r="Q454" t="n">
        <v>1042</v>
      </c>
      <c r="R454" t="n">
        <v>1016</v>
      </c>
      <c r="T454" t="n">
        <v>3871</v>
      </c>
      <c r="U454" t="n">
        <v>1116</v>
      </c>
      <c r="V454" t="n">
        <v>1144</v>
      </c>
      <c r="W454" t="n">
        <v>1257</v>
      </c>
      <c r="Y454" t="n">
        <v>5018</v>
      </c>
      <c r="Z454" t="n">
        <v>1731</v>
      </c>
      <c r="AA454" t="n">
        <v>1806</v>
      </c>
      <c r="AB454" t="n">
        <v>1758</v>
      </c>
      <c r="AD454" t="n">
        <v>7093</v>
      </c>
      <c r="AE454" t="n">
        <v>2274</v>
      </c>
      <c r="AF454" t="n">
        <v>2097</v>
      </c>
      <c r="AG454" t="n">
        <v>2323</v>
      </c>
      <c r="AI454" t="n">
        <v>9301</v>
      </c>
      <c r="AJ454" t="n">
        <v>2764</v>
      </c>
      <c r="AK454" t="n">
        <v>2856</v>
      </c>
      <c r="AL454" t="n">
        <v>3017</v>
      </c>
      <c r="AN454" t="n">
        <v>11947</v>
      </c>
      <c r="AO454" t="n">
        <v>3487</v>
      </c>
      <c r="AP454" t="n">
        <v>3761</v>
      </c>
      <c r="AQ454" t="n">
        <v>3701</v>
      </c>
      <c r="AS454" t="n">
        <v>14728</v>
      </c>
    </row>
    <row r="455">
      <c r="A455" t="inlineStr">
        <is>
          <t>Total-c</t>
        </is>
      </c>
      <c r="K455">
        <f>SUM(K452:K453)</f>
        <v/>
      </c>
      <c r="L455">
        <f>SUM(L452:L453)</f>
        <v/>
      </c>
      <c r="M455">
        <f>SUM(M452:M453)</f>
        <v/>
      </c>
      <c r="O455">
        <f>SUM(O452:O453)</f>
        <v/>
      </c>
      <c r="P455">
        <f>SUM(P452:P453)</f>
        <v/>
      </c>
      <c r="Q455">
        <f>SUM(Q452:Q453)</f>
        <v/>
      </c>
      <c r="R455">
        <f>SUM(R452:R453)</f>
        <v/>
      </c>
      <c r="T455">
        <f>SUM(T452:T453)</f>
        <v/>
      </c>
      <c r="U455">
        <f>SUM(U452:U453)</f>
        <v/>
      </c>
      <c r="V455">
        <f>SUM(V452:V453)</f>
        <v/>
      </c>
      <c r="W455">
        <f>SUM(W452:W453)</f>
        <v/>
      </c>
      <c r="Y455">
        <f>SUM(Y452:Y453)</f>
        <v/>
      </c>
      <c r="Z455">
        <f>SUM(Z452:Z453)</f>
        <v/>
      </c>
      <c r="AA455">
        <f>SUM(AA452:AA453)</f>
        <v/>
      </c>
      <c r="AB455">
        <f>SUM(AB452:AB453)</f>
        <v/>
      </c>
      <c r="AD455">
        <f>SUM(AD452:AD453)</f>
        <v/>
      </c>
      <c r="AE455">
        <f>SUM(AE452:AE453)</f>
        <v/>
      </c>
      <c r="AF455">
        <f>SUM(AF452:AF453)</f>
        <v/>
      </c>
      <c r="AG455">
        <f>SUM(AG452:AG453)</f>
        <v/>
      </c>
      <c r="AI455">
        <f>SUM(AI452:AI453)</f>
        <v/>
      </c>
      <c r="AJ455">
        <f>SUM(AJ452:AJ453)</f>
        <v/>
      </c>
      <c r="AK455">
        <f>SUM(AK452:AK453)</f>
        <v/>
      </c>
      <c r="AL455">
        <f>SUM(AL452:AL453)</f>
        <v/>
      </c>
      <c r="AN455">
        <f>SUM(AN452:AN453)</f>
        <v/>
      </c>
      <c r="AO455">
        <f>SUM(AO452:AO453)</f>
        <v/>
      </c>
      <c r="AP455">
        <f>SUM(AP452:AP453)</f>
        <v/>
      </c>
      <c r="AQ455">
        <f>SUM(AQ452:AQ453)</f>
        <v/>
      </c>
      <c r="AS455">
        <f>SUM(AS452:AS453)</f>
        <v/>
      </c>
    </row>
    <row r="456">
      <c r="A456" t="inlineStr">
        <is>
          <t>Sum check</t>
        </is>
      </c>
      <c r="K456">
        <f>K454-K455</f>
        <v/>
      </c>
      <c r="L456">
        <f>L454-L455</f>
        <v/>
      </c>
      <c r="M456">
        <f>M454-M455</f>
        <v/>
      </c>
      <c r="O456">
        <f>O454-O455</f>
        <v/>
      </c>
      <c r="P456">
        <f>P454-P455</f>
        <v/>
      </c>
      <c r="Q456">
        <f>Q454-Q455</f>
        <v/>
      </c>
      <c r="R456">
        <f>R454-R455</f>
        <v/>
      </c>
      <c r="T456">
        <f>T454-T455</f>
        <v/>
      </c>
      <c r="U456">
        <f>U454-U455</f>
        <v/>
      </c>
      <c r="V456">
        <f>V454-V455</f>
        <v/>
      </c>
      <c r="W456">
        <f>W454-W455</f>
        <v/>
      </c>
      <c r="Y456">
        <f>Y454-Y455</f>
        <v/>
      </c>
      <c r="Z456">
        <f>Z454-Z455</f>
        <v/>
      </c>
      <c r="AA456">
        <f>AA454-AA455</f>
        <v/>
      </c>
      <c r="AB456">
        <f>AB454-AB455</f>
        <v/>
      </c>
      <c r="AD456">
        <f>AD454-AD455</f>
        <v/>
      </c>
      <c r="AE456">
        <f>AE454-AE455</f>
        <v/>
      </c>
      <c r="AF456">
        <f>AF454-AF455</f>
        <v/>
      </c>
      <c r="AG456">
        <f>AG454-AG455</f>
        <v/>
      </c>
      <c r="AI456">
        <f>AI454-AI455</f>
        <v/>
      </c>
      <c r="AJ456">
        <f>AJ454-AJ455</f>
        <v/>
      </c>
      <c r="AK456">
        <f>AK454-AK455</f>
        <v/>
      </c>
      <c r="AL456">
        <f>AL454-AL455</f>
        <v/>
      </c>
      <c r="AN456">
        <f>AN454-AN455</f>
        <v/>
      </c>
      <c r="AO456">
        <f>AO454-AO455</f>
        <v/>
      </c>
      <c r="AP456">
        <f>AP454-AP455</f>
        <v/>
      </c>
      <c r="AQ456">
        <f>AQ454-AQ455</f>
        <v/>
      </c>
      <c r="AS456">
        <f>AS454-AS455</f>
        <v/>
      </c>
    </row>
    <row r="457">
      <c r="A457" t="inlineStr">
        <is>
          <t>Link check</t>
        </is>
      </c>
      <c r="K457">
        <f>K454-K204</f>
        <v/>
      </c>
      <c r="L457">
        <f>L454-L204</f>
        <v/>
      </c>
      <c r="M457">
        <f>M454-M204</f>
        <v/>
      </c>
      <c r="O457">
        <f>O454-O204</f>
        <v/>
      </c>
      <c r="P457">
        <f>P454-P204</f>
        <v/>
      </c>
      <c r="Q457">
        <f>Q454-Q204</f>
        <v/>
      </c>
      <c r="R457">
        <f>R454-R204</f>
        <v/>
      </c>
      <c r="T457">
        <f>T454-T204</f>
        <v/>
      </c>
      <c r="U457">
        <f>U454-U204</f>
        <v/>
      </c>
      <c r="V457">
        <f>V454-V204</f>
        <v/>
      </c>
      <c r="W457">
        <f>W454-W204</f>
        <v/>
      </c>
      <c r="Y457">
        <f>Y454-Y204</f>
        <v/>
      </c>
      <c r="Z457">
        <f>Z454-Z204</f>
        <v/>
      </c>
      <c r="AA457">
        <f>AA454-AA204</f>
        <v/>
      </c>
      <c r="AB457">
        <f>AB454-AB204</f>
        <v/>
      </c>
      <c r="AD457">
        <f>AD454-AD204</f>
        <v/>
      </c>
      <c r="AE457">
        <f>AE454-AE204</f>
        <v/>
      </c>
      <c r="AF457">
        <f>AF454-AF204</f>
        <v/>
      </c>
      <c r="AG457">
        <f>AG454-AG204</f>
        <v/>
      </c>
      <c r="AI457">
        <f>AI454-AI204</f>
        <v/>
      </c>
      <c r="AJ457">
        <f>AJ454-AJ204</f>
        <v/>
      </c>
      <c r="AK457">
        <f>AK454-AK204</f>
        <v/>
      </c>
      <c r="AL457">
        <f>AL454-AL204</f>
        <v/>
      </c>
      <c r="AN457">
        <f>AN454-AN204</f>
        <v/>
      </c>
      <c r="AO457">
        <f>AO454-AO204</f>
        <v/>
      </c>
      <c r="AP457">
        <f>AP454-AP204</f>
        <v/>
      </c>
      <c r="AQ457">
        <f>AQ454-AQ204</f>
        <v/>
      </c>
      <c r="AS457">
        <f>AS454-AS204</f>
        <v/>
      </c>
    </row>
    <row r="459">
      <c r="A459" t="inlineStr">
        <is>
          <t>FFO</t>
        </is>
      </c>
    </row>
    <row r="460">
      <c r="A460" t="inlineStr">
        <is>
          <t>Brookfield infrastructure</t>
        </is>
      </c>
      <c r="C460" t="inlineStr">
        <is>
          <t>Million</t>
        </is>
      </c>
      <c r="D460" t="inlineStr">
        <is>
          <t>QQQQ</t>
        </is>
      </c>
      <c r="E460" t="inlineStr">
        <is>
          <t>Yes</t>
        </is>
      </c>
      <c r="F460" t="n">
        <v>49</v>
      </c>
      <c r="G460" t="n">
        <v>56</v>
      </c>
      <c r="H460" t="n">
        <v>57</v>
      </c>
      <c r="J460" t="n">
        <v>217</v>
      </c>
      <c r="K460" t="n">
        <v>63</v>
      </c>
      <c r="L460" t="n">
        <v>62</v>
      </c>
      <c r="M460" t="n">
        <v>63</v>
      </c>
      <c r="O460" t="n">
        <v>254</v>
      </c>
      <c r="P460" t="n">
        <v>70</v>
      </c>
      <c r="Q460" t="n">
        <v>80</v>
      </c>
      <c r="R460" t="n">
        <v>81</v>
      </c>
      <c r="T460" t="n">
        <v>316</v>
      </c>
      <c r="U460" t="n">
        <v>89</v>
      </c>
      <c r="V460" t="n">
        <v>78</v>
      </c>
      <c r="W460" t="n">
        <v>73</v>
      </c>
      <c r="Y460" t="n">
        <v>327</v>
      </c>
      <c r="Z460" t="n">
        <v>92</v>
      </c>
      <c r="AA460" t="n">
        <v>88</v>
      </c>
      <c r="AB460" t="n">
        <v>84</v>
      </c>
      <c r="AD460" t="n">
        <v>354</v>
      </c>
      <c r="AE460" t="n">
        <v>88</v>
      </c>
      <c r="AF460" t="n">
        <v>81</v>
      </c>
      <c r="AG460" t="n">
        <v>90</v>
      </c>
      <c r="AI460" t="n">
        <v>358</v>
      </c>
      <c r="AJ460" t="n">
        <v>103</v>
      </c>
      <c r="AK460" t="n">
        <v>89</v>
      </c>
      <c r="AL460" t="n">
        <v>101</v>
      </c>
      <c r="AN460" t="n">
        <v>411</v>
      </c>
      <c r="AO460" t="n">
        <v>113</v>
      </c>
      <c r="AP460" t="n">
        <v>123</v>
      </c>
      <c r="AQ460" t="n">
        <v>126</v>
      </c>
      <c r="AS460" t="n">
        <v>497</v>
      </c>
      <c r="AT460" t="n">
        <v>132</v>
      </c>
    </row>
    <row r="461">
      <c r="A461" t="inlineStr">
        <is>
          <t>Sustainable resources and other</t>
        </is>
      </c>
      <c r="C461" t="inlineStr">
        <is>
          <t>Million</t>
        </is>
      </c>
      <c r="D461" t="inlineStr">
        <is>
          <t>QQQQ</t>
        </is>
      </c>
      <c r="E461" t="inlineStr">
        <is>
          <t>Yes</t>
        </is>
      </c>
      <c r="F461" t="n">
        <v>8</v>
      </c>
      <c r="G461" t="n">
        <v>5</v>
      </c>
      <c r="H461" t="n">
        <v>7</v>
      </c>
      <c r="J461" t="n">
        <v>28</v>
      </c>
      <c r="K461" t="n">
        <v>8</v>
      </c>
      <c r="L461" t="n">
        <v>6</v>
      </c>
      <c r="M461" t="n">
        <v>6</v>
      </c>
      <c r="O461" t="n">
        <v>25</v>
      </c>
      <c r="P461" t="n">
        <v>13</v>
      </c>
      <c r="Q461" t="n">
        <v>4</v>
      </c>
      <c r="R461" t="n">
        <v>6</v>
      </c>
      <c r="T461" t="n">
        <v>29</v>
      </c>
      <c r="U461" t="n">
        <v>8</v>
      </c>
      <c r="V461" t="n">
        <v>8</v>
      </c>
      <c r="W461" t="n">
        <v>7</v>
      </c>
      <c r="Y461" t="n">
        <v>31</v>
      </c>
      <c r="Z461" t="n">
        <v>11</v>
      </c>
      <c r="AA461" t="n">
        <v>4</v>
      </c>
      <c r="AB461" t="n">
        <v>3</v>
      </c>
      <c r="AD461" t="n">
        <v>22</v>
      </c>
      <c r="AE461" t="n">
        <v>2</v>
      </c>
      <c r="AF461" t="n">
        <v>3</v>
      </c>
      <c r="AG461" t="n">
        <v>2</v>
      </c>
      <c r="AI461" t="n">
        <v>10</v>
      </c>
      <c r="AJ461" t="n">
        <v>4</v>
      </c>
      <c r="AK461" t="n">
        <v>7</v>
      </c>
      <c r="AL461" t="n">
        <v>2</v>
      </c>
      <c r="AN461" t="n">
        <v>15</v>
      </c>
      <c r="AO461" t="n">
        <v>2</v>
      </c>
      <c r="AP461" t="n">
        <v>2</v>
      </c>
      <c r="AS461" t="n">
        <v>4</v>
      </c>
      <c r="AT461" t="n">
        <v>4</v>
      </c>
    </row>
    <row r="462">
      <c r="A462" t="inlineStr">
        <is>
          <t>Realized disposition gains</t>
        </is>
      </c>
      <c r="C462" t="inlineStr">
        <is>
          <t>Million</t>
        </is>
      </c>
      <c r="D462" t="inlineStr">
        <is>
          <t>QQQQ</t>
        </is>
      </c>
      <c r="E462" t="inlineStr">
        <is>
          <t>Yes</t>
        </is>
      </c>
      <c r="H462" t="n">
        <v>7</v>
      </c>
      <c r="J462" t="n">
        <v>7</v>
      </c>
      <c r="K462" t="n">
        <v>0</v>
      </c>
      <c r="L462" t="n">
        <v>43</v>
      </c>
      <c r="M462" t="n">
        <v>20</v>
      </c>
      <c r="O462" t="n">
        <v>95</v>
      </c>
      <c r="U462" t="n">
        <v>244</v>
      </c>
      <c r="Y462" t="n">
        <v>244</v>
      </c>
      <c r="Z462" t="n">
        <v>91</v>
      </c>
      <c r="AA462" t="n">
        <v>-30</v>
      </c>
      <c r="AB462" t="n">
        <v>16</v>
      </c>
      <c r="AD462" t="n">
        <v>88</v>
      </c>
      <c r="AE462" t="n">
        <v>47</v>
      </c>
      <c r="AF462" t="n">
        <v>0</v>
      </c>
      <c r="AG462" t="n">
        <v>152</v>
      </c>
      <c r="AI462" t="n">
        <v>201</v>
      </c>
      <c r="AJ462" t="n">
        <v>23</v>
      </c>
      <c r="AK462" t="n">
        <v>221</v>
      </c>
      <c r="AL462" t="n">
        <v>145</v>
      </c>
      <c r="AN462" t="n">
        <v>371</v>
      </c>
      <c r="AO462" t="n">
        <v>0</v>
      </c>
      <c r="AP462" t="n">
        <v>120</v>
      </c>
      <c r="AQ462" t="n">
        <v>0</v>
      </c>
      <c r="AS462" t="n">
        <v>139</v>
      </c>
    </row>
    <row r="463">
      <c r="A463" t="inlineStr">
        <is>
          <t>Total</t>
        </is>
      </c>
      <c r="C463" t="inlineStr">
        <is>
          <t>Million</t>
        </is>
      </c>
      <c r="D463" t="inlineStr">
        <is>
          <t>QQQQ</t>
        </is>
      </c>
      <c r="E463" t="inlineStr">
        <is>
          <t>Yes</t>
        </is>
      </c>
      <c r="F463" t="n">
        <v>57</v>
      </c>
      <c r="G463" t="n">
        <v>61</v>
      </c>
      <c r="H463" t="n">
        <v>71</v>
      </c>
      <c r="J463" t="n">
        <v>252</v>
      </c>
      <c r="K463" t="n">
        <v>71</v>
      </c>
      <c r="L463" t="n">
        <v>111</v>
      </c>
      <c r="M463" t="n">
        <v>89</v>
      </c>
      <c r="O463" t="n">
        <v>374</v>
      </c>
      <c r="P463" t="n">
        <v>83</v>
      </c>
      <c r="Q463" t="n">
        <v>84</v>
      </c>
      <c r="R463" t="n">
        <v>87</v>
      </c>
      <c r="T463" t="n">
        <v>345</v>
      </c>
      <c r="U463" t="n">
        <v>341</v>
      </c>
      <c r="V463" t="n">
        <v>86</v>
      </c>
      <c r="W463" t="n">
        <v>80</v>
      </c>
      <c r="Y463" t="n">
        <v>602</v>
      </c>
      <c r="Z463" t="n">
        <v>194</v>
      </c>
      <c r="AA463" t="n">
        <v>62</v>
      </c>
      <c r="AB463" t="n">
        <v>103</v>
      </c>
      <c r="AD463" t="n">
        <v>464</v>
      </c>
      <c r="AE463" t="n">
        <v>137</v>
      </c>
      <c r="AF463" t="n">
        <v>84</v>
      </c>
      <c r="AG463" t="n">
        <v>244</v>
      </c>
      <c r="AI463" t="n">
        <v>569</v>
      </c>
      <c r="AJ463" t="n">
        <v>130</v>
      </c>
      <c r="AK463" t="n">
        <v>317</v>
      </c>
      <c r="AL463" t="n">
        <v>248</v>
      </c>
      <c r="AN463" t="n">
        <v>797</v>
      </c>
      <c r="AO463" t="n">
        <v>115</v>
      </c>
      <c r="AP463" t="n">
        <v>245</v>
      </c>
      <c r="AQ463" t="n">
        <v>126</v>
      </c>
      <c r="AS463" t="n">
        <v>640</v>
      </c>
      <c r="AT463" t="n">
        <v>136</v>
      </c>
    </row>
    <row r="464">
      <c r="A464" t="inlineStr">
        <is>
          <t>Total-c</t>
        </is>
      </c>
      <c r="F464">
        <f>SUM(F460:F462)</f>
        <v/>
      </c>
      <c r="G464">
        <f>SUM(G460:G462)</f>
        <v/>
      </c>
      <c r="H464">
        <f>SUM(H460:H462)</f>
        <v/>
      </c>
      <c r="J464">
        <f>SUM(J460:J462)</f>
        <v/>
      </c>
      <c r="K464">
        <f>SUM(K460:K462)</f>
        <v/>
      </c>
      <c r="L464">
        <f>SUM(L460:L462)</f>
        <v/>
      </c>
      <c r="M464">
        <f>SUM(M460:M462)</f>
        <v/>
      </c>
      <c r="O464">
        <f>SUM(O460:O462)</f>
        <v/>
      </c>
      <c r="P464">
        <f>SUM(P460:P462)</f>
        <v/>
      </c>
      <c r="Q464">
        <f>SUM(Q460:Q462)</f>
        <v/>
      </c>
      <c r="R464">
        <f>SUM(R460:R462)</f>
        <v/>
      </c>
      <c r="T464">
        <f>SUM(T460:T462)</f>
        <v/>
      </c>
      <c r="U464">
        <f>SUM(U460:U462)</f>
        <v/>
      </c>
      <c r="V464">
        <f>SUM(V460:V462)</f>
        <v/>
      </c>
      <c r="W464">
        <f>SUM(W460:W462)</f>
        <v/>
      </c>
      <c r="Y464">
        <f>SUM(Y460:Y462)</f>
        <v/>
      </c>
      <c r="Z464">
        <f>SUM(Z460:Z462)</f>
        <v/>
      </c>
      <c r="AA464">
        <f>SUM(AA460:AA462)</f>
        <v/>
      </c>
      <c r="AB464">
        <f>SUM(AB460:AB462)</f>
        <v/>
      </c>
      <c r="AD464">
        <f>SUM(AD460:AD462)</f>
        <v/>
      </c>
      <c r="AE464">
        <f>SUM(AE460:AE462)</f>
        <v/>
      </c>
      <c r="AF464">
        <f>SUM(AF460:AF462)</f>
        <v/>
      </c>
      <c r="AG464">
        <f>SUM(AG460:AG462)</f>
        <v/>
      </c>
      <c r="AI464">
        <f>SUM(AI460:AI462)</f>
        <v/>
      </c>
      <c r="AJ464">
        <f>SUM(AJ460:AJ462)</f>
        <v/>
      </c>
      <c r="AK464">
        <f>SUM(AK460:AK462)</f>
        <v/>
      </c>
      <c r="AL464">
        <f>SUM(AL460:AL462)</f>
        <v/>
      </c>
      <c r="AN464">
        <f>SUM(AN460:AN462)</f>
        <v/>
      </c>
      <c r="AO464">
        <f>SUM(AO460:AO462)</f>
        <v/>
      </c>
      <c r="AP464">
        <f>SUM(AP460:AP462)</f>
        <v/>
      </c>
      <c r="AQ464">
        <f>SUM(AQ460:AQ462)</f>
        <v/>
      </c>
      <c r="AS464">
        <f>SUM(AS460:AS462)</f>
        <v/>
      </c>
      <c r="AT464">
        <f>SUM(AT460:AT462)</f>
        <v/>
      </c>
    </row>
    <row r="465">
      <c r="A465" t="inlineStr">
        <is>
          <t>Sum check</t>
        </is>
      </c>
      <c r="F465">
        <f>F463-F464</f>
        <v/>
      </c>
      <c r="G465">
        <f>G463-G464</f>
        <v/>
      </c>
      <c r="H465">
        <f>H463-H464</f>
        <v/>
      </c>
      <c r="J465">
        <f>J463-J464</f>
        <v/>
      </c>
      <c r="K465">
        <f>K463-K464</f>
        <v/>
      </c>
      <c r="L465">
        <f>L463-L464</f>
        <v/>
      </c>
      <c r="M465">
        <f>M463-M464</f>
        <v/>
      </c>
      <c r="O465">
        <f>O463-O464</f>
        <v/>
      </c>
      <c r="P465">
        <f>P463-P464</f>
        <v/>
      </c>
      <c r="Q465">
        <f>Q463-Q464</f>
        <v/>
      </c>
      <c r="R465">
        <f>R463-R464</f>
        <v/>
      </c>
      <c r="T465">
        <f>T463-T464</f>
        <v/>
      </c>
      <c r="U465">
        <f>U463-U464</f>
        <v/>
      </c>
      <c r="V465">
        <f>V463-V464</f>
        <v/>
      </c>
      <c r="W465">
        <f>W463-W464</f>
        <v/>
      </c>
      <c r="Y465">
        <f>Y463-Y464</f>
        <v/>
      </c>
      <c r="Z465">
        <f>Z463-Z464</f>
        <v/>
      </c>
      <c r="AA465">
        <f>AA463-AA464</f>
        <v/>
      </c>
      <c r="AB465">
        <f>AB463-AB464</f>
        <v/>
      </c>
      <c r="AD465">
        <f>AD463-AD464</f>
        <v/>
      </c>
      <c r="AE465">
        <f>AE463-AE464</f>
        <v/>
      </c>
      <c r="AF465">
        <f>AF463-AF464</f>
        <v/>
      </c>
      <c r="AG465">
        <f>AG463-AG464</f>
        <v/>
      </c>
      <c r="AI465">
        <f>AI463-AI464</f>
        <v/>
      </c>
      <c r="AJ465">
        <f>AJ463-AJ464</f>
        <v/>
      </c>
      <c r="AK465">
        <f>AK463-AK464</f>
        <v/>
      </c>
      <c r="AL465">
        <f>AL463-AL464</f>
        <v/>
      </c>
      <c r="AN465">
        <f>AN463-AN464</f>
        <v/>
      </c>
      <c r="AO465">
        <f>AO463-AO464</f>
        <v/>
      </c>
      <c r="AP465">
        <f>AP463-AP464</f>
        <v/>
      </c>
      <c r="AQ465">
        <f>AQ463-AQ464</f>
        <v/>
      </c>
      <c r="AS465">
        <f>AS463-AS464</f>
        <v/>
      </c>
      <c r="AT465">
        <f>AT463-AT464</f>
        <v/>
      </c>
    </row>
    <row r="466">
      <c r="A466" t="inlineStr">
        <is>
          <t>Link check</t>
        </is>
      </c>
      <c r="F466">
        <f>F463-F212</f>
        <v/>
      </c>
      <c r="G466">
        <f>G463-G212</f>
        <v/>
      </c>
      <c r="H466">
        <f>H463-H212</f>
        <v/>
      </c>
      <c r="J466">
        <f>J463-J212</f>
        <v/>
      </c>
      <c r="K466">
        <f>K463-K212</f>
        <v/>
      </c>
      <c r="L466">
        <f>L463-L212</f>
        <v/>
      </c>
      <c r="M466">
        <f>M463-M212</f>
        <v/>
      </c>
      <c r="O466">
        <f>O463-O212</f>
        <v/>
      </c>
      <c r="P466">
        <f>P463-P212</f>
        <v/>
      </c>
      <c r="Q466">
        <f>Q463-Q212</f>
        <v/>
      </c>
      <c r="R466">
        <f>R463-R212</f>
        <v/>
      </c>
      <c r="T466">
        <f>T463-T212</f>
        <v/>
      </c>
      <c r="U466">
        <f>U463-U212</f>
        <v/>
      </c>
      <c r="V466">
        <f>V463-V212</f>
        <v/>
      </c>
      <c r="W466">
        <f>W463-W212</f>
        <v/>
      </c>
      <c r="Y466">
        <f>Y463-Y212</f>
        <v/>
      </c>
      <c r="Z466">
        <f>Z463-Z212</f>
        <v/>
      </c>
      <c r="AA466">
        <f>AA463-AA212</f>
        <v/>
      </c>
      <c r="AB466">
        <f>AB463-AB212</f>
        <v/>
      </c>
      <c r="AD466">
        <f>AD463-AD212</f>
        <v/>
      </c>
      <c r="AE466">
        <f>AE463-AE212</f>
        <v/>
      </c>
      <c r="AF466">
        <f>AF463-AF212</f>
        <v/>
      </c>
      <c r="AG466">
        <f>AG463-AG212</f>
        <v/>
      </c>
      <c r="AI466">
        <f>AI463-AI212</f>
        <v/>
      </c>
      <c r="AJ466">
        <f>AJ463-AJ212</f>
        <v/>
      </c>
      <c r="AK466">
        <f>AK463-AK212</f>
        <v/>
      </c>
      <c r="AL466">
        <f>AL463-AL212</f>
        <v/>
      </c>
      <c r="AN466">
        <f>AN463-AN212</f>
        <v/>
      </c>
      <c r="AO466">
        <f>AO463-AO212</f>
        <v/>
      </c>
      <c r="AP466">
        <f>AP463-AP212</f>
        <v/>
      </c>
      <c r="AQ466">
        <f>AQ463-AQ212</f>
        <v/>
      </c>
      <c r="AS466">
        <f>AS463-AS212</f>
        <v/>
      </c>
      <c r="AT466">
        <f>AT463-AT212</f>
        <v/>
      </c>
    </row>
    <row r="468">
      <c r="A468" t="inlineStr">
        <is>
          <t>Cash distributions received</t>
        </is>
      </c>
      <c r="C468" t="inlineStr">
        <is>
          <t>Million</t>
        </is>
      </c>
      <c r="D468" t="inlineStr">
        <is>
          <t>QQQQ</t>
        </is>
      </c>
      <c r="AT468" t="n">
        <v>84</v>
      </c>
    </row>
    <row r="470">
      <c r="A470" t="inlineStr">
        <is>
          <t>Common equity</t>
        </is>
      </c>
    </row>
    <row r="471">
      <c r="A471" t="inlineStr">
        <is>
          <t>Brookfield infrastructure</t>
        </is>
      </c>
      <c r="C471" t="inlineStr">
        <is>
          <t>Million</t>
        </is>
      </c>
      <c r="D471" t="inlineStr">
        <is>
          <t>QQQQ</t>
        </is>
      </c>
      <c r="F471" t="n">
        <v>1307</v>
      </c>
      <c r="G471" t="n">
        <v>1569</v>
      </c>
      <c r="H471" t="n">
        <v>1470</v>
      </c>
      <c r="I471" t="n">
        <v>1585</v>
      </c>
      <c r="K471" t="n">
        <v>1610</v>
      </c>
      <c r="L471" t="n">
        <v>1638</v>
      </c>
      <c r="M471" t="n">
        <v>1599</v>
      </c>
      <c r="N471" t="n">
        <v>1934</v>
      </c>
      <c r="P471" t="n">
        <v>1881</v>
      </c>
      <c r="Q471" t="n">
        <v>1783</v>
      </c>
      <c r="R471" t="n">
        <v>2080</v>
      </c>
      <c r="S471" t="n">
        <v>2098</v>
      </c>
      <c r="U471" t="n">
        <v>2105</v>
      </c>
      <c r="V471" t="n">
        <v>1920</v>
      </c>
      <c r="W471" t="n">
        <v>1815</v>
      </c>
      <c r="X471" t="n">
        <v>1916</v>
      </c>
      <c r="Z471" t="n">
        <v>1958</v>
      </c>
      <c r="AA471" t="n">
        <v>1913</v>
      </c>
      <c r="AB471" t="n">
        <v>2000</v>
      </c>
      <c r="AC471" t="n">
        <v>2141</v>
      </c>
      <c r="AE471" t="n">
        <v>1888</v>
      </c>
      <c r="AF471" t="n">
        <v>1794</v>
      </c>
      <c r="AG471" t="n">
        <v>1674</v>
      </c>
      <c r="AH471" t="n">
        <v>1920</v>
      </c>
      <c r="AJ471" t="n">
        <v>1874</v>
      </c>
      <c r="AK471" t="n">
        <v>1939</v>
      </c>
      <c r="AL471" t="n">
        <v>1915</v>
      </c>
      <c r="AM471" t="n">
        <v>2696</v>
      </c>
      <c r="AO471" t="n">
        <v>2713</v>
      </c>
      <c r="AP471" t="n">
        <v>2564</v>
      </c>
      <c r="AQ471" t="n">
        <v>2462</v>
      </c>
      <c r="AR471" t="n">
        <v>2524</v>
      </c>
      <c r="AT471" t="n">
        <v>2461</v>
      </c>
    </row>
    <row r="472">
      <c r="A472" t="inlineStr">
        <is>
          <t>Sustainable resources and other</t>
        </is>
      </c>
      <c r="C472" t="inlineStr">
        <is>
          <t>Million</t>
        </is>
      </c>
      <c r="D472" t="inlineStr">
        <is>
          <t>QQQQ</t>
        </is>
      </c>
      <c r="F472" t="n">
        <v>616</v>
      </c>
      <c r="G472" t="n">
        <v>613</v>
      </c>
      <c r="H472" t="n">
        <v>554</v>
      </c>
      <c r="I472" t="n">
        <v>618</v>
      </c>
      <c r="K472" t="n">
        <v>684</v>
      </c>
      <c r="L472" t="n">
        <v>730</v>
      </c>
      <c r="M472" t="n">
        <v>744</v>
      </c>
      <c r="N472" t="n">
        <v>763</v>
      </c>
      <c r="P472" t="n">
        <v>787</v>
      </c>
      <c r="Q472" t="n">
        <v>788</v>
      </c>
      <c r="R472" t="n">
        <v>794</v>
      </c>
      <c r="S472" t="n">
        <v>736</v>
      </c>
      <c r="U472" t="n">
        <v>741</v>
      </c>
      <c r="V472" t="n">
        <v>672</v>
      </c>
      <c r="W472" t="n">
        <v>730</v>
      </c>
      <c r="X472" t="n">
        <v>971</v>
      </c>
      <c r="Z472" t="n">
        <v>781</v>
      </c>
      <c r="AA472" t="n">
        <v>765</v>
      </c>
      <c r="AB472" t="n">
        <v>617</v>
      </c>
      <c r="AC472" t="n">
        <v>651</v>
      </c>
      <c r="AE472" t="n">
        <v>562</v>
      </c>
      <c r="AF472" t="n">
        <v>542</v>
      </c>
      <c r="AG472" t="n">
        <v>563</v>
      </c>
      <c r="AH472" t="n">
        <v>632</v>
      </c>
      <c r="AJ472" t="n">
        <v>575</v>
      </c>
      <c r="AK472" t="n">
        <v>384</v>
      </c>
      <c r="AL472" t="n">
        <v>378</v>
      </c>
      <c r="AM472" t="n">
        <v>326</v>
      </c>
      <c r="AO472" t="n">
        <v>297</v>
      </c>
      <c r="AP472" t="n">
        <v>217</v>
      </c>
      <c r="AQ472" t="n">
        <v>88</v>
      </c>
      <c r="AR472" t="n">
        <v>260</v>
      </c>
      <c r="AT472" t="n">
        <v>188</v>
      </c>
    </row>
    <row r="473">
      <c r="A473" t="inlineStr">
        <is>
          <t>Total</t>
        </is>
      </c>
      <c r="C473" t="inlineStr">
        <is>
          <t>Million</t>
        </is>
      </c>
      <c r="D473" t="inlineStr">
        <is>
          <t>QQQQ</t>
        </is>
      </c>
      <c r="F473" t="n">
        <v>1923</v>
      </c>
      <c r="G473" t="n">
        <v>2182</v>
      </c>
      <c r="H473" t="n">
        <v>2024</v>
      </c>
      <c r="I473" t="n">
        <v>2203</v>
      </c>
      <c r="K473" t="n">
        <v>2294</v>
      </c>
      <c r="L473" t="n">
        <v>2368</v>
      </c>
      <c r="M473" t="n">
        <v>2343</v>
      </c>
      <c r="N473" t="n">
        <v>2697</v>
      </c>
      <c r="P473" t="n">
        <v>2668</v>
      </c>
      <c r="Q473" t="n">
        <v>2571</v>
      </c>
      <c r="R473" t="n">
        <v>2874</v>
      </c>
      <c r="S473" t="n">
        <v>2834</v>
      </c>
      <c r="U473" t="n">
        <v>2846</v>
      </c>
      <c r="V473" t="n">
        <v>2592</v>
      </c>
      <c r="W473" t="n">
        <v>2545</v>
      </c>
      <c r="X473" t="n">
        <v>2887</v>
      </c>
      <c r="Z473" t="n">
        <v>2739</v>
      </c>
      <c r="AA473" t="n">
        <v>2678</v>
      </c>
      <c r="AB473" t="n">
        <v>2617</v>
      </c>
      <c r="AC473" t="n">
        <v>2792</v>
      </c>
      <c r="AE473" t="n">
        <v>2450</v>
      </c>
      <c r="AF473" t="n">
        <v>2336</v>
      </c>
      <c r="AG473" t="n">
        <v>2237</v>
      </c>
      <c r="AH473" t="n">
        <v>2552</v>
      </c>
      <c r="AJ473" t="n">
        <v>2449</v>
      </c>
      <c r="AK473" t="n">
        <v>2323</v>
      </c>
      <c r="AL473" t="n">
        <v>2293</v>
      </c>
      <c r="AM473" t="n">
        <v>3022</v>
      </c>
      <c r="AO473" t="n">
        <v>3010</v>
      </c>
      <c r="AP473" t="n">
        <v>2781</v>
      </c>
      <c r="AQ473" t="n">
        <v>2550</v>
      </c>
      <c r="AR473" t="n">
        <v>2784</v>
      </c>
      <c r="AT473" t="n">
        <v>2649</v>
      </c>
    </row>
    <row r="474">
      <c r="A474" t="inlineStr">
        <is>
          <t>Total-c</t>
        </is>
      </c>
      <c r="F474">
        <f>SUM(F471:F472)</f>
        <v/>
      </c>
      <c r="G474">
        <f>SUM(G471:G472)</f>
        <v/>
      </c>
      <c r="H474">
        <f>SUM(H471:H472)</f>
        <v/>
      </c>
      <c r="I474">
        <f>SUM(I471:I472)</f>
        <v/>
      </c>
      <c r="K474">
        <f>SUM(K471:K472)</f>
        <v/>
      </c>
      <c r="L474">
        <f>SUM(L471:L472)</f>
        <v/>
      </c>
      <c r="M474">
        <f>SUM(M471:M472)</f>
        <v/>
      </c>
      <c r="N474">
        <f>SUM(N471:N472)</f>
        <v/>
      </c>
      <c r="P474">
        <f>SUM(P471:P472)</f>
        <v/>
      </c>
      <c r="Q474">
        <f>SUM(Q471:Q472)</f>
        <v/>
      </c>
      <c r="R474">
        <f>SUM(R471:R472)</f>
        <v/>
      </c>
      <c r="S474">
        <f>SUM(S471:S472)</f>
        <v/>
      </c>
      <c r="U474">
        <f>SUM(U471:U472)</f>
        <v/>
      </c>
      <c r="V474">
        <f>SUM(V471:V472)</f>
        <v/>
      </c>
      <c r="W474">
        <f>SUM(W471:W472)</f>
        <v/>
      </c>
      <c r="X474">
        <f>SUM(X471:X472)</f>
        <v/>
      </c>
      <c r="Z474">
        <f>SUM(Z471:Z472)</f>
        <v/>
      </c>
      <c r="AA474">
        <f>SUM(AA471:AA472)</f>
        <v/>
      </c>
      <c r="AB474">
        <f>SUM(AB471:AB472)</f>
        <v/>
      </c>
      <c r="AC474">
        <f>SUM(AC471:AC472)</f>
        <v/>
      </c>
      <c r="AE474">
        <f>SUM(AE471:AE472)</f>
        <v/>
      </c>
      <c r="AF474">
        <f>SUM(AF471:AF472)</f>
        <v/>
      </c>
      <c r="AG474">
        <f>SUM(AG471:AG472)</f>
        <v/>
      </c>
      <c r="AH474">
        <f>SUM(AH471:AH472)</f>
        <v/>
      </c>
      <c r="AJ474">
        <f>SUM(AJ471:AJ472)</f>
        <v/>
      </c>
      <c r="AK474">
        <f>SUM(AK471:AK472)</f>
        <v/>
      </c>
      <c r="AL474">
        <f>SUM(AL471:AL472)</f>
        <v/>
      </c>
      <c r="AM474">
        <f>SUM(AM471:AM472)</f>
        <v/>
      </c>
      <c r="AO474">
        <f>SUM(AO471:AO472)</f>
        <v/>
      </c>
      <c r="AP474">
        <f>SUM(AP471:AP472)</f>
        <v/>
      </c>
      <c r="AQ474">
        <f>SUM(AQ471:AQ472)</f>
        <v/>
      </c>
      <c r="AR474">
        <f>SUM(AR471:AR472)</f>
        <v/>
      </c>
      <c r="AT474">
        <f>SUM(AT471:AT472)</f>
        <v/>
      </c>
    </row>
    <row r="475">
      <c r="A475" t="inlineStr">
        <is>
          <t>Sum check</t>
        </is>
      </c>
      <c r="F475">
        <f>F473-F474</f>
        <v/>
      </c>
      <c r="G475">
        <f>G473-G474</f>
        <v/>
      </c>
      <c r="H475">
        <f>H473-H474</f>
        <v/>
      </c>
      <c r="I475">
        <f>I473-I474</f>
        <v/>
      </c>
      <c r="K475">
        <f>K473-K474</f>
        <v/>
      </c>
      <c r="L475">
        <f>L473-L474</f>
        <v/>
      </c>
      <c r="M475">
        <f>M473-M474</f>
        <v/>
      </c>
      <c r="N475">
        <f>N473-N474</f>
        <v/>
      </c>
      <c r="P475">
        <f>P473-P474</f>
        <v/>
      </c>
      <c r="Q475">
        <f>Q473-Q474</f>
        <v/>
      </c>
      <c r="R475">
        <f>R473-R474</f>
        <v/>
      </c>
      <c r="S475">
        <f>S473-S474</f>
        <v/>
      </c>
      <c r="U475">
        <f>U473-U474</f>
        <v/>
      </c>
      <c r="V475">
        <f>V473-V474</f>
        <v/>
      </c>
      <c r="W475">
        <f>W473-W474</f>
        <v/>
      </c>
      <c r="X475">
        <f>X473-X474</f>
        <v/>
      </c>
      <c r="Z475">
        <f>Z473-Z474</f>
        <v/>
      </c>
      <c r="AA475">
        <f>AA473-AA474</f>
        <v/>
      </c>
      <c r="AB475">
        <f>AB473-AB474</f>
        <v/>
      </c>
      <c r="AC475">
        <f>AC473-AC474</f>
        <v/>
      </c>
      <c r="AE475">
        <f>AE473-AE474</f>
        <v/>
      </c>
      <c r="AF475">
        <f>AF473-AF474</f>
        <v/>
      </c>
      <c r="AG475">
        <f>AG473-AG474</f>
        <v/>
      </c>
      <c r="AH475">
        <f>AH473-AH474</f>
        <v/>
      </c>
      <c r="AJ475">
        <f>AJ473-AJ474</f>
        <v/>
      </c>
      <c r="AK475">
        <f>AK473-AK474</f>
        <v/>
      </c>
      <c r="AL475">
        <f>AL473-AL474</f>
        <v/>
      </c>
      <c r="AM475">
        <f>AM473-AM474</f>
        <v/>
      </c>
      <c r="AO475">
        <f>AO473-AO474</f>
        <v/>
      </c>
      <c r="AP475">
        <f>AP473-AP474</f>
        <v/>
      </c>
      <c r="AQ475">
        <f>AQ473-AQ474</f>
        <v/>
      </c>
      <c r="AR475">
        <f>AR473-AR474</f>
        <v/>
      </c>
      <c r="AT475">
        <f>AT473-AT474</f>
        <v/>
      </c>
    </row>
    <row r="476">
      <c r="A476" t="inlineStr">
        <is>
          <t>Link check</t>
        </is>
      </c>
      <c r="F476">
        <f>F473-F138</f>
        <v/>
      </c>
      <c r="G476">
        <f>G473-G138</f>
        <v/>
      </c>
      <c r="H476">
        <f>H473-H138</f>
        <v/>
      </c>
      <c r="I476">
        <f>I473-I138</f>
        <v/>
      </c>
      <c r="K476">
        <f>K473-K138</f>
        <v/>
      </c>
      <c r="L476">
        <f>L473-L138</f>
        <v/>
      </c>
      <c r="M476">
        <f>M473-M138</f>
        <v/>
      </c>
      <c r="N476">
        <f>N473-N138</f>
        <v/>
      </c>
      <c r="P476">
        <f>P473-P138</f>
        <v/>
      </c>
      <c r="Q476">
        <f>Q473-Q138</f>
        <v/>
      </c>
      <c r="R476">
        <f>R473-R138</f>
        <v/>
      </c>
      <c r="S476">
        <f>S473-S138</f>
        <v/>
      </c>
      <c r="U476">
        <f>U473-U138</f>
        <v/>
      </c>
      <c r="V476">
        <f>V473-V138</f>
        <v/>
      </c>
      <c r="W476">
        <f>W473-W138</f>
        <v/>
      </c>
      <c r="X476">
        <f>X473-X138</f>
        <v/>
      </c>
      <c r="Z476">
        <f>Z473-Z138</f>
        <v/>
      </c>
      <c r="AA476">
        <f>AA473-AA138</f>
        <v/>
      </c>
      <c r="AB476">
        <f>AB473-AB138</f>
        <v/>
      </c>
      <c r="AC476">
        <f>AC473-AC138</f>
        <v/>
      </c>
      <c r="AE476">
        <f>AE473-AE138</f>
        <v/>
      </c>
      <c r="AF476">
        <f>AF473-AF138</f>
        <v/>
      </c>
      <c r="AG476">
        <f>AG473-AG138</f>
        <v/>
      </c>
      <c r="AH476">
        <f>AH473-AH138</f>
        <v/>
      </c>
      <c r="AJ476">
        <f>AJ473-AJ138</f>
        <v/>
      </c>
      <c r="AK476">
        <f>AK473-AK138</f>
        <v/>
      </c>
      <c r="AL476">
        <f>AL473-AL138</f>
        <v/>
      </c>
      <c r="AM476">
        <f>AM473-AM138</f>
        <v/>
      </c>
      <c r="AO476">
        <f>AO473-AO138</f>
        <v/>
      </c>
      <c r="AP476">
        <f>AP473-AP138</f>
        <v/>
      </c>
      <c r="AQ476">
        <f>AQ473-AQ138</f>
        <v/>
      </c>
      <c r="AR476">
        <f>AR473-AR138</f>
        <v/>
      </c>
      <c r="AT476">
        <f>AT473-AT138</f>
        <v/>
      </c>
    </row>
    <row r="478">
      <c r="A478" t="inlineStr">
        <is>
          <t>Brookfield infrastructure</t>
        </is>
      </c>
    </row>
    <row r="479">
      <c r="A479" t="inlineStr">
        <is>
          <t>Utilities</t>
        </is>
      </c>
      <c r="C479" t="inlineStr">
        <is>
          <t>Million</t>
        </is>
      </c>
      <c r="D479" t="inlineStr">
        <is>
          <t>QQQQ</t>
        </is>
      </c>
      <c r="E479" t="inlineStr">
        <is>
          <t>Yes</t>
        </is>
      </c>
      <c r="F479" t="n">
        <v>95</v>
      </c>
      <c r="G479" t="n">
        <v>93</v>
      </c>
      <c r="H479" t="n">
        <v>99</v>
      </c>
      <c r="J479" t="n">
        <v>387</v>
      </c>
      <c r="K479" t="n">
        <v>100</v>
      </c>
      <c r="L479" t="n">
        <v>100</v>
      </c>
      <c r="M479" t="n">
        <v>102</v>
      </c>
      <c r="O479" t="n">
        <v>399</v>
      </c>
      <c r="P479" t="n">
        <v>100</v>
      </c>
      <c r="Q479" t="n">
        <v>168</v>
      </c>
      <c r="R479" t="n">
        <v>170</v>
      </c>
      <c r="T479" t="n">
        <v>610</v>
      </c>
      <c r="U479" t="n">
        <v>169</v>
      </c>
      <c r="V479" t="n">
        <v>139</v>
      </c>
      <c r="W479" t="n">
        <v>130</v>
      </c>
      <c r="Y479" t="n">
        <v>576</v>
      </c>
      <c r="Z479" t="n">
        <v>137</v>
      </c>
      <c r="AA479" t="n">
        <v>143</v>
      </c>
      <c r="AB479" t="n">
        <v>145</v>
      </c>
      <c r="AD479" t="n">
        <v>577</v>
      </c>
      <c r="AE479" t="n">
        <v>146</v>
      </c>
      <c r="AF479" t="n">
        <v>130</v>
      </c>
      <c r="AG479" t="n">
        <v>139</v>
      </c>
      <c r="AI479" t="n">
        <v>659</v>
      </c>
      <c r="AJ479" t="n">
        <v>166</v>
      </c>
      <c r="AK479" t="n">
        <v>190</v>
      </c>
      <c r="AL479" t="n">
        <v>182</v>
      </c>
      <c r="AN479" t="n">
        <v>705</v>
      </c>
      <c r="AO479" t="n">
        <v>167</v>
      </c>
      <c r="AP479" t="n">
        <v>188</v>
      </c>
      <c r="AQ479" t="n">
        <v>196</v>
      </c>
      <c r="AS479" t="n">
        <v>739</v>
      </c>
      <c r="AT479" t="n">
        <v>208</v>
      </c>
    </row>
    <row r="480">
      <c r="A480" t="inlineStr">
        <is>
          <t>Transport</t>
        </is>
      </c>
      <c r="C480" t="inlineStr">
        <is>
          <t>Million</t>
        </is>
      </c>
      <c r="D480" t="inlineStr">
        <is>
          <t>QQQQ</t>
        </is>
      </c>
      <c r="E480" t="inlineStr">
        <is>
          <t>Yes</t>
        </is>
      </c>
      <c r="F480" t="n">
        <v>96</v>
      </c>
      <c r="G480" t="n">
        <v>104</v>
      </c>
      <c r="H480" t="n">
        <v>103</v>
      </c>
      <c r="J480" t="n">
        <v>398</v>
      </c>
      <c r="K480" t="n">
        <v>94</v>
      </c>
      <c r="L480" t="n">
        <v>102</v>
      </c>
      <c r="M480" t="n">
        <v>112</v>
      </c>
      <c r="O480" t="n">
        <v>423</v>
      </c>
      <c r="P480" t="n">
        <v>123</v>
      </c>
      <c r="Q480" t="n">
        <v>134</v>
      </c>
      <c r="R480" t="n">
        <v>136</v>
      </c>
      <c r="T480" t="n">
        <v>532</v>
      </c>
      <c r="U480" t="n">
        <v>137</v>
      </c>
      <c r="V480" t="n">
        <v>133</v>
      </c>
      <c r="W480" t="n">
        <v>119</v>
      </c>
      <c r="Y480" t="n">
        <v>518</v>
      </c>
      <c r="Z480" t="n">
        <v>139</v>
      </c>
      <c r="AA480" t="n">
        <v>135</v>
      </c>
      <c r="AB480" t="n">
        <v>128</v>
      </c>
      <c r="AD480" t="n">
        <v>530</v>
      </c>
      <c r="AE480" t="n">
        <v>120</v>
      </c>
      <c r="AF480" t="n">
        <v>108</v>
      </c>
      <c r="AG480" t="n">
        <v>135</v>
      </c>
      <c r="AI480" t="n">
        <v>590</v>
      </c>
      <c r="AJ480" t="n">
        <v>162</v>
      </c>
      <c r="AK480" t="n">
        <v>173</v>
      </c>
      <c r="AL480" t="n">
        <v>181</v>
      </c>
      <c r="AN480" t="n">
        <v>701</v>
      </c>
      <c r="AO480" t="n">
        <v>185</v>
      </c>
      <c r="AP480" t="n">
        <v>199</v>
      </c>
      <c r="AQ480" t="n">
        <v>203</v>
      </c>
      <c r="AS480" t="n">
        <v>794</v>
      </c>
      <c r="AT480" t="n">
        <v>192</v>
      </c>
    </row>
    <row r="481">
      <c r="A481" t="inlineStr">
        <is>
          <t>Energy</t>
        </is>
      </c>
      <c r="C481" t="inlineStr">
        <is>
          <t>Million</t>
        </is>
      </c>
      <c r="D481" t="inlineStr">
        <is>
          <t>QQQQ</t>
        </is>
      </c>
      <c r="E481" t="inlineStr">
        <is>
          <t>Yes</t>
        </is>
      </c>
      <c r="F481" t="n">
        <v>28</v>
      </c>
      <c r="G481" t="n">
        <v>23</v>
      </c>
      <c r="H481" t="n">
        <v>19</v>
      </c>
      <c r="J481" t="n">
        <v>90</v>
      </c>
      <c r="K481" t="n">
        <v>40</v>
      </c>
      <c r="L481" t="n">
        <v>43</v>
      </c>
      <c r="M481" t="n">
        <v>40</v>
      </c>
      <c r="O481" t="n">
        <v>175</v>
      </c>
      <c r="P481" t="n">
        <v>62</v>
      </c>
      <c r="Q481" t="n">
        <v>43</v>
      </c>
      <c r="R481" t="n">
        <v>48</v>
      </c>
      <c r="T481" t="n">
        <v>209</v>
      </c>
      <c r="U481" t="n">
        <v>66</v>
      </c>
      <c r="V481" t="n">
        <v>54</v>
      </c>
      <c r="W481" t="n">
        <v>59</v>
      </c>
      <c r="Y481" t="n">
        <v>269</v>
      </c>
      <c r="Z481" t="n">
        <v>107</v>
      </c>
      <c r="AA481" t="n">
        <v>96</v>
      </c>
      <c r="AB481" t="n">
        <v>100</v>
      </c>
      <c r="AD481" t="n">
        <v>412</v>
      </c>
      <c r="AE481" t="n">
        <v>115</v>
      </c>
      <c r="AF481" t="n">
        <v>106</v>
      </c>
      <c r="AG481" t="n">
        <v>115</v>
      </c>
    </row>
    <row r="482">
      <c r="A482" t="inlineStr">
        <is>
          <t>Midstream</t>
        </is>
      </c>
      <c r="C482" t="inlineStr">
        <is>
          <t>Million</t>
        </is>
      </c>
      <c r="D482" t="inlineStr">
        <is>
          <t>QQQQ</t>
        </is>
      </c>
      <c r="E482" t="inlineStr">
        <is>
          <t>Yes</t>
        </is>
      </c>
      <c r="AI482" t="n">
        <v>289</v>
      </c>
      <c r="AJ482" t="n">
        <v>146</v>
      </c>
      <c r="AK482" t="n">
        <v>60</v>
      </c>
      <c r="AL482" t="n">
        <v>103</v>
      </c>
      <c r="AN482" t="n">
        <v>492</v>
      </c>
      <c r="AO482" t="n">
        <v>196</v>
      </c>
      <c r="AP482" t="n">
        <v>170</v>
      </c>
      <c r="AQ482" t="n">
        <v>172</v>
      </c>
      <c r="AS482" t="n">
        <v>743</v>
      </c>
      <c r="AT482" t="n">
        <v>198</v>
      </c>
    </row>
    <row r="483">
      <c r="A483" t="inlineStr">
        <is>
          <t>Data</t>
        </is>
      </c>
      <c r="C483" t="inlineStr">
        <is>
          <t>Million</t>
        </is>
      </c>
      <c r="D483" t="inlineStr">
        <is>
          <t>QQQQ</t>
        </is>
      </c>
      <c r="E483" t="inlineStr">
        <is>
          <t>Yes</t>
        </is>
      </c>
      <c r="F483" t="n">
        <v>0</v>
      </c>
      <c r="G483" t="n">
        <v>20</v>
      </c>
      <c r="H483" t="n">
        <v>20</v>
      </c>
      <c r="J483" t="n">
        <v>60</v>
      </c>
      <c r="K483" t="n">
        <v>19</v>
      </c>
      <c r="L483" t="n">
        <v>19</v>
      </c>
      <c r="M483" t="n">
        <v>19</v>
      </c>
      <c r="O483" t="n">
        <v>77</v>
      </c>
      <c r="P483" t="n">
        <v>19</v>
      </c>
      <c r="Q483" t="n">
        <v>19</v>
      </c>
      <c r="R483" t="n">
        <v>19</v>
      </c>
      <c r="T483" t="n">
        <v>76</v>
      </c>
      <c r="U483" t="n">
        <v>19</v>
      </c>
      <c r="V483" t="n">
        <v>19</v>
      </c>
      <c r="W483" t="n">
        <v>19</v>
      </c>
      <c r="Y483" t="n">
        <v>77</v>
      </c>
      <c r="Z483" t="n">
        <v>28</v>
      </c>
      <c r="AA483" t="n">
        <v>30</v>
      </c>
      <c r="AB483" t="n">
        <v>36</v>
      </c>
      <c r="AD483" t="n">
        <v>136</v>
      </c>
      <c r="AE483" t="n">
        <v>42</v>
      </c>
      <c r="AF483" t="n">
        <v>43</v>
      </c>
      <c r="AG483" t="n">
        <v>50</v>
      </c>
      <c r="AI483" t="n">
        <v>196</v>
      </c>
      <c r="AJ483" t="n">
        <v>60</v>
      </c>
      <c r="AK483" t="n">
        <v>60</v>
      </c>
      <c r="AL483" t="n">
        <v>58</v>
      </c>
      <c r="AN483" t="n">
        <v>238</v>
      </c>
      <c r="AO483" t="n">
        <v>58</v>
      </c>
      <c r="AP483" t="n">
        <v>60</v>
      </c>
      <c r="AQ483" t="n">
        <v>60</v>
      </c>
      <c r="AS483" t="n">
        <v>239</v>
      </c>
      <c r="AT483" t="n">
        <v>70</v>
      </c>
    </row>
    <row r="484">
      <c r="A484" t="inlineStr">
        <is>
          <t>Corporate</t>
        </is>
      </c>
      <c r="C484" t="inlineStr">
        <is>
          <t>Million</t>
        </is>
      </c>
      <c r="D484" t="inlineStr">
        <is>
          <t>QQQQ</t>
        </is>
      </c>
      <c r="E484" t="inlineStr">
        <is>
          <t>Yes</t>
        </is>
      </c>
      <c r="F484" t="n">
        <v>-33</v>
      </c>
      <c r="G484" t="n">
        <v>-32</v>
      </c>
      <c r="H484" t="n">
        <v>-31</v>
      </c>
      <c r="J484" t="n">
        <v>-127</v>
      </c>
      <c r="K484" t="n">
        <v>-19</v>
      </c>
      <c r="L484" t="n">
        <v>-34</v>
      </c>
      <c r="M484" t="n">
        <v>-38</v>
      </c>
      <c r="O484" t="n">
        <v>-130</v>
      </c>
      <c r="P484" t="n">
        <v>-43</v>
      </c>
      <c r="Q484" t="n">
        <v>-69</v>
      </c>
      <c r="R484" t="n">
        <v>-72</v>
      </c>
      <c r="T484" t="n">
        <v>-257</v>
      </c>
      <c r="U484" t="n">
        <v>-58</v>
      </c>
      <c r="V484" t="n">
        <v>-51</v>
      </c>
      <c r="W484" t="n">
        <v>-49</v>
      </c>
      <c r="Y484" t="n">
        <v>-209</v>
      </c>
      <c r="Z484" t="n">
        <v>-60</v>
      </c>
      <c r="AA484" t="n">
        <v>-67</v>
      </c>
      <c r="AB484" t="n">
        <v>-71</v>
      </c>
      <c r="AD484" t="n">
        <v>-271</v>
      </c>
      <c r="AE484" t="n">
        <v>-65</v>
      </c>
      <c r="AF484" t="n">
        <v>-54</v>
      </c>
      <c r="AG484" t="n">
        <v>-74</v>
      </c>
      <c r="AI484" t="n">
        <v>-280</v>
      </c>
      <c r="AJ484" t="n">
        <v>-103</v>
      </c>
      <c r="AK484" t="n">
        <v>-89</v>
      </c>
      <c r="AL484" t="n">
        <v>-102</v>
      </c>
      <c r="AN484" t="n">
        <v>-403</v>
      </c>
      <c r="AO484" t="n">
        <v>-113</v>
      </c>
      <c r="AP484" t="n">
        <v>-104</v>
      </c>
      <c r="AQ484" t="n">
        <v>-106</v>
      </c>
      <c r="AS484" t="n">
        <v>-428</v>
      </c>
      <c r="AT484" t="n">
        <v>-114</v>
      </c>
    </row>
    <row r="485">
      <c r="A485" t="inlineStr">
        <is>
          <t>Attributable to unit-holders</t>
        </is>
      </c>
      <c r="C485" t="inlineStr">
        <is>
          <t>Million</t>
        </is>
      </c>
      <c r="D485" t="inlineStr">
        <is>
          <t>QQQQ</t>
        </is>
      </c>
      <c r="E485" t="inlineStr">
        <is>
          <t>Yes</t>
        </is>
      </c>
      <c r="F485" t="n">
        <v>186</v>
      </c>
      <c r="G485" t="n">
        <v>208</v>
      </c>
      <c r="H485" t="n">
        <v>210</v>
      </c>
      <c r="J485" t="n">
        <v>808</v>
      </c>
      <c r="K485" t="n">
        <v>234</v>
      </c>
      <c r="L485" t="n">
        <v>230</v>
      </c>
      <c r="M485" t="n">
        <v>235</v>
      </c>
      <c r="O485" t="n">
        <v>944</v>
      </c>
      <c r="P485" t="n">
        <v>261</v>
      </c>
      <c r="Q485" t="n">
        <v>295</v>
      </c>
      <c r="R485" t="n">
        <v>301</v>
      </c>
      <c r="T485" t="n">
        <v>1170</v>
      </c>
      <c r="U485" t="n">
        <v>333</v>
      </c>
      <c r="V485" t="n">
        <v>294</v>
      </c>
      <c r="W485" t="n">
        <v>278</v>
      </c>
      <c r="Y485" t="n">
        <v>1231</v>
      </c>
      <c r="Z485" t="n">
        <v>351</v>
      </c>
      <c r="AA485" t="n">
        <v>337</v>
      </c>
      <c r="AB485" t="n">
        <v>338</v>
      </c>
      <c r="AD485" t="n">
        <v>1384</v>
      </c>
      <c r="AE485" t="n">
        <v>358</v>
      </c>
      <c r="AF485" t="n">
        <v>333</v>
      </c>
      <c r="AG485" t="n">
        <v>365</v>
      </c>
      <c r="AI485" t="n">
        <v>1454</v>
      </c>
      <c r="AJ485" t="n">
        <v>431</v>
      </c>
      <c r="AK485" t="n">
        <v>394</v>
      </c>
      <c r="AL485" t="n">
        <v>422</v>
      </c>
      <c r="AN485" t="n">
        <v>1733</v>
      </c>
      <c r="AO485" t="n">
        <v>493</v>
      </c>
      <c r="AP485" t="n">
        <v>513</v>
      </c>
      <c r="AQ485" t="n">
        <v>525</v>
      </c>
      <c r="AS485" t="n">
        <v>2087</v>
      </c>
      <c r="AT485" t="n">
        <v>554</v>
      </c>
    </row>
    <row r="486">
      <c r="A486" t="inlineStr">
        <is>
          <t>Attributable to unit-holders-c</t>
        </is>
      </c>
      <c r="F486">
        <f>SUM(F479:F484)</f>
        <v/>
      </c>
      <c r="G486">
        <f>SUM(G479:G484)</f>
        <v/>
      </c>
      <c r="H486">
        <f>SUM(H479:H484)</f>
        <v/>
      </c>
      <c r="J486">
        <f>SUM(J479:J484)</f>
        <v/>
      </c>
      <c r="K486">
        <f>SUM(K479:K484)</f>
        <v/>
      </c>
      <c r="L486">
        <f>SUM(L479:L484)</f>
        <v/>
      </c>
      <c r="M486">
        <f>SUM(M479:M484)</f>
        <v/>
      </c>
      <c r="O486">
        <f>SUM(O479:O484)</f>
        <v/>
      </c>
      <c r="P486">
        <f>SUM(P479:P484)</f>
        <v/>
      </c>
      <c r="Q486">
        <f>SUM(Q479:Q484)</f>
        <v/>
      </c>
      <c r="R486">
        <f>SUM(R479:R484)</f>
        <v/>
      </c>
      <c r="T486">
        <f>SUM(T479:T484)</f>
        <v/>
      </c>
      <c r="U486">
        <f>SUM(U479:U484)</f>
        <v/>
      </c>
      <c r="V486">
        <f>SUM(V479:V484)</f>
        <v/>
      </c>
      <c r="W486">
        <f>SUM(W479:W484)</f>
        <v/>
      </c>
      <c r="Y486">
        <f>SUM(Y479:Y484)</f>
        <v/>
      </c>
      <c r="Z486">
        <f>SUM(Z479:Z484)</f>
        <v/>
      </c>
      <c r="AA486">
        <f>SUM(AA479:AA484)</f>
        <v/>
      </c>
      <c r="AB486">
        <f>SUM(AB479:AB484)</f>
        <v/>
      </c>
      <c r="AD486">
        <f>SUM(AD479:AD484)</f>
        <v/>
      </c>
      <c r="AE486">
        <f>SUM(AE479:AE484)</f>
        <v/>
      </c>
      <c r="AF486">
        <f>SUM(AF479:AF484)</f>
        <v/>
      </c>
      <c r="AG486">
        <f>SUM(AG479:AG484)</f>
        <v/>
      </c>
      <c r="AI486">
        <f>SUM(AI479:AI484)</f>
        <v/>
      </c>
      <c r="AJ486">
        <f>SUM(AJ479:AJ484)</f>
        <v/>
      </c>
      <c r="AK486">
        <f>SUM(AK479:AK484)</f>
        <v/>
      </c>
      <c r="AL486">
        <f>SUM(AL479:AL484)</f>
        <v/>
      </c>
      <c r="AN486">
        <f>SUM(AN479:AN484)</f>
        <v/>
      </c>
      <c r="AO486">
        <f>SUM(AO479:AO484)</f>
        <v/>
      </c>
      <c r="AP486">
        <f>SUM(AP479:AP484)</f>
        <v/>
      </c>
      <c r="AQ486">
        <f>SUM(AQ479:AQ484)</f>
        <v/>
      </c>
      <c r="AS486">
        <f>SUM(AS479:AS484)</f>
        <v/>
      </c>
      <c r="AT486">
        <f>SUM(AT479:AT484)</f>
        <v/>
      </c>
    </row>
    <row r="487">
      <c r="A487" t="inlineStr">
        <is>
          <t>Sum check</t>
        </is>
      </c>
      <c r="F487">
        <f>F485-F486</f>
        <v/>
      </c>
      <c r="G487">
        <f>G485-G486</f>
        <v/>
      </c>
      <c r="H487">
        <f>H485-H486</f>
        <v/>
      </c>
      <c r="J487">
        <f>J485-J486</f>
        <v/>
      </c>
      <c r="K487">
        <f>K485-K486</f>
        <v/>
      </c>
      <c r="L487">
        <f>L485-L486</f>
        <v/>
      </c>
      <c r="M487">
        <f>M485-M486</f>
        <v/>
      </c>
      <c r="O487">
        <f>O485-O486</f>
        <v/>
      </c>
      <c r="P487">
        <f>P485-P486</f>
        <v/>
      </c>
      <c r="Q487">
        <f>Q485-Q486</f>
        <v/>
      </c>
      <c r="R487">
        <f>R485-R486</f>
        <v/>
      </c>
      <c r="T487">
        <f>T485-T486</f>
        <v/>
      </c>
      <c r="U487">
        <f>U485-U486</f>
        <v/>
      </c>
      <c r="V487">
        <f>V485-V486</f>
        <v/>
      </c>
      <c r="W487">
        <f>W485-W486</f>
        <v/>
      </c>
      <c r="Y487">
        <f>Y485-Y486</f>
        <v/>
      </c>
      <c r="Z487">
        <f>Z485-Z486</f>
        <v/>
      </c>
      <c r="AA487">
        <f>AA485-AA486</f>
        <v/>
      </c>
      <c r="AB487">
        <f>AB485-AB486</f>
        <v/>
      </c>
      <c r="AD487">
        <f>AD485-AD486</f>
        <v/>
      </c>
      <c r="AE487">
        <f>AE485-AE486</f>
        <v/>
      </c>
      <c r="AF487">
        <f>AF485-AF486</f>
        <v/>
      </c>
      <c r="AG487">
        <f>AG485-AG486</f>
        <v/>
      </c>
      <c r="AI487">
        <f>AI485-AI486</f>
        <v/>
      </c>
      <c r="AJ487">
        <f>AJ485-AJ486</f>
        <v/>
      </c>
      <c r="AK487">
        <f>AK485-AK486</f>
        <v/>
      </c>
      <c r="AL487">
        <f>AL485-AL486</f>
        <v/>
      </c>
      <c r="AN487">
        <f>AN485-AN486</f>
        <v/>
      </c>
      <c r="AO487">
        <f>AO485-AO486</f>
        <v/>
      </c>
      <c r="AP487">
        <f>AP485-AP486</f>
        <v/>
      </c>
      <c r="AQ487">
        <f>AQ485-AQ486</f>
        <v/>
      </c>
      <c r="AS487">
        <f>AS485-AS486</f>
        <v/>
      </c>
      <c r="AT487">
        <f>AT485-AT486</f>
        <v/>
      </c>
    </row>
    <row r="489">
      <c r="A489" t="inlineStr">
        <is>
          <t>Segment reallocation</t>
        </is>
      </c>
      <c r="C489" t="inlineStr">
        <is>
          <t>Million</t>
        </is>
      </c>
      <c r="D489" t="inlineStr">
        <is>
          <t>QQQQ</t>
        </is>
      </c>
      <c r="E489" t="inlineStr">
        <is>
          <t>Yes</t>
        </is>
      </c>
      <c r="Z489" t="n">
        <v>0</v>
      </c>
      <c r="AA489" t="n">
        <v>0</v>
      </c>
      <c r="AB489" t="n">
        <v>-3</v>
      </c>
      <c r="AD489" t="n">
        <v>-6</v>
      </c>
      <c r="AE489" t="n">
        <v>-3</v>
      </c>
      <c r="AF489" t="n">
        <v>-3</v>
      </c>
      <c r="AG489" t="n">
        <v>-3</v>
      </c>
      <c r="AI489" t="n">
        <v>-13</v>
      </c>
      <c r="AJ489" t="n">
        <v>-4</v>
      </c>
      <c r="AK489" t="n">
        <v>-9</v>
      </c>
      <c r="AL489" t="n">
        <v>-4</v>
      </c>
      <c r="AN489" t="n">
        <v>-21</v>
      </c>
      <c r="AO489" t="n">
        <v>-4</v>
      </c>
      <c r="AP489" t="n">
        <v>-4</v>
      </c>
      <c r="AQ489" t="n">
        <v>-4</v>
      </c>
      <c r="AS489" t="n">
        <v>-16</v>
      </c>
      <c r="AT489" t="n">
        <v>-4</v>
      </c>
    </row>
    <row r="490">
      <c r="A490" t="inlineStr">
        <is>
          <t>Non-controlling interests and other</t>
        </is>
      </c>
      <c r="C490" t="inlineStr">
        <is>
          <t>Million</t>
        </is>
      </c>
      <c r="D490" t="inlineStr">
        <is>
          <t>QQQQ</t>
        </is>
      </c>
      <c r="E490" t="inlineStr">
        <is>
          <t>Yes</t>
        </is>
      </c>
      <c r="F490" t="n">
        <v>-137</v>
      </c>
      <c r="G490" t="n">
        <v>-152</v>
      </c>
      <c r="H490" t="n">
        <v>-153</v>
      </c>
      <c r="J490" t="n">
        <v>-591</v>
      </c>
      <c r="K490" t="n">
        <v>-171</v>
      </c>
      <c r="L490" t="n">
        <v>-168</v>
      </c>
      <c r="M490" t="n">
        <v>-172</v>
      </c>
      <c r="O490" t="n">
        <v>-690</v>
      </c>
      <c r="P490" t="n">
        <v>-191</v>
      </c>
      <c r="Q490" t="n">
        <v>-215</v>
      </c>
      <c r="R490" t="n">
        <v>-220</v>
      </c>
      <c r="T490" t="n">
        <v>-854</v>
      </c>
      <c r="U490" t="n">
        <v>-244</v>
      </c>
      <c r="V490" t="n">
        <v>-216</v>
      </c>
      <c r="W490" t="n">
        <v>-205</v>
      </c>
      <c r="Y490" t="n">
        <v>-904</v>
      </c>
      <c r="Z490" t="n">
        <v>-259</v>
      </c>
      <c r="AA490" t="n">
        <v>-249</v>
      </c>
      <c r="AB490" t="n">
        <v>-251</v>
      </c>
      <c r="AD490" t="n">
        <v>-1024</v>
      </c>
      <c r="AE490" t="n">
        <v>-267</v>
      </c>
      <c r="AF490" t="n">
        <v>-249</v>
      </c>
      <c r="AG490" t="n">
        <v>-272</v>
      </c>
      <c r="AI490" t="n">
        <v>-1083</v>
      </c>
      <c r="AJ490" t="n">
        <v>-324</v>
      </c>
      <c r="AK490" t="n">
        <v>-296</v>
      </c>
      <c r="AL490" t="n">
        <v>-317</v>
      </c>
      <c r="AN490" t="n">
        <v>-1301</v>
      </c>
      <c r="AO490" t="n">
        <v>-376</v>
      </c>
      <c r="AP490" t="n">
        <v>-386</v>
      </c>
      <c r="AQ490" t="n">
        <v>-395</v>
      </c>
      <c r="AS490" t="n">
        <v>-1574</v>
      </c>
      <c r="AT490" t="n">
        <v>-418</v>
      </c>
    </row>
    <row r="491">
      <c r="A491" t="inlineStr">
        <is>
          <t>Brookfield's interest</t>
        </is>
      </c>
      <c r="C491" t="inlineStr">
        <is>
          <t>Million</t>
        </is>
      </c>
      <c r="D491" t="inlineStr">
        <is>
          <t>QQQQ</t>
        </is>
      </c>
      <c r="E491" t="inlineStr">
        <is>
          <t>Yes</t>
        </is>
      </c>
      <c r="F491" t="n">
        <v>49</v>
      </c>
      <c r="G491" t="n">
        <v>56</v>
      </c>
      <c r="H491" t="n">
        <v>57</v>
      </c>
      <c r="J491" t="n">
        <v>217</v>
      </c>
      <c r="K491" t="n">
        <v>63</v>
      </c>
      <c r="L491" t="n">
        <v>62</v>
      </c>
      <c r="M491" t="n">
        <v>63</v>
      </c>
      <c r="O491" t="n">
        <v>254</v>
      </c>
      <c r="P491" t="n">
        <v>70</v>
      </c>
      <c r="Q491" t="n">
        <v>80</v>
      </c>
      <c r="R491" t="n">
        <v>81</v>
      </c>
      <c r="T491" t="n">
        <v>316</v>
      </c>
      <c r="U491" t="n">
        <v>89</v>
      </c>
      <c r="V491" t="n">
        <v>78</v>
      </c>
      <c r="W491" t="n">
        <v>73</v>
      </c>
      <c r="Y491" t="n">
        <v>327</v>
      </c>
      <c r="Z491" t="n">
        <v>92</v>
      </c>
      <c r="AA491" t="n">
        <v>88</v>
      </c>
      <c r="AB491" t="n">
        <v>84</v>
      </c>
      <c r="AD491" t="n">
        <v>354</v>
      </c>
      <c r="AE491" t="n">
        <v>88</v>
      </c>
      <c r="AF491" t="n">
        <v>81</v>
      </c>
      <c r="AG491" t="n">
        <v>90</v>
      </c>
      <c r="AI491" t="n">
        <v>358</v>
      </c>
      <c r="AJ491" t="n">
        <v>103</v>
      </c>
      <c r="AK491" t="n">
        <v>89</v>
      </c>
      <c r="AL491" t="n">
        <v>101</v>
      </c>
      <c r="AN491" t="n">
        <v>411</v>
      </c>
      <c r="AO491" t="n">
        <v>113</v>
      </c>
      <c r="AP491" t="n">
        <v>123</v>
      </c>
      <c r="AQ491" t="n">
        <v>126</v>
      </c>
      <c r="AS491" t="n">
        <v>497</v>
      </c>
      <c r="AT491" t="n">
        <v>132</v>
      </c>
    </row>
    <row r="492">
      <c r="A492" t="inlineStr">
        <is>
          <t>Brookfield's interest-c</t>
        </is>
      </c>
      <c r="F492">
        <f>SUM(F485,F489:F490)</f>
        <v/>
      </c>
      <c r="G492">
        <f>SUM(G485,G489:G490)</f>
        <v/>
      </c>
      <c r="H492">
        <f>SUM(H485,H489:H490)</f>
        <v/>
      </c>
      <c r="J492">
        <f>SUM(J485,J489:J490)</f>
        <v/>
      </c>
      <c r="K492">
        <f>SUM(K485,K489:K490)</f>
        <v/>
      </c>
      <c r="L492">
        <f>SUM(L485,L489:L490)</f>
        <v/>
      </c>
      <c r="M492">
        <f>SUM(M485,M489:M490)</f>
        <v/>
      </c>
      <c r="O492">
        <f>SUM(O485,O489:O490)</f>
        <v/>
      </c>
      <c r="P492">
        <f>SUM(P485,P489:P490)</f>
        <v/>
      </c>
      <c r="Q492">
        <f>SUM(Q485,Q489:Q490)</f>
        <v/>
      </c>
      <c r="R492">
        <f>SUM(R485,R489:R490)</f>
        <v/>
      </c>
      <c r="T492">
        <f>SUM(T485,T489:T490)</f>
        <v/>
      </c>
      <c r="U492">
        <f>SUM(U485,U489:U490)</f>
        <v/>
      </c>
      <c r="V492">
        <f>SUM(V485,V489:V490)</f>
        <v/>
      </c>
      <c r="W492">
        <f>SUM(W485,W489:W490)</f>
        <v/>
      </c>
      <c r="Y492">
        <f>SUM(Y485,Y489:Y490)</f>
        <v/>
      </c>
      <c r="Z492">
        <f>SUM(Z485,Z489:Z490)</f>
        <v/>
      </c>
      <c r="AA492">
        <f>SUM(AA485,AA489:AA490)</f>
        <v/>
      </c>
      <c r="AB492">
        <f>SUM(AB485,AB489:AB490)</f>
        <v/>
      </c>
      <c r="AD492">
        <f>SUM(AD485,AD489:AD490)</f>
        <v/>
      </c>
      <c r="AE492">
        <f>SUM(AE485,AE489:AE490)</f>
        <v/>
      </c>
      <c r="AF492">
        <f>SUM(AF485,AF489:AF490)</f>
        <v/>
      </c>
      <c r="AG492">
        <f>SUM(AG485,AG489:AG490)</f>
        <v/>
      </c>
      <c r="AI492">
        <f>SUM(AI485,AI489:AI490)</f>
        <v/>
      </c>
      <c r="AJ492">
        <f>SUM(AJ485,AJ489:AJ490)</f>
        <v/>
      </c>
      <c r="AK492">
        <f>SUM(AK485,AK489:AK490)</f>
        <v/>
      </c>
      <c r="AL492">
        <f>SUM(AL485,AL489:AL490)</f>
        <v/>
      </c>
      <c r="AN492">
        <f>SUM(AN485,AN489:AN490)</f>
        <v/>
      </c>
      <c r="AO492">
        <f>SUM(AO485,AO489:AO490)</f>
        <v/>
      </c>
      <c r="AP492">
        <f>SUM(AP485,AP489:AP490)</f>
        <v/>
      </c>
      <c r="AQ492">
        <f>SUM(AQ485,AQ489:AQ490)</f>
        <v/>
      </c>
      <c r="AS492">
        <f>SUM(AS485,AS489:AS490)</f>
        <v/>
      </c>
      <c r="AT492">
        <f>SUM(AT485,AT489:AT490)</f>
        <v/>
      </c>
    </row>
    <row r="493">
      <c r="A493" t="inlineStr">
        <is>
          <t>Sum check</t>
        </is>
      </c>
      <c r="F493">
        <f>F491-F492</f>
        <v/>
      </c>
      <c r="G493">
        <f>G491-G492</f>
        <v/>
      </c>
      <c r="H493">
        <f>H491-H492</f>
        <v/>
      </c>
      <c r="J493">
        <f>J491-J492</f>
        <v/>
      </c>
      <c r="K493">
        <f>K491-K492</f>
        <v/>
      </c>
      <c r="L493">
        <f>L491-L492</f>
        <v/>
      </c>
      <c r="M493">
        <f>M491-M492</f>
        <v/>
      </c>
      <c r="O493">
        <f>O491-O492</f>
        <v/>
      </c>
      <c r="P493">
        <f>P491-P492</f>
        <v/>
      </c>
      <c r="Q493">
        <f>Q491-Q492</f>
        <v/>
      </c>
      <c r="R493">
        <f>R491-R492</f>
        <v/>
      </c>
      <c r="T493">
        <f>T491-T492</f>
        <v/>
      </c>
      <c r="U493">
        <f>U491-U492</f>
        <v/>
      </c>
      <c r="V493">
        <f>V491-V492</f>
        <v/>
      </c>
      <c r="W493">
        <f>W491-W492</f>
        <v/>
      </c>
      <c r="Y493">
        <f>Y491-Y492</f>
        <v/>
      </c>
      <c r="Z493">
        <f>Z491-Z492</f>
        <v/>
      </c>
      <c r="AA493">
        <f>AA491-AA492</f>
        <v/>
      </c>
      <c r="AB493">
        <f>AB491-AB492</f>
        <v/>
      </c>
      <c r="AD493">
        <f>AD491-AD492</f>
        <v/>
      </c>
      <c r="AE493">
        <f>AE491-AE492</f>
        <v/>
      </c>
      <c r="AF493">
        <f>AF491-AF492</f>
        <v/>
      </c>
      <c r="AG493">
        <f>AG491-AG492</f>
        <v/>
      </c>
      <c r="AI493">
        <f>AI491-AI492</f>
        <v/>
      </c>
      <c r="AJ493">
        <f>AJ491-AJ492</f>
        <v/>
      </c>
      <c r="AK493">
        <f>AK491-AK492</f>
        <v/>
      </c>
      <c r="AL493">
        <f>AL491-AL492</f>
        <v/>
      </c>
      <c r="AN493">
        <f>AN491-AN492</f>
        <v/>
      </c>
      <c r="AO493">
        <f>AO491-AO492</f>
        <v/>
      </c>
      <c r="AP493">
        <f>AP491-AP492</f>
        <v/>
      </c>
      <c r="AQ493">
        <f>AQ491-AQ492</f>
        <v/>
      </c>
      <c r="AS493">
        <f>AS491-AS492</f>
        <v/>
      </c>
      <c r="AT493">
        <f>AT491-AT492</f>
        <v/>
      </c>
    </row>
    <row r="494">
      <c r="A494" t="inlineStr">
        <is>
          <t>Link check</t>
        </is>
      </c>
      <c r="F494">
        <f>F491-F460</f>
        <v/>
      </c>
      <c r="G494">
        <f>G491-G460</f>
        <v/>
      </c>
      <c r="H494">
        <f>H491-H460</f>
        <v/>
      </c>
      <c r="J494">
        <f>J491-J460</f>
        <v/>
      </c>
      <c r="K494">
        <f>K491-K460</f>
        <v/>
      </c>
      <c r="L494">
        <f>L491-L460</f>
        <v/>
      </c>
      <c r="M494">
        <f>M491-M460</f>
        <v/>
      </c>
      <c r="O494">
        <f>O491-O460</f>
        <v/>
      </c>
      <c r="P494">
        <f>P491-P460</f>
        <v/>
      </c>
      <c r="Q494">
        <f>Q491-Q460</f>
        <v/>
      </c>
      <c r="R494">
        <f>R491-R460</f>
        <v/>
      </c>
      <c r="T494">
        <f>T491-T460</f>
        <v/>
      </c>
      <c r="U494">
        <f>U491-U460</f>
        <v/>
      </c>
      <c r="V494">
        <f>V491-V460</f>
        <v/>
      </c>
      <c r="W494">
        <f>W491-W460</f>
        <v/>
      </c>
      <c r="Y494">
        <f>Y491-Y460</f>
        <v/>
      </c>
      <c r="Z494">
        <f>Z491-Z460</f>
        <v/>
      </c>
      <c r="AA494">
        <f>AA491-AA460</f>
        <v/>
      </c>
      <c r="AB494">
        <f>AB491-AB460</f>
        <v/>
      </c>
      <c r="AD494">
        <f>AD491-AD460</f>
        <v/>
      </c>
      <c r="AE494">
        <f>AE491-AE460</f>
        <v/>
      </c>
      <c r="AF494">
        <f>AF491-AF460</f>
        <v/>
      </c>
      <c r="AG494">
        <f>AG491-AG460</f>
        <v/>
      </c>
      <c r="AI494">
        <f>AI491-AI460</f>
        <v/>
      </c>
      <c r="AJ494">
        <f>AJ491-AJ460</f>
        <v/>
      </c>
      <c r="AK494">
        <f>AK491-AK460</f>
        <v/>
      </c>
      <c r="AL494">
        <f>AL491-AL460</f>
        <v/>
      </c>
      <c r="AN494">
        <f>AN491-AN460</f>
        <v/>
      </c>
      <c r="AO494">
        <f>AO491-AO460</f>
        <v/>
      </c>
      <c r="AP494">
        <f>AP491-AP460</f>
        <v/>
      </c>
      <c r="AQ494">
        <f>AQ491-AQ460</f>
        <v/>
      </c>
      <c r="AS494">
        <f>AS491-AS460</f>
        <v/>
      </c>
      <c r="AT494">
        <f>AT491-AT460</f>
        <v/>
      </c>
    </row>
    <row r="496">
      <c r="A496" t="inlineStr">
        <is>
          <t>Private equity</t>
        </is>
      </c>
    </row>
    <row r="497">
      <c r="A497" t="inlineStr">
        <is>
          <t>Revenues</t>
        </is>
      </c>
    </row>
    <row r="498">
      <c r="A498" t="inlineStr">
        <is>
          <t>Brookfield business partners</t>
        </is>
      </c>
      <c r="C498" t="inlineStr">
        <is>
          <t>Million</t>
        </is>
      </c>
      <c r="D498" t="inlineStr">
        <is>
          <t>QQQQ</t>
        </is>
      </c>
      <c r="E498" t="inlineStr">
        <is>
          <t>Yes</t>
        </is>
      </c>
      <c r="K498" t="n">
        <v>1677</v>
      </c>
      <c r="L498" t="n">
        <v>2008</v>
      </c>
      <c r="M498" t="n">
        <v>2070</v>
      </c>
      <c r="O498" t="n">
        <v>8017</v>
      </c>
      <c r="P498" t="n">
        <v>1977</v>
      </c>
      <c r="Q498" t="n">
        <v>4879</v>
      </c>
      <c r="R498" t="n">
        <v>7650</v>
      </c>
      <c r="T498" t="n">
        <v>22803</v>
      </c>
      <c r="U498" t="n">
        <v>8210</v>
      </c>
      <c r="V498" t="n">
        <v>8792</v>
      </c>
      <c r="W498" t="n">
        <v>9981</v>
      </c>
      <c r="Y498" t="n">
        <v>36982</v>
      </c>
      <c r="Z498" t="n">
        <v>9221</v>
      </c>
      <c r="AA498" t="n">
        <v>10769</v>
      </c>
      <c r="AB498" t="n">
        <v>11862</v>
      </c>
      <c r="AD498" t="n">
        <v>43420</v>
      </c>
      <c r="AE498" t="n">
        <v>10176</v>
      </c>
      <c r="AF498" t="n">
        <v>7382</v>
      </c>
      <c r="AG498" t="n">
        <v>10082</v>
      </c>
      <c r="AI498" t="n">
        <v>37710</v>
      </c>
      <c r="AJ498" t="n">
        <v>9857</v>
      </c>
      <c r="AK498" t="n">
        <v>11261</v>
      </c>
      <c r="AL498" t="n">
        <v>12051</v>
      </c>
      <c r="AN498" t="n">
        <v>46652</v>
      </c>
      <c r="AO498" t="n">
        <v>13476</v>
      </c>
      <c r="AP498" t="n">
        <v>14637</v>
      </c>
      <c r="AQ498" t="n">
        <v>14762</v>
      </c>
    </row>
    <row r="499">
      <c r="A499" t="inlineStr">
        <is>
          <t>Norbord</t>
        </is>
      </c>
      <c r="C499" t="inlineStr">
        <is>
          <t>Million</t>
        </is>
      </c>
      <c r="D499" t="inlineStr">
        <is>
          <t>QQQQ</t>
        </is>
      </c>
      <c r="E499" t="inlineStr">
        <is>
          <t>Yes</t>
        </is>
      </c>
      <c r="K499" t="n">
        <v>384</v>
      </c>
      <c r="L499" t="n">
        <v>447</v>
      </c>
      <c r="M499" t="n">
        <v>453</v>
      </c>
      <c r="O499" t="n">
        <v>1774</v>
      </c>
      <c r="P499" t="n">
        <v>467</v>
      </c>
      <c r="Q499" t="n">
        <v>536</v>
      </c>
      <c r="R499" t="n">
        <v>579</v>
      </c>
      <c r="T499" t="n">
        <v>1680</v>
      </c>
    </row>
    <row r="500">
      <c r="A500" t="inlineStr">
        <is>
          <t>Other investments</t>
        </is>
      </c>
      <c r="C500" t="inlineStr">
        <is>
          <t>Million</t>
        </is>
      </c>
      <c r="D500" t="inlineStr">
        <is>
          <t>QQQQ</t>
        </is>
      </c>
      <c r="E500" t="inlineStr">
        <is>
          <t>Yes</t>
        </is>
      </c>
      <c r="K500" t="n">
        <v>72</v>
      </c>
      <c r="L500" t="n">
        <v>77</v>
      </c>
      <c r="M500" t="n">
        <v>70</v>
      </c>
      <c r="O500" t="n">
        <v>171</v>
      </c>
      <c r="P500" t="n">
        <v>32</v>
      </c>
      <c r="Q500" t="n">
        <v>38</v>
      </c>
      <c r="R500" t="n">
        <v>13</v>
      </c>
      <c r="T500" t="n">
        <v>94</v>
      </c>
      <c r="U500" t="n">
        <v>10</v>
      </c>
      <c r="V500" t="n">
        <v>12</v>
      </c>
      <c r="W500" t="n">
        <v>29</v>
      </c>
      <c r="Y500" t="n">
        <v>288</v>
      </c>
      <c r="Z500" t="n">
        <v>17</v>
      </c>
      <c r="AA500" t="n">
        <v>76</v>
      </c>
      <c r="AB500" t="n">
        <v>159</v>
      </c>
      <c r="AD500" t="n">
        <v>158</v>
      </c>
      <c r="AE500" t="n">
        <v>37</v>
      </c>
      <c r="AF500" t="n">
        <v>9</v>
      </c>
      <c r="AG500" t="n">
        <v>9</v>
      </c>
      <c r="AI500" t="n">
        <v>65</v>
      </c>
      <c r="AJ500" t="n">
        <v>10</v>
      </c>
      <c r="AK500" t="n">
        <v>1</v>
      </c>
      <c r="AL500" t="n">
        <v>9</v>
      </c>
      <c r="AN500" t="n">
        <v>31</v>
      </c>
      <c r="AO500" t="n">
        <v>20</v>
      </c>
      <c r="AP500" t="n">
        <v>61</v>
      </c>
      <c r="AQ500" t="n">
        <v>129</v>
      </c>
    </row>
    <row r="501">
      <c r="A501" t="inlineStr">
        <is>
          <t>Total</t>
        </is>
      </c>
      <c r="C501" t="inlineStr">
        <is>
          <t>Million</t>
        </is>
      </c>
      <c r="D501" t="inlineStr">
        <is>
          <t>QQQQ</t>
        </is>
      </c>
      <c r="E501" t="inlineStr">
        <is>
          <t>Yes</t>
        </is>
      </c>
      <c r="K501" t="n">
        <v>2133</v>
      </c>
      <c r="L501" t="n">
        <v>2532</v>
      </c>
      <c r="M501" t="n">
        <v>2593</v>
      </c>
      <c r="O501" t="n">
        <v>9962</v>
      </c>
      <c r="P501" t="n">
        <v>2476</v>
      </c>
      <c r="Q501" t="n">
        <v>5453</v>
      </c>
      <c r="R501" t="n">
        <v>8242</v>
      </c>
      <c r="T501" t="n">
        <v>24577</v>
      </c>
      <c r="U501" t="n">
        <v>8220</v>
      </c>
      <c r="V501" t="n">
        <v>8804</v>
      </c>
      <c r="W501" t="n">
        <v>10010</v>
      </c>
      <c r="Y501" t="n">
        <v>37270</v>
      </c>
      <c r="Z501" t="n">
        <v>9238</v>
      </c>
      <c r="AA501" t="n">
        <v>10845</v>
      </c>
      <c r="AB501" t="n">
        <v>12021</v>
      </c>
      <c r="AD501" t="n">
        <v>43578</v>
      </c>
      <c r="AE501" t="n">
        <v>10213</v>
      </c>
      <c r="AF501" t="n">
        <v>7391</v>
      </c>
      <c r="AG501" t="n">
        <v>10091</v>
      </c>
      <c r="AI501" t="n">
        <v>37775</v>
      </c>
      <c r="AJ501" t="n">
        <v>9867</v>
      </c>
      <c r="AK501" t="n">
        <v>11262</v>
      </c>
      <c r="AL501" t="n">
        <v>12060</v>
      </c>
      <c r="AN501" t="n">
        <v>46683</v>
      </c>
      <c r="AO501" t="n">
        <v>13496</v>
      </c>
      <c r="AP501" t="n">
        <v>14698</v>
      </c>
      <c r="AQ501" t="n">
        <v>14891</v>
      </c>
    </row>
    <row r="502">
      <c r="A502" t="inlineStr">
        <is>
          <t>Total-c</t>
        </is>
      </c>
      <c r="K502">
        <f>SUM(K498:K500)</f>
        <v/>
      </c>
      <c r="L502">
        <f>SUM(L498:L500)</f>
        <v/>
      </c>
      <c r="M502">
        <f>SUM(M498:M500)</f>
        <v/>
      </c>
      <c r="O502">
        <f>SUM(O498:O500)</f>
        <v/>
      </c>
      <c r="P502">
        <f>SUM(P498:P500)</f>
        <v/>
      </c>
      <c r="Q502">
        <f>SUM(Q498:Q500)</f>
        <v/>
      </c>
      <c r="R502">
        <f>SUM(R498:R500)</f>
        <v/>
      </c>
      <c r="T502">
        <f>SUM(T498:T500)</f>
        <v/>
      </c>
      <c r="U502">
        <f>SUM(U498:U500)</f>
        <v/>
      </c>
      <c r="V502">
        <f>SUM(V498:V500)</f>
        <v/>
      </c>
      <c r="W502">
        <f>SUM(W498:W500)</f>
        <v/>
      </c>
      <c r="Y502">
        <f>SUM(Y498:Y500)</f>
        <v/>
      </c>
      <c r="Z502">
        <f>SUM(Z498:Z500)</f>
        <v/>
      </c>
      <c r="AA502">
        <f>SUM(AA498:AA500)</f>
        <v/>
      </c>
      <c r="AB502">
        <f>SUM(AB498:AB500)</f>
        <v/>
      </c>
      <c r="AD502">
        <f>SUM(AD498:AD500)</f>
        <v/>
      </c>
      <c r="AE502">
        <f>SUM(AE498:AE500)</f>
        <v/>
      </c>
      <c r="AF502">
        <f>SUM(AF498:AF500)</f>
        <v/>
      </c>
      <c r="AG502">
        <f>SUM(AG498:AG500)</f>
        <v/>
      </c>
      <c r="AI502">
        <f>SUM(AI498:AI500)</f>
        <v/>
      </c>
      <c r="AJ502">
        <f>SUM(AJ498:AJ500)</f>
        <v/>
      </c>
      <c r="AK502">
        <f>SUM(AK498:AK500)</f>
        <v/>
      </c>
      <c r="AL502">
        <f>SUM(AL498:AL500)</f>
        <v/>
      </c>
      <c r="AN502">
        <f>SUM(AN498:AN500)</f>
        <v/>
      </c>
      <c r="AO502">
        <f>SUM(AO498:AO500)</f>
        <v/>
      </c>
      <c r="AP502">
        <f>SUM(AP498:AP500)</f>
        <v/>
      </c>
      <c r="AQ502">
        <f>SUM(AQ498:AQ500)</f>
        <v/>
      </c>
    </row>
    <row r="503">
      <c r="A503" t="inlineStr">
        <is>
          <t>Sum check</t>
        </is>
      </c>
      <c r="K503">
        <f>K501-K502</f>
        <v/>
      </c>
      <c r="L503">
        <f>L501-L502</f>
        <v/>
      </c>
      <c r="M503">
        <f>M501-M502</f>
        <v/>
      </c>
      <c r="O503">
        <f>O501-O502</f>
        <v/>
      </c>
      <c r="P503">
        <f>P501-P502</f>
        <v/>
      </c>
      <c r="Q503">
        <f>Q501-Q502</f>
        <v/>
      </c>
      <c r="R503">
        <f>R501-R502</f>
        <v/>
      </c>
      <c r="T503">
        <f>T501-T502</f>
        <v/>
      </c>
      <c r="U503">
        <f>U501-U502</f>
        <v/>
      </c>
      <c r="V503">
        <f>V501-V502</f>
        <v/>
      </c>
      <c r="W503">
        <f>W501-W502</f>
        <v/>
      </c>
      <c r="Y503">
        <f>Y501-Y502</f>
        <v/>
      </c>
      <c r="Z503">
        <f>Z501-Z502</f>
        <v/>
      </c>
      <c r="AA503">
        <f>AA501-AA502</f>
        <v/>
      </c>
      <c r="AB503">
        <f>AB501-AB502</f>
        <v/>
      </c>
      <c r="AD503">
        <f>AD501-AD502</f>
        <v/>
      </c>
      <c r="AE503">
        <f>AE501-AE502</f>
        <v/>
      </c>
      <c r="AF503">
        <f>AF501-AF502</f>
        <v/>
      </c>
      <c r="AG503">
        <f>AG501-AG502</f>
        <v/>
      </c>
      <c r="AI503">
        <f>AI501-AI502</f>
        <v/>
      </c>
      <c r="AJ503">
        <f>AJ501-AJ502</f>
        <v/>
      </c>
      <c r="AK503">
        <f>AK501-AK502</f>
        <v/>
      </c>
      <c r="AL503">
        <f>AL501-AL502</f>
        <v/>
      </c>
      <c r="AN503">
        <f>AN501-AN502</f>
        <v/>
      </c>
      <c r="AO503">
        <f>AO501-AO502</f>
        <v/>
      </c>
      <c r="AP503">
        <f>AP501-AP502</f>
        <v/>
      </c>
      <c r="AQ503">
        <f>AQ501-AQ502</f>
        <v/>
      </c>
    </row>
    <row r="504">
      <c r="A504" t="inlineStr">
        <is>
          <t>Link check</t>
        </is>
      </c>
      <c r="K504">
        <f>K501-K233</f>
        <v/>
      </c>
      <c r="L504">
        <f>L501-L233</f>
        <v/>
      </c>
      <c r="M504">
        <f>M501-M233</f>
        <v/>
      </c>
      <c r="O504">
        <f>O501-O233</f>
        <v/>
      </c>
      <c r="P504">
        <f>P501-P233</f>
        <v/>
      </c>
      <c r="Q504">
        <f>Q501-Q233</f>
        <v/>
      </c>
      <c r="R504">
        <f>R501-R233</f>
        <v/>
      </c>
      <c r="T504">
        <f>T501-T233</f>
        <v/>
      </c>
      <c r="U504">
        <f>U501-U233</f>
        <v/>
      </c>
      <c r="V504">
        <f>V501-V233</f>
        <v/>
      </c>
      <c r="W504">
        <f>W501-W233</f>
        <v/>
      </c>
      <c r="Y504">
        <f>Y501-Y233</f>
        <v/>
      </c>
      <c r="Z504">
        <f>Z501-Z233</f>
        <v/>
      </c>
      <c r="AA504">
        <f>AA501-AA233</f>
        <v/>
      </c>
      <c r="AB504">
        <f>AB501-AB233</f>
        <v/>
      </c>
      <c r="AD504">
        <f>AD501-AD233</f>
        <v/>
      </c>
      <c r="AE504">
        <f>AE501-AE233</f>
        <v/>
      </c>
      <c r="AF504">
        <f>AF501-AF233</f>
        <v/>
      </c>
      <c r="AG504">
        <f>AG501-AG233</f>
        <v/>
      </c>
      <c r="AI504">
        <f>AI501-AI233</f>
        <v/>
      </c>
      <c r="AJ504">
        <f>AJ501-AJ233</f>
        <v/>
      </c>
      <c r="AK504">
        <f>AK501-AK233</f>
        <v/>
      </c>
      <c r="AL504">
        <f>AL501-AL233</f>
        <v/>
      </c>
      <c r="AN504">
        <f>AN501-AN233</f>
        <v/>
      </c>
      <c r="AO504">
        <f>AO501-AO233</f>
        <v/>
      </c>
      <c r="AP504">
        <f>AP501-AP233</f>
        <v/>
      </c>
      <c r="AQ504">
        <f>AQ501-AQ233</f>
        <v/>
      </c>
    </row>
    <row r="506">
      <c r="A506" t="inlineStr">
        <is>
          <t>FFO</t>
        </is>
      </c>
    </row>
    <row r="507">
      <c r="A507" t="inlineStr">
        <is>
          <t>Private funds</t>
        </is>
      </c>
      <c r="C507" t="inlineStr">
        <is>
          <t>Million</t>
        </is>
      </c>
      <c r="D507" t="inlineStr">
        <is>
          <t>QQQQ</t>
        </is>
      </c>
      <c r="E507" t="inlineStr">
        <is>
          <t>Yes</t>
        </is>
      </c>
      <c r="F507" t="n">
        <v>13</v>
      </c>
      <c r="G507" t="n">
        <v>22</v>
      </c>
    </row>
    <row r="508">
      <c r="A508" t="inlineStr">
        <is>
          <t>Industrial operations</t>
        </is>
      </c>
      <c r="C508" t="inlineStr">
        <is>
          <t>Million</t>
        </is>
      </c>
      <c r="D508" t="inlineStr">
        <is>
          <t>QQQQ</t>
        </is>
      </c>
      <c r="E508" t="inlineStr">
        <is>
          <t>Yes</t>
        </is>
      </c>
      <c r="H508" t="n">
        <v>24</v>
      </c>
      <c r="J508" t="n">
        <v>91</v>
      </c>
    </row>
    <row r="509">
      <c r="A509" t="inlineStr">
        <is>
          <t>Brookfield business partners</t>
        </is>
      </c>
      <c r="C509" t="inlineStr">
        <is>
          <t>Million</t>
        </is>
      </c>
      <c r="D509" t="inlineStr">
        <is>
          <t>QQQQ</t>
        </is>
      </c>
      <c r="E509" t="inlineStr">
        <is>
          <t>Yes</t>
        </is>
      </c>
      <c r="K509" t="n">
        <v>36</v>
      </c>
      <c r="L509" t="n">
        <v>56</v>
      </c>
      <c r="M509" t="n">
        <v>40</v>
      </c>
      <c r="O509" t="n">
        <v>177</v>
      </c>
      <c r="P509" t="n">
        <v>9</v>
      </c>
      <c r="Q509" t="n">
        <v>13</v>
      </c>
      <c r="R509" t="n">
        <v>46</v>
      </c>
      <c r="T509" t="n">
        <v>35</v>
      </c>
      <c r="U509" t="n">
        <v>2</v>
      </c>
      <c r="V509" t="n">
        <v>55</v>
      </c>
      <c r="W509" t="n">
        <v>52</v>
      </c>
      <c r="Y509" t="n">
        <v>223</v>
      </c>
      <c r="Z509" t="n">
        <v>139</v>
      </c>
      <c r="AA509" t="n">
        <v>94</v>
      </c>
      <c r="AB509" t="n">
        <v>132</v>
      </c>
      <c r="AD509" t="n">
        <v>494</v>
      </c>
      <c r="AE509" t="n">
        <v>96</v>
      </c>
      <c r="AF509" t="n">
        <v>109</v>
      </c>
      <c r="AG509" t="n">
        <v>132</v>
      </c>
      <c r="AI509" t="n">
        <v>498</v>
      </c>
      <c r="AJ509" t="n">
        <v>137</v>
      </c>
      <c r="AK509" t="n">
        <v>79</v>
      </c>
      <c r="AL509" t="n">
        <v>177</v>
      </c>
      <c r="AN509" t="n">
        <v>597</v>
      </c>
      <c r="AO509" t="n">
        <v>201</v>
      </c>
      <c r="AP509" t="n">
        <v>211</v>
      </c>
      <c r="AQ509" t="n">
        <v>214</v>
      </c>
    </row>
    <row r="510">
      <c r="A510" t="inlineStr">
        <is>
          <t>Norbord</t>
        </is>
      </c>
      <c r="C510" t="inlineStr">
        <is>
          <t>Million</t>
        </is>
      </c>
      <c r="D510" t="inlineStr">
        <is>
          <t>QQQQ</t>
        </is>
      </c>
      <c r="E510" t="inlineStr">
        <is>
          <t>Yes</t>
        </is>
      </c>
      <c r="F510" t="n">
        <v>1</v>
      </c>
      <c r="G510" t="n">
        <v>2</v>
      </c>
      <c r="H510" t="n">
        <v>7</v>
      </c>
      <c r="J510" t="n">
        <v>21</v>
      </c>
      <c r="K510" t="n">
        <v>19</v>
      </c>
      <c r="L510" t="n">
        <v>31</v>
      </c>
      <c r="M510" t="n">
        <v>40</v>
      </c>
      <c r="O510" t="n">
        <v>133</v>
      </c>
      <c r="P510" t="n">
        <v>37</v>
      </c>
      <c r="Q510" t="n">
        <v>56</v>
      </c>
      <c r="R510" t="n">
        <v>62</v>
      </c>
      <c r="T510" t="n">
        <v>219</v>
      </c>
      <c r="U510" t="n">
        <v>52</v>
      </c>
      <c r="V510" t="n">
        <v>97</v>
      </c>
      <c r="W510" t="n">
        <v>68</v>
      </c>
      <c r="Y510" t="n">
        <v>243</v>
      </c>
      <c r="Z510" t="n">
        <v>25</v>
      </c>
      <c r="AA510" t="n">
        <v>14</v>
      </c>
      <c r="AB510" t="n">
        <v>15</v>
      </c>
    </row>
    <row r="511">
      <c r="A511" t="inlineStr">
        <is>
          <t>Other investments</t>
        </is>
      </c>
      <c r="C511" t="inlineStr">
        <is>
          <t>Million</t>
        </is>
      </c>
      <c r="D511" t="inlineStr">
        <is>
          <t>QQQQ</t>
        </is>
      </c>
      <c r="E511" t="inlineStr">
        <is>
          <t>Yes</t>
        </is>
      </c>
      <c r="H511" t="n">
        <v>7</v>
      </c>
      <c r="J511" t="n">
        <v>23</v>
      </c>
      <c r="K511" t="n">
        <v>21</v>
      </c>
      <c r="L511" t="n">
        <v>17</v>
      </c>
      <c r="M511" t="n">
        <v>17</v>
      </c>
      <c r="O511" t="n">
        <v>95</v>
      </c>
      <c r="P511" t="n">
        <v>-6</v>
      </c>
      <c r="Q511" t="n">
        <v>-7</v>
      </c>
      <c r="R511" t="n">
        <v>9</v>
      </c>
      <c r="T511" t="n">
        <v>-3</v>
      </c>
      <c r="U511" t="n">
        <v>5</v>
      </c>
      <c r="V511" t="n">
        <v>4</v>
      </c>
      <c r="W511" t="n">
        <v>7</v>
      </c>
      <c r="Y511" t="n">
        <v>34</v>
      </c>
      <c r="Z511" t="n">
        <v>11</v>
      </c>
      <c r="AA511" t="n">
        <v>9</v>
      </c>
      <c r="AB511" t="n">
        <v>1</v>
      </c>
      <c r="AD511" t="n">
        <v>57</v>
      </c>
      <c r="AE511" t="n">
        <v>43</v>
      </c>
      <c r="AF511" t="n">
        <v>28</v>
      </c>
      <c r="AG511" t="n">
        <v>117</v>
      </c>
      <c r="AI511" t="n">
        <v>323</v>
      </c>
      <c r="AJ511" t="n">
        <v>8</v>
      </c>
      <c r="AK511" t="n">
        <v>15</v>
      </c>
      <c r="AL511" t="n">
        <v>17</v>
      </c>
      <c r="AN511" t="n">
        <v>57</v>
      </c>
      <c r="AO511" t="n">
        <v>18</v>
      </c>
      <c r="AP511" t="n">
        <v>22</v>
      </c>
      <c r="AQ511" t="n">
        <v>8</v>
      </c>
    </row>
    <row r="512">
      <c r="A512" t="inlineStr">
        <is>
          <t>Other direct investments</t>
        </is>
      </c>
      <c r="C512" t="inlineStr">
        <is>
          <t>Million</t>
        </is>
      </c>
      <c r="D512" t="inlineStr">
        <is>
          <t>QQQQ</t>
        </is>
      </c>
      <c r="E512" t="inlineStr">
        <is>
          <t>Yes</t>
        </is>
      </c>
      <c r="F512" t="n">
        <v>3</v>
      </c>
      <c r="G512" t="n">
        <v>-1</v>
      </c>
    </row>
    <row r="513">
      <c r="A513" t="inlineStr">
        <is>
          <t>Realized disposition gains</t>
        </is>
      </c>
      <c r="C513" t="inlineStr">
        <is>
          <t>Million</t>
        </is>
      </c>
      <c r="D513" t="inlineStr">
        <is>
          <t>QQQQ</t>
        </is>
      </c>
      <c r="E513" t="inlineStr">
        <is>
          <t>Yes</t>
        </is>
      </c>
      <c r="G513" t="n">
        <v>-10</v>
      </c>
      <c r="J513" t="n">
        <v>-10</v>
      </c>
      <c r="P513" t="n">
        <v>62</v>
      </c>
      <c r="R513" t="n">
        <v>20</v>
      </c>
      <c r="T513" t="n">
        <v>82</v>
      </c>
      <c r="U513" t="n">
        <v>-5</v>
      </c>
      <c r="V513" t="n">
        <v>126</v>
      </c>
      <c r="W513" t="n">
        <v>120</v>
      </c>
      <c r="Y513" t="n">
        <v>295</v>
      </c>
      <c r="Z513" t="n">
        <v>0</v>
      </c>
      <c r="AA513" t="n">
        <v>209</v>
      </c>
      <c r="AB513" t="n">
        <v>6</v>
      </c>
      <c r="AD513" t="n">
        <v>293</v>
      </c>
      <c r="AE513" t="n">
        <v>26</v>
      </c>
      <c r="AF513" t="n">
        <v>0</v>
      </c>
      <c r="AG513" t="n">
        <v>0</v>
      </c>
      <c r="AI513" t="n">
        <v>114</v>
      </c>
      <c r="AJ513" t="n">
        <v>847</v>
      </c>
      <c r="AK513" t="n">
        <v>243</v>
      </c>
      <c r="AL513" t="n">
        <v>239</v>
      </c>
      <c r="AN513" t="n">
        <v>1376</v>
      </c>
      <c r="AP513" t="n">
        <v>31</v>
      </c>
      <c r="AQ513" t="n">
        <v>7</v>
      </c>
    </row>
    <row r="514">
      <c r="A514" t="inlineStr">
        <is>
          <t>Total</t>
        </is>
      </c>
      <c r="C514" t="inlineStr">
        <is>
          <t>Million</t>
        </is>
      </c>
      <c r="D514" t="inlineStr">
        <is>
          <t>QQQQ</t>
        </is>
      </c>
      <c r="E514" t="inlineStr">
        <is>
          <t>Yes</t>
        </is>
      </c>
      <c r="F514" t="n">
        <v>17</v>
      </c>
      <c r="G514" t="n">
        <v>13</v>
      </c>
      <c r="H514" t="n">
        <v>38</v>
      </c>
      <c r="J514" t="n">
        <v>125</v>
      </c>
      <c r="K514" t="n">
        <v>76</v>
      </c>
      <c r="L514" t="n">
        <v>104</v>
      </c>
      <c r="M514" t="n">
        <v>97</v>
      </c>
      <c r="O514" t="n">
        <v>405</v>
      </c>
      <c r="P514" t="n">
        <v>102</v>
      </c>
      <c r="Q514" t="n">
        <v>62</v>
      </c>
      <c r="R514" t="n">
        <v>137</v>
      </c>
      <c r="T514" t="n">
        <v>333</v>
      </c>
      <c r="U514" t="n">
        <v>54</v>
      </c>
      <c r="V514" t="n">
        <v>282</v>
      </c>
      <c r="W514" t="n">
        <v>247</v>
      </c>
      <c r="Y514" t="n">
        <v>795</v>
      </c>
      <c r="Z514" t="n">
        <v>175</v>
      </c>
      <c r="AA514" t="n">
        <v>326</v>
      </c>
      <c r="AB514" t="n">
        <v>154</v>
      </c>
      <c r="AD514" t="n">
        <v>844</v>
      </c>
      <c r="AE514" t="n">
        <v>165</v>
      </c>
      <c r="AF514" t="n">
        <v>137</v>
      </c>
      <c r="AG514" t="n">
        <v>249</v>
      </c>
      <c r="AI514" t="n">
        <v>935</v>
      </c>
      <c r="AJ514" t="n">
        <v>992</v>
      </c>
      <c r="AK514" t="n">
        <v>337</v>
      </c>
      <c r="AL514" t="n">
        <v>433</v>
      </c>
      <c r="AN514" t="n">
        <v>2030</v>
      </c>
      <c r="AO514" t="n">
        <v>219</v>
      </c>
      <c r="AP514" t="n">
        <v>264</v>
      </c>
      <c r="AQ514" t="n">
        <v>229</v>
      </c>
    </row>
    <row r="515">
      <c r="A515" t="inlineStr">
        <is>
          <t>Total-c</t>
        </is>
      </c>
      <c r="F515">
        <f>SUM(F507:F513)</f>
        <v/>
      </c>
      <c r="G515">
        <f>SUM(G507:G513)</f>
        <v/>
      </c>
      <c r="H515">
        <f>SUM(H507:H513)</f>
        <v/>
      </c>
      <c r="J515">
        <f>SUM(J507:J513)</f>
        <v/>
      </c>
      <c r="K515">
        <f>SUM(K507:K513)</f>
        <v/>
      </c>
      <c r="L515">
        <f>SUM(L507:L513)</f>
        <v/>
      </c>
      <c r="M515">
        <f>SUM(M507:M513)</f>
        <v/>
      </c>
      <c r="O515">
        <f>SUM(O507:O513)</f>
        <v/>
      </c>
      <c r="P515">
        <f>SUM(P507:P513)</f>
        <v/>
      </c>
      <c r="Q515">
        <f>SUM(Q507:Q513)</f>
        <v/>
      </c>
      <c r="R515">
        <f>SUM(R507:R513)</f>
        <v/>
      </c>
      <c r="T515">
        <f>SUM(T507:T513)</f>
        <v/>
      </c>
      <c r="U515">
        <f>SUM(U507:U513)</f>
        <v/>
      </c>
      <c r="V515">
        <f>SUM(V507:V513)</f>
        <v/>
      </c>
      <c r="W515">
        <f>SUM(W507:W513)</f>
        <v/>
      </c>
      <c r="Y515">
        <f>SUM(Y507:Y513)</f>
        <v/>
      </c>
      <c r="Z515">
        <f>SUM(Z507:Z513)</f>
        <v/>
      </c>
      <c r="AA515">
        <f>SUM(AA507:AA513)</f>
        <v/>
      </c>
      <c r="AB515">
        <f>SUM(AB507:AB513)</f>
        <v/>
      </c>
      <c r="AD515">
        <f>SUM(AD507:AD513)</f>
        <v/>
      </c>
      <c r="AE515">
        <f>SUM(AE507:AE513)</f>
        <v/>
      </c>
      <c r="AF515">
        <f>SUM(AF507:AF513)</f>
        <v/>
      </c>
      <c r="AG515">
        <f>SUM(AG507:AG513)</f>
        <v/>
      </c>
      <c r="AI515">
        <f>SUM(AI507:AI513)</f>
        <v/>
      </c>
      <c r="AJ515">
        <f>SUM(AJ507:AJ513)</f>
        <v/>
      </c>
      <c r="AK515">
        <f>SUM(AK507:AK513)</f>
        <v/>
      </c>
      <c r="AL515">
        <f>SUM(AL507:AL513)</f>
        <v/>
      </c>
      <c r="AN515">
        <f>SUM(AN507:AN513)</f>
        <v/>
      </c>
      <c r="AO515">
        <f>SUM(AO507:AO513)</f>
        <v/>
      </c>
      <c r="AP515">
        <f>SUM(AP507:AP513)</f>
        <v/>
      </c>
      <c r="AQ515">
        <f>SUM(AQ507:AQ513)</f>
        <v/>
      </c>
    </row>
    <row r="516">
      <c r="A516" t="inlineStr">
        <is>
          <t>Sum check</t>
        </is>
      </c>
      <c r="F516">
        <f>F514-F515</f>
        <v/>
      </c>
      <c r="G516">
        <f>G514-G515</f>
        <v/>
      </c>
      <c r="H516">
        <f>H514-H515</f>
        <v/>
      </c>
      <c r="J516">
        <f>J514-J515</f>
        <v/>
      </c>
      <c r="K516">
        <f>K514-K515</f>
        <v/>
      </c>
      <c r="L516">
        <f>L514-L515</f>
        <v/>
      </c>
      <c r="M516">
        <f>M514-M515</f>
        <v/>
      </c>
      <c r="O516">
        <f>O514-O515</f>
        <v/>
      </c>
      <c r="P516">
        <f>P514-P515</f>
        <v/>
      </c>
      <c r="Q516">
        <f>Q514-Q515</f>
        <v/>
      </c>
      <c r="R516">
        <f>R514-R515</f>
        <v/>
      </c>
      <c r="T516">
        <f>T514-T515</f>
        <v/>
      </c>
      <c r="U516">
        <f>U514-U515</f>
        <v/>
      </c>
      <c r="V516">
        <f>V514-V515</f>
        <v/>
      </c>
      <c r="W516">
        <f>W514-W515</f>
        <v/>
      </c>
      <c r="Y516">
        <f>Y514-Y515</f>
        <v/>
      </c>
      <c r="Z516">
        <f>Z514-Z515</f>
        <v/>
      </c>
      <c r="AA516">
        <f>AA514-AA515</f>
        <v/>
      </c>
      <c r="AB516">
        <f>AB514-AB515</f>
        <v/>
      </c>
      <c r="AD516">
        <f>AD514-AD515</f>
        <v/>
      </c>
      <c r="AE516">
        <f>AE514-AE515</f>
        <v/>
      </c>
      <c r="AF516">
        <f>AF514-AF515</f>
        <v/>
      </c>
      <c r="AG516">
        <f>AG514-AG515</f>
        <v/>
      </c>
      <c r="AI516">
        <f>AI514-AI515</f>
        <v/>
      </c>
      <c r="AJ516">
        <f>AJ514-AJ515</f>
        <v/>
      </c>
      <c r="AK516">
        <f>AK514-AK515</f>
        <v/>
      </c>
      <c r="AL516">
        <f>AL514-AL515</f>
        <v/>
      </c>
      <c r="AN516">
        <f>AN514-AN515</f>
        <v/>
      </c>
      <c r="AO516">
        <f>AO514-AO515</f>
        <v/>
      </c>
      <c r="AP516">
        <f>AP514-AP515</f>
        <v/>
      </c>
      <c r="AQ516">
        <f>AQ514-AQ515</f>
        <v/>
      </c>
    </row>
    <row r="517">
      <c r="A517" t="inlineStr">
        <is>
          <t>Link check</t>
        </is>
      </c>
      <c r="F517">
        <f>F514-F241</f>
        <v/>
      </c>
      <c r="G517">
        <f>G514-G241</f>
        <v/>
      </c>
      <c r="H517">
        <f>H514-H241</f>
        <v/>
      </c>
      <c r="J517">
        <f>J514-J241</f>
        <v/>
      </c>
      <c r="K517">
        <f>K514-K241</f>
        <v/>
      </c>
      <c r="L517">
        <f>L514-L241</f>
        <v/>
      </c>
      <c r="M517">
        <f>M514-M241</f>
        <v/>
      </c>
      <c r="O517">
        <f>O514-O241</f>
        <v/>
      </c>
      <c r="P517">
        <f>P514-P241</f>
        <v/>
      </c>
      <c r="Q517">
        <f>Q514-Q241</f>
        <v/>
      </c>
      <c r="R517">
        <f>R514-R241</f>
        <v/>
      </c>
      <c r="T517">
        <f>T514-T241</f>
        <v/>
      </c>
      <c r="U517">
        <f>U514-U241</f>
        <v/>
      </c>
      <c r="V517">
        <f>V514-V241</f>
        <v/>
      </c>
      <c r="W517">
        <f>W514-W241</f>
        <v/>
      </c>
      <c r="Y517">
        <f>Y514-Y241</f>
        <v/>
      </c>
      <c r="Z517">
        <f>Z514-Z241</f>
        <v/>
      </c>
      <c r="AA517">
        <f>AA514-AA241</f>
        <v/>
      </c>
      <c r="AB517">
        <f>AB514-AB241</f>
        <v/>
      </c>
      <c r="AD517">
        <f>AD514-AD241</f>
        <v/>
      </c>
      <c r="AE517">
        <f>AE514-AE241</f>
        <v/>
      </c>
      <c r="AF517">
        <f>AF514-AF241</f>
        <v/>
      </c>
      <c r="AG517">
        <f>AG514-AG241</f>
        <v/>
      </c>
      <c r="AI517">
        <f>AI514-AI241</f>
        <v/>
      </c>
      <c r="AJ517">
        <f>AJ514-AJ241</f>
        <v/>
      </c>
      <c r="AK517">
        <f>AK514-AK241</f>
        <v/>
      </c>
      <c r="AL517">
        <f>AL514-AL241</f>
        <v/>
      </c>
      <c r="AN517">
        <f>AN514-AN241</f>
        <v/>
      </c>
      <c r="AO517">
        <f>AO514-AO241</f>
        <v/>
      </c>
      <c r="AP517">
        <f>AP514-AP241</f>
        <v/>
      </c>
      <c r="AQ517">
        <f>AQ514-AQ241</f>
        <v/>
      </c>
    </row>
    <row r="519">
      <c r="A519" t="inlineStr">
        <is>
          <t>Common equity</t>
        </is>
      </c>
    </row>
    <row r="520">
      <c r="A520" t="inlineStr">
        <is>
          <t>Private funds</t>
        </is>
      </c>
      <c r="C520" t="inlineStr">
        <is>
          <t>Million</t>
        </is>
      </c>
      <c r="D520" t="inlineStr">
        <is>
          <t>QQQQ</t>
        </is>
      </c>
      <c r="F520" t="n">
        <v>835</v>
      </c>
      <c r="G520" t="n">
        <v>734</v>
      </c>
    </row>
    <row r="521">
      <c r="A521" t="inlineStr">
        <is>
          <t>Industrial operations</t>
        </is>
      </c>
      <c r="C521" t="inlineStr">
        <is>
          <t>Million</t>
        </is>
      </c>
      <c r="D521" t="inlineStr">
        <is>
          <t>QQQQ</t>
        </is>
      </c>
      <c r="H521" t="n">
        <v>642</v>
      </c>
      <c r="I521" t="n">
        <v>746</v>
      </c>
    </row>
    <row r="522">
      <c r="A522" t="inlineStr">
        <is>
          <t>Brookfield business partners</t>
        </is>
      </c>
      <c r="C522" t="inlineStr">
        <is>
          <t>Million</t>
        </is>
      </c>
      <c r="D522" t="inlineStr">
        <is>
          <t>QQQQ</t>
        </is>
      </c>
      <c r="K522" t="n">
        <v>1844</v>
      </c>
      <c r="L522" t="n">
        <v>1667</v>
      </c>
      <c r="M522" t="n">
        <v>1668</v>
      </c>
      <c r="N522" t="n">
        <v>1865</v>
      </c>
      <c r="P522" t="n">
        <v>1926</v>
      </c>
      <c r="Q522" t="n">
        <v>1928</v>
      </c>
      <c r="R522" t="n">
        <v>2189</v>
      </c>
      <c r="S522" t="n">
        <v>2064</v>
      </c>
      <c r="U522" t="n">
        <v>1827</v>
      </c>
      <c r="V522" t="n">
        <v>1921</v>
      </c>
      <c r="W522" t="n">
        <v>1982</v>
      </c>
      <c r="X522" t="n">
        <v>2017</v>
      </c>
      <c r="Z522" t="n">
        <v>2065</v>
      </c>
      <c r="AA522" t="n">
        <v>2454</v>
      </c>
      <c r="AB522" t="n">
        <v>2410</v>
      </c>
      <c r="AC522" t="n">
        <v>2389</v>
      </c>
      <c r="AE522" t="n">
        <v>1874</v>
      </c>
      <c r="AF522" t="n">
        <v>1893</v>
      </c>
      <c r="AG522" t="n">
        <v>1891</v>
      </c>
      <c r="AH522" t="n">
        <v>2175</v>
      </c>
      <c r="AJ522" t="n">
        <v>2562</v>
      </c>
      <c r="AK522" t="n">
        <v>2735</v>
      </c>
      <c r="AL522" t="n">
        <v>2706</v>
      </c>
      <c r="AM522" t="n">
        <v>2803</v>
      </c>
      <c r="AO522" t="n">
        <v>2829</v>
      </c>
      <c r="AP522" t="n">
        <v>2768</v>
      </c>
      <c r="AQ522" t="n">
        <v>2616</v>
      </c>
    </row>
    <row r="523">
      <c r="A523" t="inlineStr">
        <is>
          <t>Norbord</t>
        </is>
      </c>
      <c r="C523" t="inlineStr">
        <is>
          <t>Million</t>
        </is>
      </c>
      <c r="D523" t="inlineStr">
        <is>
          <t>QQQQ</t>
        </is>
      </c>
      <c r="F523" t="n">
        <v>245</v>
      </c>
      <c r="G523" t="n">
        <v>239</v>
      </c>
      <c r="H523" t="n">
        <v>223</v>
      </c>
      <c r="I523" t="n">
        <v>224</v>
      </c>
      <c r="K523" t="n">
        <v>227</v>
      </c>
      <c r="L523" t="n">
        <v>237</v>
      </c>
      <c r="M523" t="n">
        <v>252</v>
      </c>
      <c r="N523" t="n">
        <v>276</v>
      </c>
      <c r="P523" t="n">
        <v>295</v>
      </c>
      <c r="Q523" t="n">
        <v>330</v>
      </c>
      <c r="R523" t="n">
        <v>359</v>
      </c>
      <c r="S523" t="n">
        <v>1364</v>
      </c>
      <c r="U523" t="n">
        <v>1419</v>
      </c>
      <c r="V523" t="n">
        <v>1412</v>
      </c>
      <c r="W523" t="n">
        <v>1332</v>
      </c>
      <c r="X523" t="n">
        <v>1287</v>
      </c>
      <c r="Z523" t="n">
        <v>1267</v>
      </c>
      <c r="AA523" t="n">
        <v>1230</v>
      </c>
      <c r="AB523" t="n">
        <v>1202</v>
      </c>
    </row>
    <row r="524">
      <c r="A524" t="inlineStr">
        <is>
          <t>Other direct investments</t>
        </is>
      </c>
      <c r="C524" t="inlineStr">
        <is>
          <t>Million</t>
        </is>
      </c>
      <c r="D524" t="inlineStr">
        <is>
          <t>QQQQ</t>
        </is>
      </c>
      <c r="F524" t="n">
        <v>89</v>
      </c>
      <c r="G524" t="n">
        <v>88</v>
      </c>
    </row>
    <row r="525">
      <c r="A525" t="inlineStr">
        <is>
          <t>Other investments</t>
        </is>
      </c>
      <c r="C525" t="inlineStr">
        <is>
          <t>Million</t>
        </is>
      </c>
      <c r="D525" t="inlineStr">
        <is>
          <t>QQQQ</t>
        </is>
      </c>
      <c r="H525" t="n">
        <v>252</v>
      </c>
      <c r="I525" t="n">
        <v>228</v>
      </c>
      <c r="K525" t="n">
        <v>369</v>
      </c>
      <c r="L525" t="n">
        <v>604</v>
      </c>
      <c r="M525" t="n">
        <v>585</v>
      </c>
      <c r="N525" t="n">
        <v>721</v>
      </c>
      <c r="P525" t="n">
        <v>670</v>
      </c>
      <c r="Q525" t="n">
        <v>609</v>
      </c>
      <c r="R525" t="n">
        <v>737</v>
      </c>
      <c r="S525" t="n">
        <v>787</v>
      </c>
      <c r="U525" t="n">
        <v>848</v>
      </c>
      <c r="V525" t="n">
        <v>871</v>
      </c>
      <c r="W525" t="n">
        <v>984</v>
      </c>
      <c r="X525" t="n">
        <v>975</v>
      </c>
      <c r="Z525" t="n">
        <v>1041</v>
      </c>
      <c r="AA525" t="n">
        <v>1059</v>
      </c>
      <c r="AB525" t="n">
        <v>1045</v>
      </c>
      <c r="AC525" t="n">
        <v>1697</v>
      </c>
      <c r="AE525" t="n">
        <v>1670</v>
      </c>
      <c r="AF525" t="n">
        <v>1601</v>
      </c>
      <c r="AG525" t="n">
        <v>1727</v>
      </c>
      <c r="AH525" t="n">
        <v>1790</v>
      </c>
      <c r="AJ525" t="n">
        <v>1218</v>
      </c>
      <c r="AK525" t="n">
        <v>968</v>
      </c>
      <c r="AL525" t="n">
        <v>796</v>
      </c>
      <c r="AM525" t="n">
        <v>762</v>
      </c>
      <c r="AO525" t="n">
        <v>701</v>
      </c>
      <c r="AP525" t="n">
        <v>852</v>
      </c>
      <c r="AQ525" t="n">
        <v>531</v>
      </c>
    </row>
    <row r="526">
      <c r="A526" t="inlineStr">
        <is>
          <t>Total</t>
        </is>
      </c>
      <c r="C526" t="inlineStr">
        <is>
          <t>Million</t>
        </is>
      </c>
      <c r="D526" t="inlineStr">
        <is>
          <t>QQQQ</t>
        </is>
      </c>
      <c r="F526" t="n">
        <v>1169</v>
      </c>
      <c r="G526" t="n">
        <v>1061</v>
      </c>
      <c r="H526" t="n">
        <v>1117</v>
      </c>
      <c r="I526" t="n">
        <v>1198</v>
      </c>
      <c r="K526" t="n">
        <v>2440</v>
      </c>
      <c r="L526" t="n">
        <v>2508</v>
      </c>
      <c r="M526" t="n">
        <v>2505</v>
      </c>
      <c r="N526" t="n">
        <v>2862</v>
      </c>
      <c r="P526" t="n">
        <v>2891</v>
      </c>
      <c r="Q526" t="n">
        <v>2867</v>
      </c>
      <c r="R526" t="n">
        <v>3285</v>
      </c>
      <c r="S526" t="n">
        <v>4215</v>
      </c>
      <c r="U526" t="n">
        <v>4094</v>
      </c>
      <c r="V526" t="n">
        <v>4204</v>
      </c>
      <c r="W526" t="n">
        <v>4298</v>
      </c>
      <c r="X526" t="n">
        <v>4279</v>
      </c>
      <c r="Z526" t="n">
        <v>4373</v>
      </c>
      <c r="AA526" t="n">
        <v>4743</v>
      </c>
      <c r="AB526" t="n">
        <v>4657</v>
      </c>
      <c r="AC526" t="n">
        <v>4086</v>
      </c>
      <c r="AE526" t="n">
        <v>3544</v>
      </c>
      <c r="AF526" t="n">
        <v>3494</v>
      </c>
      <c r="AG526" t="n">
        <v>3618</v>
      </c>
      <c r="AH526" t="n">
        <v>3965</v>
      </c>
      <c r="AJ526" t="n">
        <v>3780</v>
      </c>
      <c r="AK526" t="n">
        <v>3703</v>
      </c>
      <c r="AL526" t="n">
        <v>3502</v>
      </c>
      <c r="AM526" t="n">
        <v>3565</v>
      </c>
      <c r="AO526" t="n">
        <v>3530</v>
      </c>
      <c r="AP526" t="n">
        <v>3620</v>
      </c>
      <c r="AQ526" t="n">
        <v>3147</v>
      </c>
    </row>
    <row r="527">
      <c r="A527" t="inlineStr">
        <is>
          <t>Total-c</t>
        </is>
      </c>
      <c r="F527">
        <f>SUM(F520:F525)</f>
        <v/>
      </c>
      <c r="G527">
        <f>SUM(G520:G525)</f>
        <v/>
      </c>
      <c r="H527">
        <f>SUM(H520:H525)</f>
        <v/>
      </c>
      <c r="I527">
        <f>SUM(I520:I525)</f>
        <v/>
      </c>
      <c r="K527">
        <f>SUM(K520:K525)</f>
        <v/>
      </c>
      <c r="L527">
        <f>SUM(L520:L525)</f>
        <v/>
      </c>
      <c r="M527">
        <f>SUM(M520:M525)</f>
        <v/>
      </c>
      <c r="N527">
        <f>SUM(N520:N525)</f>
        <v/>
      </c>
      <c r="P527">
        <f>SUM(P520:P525)</f>
        <v/>
      </c>
      <c r="Q527">
        <f>SUM(Q520:Q525)</f>
        <v/>
      </c>
      <c r="R527">
        <f>SUM(R520:R525)</f>
        <v/>
      </c>
      <c r="S527">
        <f>SUM(S520:S525)</f>
        <v/>
      </c>
      <c r="U527">
        <f>SUM(U520:U525)</f>
        <v/>
      </c>
      <c r="V527">
        <f>SUM(V520:V525)</f>
        <v/>
      </c>
      <c r="W527">
        <f>SUM(W520:W525)</f>
        <v/>
      </c>
      <c r="X527">
        <f>SUM(X520:X525)</f>
        <v/>
      </c>
      <c r="Z527">
        <f>SUM(Z520:Z525)</f>
        <v/>
      </c>
      <c r="AA527">
        <f>SUM(AA520:AA525)</f>
        <v/>
      </c>
      <c r="AB527">
        <f>SUM(AB520:AB525)</f>
        <v/>
      </c>
      <c r="AC527">
        <f>SUM(AC520:AC525)</f>
        <v/>
      </c>
      <c r="AE527">
        <f>SUM(AE520:AE525)</f>
        <v/>
      </c>
      <c r="AF527">
        <f>SUM(AF520:AF525)</f>
        <v/>
      </c>
      <c r="AG527">
        <f>SUM(AG520:AG525)</f>
        <v/>
      </c>
      <c r="AH527">
        <f>SUM(AH520:AH525)</f>
        <v/>
      </c>
      <c r="AJ527">
        <f>SUM(AJ520:AJ525)</f>
        <v/>
      </c>
      <c r="AK527">
        <f>SUM(AK520:AK525)</f>
        <v/>
      </c>
      <c r="AL527">
        <f>SUM(AL520:AL525)</f>
        <v/>
      </c>
      <c r="AM527">
        <f>SUM(AM520:AM525)</f>
        <v/>
      </c>
      <c r="AO527">
        <f>SUM(AO520:AO525)</f>
        <v/>
      </c>
      <c r="AP527">
        <f>SUM(AP520:AP525)</f>
        <v/>
      </c>
      <c r="AQ527">
        <f>SUM(AQ520:AQ525)</f>
        <v/>
      </c>
    </row>
    <row r="528">
      <c r="A528" t="inlineStr">
        <is>
          <t>Sum check</t>
        </is>
      </c>
      <c r="F528">
        <f>F526-F527</f>
        <v/>
      </c>
      <c r="G528">
        <f>G526-G527</f>
        <v/>
      </c>
      <c r="H528">
        <f>H526-H527</f>
        <v/>
      </c>
      <c r="I528">
        <f>I526-I527</f>
        <v/>
      </c>
      <c r="K528">
        <f>K526-K527</f>
        <v/>
      </c>
      <c r="L528">
        <f>L526-L527</f>
        <v/>
      </c>
      <c r="M528">
        <f>M526-M527</f>
        <v/>
      </c>
      <c r="N528">
        <f>N526-N527</f>
        <v/>
      </c>
      <c r="P528">
        <f>P526-P527</f>
        <v/>
      </c>
      <c r="Q528">
        <f>Q526-Q527</f>
        <v/>
      </c>
      <c r="R528">
        <f>R526-R527</f>
        <v/>
      </c>
      <c r="S528">
        <f>S526-S527</f>
        <v/>
      </c>
      <c r="U528">
        <f>U526-U527</f>
        <v/>
      </c>
      <c r="V528">
        <f>V526-V527</f>
        <v/>
      </c>
      <c r="W528">
        <f>W526-W527</f>
        <v/>
      </c>
      <c r="X528">
        <f>X526-X527</f>
        <v/>
      </c>
      <c r="Z528">
        <f>Z526-Z527</f>
        <v/>
      </c>
      <c r="AA528">
        <f>AA526-AA527</f>
        <v/>
      </c>
      <c r="AB528">
        <f>AB526-AB527</f>
        <v/>
      </c>
      <c r="AC528">
        <f>AC526-AC527</f>
        <v/>
      </c>
      <c r="AE528">
        <f>AE526-AE527</f>
        <v/>
      </c>
      <c r="AF528">
        <f>AF526-AF527</f>
        <v/>
      </c>
      <c r="AG528">
        <f>AG526-AG527</f>
        <v/>
      </c>
      <c r="AH528">
        <f>AH526-AH527</f>
        <v/>
      </c>
      <c r="AJ528">
        <f>AJ526-AJ527</f>
        <v/>
      </c>
      <c r="AK528">
        <f>AK526-AK527</f>
        <v/>
      </c>
      <c r="AL528">
        <f>AL526-AL527</f>
        <v/>
      </c>
      <c r="AM528">
        <f>AM526-AM527</f>
        <v/>
      </c>
      <c r="AO528">
        <f>AO526-AO527</f>
        <v/>
      </c>
      <c r="AP528">
        <f>AP526-AP527</f>
        <v/>
      </c>
      <c r="AQ528">
        <f>AQ526-AQ527</f>
        <v/>
      </c>
    </row>
    <row r="529">
      <c r="A529" t="inlineStr">
        <is>
          <t>Link check</t>
        </is>
      </c>
      <c r="F529">
        <f>F526-F139</f>
        <v/>
      </c>
      <c r="G529">
        <f>G526-G139</f>
        <v/>
      </c>
      <c r="H529">
        <f>H526-H139</f>
        <v/>
      </c>
      <c r="I529">
        <f>I526-I139</f>
        <v/>
      </c>
      <c r="K529">
        <f>K526-K139</f>
        <v/>
      </c>
      <c r="L529">
        <f>L526-L139</f>
        <v/>
      </c>
      <c r="M529">
        <f>M526-M139</f>
        <v/>
      </c>
      <c r="N529">
        <f>N526-N139</f>
        <v/>
      </c>
      <c r="P529">
        <f>P526-P139</f>
        <v/>
      </c>
      <c r="Q529">
        <f>Q526-Q139</f>
        <v/>
      </c>
      <c r="R529">
        <f>R526-R139</f>
        <v/>
      </c>
      <c r="S529">
        <f>S526-S139</f>
        <v/>
      </c>
      <c r="U529">
        <f>U526-U139</f>
        <v/>
      </c>
      <c r="V529">
        <f>V526-V139</f>
        <v/>
      </c>
      <c r="W529">
        <f>W526-W139</f>
        <v/>
      </c>
      <c r="X529">
        <f>X526-X139</f>
        <v/>
      </c>
      <c r="Z529">
        <f>Z526-Z139</f>
        <v/>
      </c>
      <c r="AA529">
        <f>AA526-AA139</f>
        <v/>
      </c>
      <c r="AB529">
        <f>AB526-AB139</f>
        <v/>
      </c>
      <c r="AC529">
        <f>AC526-AC139</f>
        <v/>
      </c>
      <c r="AE529">
        <f>AE526-AE139</f>
        <v/>
      </c>
      <c r="AF529">
        <f>AF526-AF139</f>
        <v/>
      </c>
      <c r="AG529">
        <f>AG526-AG139</f>
        <v/>
      </c>
      <c r="AH529">
        <f>AH526-AH139</f>
        <v/>
      </c>
      <c r="AJ529">
        <f>AJ526-AJ139</f>
        <v/>
      </c>
      <c r="AK529">
        <f>AK526-AK139</f>
        <v/>
      </c>
      <c r="AL529">
        <f>AL526-AL139</f>
        <v/>
      </c>
      <c r="AM529">
        <f>AM526-AM139</f>
        <v/>
      </c>
      <c r="AO529">
        <f>AO526-AO139</f>
        <v/>
      </c>
      <c r="AP529">
        <f>AP526-AP139</f>
        <v/>
      </c>
      <c r="AQ529">
        <f>AQ526-AQ139</f>
        <v/>
      </c>
    </row>
    <row r="531">
      <c r="A531" t="inlineStr">
        <is>
          <t>Private equity (post restructuring in Q4 2022)</t>
        </is>
      </c>
    </row>
    <row r="532">
      <c r="A532" t="inlineStr">
        <is>
          <t>Revenues</t>
        </is>
      </c>
    </row>
    <row r="533">
      <c r="A533" t="inlineStr">
        <is>
          <t>Brookfield business partners</t>
        </is>
      </c>
      <c r="C533" t="inlineStr">
        <is>
          <t>Million</t>
        </is>
      </c>
      <c r="D533" t="inlineStr">
        <is>
          <t>QQQQ</t>
        </is>
      </c>
      <c r="AS533" t="n">
        <v>57590</v>
      </c>
    </row>
    <row r="534">
      <c r="A534" t="inlineStr">
        <is>
          <t>Other investments</t>
        </is>
      </c>
      <c r="C534" t="inlineStr">
        <is>
          <t>Million</t>
        </is>
      </c>
      <c r="D534" t="inlineStr">
        <is>
          <t>QQQQ</t>
        </is>
      </c>
      <c r="AS534" t="n">
        <v>842</v>
      </c>
    </row>
    <row r="535">
      <c r="A535" t="inlineStr">
        <is>
          <t>Total</t>
        </is>
      </c>
      <c r="C535" t="inlineStr">
        <is>
          <t>Million</t>
        </is>
      </c>
      <c r="D535" t="inlineStr">
        <is>
          <t>QQQQ</t>
        </is>
      </c>
      <c r="AS535" t="n">
        <v>58432</v>
      </c>
    </row>
    <row r="536">
      <c r="A536" t="inlineStr">
        <is>
          <t>Total-c</t>
        </is>
      </c>
      <c r="AS536">
        <f>SUM(AS533:AS534)</f>
        <v/>
      </c>
    </row>
    <row r="537">
      <c r="A537" t="inlineStr">
        <is>
          <t>Sum check</t>
        </is>
      </c>
      <c r="AS537">
        <f>AS535-AS536</f>
        <v/>
      </c>
    </row>
    <row r="538">
      <c r="A538" t="inlineStr">
        <is>
          <t>Link check</t>
        </is>
      </c>
      <c r="AS538">
        <f>AS535-AS59</f>
        <v/>
      </c>
    </row>
    <row r="540">
      <c r="A540" t="inlineStr">
        <is>
          <t>FFO</t>
        </is>
      </c>
    </row>
    <row r="541">
      <c r="A541" t="inlineStr">
        <is>
          <t>Brookfield business partners</t>
        </is>
      </c>
      <c r="C541" t="inlineStr">
        <is>
          <t>Million</t>
        </is>
      </c>
      <c r="D541" t="inlineStr">
        <is>
          <t>QQQQ</t>
        </is>
      </c>
      <c r="AS541" t="n">
        <v>820</v>
      </c>
      <c r="AT541" t="n">
        <v>156</v>
      </c>
    </row>
    <row r="542">
      <c r="A542" t="inlineStr">
        <is>
          <t>Other investments</t>
        </is>
      </c>
      <c r="C542" t="inlineStr">
        <is>
          <t>Million</t>
        </is>
      </c>
      <c r="D542" t="inlineStr">
        <is>
          <t>QQQQ</t>
        </is>
      </c>
      <c r="AS542" t="n">
        <v>125</v>
      </c>
      <c r="AT542" t="n">
        <v>25</v>
      </c>
    </row>
    <row r="543">
      <c r="A543" t="inlineStr">
        <is>
          <t>Realized disposition gains</t>
        </is>
      </c>
      <c r="C543" t="inlineStr">
        <is>
          <t>Million</t>
        </is>
      </c>
      <c r="D543" t="inlineStr">
        <is>
          <t>QQQQ</t>
        </is>
      </c>
      <c r="AS543" t="n">
        <v>81</v>
      </c>
      <c r="AT543" t="n">
        <v>93</v>
      </c>
    </row>
    <row r="544">
      <c r="A544" t="inlineStr">
        <is>
          <t>Total</t>
        </is>
      </c>
      <c r="C544" t="inlineStr">
        <is>
          <t>Million</t>
        </is>
      </c>
      <c r="D544" t="inlineStr">
        <is>
          <t>QQQQ</t>
        </is>
      </c>
      <c r="AS544" t="n">
        <v>1026</v>
      </c>
      <c r="AT544" t="n">
        <v>274</v>
      </c>
    </row>
    <row r="545">
      <c r="A545" t="inlineStr">
        <is>
          <t>Total-c</t>
        </is>
      </c>
      <c r="AS545">
        <f>SUM(AS541:AS543)</f>
        <v/>
      </c>
    </row>
    <row r="546">
      <c r="A546" t="inlineStr">
        <is>
          <t>Sum check</t>
        </is>
      </c>
      <c r="AS546">
        <f>AS544-AS545</f>
        <v/>
      </c>
    </row>
    <row r="547">
      <c r="A547" t="inlineStr">
        <is>
          <t>Link check</t>
        </is>
      </c>
      <c r="AS547">
        <f>AS544-AS257</f>
        <v/>
      </c>
    </row>
    <row r="549">
      <c r="A549" t="inlineStr">
        <is>
          <t>Cash distributions received</t>
        </is>
      </c>
      <c r="C549" t="inlineStr">
        <is>
          <t>Million</t>
        </is>
      </c>
      <c r="D549" t="inlineStr">
        <is>
          <t>QQQQ</t>
        </is>
      </c>
      <c r="AT549" t="n">
        <v>34</v>
      </c>
    </row>
    <row r="551">
      <c r="A551" t="inlineStr">
        <is>
          <t>Common equity</t>
        </is>
      </c>
    </row>
    <row r="552">
      <c r="A552" t="inlineStr">
        <is>
          <t>Brookfield business partners</t>
        </is>
      </c>
      <c r="C552" t="inlineStr">
        <is>
          <t>Million</t>
        </is>
      </c>
      <c r="D552" t="inlineStr">
        <is>
          <t>QQQQ</t>
        </is>
      </c>
      <c r="AR552" t="n">
        <v>2439</v>
      </c>
      <c r="AT552" t="n">
        <v>2548</v>
      </c>
    </row>
    <row r="553">
      <c r="A553" t="inlineStr">
        <is>
          <t>Other investments</t>
        </is>
      </c>
      <c r="C553" t="inlineStr">
        <is>
          <t>Million</t>
        </is>
      </c>
      <c r="D553" t="inlineStr">
        <is>
          <t>QQQQ</t>
        </is>
      </c>
      <c r="AR553" t="n">
        <v>2047</v>
      </c>
      <c r="AT553" t="n">
        <v>2296</v>
      </c>
    </row>
    <row r="554">
      <c r="A554" t="inlineStr">
        <is>
          <t>Total</t>
        </is>
      </c>
      <c r="C554" t="inlineStr">
        <is>
          <t>Million</t>
        </is>
      </c>
      <c r="D554" t="inlineStr">
        <is>
          <t>QQQQ</t>
        </is>
      </c>
      <c r="AR554" t="n">
        <v>4486</v>
      </c>
      <c r="AT554" t="n">
        <v>4844</v>
      </c>
    </row>
    <row r="555">
      <c r="A555" t="inlineStr">
        <is>
          <t>Total-c</t>
        </is>
      </c>
      <c r="AR555">
        <f>SUM(AR552:AR553)</f>
        <v/>
      </c>
      <c r="AT555">
        <f>SUM(AT552:AT553)</f>
        <v/>
      </c>
    </row>
    <row r="556">
      <c r="A556" t="inlineStr">
        <is>
          <t>Sum check</t>
        </is>
      </c>
      <c r="AR556">
        <f>AR554-AR555</f>
        <v/>
      </c>
      <c r="AT556">
        <f>AT554-AT555</f>
        <v/>
      </c>
    </row>
    <row r="557">
      <c r="A557" t="inlineStr">
        <is>
          <t>Link check</t>
        </is>
      </c>
      <c r="AR557">
        <f>AR554-AR140</f>
        <v/>
      </c>
      <c r="AT557">
        <f>AT554-AT140</f>
        <v/>
      </c>
    </row>
    <row r="559">
      <c r="A559" t="inlineStr">
        <is>
          <t>Brookfield business partners</t>
        </is>
      </c>
    </row>
    <row r="560">
      <c r="A560" t="inlineStr">
        <is>
          <t>Energy</t>
        </is>
      </c>
      <c r="C560" t="inlineStr">
        <is>
          <t>Million</t>
        </is>
      </c>
      <c r="D560" t="inlineStr">
        <is>
          <t>QQQQ</t>
        </is>
      </c>
      <c r="E560" t="inlineStr">
        <is>
          <t>Yes</t>
        </is>
      </c>
      <c r="F560" t="n">
        <v>10</v>
      </c>
      <c r="G560" t="n">
        <v>2</v>
      </c>
      <c r="H560" t="n">
        <v>16</v>
      </c>
      <c r="J560" t="n">
        <v>69</v>
      </c>
      <c r="K560" t="n">
        <v>18</v>
      </c>
      <c r="L560" t="n">
        <v>17</v>
      </c>
      <c r="M560" t="n">
        <v>12</v>
      </c>
      <c r="O560" t="n">
        <v>63</v>
      </c>
      <c r="P560" t="n">
        <v>20</v>
      </c>
      <c r="Q560" t="n">
        <v>11</v>
      </c>
      <c r="R560" t="n">
        <v>-5</v>
      </c>
      <c r="T560" t="n">
        <v>52</v>
      </c>
      <c r="U560" t="n">
        <v>38</v>
      </c>
      <c r="V560" t="n">
        <v>31</v>
      </c>
      <c r="W560" t="n">
        <v>35</v>
      </c>
    </row>
    <row r="561">
      <c r="A561" t="inlineStr">
        <is>
          <t>Infrastructure services</t>
        </is>
      </c>
      <c r="C561" t="inlineStr">
        <is>
          <t>Million</t>
        </is>
      </c>
      <c r="D561" t="inlineStr">
        <is>
          <t>QQQQ</t>
        </is>
      </c>
      <c r="E561" t="inlineStr">
        <is>
          <t>Yes</t>
        </is>
      </c>
      <c r="W561" t="n">
        <v>49</v>
      </c>
      <c r="Y561" t="n">
        <v>195</v>
      </c>
      <c r="Z561" t="n">
        <v>102</v>
      </c>
      <c r="AA561" t="n">
        <v>54</v>
      </c>
      <c r="AB561" t="n">
        <v>95</v>
      </c>
      <c r="AD561" t="n">
        <v>314</v>
      </c>
      <c r="AE561" t="n">
        <v>104</v>
      </c>
      <c r="AF561" t="n">
        <v>87</v>
      </c>
      <c r="AG561" t="n">
        <v>78</v>
      </c>
      <c r="AI561" t="n">
        <v>364</v>
      </c>
      <c r="AJ561" t="n">
        <v>73</v>
      </c>
      <c r="AK561" t="n">
        <v>72</v>
      </c>
      <c r="AL561" t="n">
        <v>91</v>
      </c>
      <c r="AN561" t="n">
        <v>396</v>
      </c>
      <c r="AO561" t="n">
        <v>139</v>
      </c>
      <c r="AP561" t="n">
        <v>124</v>
      </c>
      <c r="AQ561" t="n">
        <v>102</v>
      </c>
    </row>
    <row r="562">
      <c r="A562" t="inlineStr">
        <is>
          <t>Industrials</t>
        </is>
      </c>
      <c r="C562" t="inlineStr">
        <is>
          <t>Million</t>
        </is>
      </c>
      <c r="D562" t="inlineStr">
        <is>
          <t>QQQQ</t>
        </is>
      </c>
      <c r="E562" t="inlineStr">
        <is>
          <t>Yes</t>
        </is>
      </c>
      <c r="F562" t="n">
        <v>3</v>
      </c>
      <c r="G562" t="n">
        <v>8</v>
      </c>
      <c r="H562" t="n">
        <v>5</v>
      </c>
      <c r="J562" t="n">
        <v>14</v>
      </c>
      <c r="K562" t="n">
        <v>-5</v>
      </c>
      <c r="L562" t="n">
        <v>2</v>
      </c>
      <c r="M562" t="n">
        <v>11</v>
      </c>
      <c r="O562" t="n">
        <v>6</v>
      </c>
      <c r="P562" t="n">
        <v>79</v>
      </c>
      <c r="Q562" t="n">
        <v>8</v>
      </c>
      <c r="R562" t="n">
        <v>22</v>
      </c>
      <c r="T562" t="n">
        <v>132</v>
      </c>
      <c r="U562" t="n">
        <v>98</v>
      </c>
      <c r="V562" t="n">
        <v>94</v>
      </c>
      <c r="W562" t="n">
        <v>76</v>
      </c>
      <c r="Y562" t="n">
        <v>470</v>
      </c>
      <c r="Z562" t="n">
        <v>81</v>
      </c>
      <c r="AA562" t="n">
        <v>46</v>
      </c>
      <c r="AB562" t="n">
        <v>103</v>
      </c>
      <c r="AD562" t="n">
        <v>393</v>
      </c>
      <c r="AE562" t="n">
        <v>57</v>
      </c>
      <c r="AF562" t="n">
        <v>62</v>
      </c>
      <c r="AG562" t="n">
        <v>86</v>
      </c>
      <c r="AI562" t="n">
        <v>336</v>
      </c>
      <c r="AJ562" t="n">
        <v>421</v>
      </c>
      <c r="AK562" t="n">
        <v>216</v>
      </c>
      <c r="AL562" t="n">
        <v>101</v>
      </c>
      <c r="AN562" t="n">
        <v>879</v>
      </c>
      <c r="AO562" t="n">
        <v>122</v>
      </c>
      <c r="AP562" t="n">
        <v>101</v>
      </c>
      <c r="AQ562" t="n">
        <v>131</v>
      </c>
    </row>
    <row r="563">
      <c r="A563" t="inlineStr">
        <is>
          <t>Business services</t>
        </is>
      </c>
      <c r="C563" t="inlineStr">
        <is>
          <t>Million</t>
        </is>
      </c>
      <c r="D563" t="inlineStr">
        <is>
          <t>QQQQ</t>
        </is>
      </c>
      <c r="E563" t="inlineStr">
        <is>
          <t>Yes</t>
        </is>
      </c>
      <c r="F563" t="n">
        <v>1</v>
      </c>
      <c r="G563" t="n">
        <v>14</v>
      </c>
      <c r="H563" t="n">
        <v>17</v>
      </c>
      <c r="J563" t="n">
        <v>43</v>
      </c>
      <c r="K563" t="n">
        <v>2</v>
      </c>
      <c r="L563" t="n">
        <v>15</v>
      </c>
      <c r="M563" t="n">
        <v>18</v>
      </c>
      <c r="O563" t="n">
        <v>54</v>
      </c>
      <c r="P563" t="n">
        <v>4</v>
      </c>
      <c r="Q563" t="n">
        <v>17</v>
      </c>
      <c r="R563" t="n">
        <v>23</v>
      </c>
      <c r="T563" t="n">
        <v>66</v>
      </c>
      <c r="U563" t="n">
        <v>8</v>
      </c>
      <c r="V563" t="n">
        <v>61</v>
      </c>
    </row>
    <row r="564">
      <c r="A564" t="inlineStr">
        <is>
          <t>Business services (post amalgamation with construction services)</t>
        </is>
      </c>
      <c r="C564" t="inlineStr">
        <is>
          <t>Million</t>
        </is>
      </c>
      <c r="D564" t="inlineStr">
        <is>
          <t>QQQQ</t>
        </is>
      </c>
      <c r="E564" t="inlineStr">
        <is>
          <t>Yes</t>
        </is>
      </c>
      <c r="W564" t="n">
        <v>26</v>
      </c>
      <c r="Y564" t="n">
        <v>131</v>
      </c>
      <c r="Z564" t="n">
        <v>32</v>
      </c>
      <c r="AA564" t="n">
        <v>342</v>
      </c>
      <c r="AB564" t="n">
        <v>31</v>
      </c>
      <c r="AD564" t="n">
        <v>432</v>
      </c>
      <c r="AE564" t="n">
        <v>42</v>
      </c>
      <c r="AF564" t="n">
        <v>39</v>
      </c>
      <c r="AG564" t="n">
        <v>62</v>
      </c>
      <c r="AI564" t="n">
        <v>229</v>
      </c>
      <c r="AJ564" t="n">
        <v>70</v>
      </c>
      <c r="AK564" t="n">
        <v>93</v>
      </c>
      <c r="AL564" t="n">
        <v>109</v>
      </c>
      <c r="AN564" t="n">
        <v>397</v>
      </c>
      <c r="AO564" t="n">
        <v>80</v>
      </c>
      <c r="AP564" t="n">
        <v>151</v>
      </c>
      <c r="AQ564" t="n">
        <v>152</v>
      </c>
    </row>
    <row r="565">
      <c r="A565" t="inlineStr">
        <is>
          <t>Construction</t>
        </is>
      </c>
      <c r="C565" t="inlineStr">
        <is>
          <t>Million</t>
        </is>
      </c>
      <c r="D565" t="inlineStr">
        <is>
          <t>QQQQ</t>
        </is>
      </c>
      <c r="E565" t="inlineStr">
        <is>
          <t>Yes</t>
        </is>
      </c>
      <c r="F565" t="n">
        <v>34</v>
      </c>
      <c r="G565" t="n">
        <v>17</v>
      </c>
      <c r="H565" t="n">
        <v>20</v>
      </c>
      <c r="J565" t="n">
        <v>105</v>
      </c>
      <c r="K565" t="n">
        <v>22</v>
      </c>
      <c r="L565" t="n">
        <v>25</v>
      </c>
      <c r="M565" t="n">
        <v>16</v>
      </c>
      <c r="O565" t="n">
        <v>94</v>
      </c>
      <c r="P565" t="n">
        <v>-3</v>
      </c>
      <c r="Q565" t="n">
        <v>12</v>
      </c>
      <c r="R565" t="n">
        <v>17</v>
      </c>
      <c r="T565" t="n">
        <v>26</v>
      </c>
      <c r="U565" t="n">
        <v>9</v>
      </c>
      <c r="V565" t="n">
        <v>5</v>
      </c>
    </row>
    <row r="566">
      <c r="A566" t="inlineStr">
        <is>
          <t>Corporate</t>
        </is>
      </c>
      <c r="C566" t="inlineStr">
        <is>
          <t>Million</t>
        </is>
      </c>
      <c r="D566" t="inlineStr">
        <is>
          <t>QQQQ</t>
        </is>
      </c>
      <c r="E566" t="inlineStr">
        <is>
          <t>Yes</t>
        </is>
      </c>
      <c r="K566" t="n">
        <v>0</v>
      </c>
      <c r="L566" t="n">
        <v>-1</v>
      </c>
      <c r="M566" t="n">
        <v>-7</v>
      </c>
      <c r="O566" t="n">
        <v>-17</v>
      </c>
      <c r="P566" t="n">
        <v>-5</v>
      </c>
      <c r="Q566" t="n">
        <v>-5</v>
      </c>
      <c r="R566" t="n">
        <v>-11</v>
      </c>
      <c r="T566" t="n">
        <v>-24</v>
      </c>
      <c r="U566" t="n">
        <v>-15</v>
      </c>
      <c r="V566" t="n">
        <v>-14</v>
      </c>
      <c r="W566" t="n">
        <v>-16</v>
      </c>
      <c r="Y566" t="n">
        <v>-63</v>
      </c>
      <c r="Z566" t="n">
        <v>-10</v>
      </c>
      <c r="AA566" t="n">
        <v>-7</v>
      </c>
      <c r="AB566" t="n">
        <v>-10</v>
      </c>
      <c r="AD566" t="n">
        <v>-37</v>
      </c>
      <c r="AE566" t="n">
        <v>-9</v>
      </c>
      <c r="AF566" t="n">
        <v>-15</v>
      </c>
      <c r="AG566" t="n">
        <v>-18</v>
      </c>
      <c r="AI566" t="n">
        <v>-59</v>
      </c>
      <c r="AJ566" t="n">
        <v>-19</v>
      </c>
      <c r="AK566" t="n">
        <v>-25</v>
      </c>
      <c r="AL566" t="n">
        <v>-25</v>
      </c>
      <c r="AN566" t="n">
        <v>-99</v>
      </c>
      <c r="AO566" t="n">
        <v>-31</v>
      </c>
      <c r="AP566" t="n">
        <v>-34</v>
      </c>
      <c r="AQ566" t="n">
        <v>-46</v>
      </c>
    </row>
    <row r="567">
      <c r="A567" t="inlineStr">
        <is>
          <t>Attributable to unit-holders</t>
        </is>
      </c>
      <c r="C567" t="inlineStr">
        <is>
          <t>Million</t>
        </is>
      </c>
      <c r="D567" t="inlineStr">
        <is>
          <t>QQQQ</t>
        </is>
      </c>
      <c r="E567" t="inlineStr">
        <is>
          <t>Yes</t>
        </is>
      </c>
      <c r="F567" t="n">
        <v>48</v>
      </c>
      <c r="G567" t="n">
        <v>41</v>
      </c>
      <c r="H567" t="n">
        <v>58</v>
      </c>
      <c r="J567" t="n">
        <v>231</v>
      </c>
      <c r="K567" t="n">
        <v>37</v>
      </c>
      <c r="L567" t="n">
        <v>58</v>
      </c>
      <c r="M567" t="n">
        <v>50</v>
      </c>
      <c r="O567" t="n">
        <v>200</v>
      </c>
      <c r="P567" t="n">
        <v>95</v>
      </c>
      <c r="Q567" t="n">
        <v>43</v>
      </c>
      <c r="R567" t="n">
        <v>46</v>
      </c>
      <c r="T567" t="n">
        <v>252</v>
      </c>
      <c r="U567" t="n">
        <v>138</v>
      </c>
      <c r="V567" t="n">
        <v>177</v>
      </c>
      <c r="W567" t="n">
        <v>170</v>
      </c>
      <c r="Y567" t="n">
        <v>733</v>
      </c>
      <c r="Z567" t="n">
        <v>205</v>
      </c>
      <c r="AA567" t="n">
        <v>435</v>
      </c>
      <c r="AB567" t="n">
        <v>219</v>
      </c>
      <c r="AD567" t="n">
        <v>1102</v>
      </c>
      <c r="AE567" t="n">
        <v>194</v>
      </c>
      <c r="AF567" t="n">
        <v>173</v>
      </c>
      <c r="AG567" t="n">
        <v>208</v>
      </c>
      <c r="AI567" t="n">
        <v>870</v>
      </c>
      <c r="AJ567" t="n">
        <v>545</v>
      </c>
      <c r="AK567" t="n">
        <v>356</v>
      </c>
      <c r="AL567" t="n">
        <v>276</v>
      </c>
      <c r="AN567" t="n">
        <v>1573</v>
      </c>
      <c r="AO567" t="n">
        <v>310</v>
      </c>
      <c r="AP567" t="n">
        <v>342</v>
      </c>
      <c r="AQ567" t="n">
        <v>339</v>
      </c>
    </row>
    <row r="568">
      <c r="A568" t="inlineStr">
        <is>
          <t>Attributable to unit-holders-c</t>
        </is>
      </c>
      <c r="F568">
        <f>SUM(F560:F566)</f>
        <v/>
      </c>
      <c r="G568">
        <f>SUM(G560:G566)</f>
        <v/>
      </c>
      <c r="H568">
        <f>SUM(H560:H566)</f>
        <v/>
      </c>
      <c r="J568">
        <f>SUM(J560:J566)</f>
        <v/>
      </c>
      <c r="K568">
        <f>SUM(K560:K566)</f>
        <v/>
      </c>
      <c r="L568">
        <f>SUM(L560:L566)</f>
        <v/>
      </c>
      <c r="M568">
        <f>SUM(M560:M566)</f>
        <v/>
      </c>
      <c r="O568">
        <f>SUM(O560:O566)</f>
        <v/>
      </c>
      <c r="P568">
        <f>SUM(P560:P566)</f>
        <v/>
      </c>
      <c r="Q568">
        <f>SUM(Q560:Q566)</f>
        <v/>
      </c>
      <c r="R568">
        <f>SUM(R560:R566)</f>
        <v/>
      </c>
      <c r="T568">
        <f>SUM(T560:T566)</f>
        <v/>
      </c>
      <c r="U568">
        <f>SUM(U560:U566)</f>
        <v/>
      </c>
      <c r="V568">
        <f>SUM(V560:V566)</f>
        <v/>
      </c>
      <c r="W568">
        <f>SUM(W560:W566)</f>
        <v/>
      </c>
      <c r="Y568">
        <f>SUM(Y560:Y566)</f>
        <v/>
      </c>
      <c r="Z568">
        <f>SUM(Z560:Z566)</f>
        <v/>
      </c>
      <c r="AA568">
        <f>SUM(AA560:AA566)</f>
        <v/>
      </c>
      <c r="AB568">
        <f>SUM(AB560:AB566)</f>
        <v/>
      </c>
      <c r="AD568">
        <f>SUM(AD560:AD566)</f>
        <v/>
      </c>
      <c r="AE568">
        <f>SUM(AE560:AE566)</f>
        <v/>
      </c>
      <c r="AF568">
        <f>SUM(AF560:AF566)</f>
        <v/>
      </c>
      <c r="AG568">
        <f>SUM(AG560:AG566)</f>
        <v/>
      </c>
      <c r="AI568">
        <f>SUM(AI560:AI566)</f>
        <v/>
      </c>
      <c r="AJ568">
        <f>SUM(AJ560:AJ566)</f>
        <v/>
      </c>
      <c r="AK568">
        <f>SUM(AK560:AK566)</f>
        <v/>
      </c>
      <c r="AL568">
        <f>SUM(AL560:AL566)</f>
        <v/>
      </c>
      <c r="AN568">
        <f>SUM(AN560:AN566)</f>
        <v/>
      </c>
      <c r="AO568">
        <f>SUM(AO560:AO566)</f>
        <v/>
      </c>
      <c r="AP568">
        <f>SUM(AP560:AP566)</f>
        <v/>
      </c>
      <c r="AQ568">
        <f>SUM(AQ560:AQ566)</f>
        <v/>
      </c>
    </row>
    <row r="569">
      <c r="A569" t="inlineStr">
        <is>
          <t>Sum check</t>
        </is>
      </c>
      <c r="F569">
        <f>F567-F568</f>
        <v/>
      </c>
      <c r="G569">
        <f>G567-G568</f>
        <v/>
      </c>
      <c r="H569">
        <f>H567-H568</f>
        <v/>
      </c>
      <c r="J569">
        <f>J567-J568</f>
        <v/>
      </c>
      <c r="K569">
        <f>K567-K568</f>
        <v/>
      </c>
      <c r="L569">
        <f>L567-L568</f>
        <v/>
      </c>
      <c r="M569">
        <f>M567-M568</f>
        <v/>
      </c>
      <c r="O569">
        <f>O567-O568</f>
        <v/>
      </c>
      <c r="P569">
        <f>P567-P568</f>
        <v/>
      </c>
      <c r="Q569">
        <f>Q567-Q568</f>
        <v/>
      </c>
      <c r="R569">
        <f>R567-R568</f>
        <v/>
      </c>
      <c r="T569">
        <f>T567-T568</f>
        <v/>
      </c>
      <c r="U569">
        <f>U567-U568</f>
        <v/>
      </c>
      <c r="V569">
        <f>V567-V568</f>
        <v/>
      </c>
      <c r="W569">
        <f>W567-W568</f>
        <v/>
      </c>
      <c r="Y569">
        <f>Y567-Y568</f>
        <v/>
      </c>
      <c r="Z569">
        <f>Z567-Z568</f>
        <v/>
      </c>
      <c r="AA569">
        <f>AA567-AA568</f>
        <v/>
      </c>
      <c r="AB569">
        <f>AB567-AB568</f>
        <v/>
      </c>
      <c r="AD569">
        <f>AD567-AD568</f>
        <v/>
      </c>
      <c r="AE569">
        <f>AE567-AE568</f>
        <v/>
      </c>
      <c r="AF569">
        <f>AF567-AF568</f>
        <v/>
      </c>
      <c r="AG569">
        <f>AG567-AG568</f>
        <v/>
      </c>
      <c r="AI569">
        <f>AI567-AI568</f>
        <v/>
      </c>
      <c r="AJ569">
        <f>AJ567-AJ568</f>
        <v/>
      </c>
      <c r="AK569">
        <f>AK567-AK568</f>
        <v/>
      </c>
      <c r="AL569">
        <f>AL567-AL568</f>
        <v/>
      </c>
      <c r="AN569">
        <f>AN567-AN568</f>
        <v/>
      </c>
      <c r="AO569">
        <f>AO567-AO568</f>
        <v/>
      </c>
      <c r="AP569">
        <f>AP567-AP568</f>
        <v/>
      </c>
      <c r="AQ569">
        <f>AQ567-AQ568</f>
        <v/>
      </c>
    </row>
    <row r="571">
      <c r="A571" t="inlineStr">
        <is>
          <t>Performance fees</t>
        </is>
      </c>
      <c r="C571" t="inlineStr">
        <is>
          <t>Million</t>
        </is>
      </c>
      <c r="D571" t="inlineStr">
        <is>
          <t>QQQQ</t>
        </is>
      </c>
      <c r="E571" t="inlineStr">
        <is>
          <t>Yes</t>
        </is>
      </c>
      <c r="P571" t="n">
        <v>0</v>
      </c>
      <c r="Q571" t="n">
        <v>-25</v>
      </c>
      <c r="R571" t="n">
        <v>0</v>
      </c>
      <c r="T571" t="n">
        <v>-142</v>
      </c>
      <c r="U571" t="n">
        <v>-143</v>
      </c>
      <c r="V571" t="n">
        <v>-41</v>
      </c>
      <c r="W571" t="n">
        <v>-94</v>
      </c>
      <c r="Y571" t="n">
        <v>-278</v>
      </c>
      <c r="AJ571" t="n">
        <v>0</v>
      </c>
      <c r="AK571" t="n">
        <v>-79</v>
      </c>
      <c r="AL571" t="n">
        <v>0</v>
      </c>
      <c r="AN571" t="n">
        <v>-157</v>
      </c>
    </row>
    <row r="572">
      <c r="A572" t="inlineStr">
        <is>
          <t>Non-controlling interests</t>
        </is>
      </c>
      <c r="C572" t="inlineStr">
        <is>
          <t>Million</t>
        </is>
      </c>
      <c r="D572" t="inlineStr">
        <is>
          <t>QQQQ</t>
        </is>
      </c>
      <c r="E572" t="inlineStr">
        <is>
          <t>Yes</t>
        </is>
      </c>
      <c r="K572" t="n">
        <v>0</v>
      </c>
      <c r="L572" t="n">
        <v>-1</v>
      </c>
      <c r="M572" t="n">
        <v>-10</v>
      </c>
      <c r="O572" t="n">
        <v>-23</v>
      </c>
      <c r="P572" t="n">
        <v>-24</v>
      </c>
      <c r="Q572" t="n">
        <v>-5</v>
      </c>
      <c r="R572" t="n">
        <v>-12</v>
      </c>
      <c r="T572" t="n">
        <v>-25</v>
      </c>
      <c r="U572" t="n">
        <v>2</v>
      </c>
      <c r="V572" t="n">
        <v>-44</v>
      </c>
      <c r="W572" t="n">
        <v>-24</v>
      </c>
      <c r="Y572" t="n">
        <v>-146</v>
      </c>
      <c r="Z572" t="n">
        <v>-66</v>
      </c>
      <c r="AA572" t="n">
        <v>-139</v>
      </c>
      <c r="AB572" t="n">
        <v>-82</v>
      </c>
      <c r="AD572" t="n">
        <v>-379</v>
      </c>
      <c r="AE572" t="n">
        <v>-72</v>
      </c>
      <c r="AF572" t="n">
        <v>-64</v>
      </c>
      <c r="AG572" t="n">
        <v>-76</v>
      </c>
      <c r="AI572" t="n">
        <v>-320</v>
      </c>
      <c r="AJ572" t="n">
        <v>-198</v>
      </c>
      <c r="AK572" t="n">
        <v>-104</v>
      </c>
      <c r="AL572" t="n">
        <v>-99</v>
      </c>
      <c r="AN572" t="n">
        <v>-515</v>
      </c>
      <c r="AO572" t="n">
        <v>-109</v>
      </c>
      <c r="AP572" t="n">
        <v>-119</v>
      </c>
      <c r="AQ572" t="n">
        <v>-118</v>
      </c>
    </row>
    <row r="573">
      <c r="A573" t="inlineStr">
        <is>
          <t>Segment reallocation</t>
        </is>
      </c>
      <c r="C573" t="inlineStr">
        <is>
          <t>Million</t>
        </is>
      </c>
      <c r="D573" t="inlineStr">
        <is>
          <t>QQQQ</t>
        </is>
      </c>
      <c r="E573" t="inlineStr">
        <is>
          <t>Yes</t>
        </is>
      </c>
      <c r="F573" t="n">
        <v>3</v>
      </c>
      <c r="G573" t="n">
        <v>-8</v>
      </c>
      <c r="K573" t="n">
        <v>-1</v>
      </c>
      <c r="L573" t="n">
        <v>-1</v>
      </c>
    </row>
    <row r="574">
      <c r="A574" t="inlineStr">
        <is>
          <t>Segment reallocation and other</t>
        </is>
      </c>
      <c r="C574" t="inlineStr">
        <is>
          <t>Million</t>
        </is>
      </c>
      <c r="D574" t="inlineStr">
        <is>
          <t>QQQQ</t>
        </is>
      </c>
      <c r="E574" t="inlineStr">
        <is>
          <t>Yes</t>
        </is>
      </c>
      <c r="J574" t="n">
        <v>9</v>
      </c>
      <c r="P574" t="n">
        <v>-62</v>
      </c>
      <c r="R574" t="n">
        <v>12</v>
      </c>
      <c r="T574" t="n">
        <v>-50</v>
      </c>
      <c r="U574" t="n">
        <v>5</v>
      </c>
      <c r="V574" t="n">
        <v>-37</v>
      </c>
      <c r="W574" t="n">
        <v>0</v>
      </c>
      <c r="Y574" t="n">
        <v>-86</v>
      </c>
      <c r="Z574" t="n">
        <v>0</v>
      </c>
      <c r="AA574" t="n">
        <v>-202</v>
      </c>
      <c r="AB574" t="n">
        <v>-5</v>
      </c>
      <c r="AD574" t="n">
        <v>-229</v>
      </c>
      <c r="AE574" t="n">
        <v>-26</v>
      </c>
      <c r="AF574" t="n">
        <v>0</v>
      </c>
      <c r="AG574" t="n">
        <v>0</v>
      </c>
      <c r="AI574" t="n">
        <v>-52</v>
      </c>
      <c r="AJ574" t="n">
        <v>-210</v>
      </c>
      <c r="AK574" t="n">
        <v>-94</v>
      </c>
      <c r="AL574" t="n">
        <v>0</v>
      </c>
      <c r="AN574" t="n">
        <v>-304</v>
      </c>
      <c r="AP574" t="n">
        <v>-12</v>
      </c>
      <c r="AQ574" t="n">
        <v>-7</v>
      </c>
    </row>
    <row r="575">
      <c r="A575" t="inlineStr">
        <is>
          <t>Brookfield's interest</t>
        </is>
      </c>
      <c r="C575" t="inlineStr">
        <is>
          <t>Million</t>
        </is>
      </c>
      <c r="D575" t="inlineStr">
        <is>
          <t>QQQQ</t>
        </is>
      </c>
      <c r="E575" t="inlineStr">
        <is>
          <t>Yes</t>
        </is>
      </c>
      <c r="F575" t="n">
        <v>51</v>
      </c>
      <c r="G575" t="n">
        <v>33</v>
      </c>
      <c r="H575" t="n">
        <v>58</v>
      </c>
      <c r="J575" t="n">
        <v>240</v>
      </c>
      <c r="K575" t="n">
        <v>36</v>
      </c>
      <c r="L575" t="n">
        <v>56</v>
      </c>
      <c r="M575" t="n">
        <v>40</v>
      </c>
      <c r="O575" t="n">
        <v>177</v>
      </c>
      <c r="P575" t="n">
        <v>9</v>
      </c>
      <c r="Q575" t="n">
        <v>13</v>
      </c>
      <c r="R575" t="n">
        <v>46</v>
      </c>
      <c r="T575" t="n">
        <v>35</v>
      </c>
      <c r="U575" t="n">
        <v>2</v>
      </c>
      <c r="V575" t="n">
        <v>55</v>
      </c>
      <c r="W575" t="n">
        <v>52</v>
      </c>
      <c r="Y575" t="n">
        <v>223</v>
      </c>
      <c r="Z575" t="n">
        <v>139</v>
      </c>
      <c r="AA575" t="n">
        <v>94</v>
      </c>
      <c r="AB575" t="n">
        <v>132</v>
      </c>
      <c r="AD575" t="n">
        <v>494</v>
      </c>
      <c r="AE575" t="n">
        <v>96</v>
      </c>
      <c r="AF575" t="n">
        <v>109</v>
      </c>
      <c r="AG575" t="n">
        <v>132</v>
      </c>
      <c r="AI575" t="n">
        <v>498</v>
      </c>
      <c r="AJ575" t="n">
        <v>137</v>
      </c>
      <c r="AK575" t="n">
        <v>79</v>
      </c>
      <c r="AL575" t="n">
        <v>177</v>
      </c>
      <c r="AN575" t="n">
        <v>597</v>
      </c>
      <c r="AO575" t="n">
        <v>201</v>
      </c>
      <c r="AP575" t="n">
        <v>211</v>
      </c>
      <c r="AQ575" t="n">
        <v>214</v>
      </c>
    </row>
    <row r="576">
      <c r="A576" t="inlineStr">
        <is>
          <t>Brookfield's interest-c</t>
        </is>
      </c>
      <c r="F576">
        <f>F567+SUM(F571:F574)</f>
        <v/>
      </c>
      <c r="G576">
        <f>G567+SUM(G571:G574)</f>
        <v/>
      </c>
      <c r="H576">
        <f>H567+SUM(H571:H574)</f>
        <v/>
      </c>
      <c r="J576">
        <f>J567+SUM(J571:J574)</f>
        <v/>
      </c>
      <c r="K576">
        <f>K567+SUM(K571:K574)</f>
        <v/>
      </c>
      <c r="L576">
        <f>L567+SUM(L571:L574)</f>
        <v/>
      </c>
      <c r="M576">
        <f>M567+SUM(M571:M574)</f>
        <v/>
      </c>
      <c r="O576">
        <f>O567+SUM(O571:O574)</f>
        <v/>
      </c>
      <c r="P576">
        <f>P567+SUM(P571:P574)</f>
        <v/>
      </c>
      <c r="Q576">
        <f>Q567+SUM(Q571:Q574)</f>
        <v/>
      </c>
      <c r="R576">
        <f>R567+SUM(R571:R574)</f>
        <v/>
      </c>
      <c r="T576">
        <f>T567+SUM(T571:T574)</f>
        <v/>
      </c>
      <c r="U576">
        <f>U567+SUM(U571:U574)</f>
        <v/>
      </c>
      <c r="V576">
        <f>V567+SUM(V571:V574)</f>
        <v/>
      </c>
      <c r="W576">
        <f>W567+SUM(W571:W574)</f>
        <v/>
      </c>
      <c r="Y576">
        <f>Y567+SUM(Y571:Y574)</f>
        <v/>
      </c>
      <c r="Z576">
        <f>Z567+SUM(Z571:Z574)</f>
        <v/>
      </c>
      <c r="AA576">
        <f>AA567+SUM(AA571:AA574)</f>
        <v/>
      </c>
      <c r="AB576">
        <f>AB567+SUM(AB571:AB574)</f>
        <v/>
      </c>
      <c r="AD576">
        <f>AD567+SUM(AD571:AD574)</f>
        <v/>
      </c>
      <c r="AE576">
        <f>AE567+SUM(AE571:AE574)</f>
        <v/>
      </c>
      <c r="AF576">
        <f>AF567+SUM(AF571:AF574)</f>
        <v/>
      </c>
      <c r="AG576">
        <f>AG567+SUM(AG571:AG574)</f>
        <v/>
      </c>
      <c r="AI576">
        <f>AI567+SUM(AI571:AI574)</f>
        <v/>
      </c>
      <c r="AJ576">
        <f>AJ567+SUM(AJ571:AJ574)</f>
        <v/>
      </c>
      <c r="AK576">
        <f>AK567+SUM(AK571:AK574)</f>
        <v/>
      </c>
      <c r="AL576">
        <f>AL567+SUM(AL571:AL574)</f>
        <v/>
      </c>
      <c r="AN576">
        <f>AN567+SUM(AN571:AN574)</f>
        <v/>
      </c>
      <c r="AO576">
        <f>AO567+SUM(AO571:AO574)</f>
        <v/>
      </c>
      <c r="AP576">
        <f>AP567+SUM(AP571:AP574)</f>
        <v/>
      </c>
      <c r="AQ576">
        <f>AQ567+SUM(AQ571:AQ574)</f>
        <v/>
      </c>
    </row>
    <row r="577">
      <c r="A577" t="inlineStr">
        <is>
          <t>Sum check</t>
        </is>
      </c>
      <c r="F577">
        <f>F575-F576</f>
        <v/>
      </c>
      <c r="G577">
        <f>G575-G576</f>
        <v/>
      </c>
      <c r="H577">
        <f>H575-H576</f>
        <v/>
      </c>
      <c r="J577">
        <f>J575-J576</f>
        <v/>
      </c>
      <c r="K577">
        <f>K575-K576</f>
        <v/>
      </c>
      <c r="L577">
        <f>L575-L576</f>
        <v/>
      </c>
      <c r="M577">
        <f>M575-M576</f>
        <v/>
      </c>
      <c r="O577">
        <f>O575-O576</f>
        <v/>
      </c>
      <c r="P577">
        <f>P575-P576</f>
        <v/>
      </c>
      <c r="Q577">
        <f>Q575-Q576</f>
        <v/>
      </c>
      <c r="R577">
        <f>R575-R576</f>
        <v/>
      </c>
      <c r="T577">
        <f>T575-T576</f>
        <v/>
      </c>
      <c r="U577">
        <f>U575-U576</f>
        <v/>
      </c>
      <c r="V577">
        <f>V575-V576</f>
        <v/>
      </c>
      <c r="W577">
        <f>W575-W576</f>
        <v/>
      </c>
      <c r="Y577">
        <f>Y575-Y576</f>
        <v/>
      </c>
      <c r="Z577">
        <f>Z575-Z576</f>
        <v/>
      </c>
      <c r="AA577">
        <f>AA575-AA576</f>
        <v/>
      </c>
      <c r="AB577">
        <f>AB575-AB576</f>
        <v/>
      </c>
      <c r="AD577">
        <f>AD575-AD576</f>
        <v/>
      </c>
      <c r="AE577">
        <f>AE575-AE576</f>
        <v/>
      </c>
      <c r="AF577">
        <f>AF575-AF576</f>
        <v/>
      </c>
      <c r="AG577">
        <f>AG575-AG576</f>
        <v/>
      </c>
      <c r="AI577">
        <f>AI575-AI576</f>
        <v/>
      </c>
      <c r="AJ577">
        <f>AJ575-AJ576</f>
        <v/>
      </c>
      <c r="AK577">
        <f>AK575-AK576</f>
        <v/>
      </c>
      <c r="AL577">
        <f>AL575-AL576</f>
        <v/>
      </c>
      <c r="AN577">
        <f>AN575-AN576</f>
        <v/>
      </c>
      <c r="AO577">
        <f>AO575-AO576</f>
        <v/>
      </c>
      <c r="AP577">
        <f>AP575-AP576</f>
        <v/>
      </c>
      <c r="AQ577">
        <f>AQ575-AQ576</f>
        <v/>
      </c>
    </row>
    <row r="578">
      <c r="A578" t="inlineStr">
        <is>
          <t>Link check</t>
        </is>
      </c>
      <c r="K578">
        <f>K575-K509</f>
        <v/>
      </c>
      <c r="L578">
        <f>L575-L509</f>
        <v/>
      </c>
      <c r="M578">
        <f>M575-M509</f>
        <v/>
      </c>
      <c r="O578">
        <f>O575-O509</f>
        <v/>
      </c>
      <c r="P578">
        <f>P575-P509</f>
        <v/>
      </c>
      <c r="Q578">
        <f>Q575-Q509</f>
        <v/>
      </c>
      <c r="R578">
        <f>R575-R509</f>
        <v/>
      </c>
      <c r="T578">
        <f>T575-T509</f>
        <v/>
      </c>
      <c r="U578">
        <f>U575-U509</f>
        <v/>
      </c>
      <c r="V578">
        <f>V575-V509</f>
        <v/>
      </c>
      <c r="W578">
        <f>W575-W509</f>
        <v/>
      </c>
      <c r="Y578">
        <f>Y575-Y509</f>
        <v/>
      </c>
      <c r="Z578">
        <f>Z575-Z509</f>
        <v/>
      </c>
      <c r="AA578">
        <f>AA575-AA509</f>
        <v/>
      </c>
      <c r="AB578">
        <f>AB575-AB509</f>
        <v/>
      </c>
      <c r="AD578">
        <f>AD575-AD509</f>
        <v/>
      </c>
      <c r="AE578">
        <f>AE575-AE509</f>
        <v/>
      </c>
      <c r="AF578">
        <f>AF575-AF509</f>
        <v/>
      </c>
      <c r="AG578">
        <f>AG575-AG509</f>
        <v/>
      </c>
      <c r="AI578">
        <f>AI575-AI509</f>
        <v/>
      </c>
      <c r="AJ578">
        <f>AJ575-AJ509</f>
        <v/>
      </c>
      <c r="AK578">
        <f>AK575-AK509</f>
        <v/>
      </c>
      <c r="AL578">
        <f>AL575-AL509</f>
        <v/>
      </c>
      <c r="AN578">
        <f>AN575-AN509</f>
        <v/>
      </c>
      <c r="AO578">
        <f>AO575-AO509</f>
        <v/>
      </c>
      <c r="AP578">
        <f>AP575-AP509</f>
        <v/>
      </c>
      <c r="AQ578">
        <f>AQ575-AQ509</f>
        <v/>
      </c>
    </row>
    <row r="580">
      <c r="A580" t="inlineStr">
        <is>
          <t>Brookfield business partners (post restructuring in Q4 2022)</t>
        </is>
      </c>
    </row>
    <row r="581">
      <c r="A581" t="inlineStr">
        <is>
          <t>Infrastructure services</t>
        </is>
      </c>
      <c r="C581" t="inlineStr">
        <is>
          <t>Million</t>
        </is>
      </c>
      <c r="D581" t="inlineStr">
        <is>
          <t>QQQQ</t>
        </is>
      </c>
      <c r="AS581" t="n">
        <v>513</v>
      </c>
      <c r="AT581" t="n">
        <v>86</v>
      </c>
    </row>
    <row r="582">
      <c r="A582" t="inlineStr">
        <is>
          <t>Industrials</t>
        </is>
      </c>
      <c r="C582" t="inlineStr">
        <is>
          <t>Million</t>
        </is>
      </c>
      <c r="D582" t="inlineStr">
        <is>
          <t>QQQQ</t>
        </is>
      </c>
      <c r="AS582" t="n">
        <v>473</v>
      </c>
      <c r="AT582" t="n">
        <v>162</v>
      </c>
    </row>
    <row r="583">
      <c r="A583" t="inlineStr">
        <is>
          <t>Other business services</t>
        </is>
      </c>
      <c r="C583" t="inlineStr">
        <is>
          <t>Million</t>
        </is>
      </c>
      <c r="D583" t="inlineStr">
        <is>
          <t>QQQQ</t>
        </is>
      </c>
      <c r="AS583" t="n">
        <v>508</v>
      </c>
      <c r="AT583" t="n">
        <v>213</v>
      </c>
    </row>
    <row r="584">
      <c r="A584" t="inlineStr">
        <is>
          <t>Corporate</t>
        </is>
      </c>
      <c r="C584" t="inlineStr">
        <is>
          <t>Million</t>
        </is>
      </c>
      <c r="D584" t="inlineStr">
        <is>
          <t>QQQQ</t>
        </is>
      </c>
      <c r="AS584" t="n">
        <v>-178</v>
      </c>
      <c r="AT584" t="n">
        <v>-80</v>
      </c>
    </row>
    <row r="585">
      <c r="A585" t="inlineStr">
        <is>
          <t>Attributable to unit-holders</t>
        </is>
      </c>
      <c r="C585" t="inlineStr">
        <is>
          <t>Million</t>
        </is>
      </c>
      <c r="D585" t="inlineStr">
        <is>
          <t>QQQQ</t>
        </is>
      </c>
      <c r="AS585" t="n">
        <v>1316</v>
      </c>
      <c r="AT585" t="n">
        <v>381</v>
      </c>
    </row>
    <row r="586">
      <c r="A586" t="inlineStr">
        <is>
          <t>Attributable to unit-holders-c</t>
        </is>
      </c>
      <c r="AS586">
        <f>SUM(AS581:AS584)</f>
        <v/>
      </c>
      <c r="AT586">
        <f>SUM(AT581:AT584)</f>
        <v/>
      </c>
    </row>
    <row r="587">
      <c r="A587" t="inlineStr">
        <is>
          <t>Sum check</t>
        </is>
      </c>
      <c r="AS587">
        <f>AS585-AS586</f>
        <v/>
      </c>
      <c r="AT587">
        <f>AT585-AT586</f>
        <v/>
      </c>
    </row>
    <row r="589">
      <c r="A589" t="inlineStr">
        <is>
          <t>Non-controlling interests</t>
        </is>
      </c>
      <c r="C589" t="inlineStr">
        <is>
          <t>Million</t>
        </is>
      </c>
      <c r="D589" t="inlineStr">
        <is>
          <t>QQQQ</t>
        </is>
      </c>
      <c r="AS589" t="n">
        <v>-474</v>
      </c>
      <c r="AT589" t="n">
        <v>-132</v>
      </c>
    </row>
    <row r="590">
      <c r="A590" t="inlineStr">
        <is>
          <t>Segment reallocation and other</t>
        </is>
      </c>
      <c r="C590" t="inlineStr">
        <is>
          <t>Million</t>
        </is>
      </c>
      <c r="D590" t="inlineStr">
        <is>
          <t>QQQQ</t>
        </is>
      </c>
      <c r="AS590" t="n">
        <v>-22</v>
      </c>
      <c r="AT590" t="n">
        <v>-93</v>
      </c>
    </row>
    <row r="591">
      <c r="A591" t="inlineStr">
        <is>
          <t>Brookfield's interest</t>
        </is>
      </c>
      <c r="C591" t="inlineStr">
        <is>
          <t>Million</t>
        </is>
      </c>
      <c r="D591" t="inlineStr">
        <is>
          <t>QQQQ</t>
        </is>
      </c>
      <c r="AS591" t="n">
        <v>820</v>
      </c>
      <c r="AT591" t="n">
        <v>156</v>
      </c>
    </row>
    <row r="592">
      <c r="A592" t="inlineStr">
        <is>
          <t>Brookfield's interest-c</t>
        </is>
      </c>
      <c r="AS592">
        <f>SUM(AS589:AS590,AS585)</f>
        <v/>
      </c>
      <c r="AT592">
        <f>SUM(AT589:AT590,AT585)</f>
        <v/>
      </c>
    </row>
    <row r="593">
      <c r="A593" t="inlineStr">
        <is>
          <t>Sum check</t>
        </is>
      </c>
      <c r="AS593">
        <f>AS591-AS592</f>
        <v/>
      </c>
      <c r="AT593">
        <f>AT591-AT592</f>
        <v/>
      </c>
    </row>
    <row r="594">
      <c r="A594" t="inlineStr">
        <is>
          <t>Link check</t>
        </is>
      </c>
      <c r="AS594">
        <f>AS591-AS541</f>
        <v/>
      </c>
      <c r="AT594">
        <f>AT591-AT541</f>
        <v/>
      </c>
    </row>
    <row r="596">
      <c r="A596" t="inlineStr">
        <is>
          <t>Real estate</t>
        </is>
      </c>
    </row>
    <row r="597">
      <c r="A597" t="inlineStr">
        <is>
          <t>Revenues</t>
        </is>
      </c>
    </row>
    <row r="598">
      <c r="A598" t="inlineStr">
        <is>
          <t>Equity units</t>
        </is>
      </c>
      <c r="C598" t="inlineStr">
        <is>
          <t>Million</t>
        </is>
      </c>
      <c r="D598" t="inlineStr">
        <is>
          <t>QQQQ</t>
        </is>
      </c>
      <c r="E598" t="inlineStr">
        <is>
          <t>Yes</t>
        </is>
      </c>
      <c r="K598" t="n">
        <v>1237</v>
      </c>
      <c r="L598" t="n">
        <v>1293</v>
      </c>
      <c r="M598" t="n">
        <v>1359</v>
      </c>
      <c r="O598" t="n">
        <v>5180</v>
      </c>
      <c r="P598" t="n">
        <v>1510</v>
      </c>
      <c r="Q598" t="n">
        <v>1489</v>
      </c>
      <c r="R598" t="n">
        <v>1479</v>
      </c>
      <c r="T598" t="n">
        <v>6012</v>
      </c>
      <c r="U598" t="n">
        <v>1594</v>
      </c>
      <c r="V598" t="n">
        <v>1629</v>
      </c>
      <c r="W598" t="n">
        <v>1811</v>
      </c>
      <c r="Y598" t="n">
        <v>7164</v>
      </c>
      <c r="Z598" t="n">
        <v>2074</v>
      </c>
      <c r="AA598" t="n">
        <v>2024</v>
      </c>
      <c r="AB598" t="n">
        <v>2019</v>
      </c>
      <c r="AD598" t="n">
        <v>8196</v>
      </c>
      <c r="AE598" t="n">
        <v>1906</v>
      </c>
      <c r="AF598" t="n">
        <v>1437</v>
      </c>
      <c r="AG598" t="n">
        <v>1637</v>
      </c>
      <c r="AI598" t="n">
        <v>6597</v>
      </c>
      <c r="AJ598" t="n">
        <v>1449</v>
      </c>
      <c r="AK598" t="n">
        <v>1621</v>
      </c>
    </row>
    <row r="599">
      <c r="A599" t="inlineStr">
        <is>
          <t>Preferred shares</t>
        </is>
      </c>
      <c r="C599" t="inlineStr">
        <is>
          <t>Million</t>
        </is>
      </c>
      <c r="D599" t="inlineStr">
        <is>
          <t>QQQQ</t>
        </is>
      </c>
      <c r="E599" t="inlineStr">
        <is>
          <t>Yes</t>
        </is>
      </c>
      <c r="K599" t="n">
        <v>19</v>
      </c>
      <c r="L599" t="n">
        <v>19</v>
      </c>
      <c r="M599" t="n">
        <v>19</v>
      </c>
      <c r="O599" t="n">
        <v>76</v>
      </c>
      <c r="P599" t="n">
        <v>19</v>
      </c>
      <c r="Q599" t="n">
        <v>19</v>
      </c>
      <c r="R599" t="n">
        <v>19</v>
      </c>
      <c r="T599" t="n">
        <v>76</v>
      </c>
      <c r="U599" t="n">
        <v>19</v>
      </c>
      <c r="V599" t="n">
        <v>19</v>
      </c>
      <c r="W599" t="n">
        <v>16</v>
      </c>
      <c r="Y599" t="n">
        <v>64</v>
      </c>
      <c r="Z599" t="n">
        <v>9</v>
      </c>
      <c r="AA599" t="n">
        <v>2</v>
      </c>
      <c r="AD599" t="n">
        <v>11</v>
      </c>
    </row>
    <row r="600">
      <c r="A600" t="inlineStr">
        <is>
          <t>Total</t>
        </is>
      </c>
      <c r="C600" t="inlineStr">
        <is>
          <t>Million</t>
        </is>
      </c>
      <c r="D600" t="inlineStr">
        <is>
          <t>QQQQ</t>
        </is>
      </c>
      <c r="E600" t="inlineStr">
        <is>
          <t>Yes</t>
        </is>
      </c>
      <c r="K600" t="n">
        <v>1256</v>
      </c>
      <c r="L600" t="n">
        <v>1312</v>
      </c>
      <c r="M600" t="n">
        <v>1378</v>
      </c>
      <c r="O600" t="n">
        <v>5256</v>
      </c>
      <c r="P600" t="n">
        <v>1529</v>
      </c>
      <c r="Q600" t="n">
        <v>1508</v>
      </c>
      <c r="R600" t="n">
        <v>1498</v>
      </c>
      <c r="T600" t="n">
        <v>6088</v>
      </c>
      <c r="U600" t="n">
        <v>1613</v>
      </c>
      <c r="V600" t="n">
        <v>1648</v>
      </c>
      <c r="W600" t="n">
        <v>1827</v>
      </c>
      <c r="Y600" t="n">
        <v>7228</v>
      </c>
      <c r="Z600" t="n">
        <v>2083</v>
      </c>
      <c r="AA600" t="n">
        <v>2026</v>
      </c>
      <c r="AB600" t="n">
        <v>2019</v>
      </c>
      <c r="AD600" t="n">
        <v>8207</v>
      </c>
      <c r="AE600" t="n">
        <v>1906</v>
      </c>
      <c r="AF600" t="n">
        <v>1437</v>
      </c>
      <c r="AG600" t="n">
        <v>1637</v>
      </c>
      <c r="AI600" t="n">
        <v>6597</v>
      </c>
      <c r="AJ600" t="n">
        <v>1449</v>
      </c>
      <c r="AK600" t="n">
        <v>1621</v>
      </c>
    </row>
    <row r="601">
      <c r="A601" t="inlineStr">
        <is>
          <t>Total-c</t>
        </is>
      </c>
      <c r="K601">
        <f>SUM(K598:K599)</f>
        <v/>
      </c>
      <c r="L601">
        <f>SUM(L598:L599)</f>
        <v/>
      </c>
      <c r="M601">
        <f>SUM(M598:M599)</f>
        <v/>
      </c>
      <c r="O601">
        <f>SUM(O598:O599)</f>
        <v/>
      </c>
      <c r="P601">
        <f>SUM(P598:P599)</f>
        <v/>
      </c>
      <c r="Q601">
        <f>SUM(Q598:Q599)</f>
        <v/>
      </c>
      <c r="R601">
        <f>SUM(R598:R599)</f>
        <v/>
      </c>
      <c r="T601">
        <f>SUM(T598:T599)</f>
        <v/>
      </c>
      <c r="U601">
        <f>SUM(U598:U599)</f>
        <v/>
      </c>
      <c r="V601">
        <f>SUM(V598:V599)</f>
        <v/>
      </c>
      <c r="W601">
        <f>SUM(W598:W599)</f>
        <v/>
      </c>
      <c r="Y601">
        <f>SUM(Y598:Y599)</f>
        <v/>
      </c>
      <c r="Z601">
        <f>SUM(Z598:Z599)</f>
        <v/>
      </c>
      <c r="AA601">
        <f>SUM(AA598:AA599)</f>
        <v/>
      </c>
      <c r="AB601">
        <f>SUM(AB598:AB599)</f>
        <v/>
      </c>
      <c r="AD601">
        <f>SUM(AD598:AD599)</f>
        <v/>
      </c>
      <c r="AE601">
        <f>SUM(AE598:AE599)</f>
        <v/>
      </c>
      <c r="AF601">
        <f>SUM(AF598:AF599)</f>
        <v/>
      </c>
      <c r="AG601">
        <f>SUM(AG598:AG599)</f>
        <v/>
      </c>
      <c r="AI601">
        <f>SUM(AI598:AI599)</f>
        <v/>
      </c>
      <c r="AJ601">
        <f>SUM(AJ598:AJ599)</f>
        <v/>
      </c>
      <c r="AK601">
        <f>SUM(AK598:AK599)</f>
        <v/>
      </c>
    </row>
    <row r="602">
      <c r="A602" t="inlineStr">
        <is>
          <t>Sum check</t>
        </is>
      </c>
      <c r="K602">
        <f>K600-K601</f>
        <v/>
      </c>
      <c r="L602">
        <f>L600-L601</f>
        <v/>
      </c>
      <c r="M602">
        <f>M600-M601</f>
        <v/>
      </c>
      <c r="O602">
        <f>O600-O601</f>
        <v/>
      </c>
      <c r="P602">
        <f>P600-P601</f>
        <v/>
      </c>
      <c r="Q602">
        <f>Q600-Q601</f>
        <v/>
      </c>
      <c r="R602">
        <f>R600-R601</f>
        <v/>
      </c>
      <c r="T602">
        <f>T600-T601</f>
        <v/>
      </c>
      <c r="U602">
        <f>U600-U601</f>
        <v/>
      </c>
      <c r="V602">
        <f>V600-V601</f>
        <v/>
      </c>
      <c r="W602">
        <f>W600-W601</f>
        <v/>
      </c>
      <c r="Y602">
        <f>Y600-Y601</f>
        <v/>
      </c>
      <c r="Z602">
        <f>Z600-Z601</f>
        <v/>
      </c>
      <c r="AA602">
        <f>AA600-AA601</f>
        <v/>
      </c>
      <c r="AB602">
        <f>AB600-AB601</f>
        <v/>
      </c>
      <c r="AD602">
        <f>AD600-AD601</f>
        <v/>
      </c>
      <c r="AE602">
        <f>AE600-AE601</f>
        <v/>
      </c>
      <c r="AF602">
        <f>AF600-AF601</f>
        <v/>
      </c>
      <c r="AG602">
        <f>AG600-AG601</f>
        <v/>
      </c>
      <c r="AI602">
        <f>AI600-AI601</f>
        <v/>
      </c>
      <c r="AJ602">
        <f>AJ600-AJ601</f>
        <v/>
      </c>
      <c r="AK602">
        <f>AK600-AK601</f>
        <v/>
      </c>
    </row>
    <row r="604">
      <c r="A604" t="inlineStr">
        <is>
          <t>Other real estate investments</t>
        </is>
      </c>
      <c r="C604" t="inlineStr">
        <is>
          <t>Million</t>
        </is>
      </c>
      <c r="D604" t="inlineStr">
        <is>
          <t>QQQQ</t>
        </is>
      </c>
      <c r="E604" t="inlineStr">
        <is>
          <t>Yes</t>
        </is>
      </c>
      <c r="K604" t="n">
        <v>158</v>
      </c>
      <c r="L604" t="n">
        <v>385</v>
      </c>
      <c r="M604" t="n">
        <v>280</v>
      </c>
      <c r="O604" t="n">
        <v>1082</v>
      </c>
      <c r="P604" t="n">
        <v>166</v>
      </c>
      <c r="Q604" t="n">
        <v>249</v>
      </c>
      <c r="R604" t="n">
        <v>173</v>
      </c>
      <c r="T604" t="n">
        <v>774</v>
      </c>
      <c r="U604" t="n">
        <v>272</v>
      </c>
      <c r="V604" t="n">
        <v>155</v>
      </c>
      <c r="W604" t="n">
        <v>212</v>
      </c>
      <c r="Y604" t="n">
        <v>888</v>
      </c>
      <c r="Z604" t="n">
        <v>518</v>
      </c>
      <c r="AA604" t="n">
        <v>543</v>
      </c>
      <c r="AB604" t="n">
        <v>686</v>
      </c>
      <c r="AD604" t="n">
        <v>2268</v>
      </c>
      <c r="AE604" t="n">
        <v>716</v>
      </c>
      <c r="AF604" t="n">
        <v>419</v>
      </c>
      <c r="AG604" t="n">
        <v>565</v>
      </c>
      <c r="AI604" t="n">
        <v>2286</v>
      </c>
      <c r="AJ604" t="n">
        <v>653</v>
      </c>
      <c r="AK604" t="n">
        <v>613</v>
      </c>
    </row>
    <row r="605">
      <c r="A605" t="inlineStr">
        <is>
          <t>Brookfield property group</t>
        </is>
      </c>
      <c r="C605" t="inlineStr">
        <is>
          <t>Million</t>
        </is>
      </c>
      <c r="D605" t="inlineStr">
        <is>
          <t>QQQQ</t>
        </is>
      </c>
      <c r="E605" t="inlineStr">
        <is>
          <t>Yes</t>
        </is>
      </c>
      <c r="AL605" t="n">
        <v>2580</v>
      </c>
      <c r="AN605" t="n">
        <v>9955</v>
      </c>
      <c r="AO605" t="n">
        <v>2994</v>
      </c>
      <c r="AP605" t="n">
        <v>2765</v>
      </c>
      <c r="AQ605" t="n">
        <v>2819</v>
      </c>
    </row>
    <row r="606">
      <c r="A606" t="inlineStr">
        <is>
          <t>Total</t>
        </is>
      </c>
      <c r="C606" t="inlineStr">
        <is>
          <t>Million</t>
        </is>
      </c>
      <c r="D606" t="inlineStr">
        <is>
          <t>QQQQ</t>
        </is>
      </c>
      <c r="E606" t="inlineStr">
        <is>
          <t>Yes</t>
        </is>
      </c>
      <c r="K606" t="n">
        <v>1414</v>
      </c>
      <c r="L606" t="n">
        <v>1697</v>
      </c>
      <c r="M606" t="n">
        <v>1658</v>
      </c>
      <c r="O606" t="n">
        <v>6338</v>
      </c>
      <c r="P606" t="n">
        <v>1695</v>
      </c>
      <c r="Q606" t="n">
        <v>1757</v>
      </c>
      <c r="R606" t="n">
        <v>1671</v>
      </c>
      <c r="T606" t="n">
        <v>6862</v>
      </c>
      <c r="U606" t="n">
        <v>1885</v>
      </c>
      <c r="V606" t="n">
        <v>1803</v>
      </c>
      <c r="W606" t="n">
        <v>2039</v>
      </c>
      <c r="Y606" t="n">
        <v>8116</v>
      </c>
      <c r="Z606" t="n">
        <v>2601</v>
      </c>
      <c r="AA606" t="n">
        <v>2569</v>
      </c>
      <c r="AB606" t="n">
        <v>2705</v>
      </c>
      <c r="AD606" t="n">
        <v>10475</v>
      </c>
      <c r="AE606" t="n">
        <v>2622</v>
      </c>
      <c r="AF606" t="n">
        <v>1856</v>
      </c>
      <c r="AG606" t="n">
        <v>2202</v>
      </c>
      <c r="AI606" t="n">
        <v>8883</v>
      </c>
      <c r="AJ606" t="n">
        <v>2102</v>
      </c>
      <c r="AK606" t="n">
        <v>2234</v>
      </c>
      <c r="AL606" t="n">
        <v>2580</v>
      </c>
      <c r="AN606" t="n">
        <v>9955</v>
      </c>
      <c r="AO606" t="n">
        <v>2994</v>
      </c>
      <c r="AP606" t="n">
        <v>2765</v>
      </c>
      <c r="AQ606" t="n">
        <v>2819</v>
      </c>
    </row>
    <row r="607">
      <c r="A607" t="inlineStr">
        <is>
          <t>Total-c</t>
        </is>
      </c>
      <c r="K607">
        <f>SUM(K604:K605,K600)</f>
        <v/>
      </c>
      <c r="L607">
        <f>SUM(L604:L605,L600)</f>
        <v/>
      </c>
      <c r="M607">
        <f>SUM(M604:M605,M600)</f>
        <v/>
      </c>
      <c r="O607">
        <f>SUM(O604:O605,O600)</f>
        <v/>
      </c>
      <c r="P607">
        <f>SUM(P604:P605,P600)</f>
        <v/>
      </c>
      <c r="Q607">
        <f>SUM(Q604:Q605,Q600)</f>
        <v/>
      </c>
      <c r="R607">
        <f>SUM(R604:R605,R600)</f>
        <v/>
      </c>
      <c r="T607">
        <f>SUM(T604:T605,T600)</f>
        <v/>
      </c>
      <c r="U607">
        <f>SUM(U604:U605,U600)</f>
        <v/>
      </c>
      <c r="V607">
        <f>SUM(V604:V605,V600)</f>
        <v/>
      </c>
      <c r="W607">
        <f>SUM(W604:W605,W600)</f>
        <v/>
      </c>
      <c r="Y607">
        <f>SUM(Y604:Y605,Y600)</f>
        <v/>
      </c>
      <c r="Z607">
        <f>SUM(Z604:Z605,Z600)</f>
        <v/>
      </c>
      <c r="AA607">
        <f>SUM(AA604:AA605,AA600)</f>
        <v/>
      </c>
      <c r="AB607">
        <f>SUM(AB604:AB605,AB600)</f>
        <v/>
      </c>
      <c r="AD607">
        <f>SUM(AD604:AD605,AD600)</f>
        <v/>
      </c>
      <c r="AE607">
        <f>SUM(AE604:AE605,AE600)</f>
        <v/>
      </c>
      <c r="AF607">
        <f>SUM(AF604:AF605,AF600)</f>
        <v/>
      </c>
      <c r="AG607">
        <f>SUM(AG604:AG605,AG600)</f>
        <v/>
      </c>
      <c r="AI607">
        <f>SUM(AI604:AI605,AI600)</f>
        <v/>
      </c>
      <c r="AJ607">
        <f>SUM(AJ604:AJ605,AJ600)</f>
        <v/>
      </c>
      <c r="AK607">
        <f>SUM(AK604:AK605,AK600)</f>
        <v/>
      </c>
      <c r="AL607">
        <f>SUM(AL604:AL605,AL600)</f>
        <v/>
      </c>
      <c r="AN607">
        <f>SUM(AN604:AN605,AN600)</f>
        <v/>
      </c>
      <c r="AO607">
        <f>SUM(AO604:AO605,AO600)</f>
        <v/>
      </c>
      <c r="AP607">
        <f>SUM(AP604:AP605,AP600)</f>
        <v/>
      </c>
      <c r="AQ607">
        <f>SUM(AQ604:AQ605,AQ600)</f>
        <v/>
      </c>
    </row>
    <row r="608">
      <c r="A608" t="inlineStr">
        <is>
          <t>Sum check</t>
        </is>
      </c>
      <c r="K608">
        <f>K606-K607</f>
        <v/>
      </c>
      <c r="L608">
        <f>L606-L607</f>
        <v/>
      </c>
      <c r="M608">
        <f>M606-M607</f>
        <v/>
      </c>
      <c r="O608">
        <f>O606-O607</f>
        <v/>
      </c>
      <c r="P608">
        <f>P606-P607</f>
        <v/>
      </c>
      <c r="Q608">
        <f>Q606-Q607</f>
        <v/>
      </c>
      <c r="R608">
        <f>R606-R607</f>
        <v/>
      </c>
      <c r="T608">
        <f>T606-T607</f>
        <v/>
      </c>
      <c r="U608">
        <f>U606-U607</f>
        <v/>
      </c>
      <c r="V608">
        <f>V606-V607</f>
        <v/>
      </c>
      <c r="W608">
        <f>W606-W607</f>
        <v/>
      </c>
      <c r="Y608">
        <f>Y606-Y607</f>
        <v/>
      </c>
      <c r="Z608">
        <f>Z606-Z607</f>
        <v/>
      </c>
      <c r="AA608">
        <f>AA606-AA607</f>
        <v/>
      </c>
      <c r="AB608">
        <f>AB606-AB607</f>
        <v/>
      </c>
      <c r="AD608">
        <f>AD606-AD607</f>
        <v/>
      </c>
      <c r="AE608">
        <f>AE606-AE607</f>
        <v/>
      </c>
      <c r="AF608">
        <f>AF606-AF607</f>
        <v/>
      </c>
      <c r="AG608">
        <f>AG606-AG607</f>
        <v/>
      </c>
      <c r="AI608">
        <f>AI606-AI607</f>
        <v/>
      </c>
      <c r="AJ608">
        <f>AJ606-AJ607</f>
        <v/>
      </c>
      <c r="AK608">
        <f>AK606-AK607</f>
        <v/>
      </c>
      <c r="AL608">
        <f>AL606-AL607</f>
        <v/>
      </c>
      <c r="AN608">
        <f>AN606-AN607</f>
        <v/>
      </c>
      <c r="AO608">
        <f>AO606-AO607</f>
        <v/>
      </c>
      <c r="AP608">
        <f>AP606-AP607</f>
        <v/>
      </c>
      <c r="AQ608">
        <f>AQ606-AQ607</f>
        <v/>
      </c>
    </row>
    <row r="609">
      <c r="A609" t="inlineStr">
        <is>
          <t>Link check</t>
        </is>
      </c>
      <c r="K609">
        <f>K606-K265</f>
        <v/>
      </c>
      <c r="L609">
        <f>L606-L265</f>
        <v/>
      </c>
      <c r="M609">
        <f>M606-M265</f>
        <v/>
      </c>
      <c r="O609">
        <f>O606-O265</f>
        <v/>
      </c>
      <c r="P609">
        <f>P606-P265</f>
        <v/>
      </c>
      <c r="Q609">
        <f>Q606-Q265</f>
        <v/>
      </c>
      <c r="R609">
        <f>R606-R265</f>
        <v/>
      </c>
      <c r="T609">
        <f>T606-T265</f>
        <v/>
      </c>
      <c r="U609">
        <f>U606-U265</f>
        <v/>
      </c>
      <c r="V609">
        <f>V606-V265</f>
        <v/>
      </c>
      <c r="W609">
        <f>W606-W265</f>
        <v/>
      </c>
      <c r="Y609">
        <f>Y606-Y265</f>
        <v/>
      </c>
      <c r="Z609">
        <f>Z606-Z265</f>
        <v/>
      </c>
      <c r="AA609">
        <f>AA606-AA265</f>
        <v/>
      </c>
      <c r="AB609">
        <f>AB606-AB265</f>
        <v/>
      </c>
      <c r="AD609">
        <f>AD606-AD265</f>
        <v/>
      </c>
      <c r="AE609">
        <f>AE606-AE265</f>
        <v/>
      </c>
      <c r="AF609">
        <f>AF606-AF265</f>
        <v/>
      </c>
      <c r="AG609">
        <f>AG606-AG265</f>
        <v/>
      </c>
      <c r="AI609">
        <f>AI606-AI265</f>
        <v/>
      </c>
      <c r="AJ609">
        <f>AJ606-AJ265</f>
        <v/>
      </c>
      <c r="AK609">
        <f>AK606-AK265</f>
        <v/>
      </c>
      <c r="AL609">
        <f>AL606-AL265</f>
        <v/>
      </c>
      <c r="AN609">
        <f>AN606-AN265</f>
        <v/>
      </c>
      <c r="AO609">
        <f>AO606-AO265</f>
        <v/>
      </c>
      <c r="AP609">
        <f>AP606-AP265</f>
        <v/>
      </c>
      <c r="AQ609">
        <f>AQ606-AQ265</f>
        <v/>
      </c>
    </row>
    <row r="611">
      <c r="A611" t="inlineStr">
        <is>
          <t>FFO</t>
        </is>
      </c>
    </row>
    <row r="612">
      <c r="A612" t="inlineStr">
        <is>
          <t>Equity units</t>
        </is>
      </c>
      <c r="C612" t="inlineStr">
        <is>
          <t>Million</t>
        </is>
      </c>
      <c r="D612" t="inlineStr">
        <is>
          <t>QQQQ</t>
        </is>
      </c>
      <c r="E612" t="inlineStr">
        <is>
          <t>Yes</t>
        </is>
      </c>
      <c r="F612" t="n">
        <v>112</v>
      </c>
      <c r="G612" t="n">
        <v>128</v>
      </c>
      <c r="H612" t="n">
        <v>138</v>
      </c>
      <c r="J612" t="n">
        <v>534</v>
      </c>
      <c r="K612" t="n">
        <v>140</v>
      </c>
      <c r="L612" t="n">
        <v>163</v>
      </c>
      <c r="M612" t="n">
        <v>153</v>
      </c>
      <c r="O612" t="n">
        <v>635</v>
      </c>
      <c r="P612" t="n">
        <v>155</v>
      </c>
      <c r="Q612" t="n">
        <v>173</v>
      </c>
      <c r="R612" t="n">
        <v>163</v>
      </c>
      <c r="T612" t="n">
        <v>668</v>
      </c>
      <c r="U612" t="n">
        <v>191</v>
      </c>
      <c r="V612" t="n">
        <v>170</v>
      </c>
      <c r="W612" t="n">
        <v>159</v>
      </c>
      <c r="Y612" t="n">
        <v>736</v>
      </c>
      <c r="Z612" t="n">
        <v>159</v>
      </c>
      <c r="AA612" t="n">
        <v>176</v>
      </c>
      <c r="AB612" t="n">
        <v>168</v>
      </c>
      <c r="AD612" t="n">
        <v>699</v>
      </c>
      <c r="AE612" t="n">
        <v>160</v>
      </c>
      <c r="AF612" t="n">
        <v>87</v>
      </c>
      <c r="AG612" t="n">
        <v>79</v>
      </c>
      <c r="AI612" t="n">
        <v>413</v>
      </c>
      <c r="AJ612" t="n">
        <v>61</v>
      </c>
      <c r="AK612" t="n">
        <v>94</v>
      </c>
    </row>
    <row r="613">
      <c r="A613" t="inlineStr">
        <is>
          <t>Preferred shares</t>
        </is>
      </c>
      <c r="C613" t="inlineStr">
        <is>
          <t>Million</t>
        </is>
      </c>
      <c r="D613" t="inlineStr">
        <is>
          <t>QQQQ</t>
        </is>
      </c>
      <c r="E613" t="inlineStr">
        <is>
          <t>Yes</t>
        </is>
      </c>
      <c r="F613" t="n">
        <v>19</v>
      </c>
      <c r="G613" t="n">
        <v>19</v>
      </c>
      <c r="H613" t="n">
        <v>19</v>
      </c>
      <c r="J613" t="n">
        <v>76</v>
      </c>
      <c r="K613" t="n">
        <v>19</v>
      </c>
      <c r="L613" t="n">
        <v>19</v>
      </c>
      <c r="M613" t="n">
        <v>19</v>
      </c>
      <c r="O613" t="n">
        <v>76</v>
      </c>
      <c r="P613" t="n">
        <v>19</v>
      </c>
      <c r="Q613" t="n">
        <v>19</v>
      </c>
      <c r="R613" t="n">
        <v>19</v>
      </c>
      <c r="T613" t="n">
        <v>76</v>
      </c>
      <c r="U613" t="n">
        <v>19</v>
      </c>
      <c r="V613" t="n">
        <v>19</v>
      </c>
      <c r="W613" t="n">
        <v>16</v>
      </c>
      <c r="Y613" t="n">
        <v>64</v>
      </c>
      <c r="Z613" t="n">
        <v>9</v>
      </c>
      <c r="AA613" t="n">
        <v>2</v>
      </c>
      <c r="AD613" t="n">
        <v>11</v>
      </c>
    </row>
    <row r="614">
      <c r="A614" t="inlineStr">
        <is>
          <t>Total</t>
        </is>
      </c>
      <c r="C614" t="inlineStr">
        <is>
          <t>Million</t>
        </is>
      </c>
      <c r="D614" t="inlineStr">
        <is>
          <t>QQQQ</t>
        </is>
      </c>
      <c r="E614" t="inlineStr">
        <is>
          <t>Yes</t>
        </is>
      </c>
      <c r="F614" t="n">
        <v>131</v>
      </c>
      <c r="G614" t="n">
        <v>147</v>
      </c>
      <c r="H614" t="n">
        <v>157</v>
      </c>
      <c r="J614" t="n">
        <v>610</v>
      </c>
      <c r="K614" t="n">
        <v>159</v>
      </c>
      <c r="L614" t="n">
        <v>182</v>
      </c>
      <c r="M614" t="n">
        <v>172</v>
      </c>
      <c r="O614" t="n">
        <v>711</v>
      </c>
      <c r="P614" t="n">
        <v>174</v>
      </c>
      <c r="Q614" t="n">
        <v>192</v>
      </c>
      <c r="R614" t="n">
        <v>182</v>
      </c>
      <c r="T614" t="n">
        <v>744</v>
      </c>
      <c r="U614" t="n">
        <v>210</v>
      </c>
      <c r="V614" t="n">
        <v>189</v>
      </c>
      <c r="W614" t="n">
        <v>175</v>
      </c>
      <c r="Y614" t="n">
        <v>800</v>
      </c>
      <c r="Z614" t="n">
        <v>168</v>
      </c>
      <c r="AA614" t="n">
        <v>178</v>
      </c>
      <c r="AB614" t="n">
        <v>168</v>
      </c>
      <c r="AD614" t="n">
        <v>710</v>
      </c>
      <c r="AE614" t="n">
        <v>160</v>
      </c>
      <c r="AF614" t="n">
        <v>87</v>
      </c>
      <c r="AG614" t="n">
        <v>79</v>
      </c>
      <c r="AI614" t="n">
        <v>413</v>
      </c>
      <c r="AJ614" t="n">
        <v>61</v>
      </c>
      <c r="AK614" t="n">
        <v>94</v>
      </c>
    </row>
    <row r="615">
      <c r="A615" t="inlineStr">
        <is>
          <t>Total-c</t>
        </is>
      </c>
      <c r="F615">
        <f>SUM(F612:F613)</f>
        <v/>
      </c>
      <c r="G615">
        <f>SUM(G612:G613)</f>
        <v/>
      </c>
      <c r="H615">
        <f>SUM(H612:H613)</f>
        <v/>
      </c>
      <c r="J615">
        <f>SUM(J612:J613)</f>
        <v/>
      </c>
      <c r="K615">
        <f>SUM(K612:K613)</f>
        <v/>
      </c>
      <c r="L615">
        <f>SUM(L612:L613)</f>
        <v/>
      </c>
      <c r="M615">
        <f>SUM(M612:M613)</f>
        <v/>
      </c>
      <c r="O615">
        <f>SUM(O612:O613)</f>
        <v/>
      </c>
      <c r="P615">
        <f>SUM(P612:P613)</f>
        <v/>
      </c>
      <c r="Q615">
        <f>SUM(Q612:Q613)</f>
        <v/>
      </c>
      <c r="R615">
        <f>SUM(R612:R613)</f>
        <v/>
      </c>
      <c r="T615">
        <f>SUM(T612:T613)</f>
        <v/>
      </c>
      <c r="U615">
        <f>SUM(U612:U613)</f>
        <v/>
      </c>
      <c r="V615">
        <f>SUM(V612:V613)</f>
        <v/>
      </c>
      <c r="W615">
        <f>SUM(W612:W613)</f>
        <v/>
      </c>
      <c r="Y615">
        <f>SUM(Y612:Y613)</f>
        <v/>
      </c>
      <c r="Z615">
        <f>SUM(Z612:Z613)</f>
        <v/>
      </c>
      <c r="AA615">
        <f>SUM(AA612:AA613)</f>
        <v/>
      </c>
      <c r="AB615">
        <f>SUM(AB612:AB613)</f>
        <v/>
      </c>
      <c r="AD615">
        <f>SUM(AD612:AD613)</f>
        <v/>
      </c>
      <c r="AE615">
        <f>SUM(AE612:AE613)</f>
        <v/>
      </c>
      <c r="AF615">
        <f>SUM(AF612:AF613)</f>
        <v/>
      </c>
      <c r="AG615">
        <f>SUM(AG612:AG613)</f>
        <v/>
      </c>
      <c r="AI615">
        <f>SUM(AI612:AI613)</f>
        <v/>
      </c>
      <c r="AJ615">
        <f>SUM(AJ612:AJ613)</f>
        <v/>
      </c>
      <c r="AK615">
        <f>SUM(AK612:AK613)</f>
        <v/>
      </c>
    </row>
    <row r="616">
      <c r="A616" t="inlineStr">
        <is>
          <t>Sum check</t>
        </is>
      </c>
      <c r="F616">
        <f>F614-F615</f>
        <v/>
      </c>
      <c r="G616">
        <f>G614-G615</f>
        <v/>
      </c>
      <c r="H616">
        <f>H614-H615</f>
        <v/>
      </c>
      <c r="J616">
        <f>J614-J615</f>
        <v/>
      </c>
      <c r="K616">
        <f>K614-K615</f>
        <v/>
      </c>
      <c r="L616">
        <f>L614-L615</f>
        <v/>
      </c>
      <c r="M616">
        <f>M614-M615</f>
        <v/>
      </c>
      <c r="O616">
        <f>O614-O615</f>
        <v/>
      </c>
      <c r="P616">
        <f>P614-P615</f>
        <v/>
      </c>
      <c r="Q616">
        <f>Q614-Q615</f>
        <v/>
      </c>
      <c r="R616">
        <f>R614-R615</f>
        <v/>
      </c>
      <c r="T616">
        <f>T614-T615</f>
        <v/>
      </c>
      <c r="U616">
        <f>U614-U615</f>
        <v/>
      </c>
      <c r="V616">
        <f>V614-V615</f>
        <v/>
      </c>
      <c r="W616">
        <f>W614-W615</f>
        <v/>
      </c>
      <c r="Y616">
        <f>Y614-Y615</f>
        <v/>
      </c>
      <c r="Z616">
        <f>Z614-Z615</f>
        <v/>
      </c>
      <c r="AA616">
        <f>AA614-AA615</f>
        <v/>
      </c>
      <c r="AB616">
        <f>AB614-AB615</f>
        <v/>
      </c>
      <c r="AD616">
        <f>AD614-AD615</f>
        <v/>
      </c>
      <c r="AE616">
        <f>AE614-AE615</f>
        <v/>
      </c>
      <c r="AF616">
        <f>AF614-AF615</f>
        <v/>
      </c>
      <c r="AG616">
        <f>AG614-AG615</f>
        <v/>
      </c>
      <c r="AI616">
        <f>AI614-AI615</f>
        <v/>
      </c>
      <c r="AJ616">
        <f>AJ614-AJ615</f>
        <v/>
      </c>
      <c r="AK616">
        <f>AK614-AK615</f>
        <v/>
      </c>
    </row>
    <row r="618">
      <c r="A618" t="inlineStr">
        <is>
          <t>Other real estate investments</t>
        </is>
      </c>
      <c r="C618" t="inlineStr">
        <is>
          <t>Million</t>
        </is>
      </c>
      <c r="D618" t="inlineStr">
        <is>
          <t>QQQQ</t>
        </is>
      </c>
      <c r="E618" t="inlineStr">
        <is>
          <t>Yes</t>
        </is>
      </c>
      <c r="O618" t="n">
        <v>27</v>
      </c>
      <c r="P618" t="n">
        <v>9</v>
      </c>
      <c r="Q618" t="n">
        <v>5</v>
      </c>
      <c r="R618" t="n">
        <v>0</v>
      </c>
      <c r="T618" t="n">
        <v>36</v>
      </c>
      <c r="U618" t="n">
        <v>-5</v>
      </c>
      <c r="V618" t="n">
        <v>11</v>
      </c>
      <c r="W618" t="n">
        <v>8</v>
      </c>
      <c r="Y618" t="n">
        <v>47</v>
      </c>
      <c r="Z618" t="n">
        <v>22</v>
      </c>
      <c r="AA618" t="n">
        <v>18</v>
      </c>
      <c r="AB618" t="n">
        <v>3</v>
      </c>
      <c r="AD618" t="n">
        <v>71</v>
      </c>
      <c r="AE618" t="n">
        <v>32</v>
      </c>
      <c r="AF618" t="n">
        <v>12</v>
      </c>
      <c r="AG618" t="n">
        <v>18</v>
      </c>
      <c r="AI618" t="n">
        <v>70</v>
      </c>
      <c r="AJ618" t="n">
        <v>24</v>
      </c>
      <c r="AK618" t="n">
        <v>60</v>
      </c>
    </row>
    <row r="619">
      <c r="A619" t="inlineStr">
        <is>
          <t>Brookfield property group</t>
        </is>
      </c>
      <c r="C619" t="inlineStr">
        <is>
          <t>Million</t>
        </is>
      </c>
      <c r="D619" t="inlineStr">
        <is>
          <t>QQQQ</t>
        </is>
      </c>
      <c r="E619" t="inlineStr">
        <is>
          <t>Yes</t>
        </is>
      </c>
      <c r="AL619" t="n">
        <v>201</v>
      </c>
      <c r="AN619" t="n">
        <v>747</v>
      </c>
      <c r="AO619" t="n">
        <v>271</v>
      </c>
      <c r="AP619" t="n">
        <v>220</v>
      </c>
      <c r="AQ619" t="n">
        <v>86</v>
      </c>
    </row>
    <row r="620">
      <c r="A620" t="inlineStr">
        <is>
          <t>Realized disposition gains (losses)</t>
        </is>
      </c>
      <c r="C620" t="inlineStr">
        <is>
          <t>Million</t>
        </is>
      </c>
      <c r="D620" t="inlineStr">
        <is>
          <t>QQQQ</t>
        </is>
      </c>
      <c r="E620" t="inlineStr">
        <is>
          <t>Yes</t>
        </is>
      </c>
      <c r="F620" t="n">
        <v>162</v>
      </c>
      <c r="G620" t="n">
        <v>181</v>
      </c>
      <c r="H620" t="n">
        <v>56</v>
      </c>
      <c r="J620" t="n">
        <v>785</v>
      </c>
      <c r="K620" t="n">
        <v>212</v>
      </c>
      <c r="L620" t="n">
        <v>80</v>
      </c>
      <c r="M620" t="n">
        <v>367</v>
      </c>
      <c r="O620" t="n">
        <v>823</v>
      </c>
      <c r="P620" t="n">
        <v>142</v>
      </c>
      <c r="Q620" t="n">
        <v>464</v>
      </c>
      <c r="R620" t="n">
        <v>200</v>
      </c>
      <c r="T620" t="n">
        <v>1224</v>
      </c>
      <c r="U620" t="n">
        <v>234</v>
      </c>
      <c r="V620" t="n">
        <v>6</v>
      </c>
      <c r="W620" t="n">
        <v>281</v>
      </c>
      <c r="Y620" t="n">
        <v>939</v>
      </c>
      <c r="Z620" t="n">
        <v>60</v>
      </c>
      <c r="AA620" t="n">
        <v>120</v>
      </c>
      <c r="AB620" t="n">
        <v>100</v>
      </c>
      <c r="AD620" t="n">
        <v>404</v>
      </c>
      <c r="AE620" t="n">
        <v>27</v>
      </c>
      <c r="AF620" t="n">
        <v>-10</v>
      </c>
      <c r="AG620" t="n">
        <v>-7</v>
      </c>
      <c r="AI620" t="n">
        <v>393</v>
      </c>
      <c r="AJ620" t="n">
        <v>165</v>
      </c>
      <c r="AK620" t="n">
        <v>35</v>
      </c>
      <c r="AL620" t="n">
        <v>-54</v>
      </c>
      <c r="AN620" t="n">
        <v>438</v>
      </c>
      <c r="AO620" t="n">
        <v>327</v>
      </c>
      <c r="AP620" t="n">
        <v>3</v>
      </c>
      <c r="AQ620" t="n">
        <v>106</v>
      </c>
    </row>
    <row r="621">
      <c r="A621" t="inlineStr">
        <is>
          <t>Property assets</t>
        </is>
      </c>
      <c r="C621" t="inlineStr">
        <is>
          <t>Million</t>
        </is>
      </c>
      <c r="D621" t="inlineStr">
        <is>
          <t>QQQQ</t>
        </is>
      </c>
      <c r="E621" t="inlineStr">
        <is>
          <t>Yes</t>
        </is>
      </c>
      <c r="F621" t="n">
        <v>1</v>
      </c>
      <c r="G621" t="n">
        <v>2</v>
      </c>
      <c r="H621" t="n">
        <v>8</v>
      </c>
      <c r="J621" t="n">
        <v>22</v>
      </c>
      <c r="K621" t="n">
        <v>9</v>
      </c>
      <c r="L621" t="n">
        <v>19</v>
      </c>
      <c r="M621" t="n">
        <v>12</v>
      </c>
    </row>
    <row r="622">
      <c r="A622" t="inlineStr">
        <is>
          <t>Liabilities and other carrying costs</t>
        </is>
      </c>
      <c r="C622" t="inlineStr">
        <is>
          <t>Million</t>
        </is>
      </c>
      <c r="D622" t="inlineStr">
        <is>
          <t>QQQQ</t>
        </is>
      </c>
      <c r="E622" t="inlineStr">
        <is>
          <t>Yes</t>
        </is>
      </c>
      <c r="F622" t="n">
        <v>-11</v>
      </c>
      <c r="G622" t="n">
        <v>-6</v>
      </c>
      <c r="H622" t="n">
        <v>-7</v>
      </c>
      <c r="J622" t="n">
        <v>-30</v>
      </c>
      <c r="K622" t="n">
        <v>-7</v>
      </c>
      <c r="L622" t="n">
        <v>-6</v>
      </c>
      <c r="M622" t="n">
        <v>-6</v>
      </c>
    </row>
    <row r="623">
      <c r="A623" t="inlineStr">
        <is>
          <t>Total</t>
        </is>
      </c>
      <c r="C623" t="inlineStr">
        <is>
          <t>Million</t>
        </is>
      </c>
      <c r="D623" t="inlineStr">
        <is>
          <t>QQQQ</t>
        </is>
      </c>
      <c r="E623" t="inlineStr">
        <is>
          <t>Yes</t>
        </is>
      </c>
      <c r="F623" t="n">
        <v>283</v>
      </c>
      <c r="G623" t="n">
        <v>324</v>
      </c>
      <c r="H623" t="n">
        <v>214</v>
      </c>
      <c r="J623" t="n">
        <v>1387</v>
      </c>
      <c r="K623" t="n">
        <v>373</v>
      </c>
      <c r="L623" t="n">
        <v>275</v>
      </c>
      <c r="M623" t="n">
        <v>545</v>
      </c>
      <c r="O623" t="n">
        <v>1561</v>
      </c>
      <c r="P623" t="n">
        <v>325</v>
      </c>
      <c r="Q623" t="n">
        <v>661</v>
      </c>
      <c r="R623" t="n">
        <v>382</v>
      </c>
      <c r="T623" t="n">
        <v>2004</v>
      </c>
      <c r="U623" t="n">
        <v>439</v>
      </c>
      <c r="V623" t="n">
        <v>206</v>
      </c>
      <c r="W623" t="n">
        <v>464</v>
      </c>
      <c r="Y623" t="n">
        <v>1786</v>
      </c>
      <c r="Z623" t="n">
        <v>250</v>
      </c>
      <c r="AA623" t="n">
        <v>316</v>
      </c>
      <c r="AB623" t="n">
        <v>271</v>
      </c>
      <c r="AD623" t="n">
        <v>1185</v>
      </c>
      <c r="AE623" t="n">
        <v>219</v>
      </c>
      <c r="AF623" t="n">
        <v>89</v>
      </c>
      <c r="AG623" t="n">
        <v>90</v>
      </c>
      <c r="AI623" t="n">
        <v>876</v>
      </c>
      <c r="AJ623" t="n">
        <v>250</v>
      </c>
      <c r="AK623" t="n">
        <v>189</v>
      </c>
      <c r="AL623" t="n">
        <v>147</v>
      </c>
      <c r="AN623" t="n">
        <v>1185</v>
      </c>
      <c r="AO623" t="n">
        <v>598</v>
      </c>
      <c r="AP623" t="n">
        <v>223</v>
      </c>
      <c r="AQ623" t="n">
        <v>192</v>
      </c>
    </row>
    <row r="624">
      <c r="A624" t="inlineStr">
        <is>
          <t>Total-c</t>
        </is>
      </c>
      <c r="F624">
        <f>SUM(F618:F622,F614)</f>
        <v/>
      </c>
      <c r="G624">
        <f>SUM(G618:G622,G614)</f>
        <v/>
      </c>
      <c r="H624">
        <f>SUM(H618:H622,H614)</f>
        <v/>
      </c>
      <c r="J624">
        <f>SUM(J618:J622,J614)</f>
        <v/>
      </c>
      <c r="K624">
        <f>SUM(K618:K622,K614)</f>
        <v/>
      </c>
      <c r="L624">
        <f>SUM(L618:L622,L614)</f>
        <v/>
      </c>
      <c r="M624">
        <f>SUM(M618:M622,M614)</f>
        <v/>
      </c>
      <c r="O624">
        <f>SUM(O618:O622,O614)</f>
        <v/>
      </c>
      <c r="P624">
        <f>SUM(P618:P622,P614)</f>
        <v/>
      </c>
      <c r="Q624">
        <f>SUM(Q618:Q622,Q614)</f>
        <v/>
      </c>
      <c r="R624">
        <f>SUM(R618:R622,R614)</f>
        <v/>
      </c>
      <c r="T624">
        <f>SUM(T618:T622,T614)</f>
        <v/>
      </c>
      <c r="U624">
        <f>SUM(U618:U622,U614)</f>
        <v/>
      </c>
      <c r="V624">
        <f>SUM(V618:V622,V614)</f>
        <v/>
      </c>
      <c r="W624">
        <f>SUM(W618:W622,W614)</f>
        <v/>
      </c>
      <c r="Y624">
        <f>SUM(Y618:Y622,Y614)</f>
        <v/>
      </c>
      <c r="Z624">
        <f>SUM(Z618:Z622,Z614)</f>
        <v/>
      </c>
      <c r="AA624">
        <f>SUM(AA618:AA622,AA614)</f>
        <v/>
      </c>
      <c r="AB624">
        <f>SUM(AB618:AB622,AB614)</f>
        <v/>
      </c>
      <c r="AD624">
        <f>SUM(AD618:AD622,AD614)</f>
        <v/>
      </c>
      <c r="AE624">
        <f>SUM(AE618:AE622,AE614)</f>
        <v/>
      </c>
      <c r="AF624">
        <f>SUM(AF618:AF622,AF614)</f>
        <v/>
      </c>
      <c r="AG624">
        <f>SUM(AG618:AG622,AG614)</f>
        <v/>
      </c>
      <c r="AI624">
        <f>SUM(AI618:AI622,AI614)</f>
        <v/>
      </c>
      <c r="AJ624">
        <f>SUM(AJ618:AJ622,AJ614)</f>
        <v/>
      </c>
      <c r="AK624">
        <f>SUM(AK618:AK622,AK614)</f>
        <v/>
      </c>
      <c r="AL624">
        <f>SUM(AL618:AL622,AL614)</f>
        <v/>
      </c>
      <c r="AN624">
        <f>SUM(AN618:AN622,AN614)</f>
        <v/>
      </c>
      <c r="AO624">
        <f>SUM(AO618:AO622,AO614)</f>
        <v/>
      </c>
      <c r="AP624">
        <f>SUM(AP618:AP622,AP614)</f>
        <v/>
      </c>
      <c r="AQ624">
        <f>SUM(AQ618:AQ622,AQ614)</f>
        <v/>
      </c>
    </row>
    <row r="625">
      <c r="A625" t="inlineStr">
        <is>
          <t>Sum check</t>
        </is>
      </c>
      <c r="F625">
        <f>F623-F624</f>
        <v/>
      </c>
      <c r="G625">
        <f>G623-G624</f>
        <v/>
      </c>
      <c r="H625">
        <f>H623-H624</f>
        <v/>
      </c>
      <c r="J625">
        <f>J623-J624</f>
        <v/>
      </c>
      <c r="K625">
        <f>K623-K624</f>
        <v/>
      </c>
      <c r="L625">
        <f>L623-L624</f>
        <v/>
      </c>
      <c r="M625">
        <f>M623-M624</f>
        <v/>
      </c>
      <c r="O625">
        <f>O623-O624</f>
        <v/>
      </c>
      <c r="P625">
        <f>P623-P624</f>
        <v/>
      </c>
      <c r="Q625">
        <f>Q623-Q624</f>
        <v/>
      </c>
      <c r="R625">
        <f>R623-R624</f>
        <v/>
      </c>
      <c r="T625">
        <f>T623-T624</f>
        <v/>
      </c>
      <c r="U625">
        <f>U623-U624</f>
        <v/>
      </c>
      <c r="V625">
        <f>V623-V624</f>
        <v/>
      </c>
      <c r="W625">
        <f>W623-W624</f>
        <v/>
      </c>
      <c r="Y625">
        <f>Y623-Y624</f>
        <v/>
      </c>
      <c r="Z625">
        <f>Z623-Z624</f>
        <v/>
      </c>
      <c r="AA625">
        <f>AA623-AA624</f>
        <v/>
      </c>
      <c r="AB625">
        <f>AB623-AB624</f>
        <v/>
      </c>
      <c r="AD625">
        <f>AD623-AD624</f>
        <v/>
      </c>
      <c r="AE625">
        <f>AE623-AE624</f>
        <v/>
      </c>
      <c r="AF625">
        <f>AF623-AF624</f>
        <v/>
      </c>
      <c r="AG625">
        <f>AG623-AG624</f>
        <v/>
      </c>
      <c r="AI625">
        <f>AI623-AI624</f>
        <v/>
      </c>
      <c r="AJ625">
        <f>AJ623-AJ624</f>
        <v/>
      </c>
      <c r="AK625">
        <f>AK623-AK624</f>
        <v/>
      </c>
      <c r="AL625">
        <f>AL623-AL624</f>
        <v/>
      </c>
      <c r="AN625">
        <f>AN623-AN624</f>
        <v/>
      </c>
      <c r="AO625">
        <f>AO623-AO624</f>
        <v/>
      </c>
      <c r="AP625">
        <f>AP623-AP624</f>
        <v/>
      </c>
      <c r="AQ625">
        <f>AQ623-AQ624</f>
        <v/>
      </c>
    </row>
    <row r="626">
      <c r="A626" t="inlineStr">
        <is>
          <t>Link check</t>
        </is>
      </c>
      <c r="F626">
        <f>F623-F273</f>
        <v/>
      </c>
      <c r="G626">
        <f>G623-G273</f>
        <v/>
      </c>
      <c r="H626">
        <f>H623-H273</f>
        <v/>
      </c>
      <c r="J626">
        <f>J623-J273</f>
        <v/>
      </c>
      <c r="K626">
        <f>K623-K273</f>
        <v/>
      </c>
      <c r="L626">
        <f>L623-L273</f>
        <v/>
      </c>
      <c r="M626">
        <f>M623-M273</f>
        <v/>
      </c>
      <c r="O626">
        <f>O623-O273</f>
        <v/>
      </c>
      <c r="P626">
        <f>P623-P273</f>
        <v/>
      </c>
      <c r="Q626">
        <f>Q623-Q273</f>
        <v/>
      </c>
      <c r="R626">
        <f>R623-R273</f>
        <v/>
      </c>
      <c r="T626">
        <f>T623-T273</f>
        <v/>
      </c>
      <c r="U626">
        <f>U623-U273</f>
        <v/>
      </c>
      <c r="V626">
        <f>V623-V273</f>
        <v/>
      </c>
      <c r="W626">
        <f>W623-W273</f>
        <v/>
      </c>
      <c r="Y626">
        <f>Y623-Y273</f>
        <v/>
      </c>
      <c r="Z626">
        <f>Z623-Z273</f>
        <v/>
      </c>
      <c r="AA626">
        <f>AA623-AA273</f>
        <v/>
      </c>
      <c r="AB626">
        <f>AB623-AB273</f>
        <v/>
      </c>
      <c r="AD626">
        <f>AD623-AD273</f>
        <v/>
      </c>
      <c r="AE626">
        <f>AE623-AE273</f>
        <v/>
      </c>
      <c r="AF626">
        <f>AF623-AF273</f>
        <v/>
      </c>
      <c r="AG626">
        <f>AG623-AG273</f>
        <v/>
      </c>
      <c r="AI626">
        <f>AI623-AI273</f>
        <v/>
      </c>
      <c r="AJ626">
        <f>AJ623-AJ273</f>
        <v/>
      </c>
      <c r="AK626">
        <f>AK623-AK273</f>
        <v/>
      </c>
      <c r="AL626">
        <f>AL623-AL273</f>
        <v/>
      </c>
      <c r="AN626">
        <f>AN623-AN273</f>
        <v/>
      </c>
      <c r="AO626">
        <f>AO623-AO273</f>
        <v/>
      </c>
      <c r="AP626">
        <f>AP623-AP273</f>
        <v/>
      </c>
      <c r="AQ626">
        <f>AQ623-AQ273</f>
        <v/>
      </c>
    </row>
    <row r="628">
      <c r="A628" t="inlineStr">
        <is>
          <t>Common equity</t>
        </is>
      </c>
    </row>
    <row r="629">
      <c r="A629" t="inlineStr">
        <is>
          <t>Equity units</t>
        </is>
      </c>
      <c r="C629" t="inlineStr">
        <is>
          <t>Million</t>
        </is>
      </c>
      <c r="D629" t="inlineStr">
        <is>
          <t>QQQQ</t>
        </is>
      </c>
      <c r="F629" t="n">
        <v>13870</v>
      </c>
      <c r="G629" t="n">
        <v>14621</v>
      </c>
      <c r="H629" t="n">
        <v>14424</v>
      </c>
      <c r="I629" t="n">
        <v>14888</v>
      </c>
      <c r="K629" t="n">
        <v>14821</v>
      </c>
      <c r="L629" t="n">
        <v>14780</v>
      </c>
      <c r="M629" t="n">
        <v>15524</v>
      </c>
      <c r="N629" t="n">
        <v>15371</v>
      </c>
      <c r="P629" t="n">
        <v>15227</v>
      </c>
      <c r="Q629" t="n">
        <v>15240</v>
      </c>
      <c r="R629" t="n">
        <v>15374</v>
      </c>
      <c r="S629" t="n">
        <v>15388</v>
      </c>
      <c r="U629" t="n">
        <v>15639</v>
      </c>
      <c r="V629" t="n">
        <v>15642</v>
      </c>
      <c r="W629" t="n">
        <v>14902</v>
      </c>
      <c r="X629" t="n">
        <v>15160</v>
      </c>
      <c r="Z629" t="n">
        <v>15289</v>
      </c>
      <c r="AA629" t="n">
        <v>15291</v>
      </c>
      <c r="AB629" t="n">
        <v>15162</v>
      </c>
      <c r="AC629" t="n">
        <v>15770</v>
      </c>
      <c r="AE629" t="n">
        <v>15283</v>
      </c>
      <c r="AF629" t="n">
        <v>14407</v>
      </c>
      <c r="AG629" t="n">
        <v>15177</v>
      </c>
      <c r="AH629" t="n">
        <v>15522</v>
      </c>
      <c r="AJ629" t="n">
        <v>15541</v>
      </c>
      <c r="AK629" t="n">
        <v>15813</v>
      </c>
    </row>
    <row r="630">
      <c r="A630" t="inlineStr">
        <is>
          <t>Preferred shares</t>
        </is>
      </c>
      <c r="C630" t="inlineStr">
        <is>
          <t>Million</t>
        </is>
      </c>
      <c r="D630" t="inlineStr">
        <is>
          <t>QQQQ</t>
        </is>
      </c>
      <c r="F630" t="n">
        <v>1275</v>
      </c>
      <c r="G630" t="n">
        <v>1275</v>
      </c>
      <c r="H630" t="n">
        <v>1275</v>
      </c>
      <c r="I630" t="n">
        <v>1275</v>
      </c>
      <c r="K630" t="n">
        <v>1275</v>
      </c>
      <c r="L630" t="n">
        <v>1275</v>
      </c>
      <c r="M630" t="n">
        <v>1265</v>
      </c>
      <c r="N630" t="n">
        <v>1265</v>
      </c>
      <c r="P630" t="n">
        <v>1265</v>
      </c>
      <c r="Q630" t="n">
        <v>1265</v>
      </c>
      <c r="R630" t="n">
        <v>1265</v>
      </c>
      <c r="S630" t="n">
        <v>1265</v>
      </c>
      <c r="U630" t="n">
        <v>1265</v>
      </c>
      <c r="V630" t="n">
        <v>1265</v>
      </c>
      <c r="W630" t="n">
        <v>765</v>
      </c>
      <c r="X630" t="n">
        <v>435</v>
      </c>
      <c r="Z630" t="n">
        <v>166</v>
      </c>
      <c r="AA630" t="n">
        <v>16</v>
      </c>
      <c r="AB630" t="n">
        <v>16</v>
      </c>
      <c r="AC630" t="n">
        <v>16</v>
      </c>
      <c r="AE630" t="n">
        <v>16</v>
      </c>
      <c r="AF630" t="n">
        <v>16</v>
      </c>
      <c r="AG630" t="n">
        <v>16</v>
      </c>
      <c r="AH630" t="n">
        <v>16</v>
      </c>
      <c r="AJ630" t="n">
        <v>16</v>
      </c>
      <c r="AK630" t="n">
        <v>16</v>
      </c>
    </row>
    <row r="631">
      <c r="A631" t="inlineStr">
        <is>
          <t>Total</t>
        </is>
      </c>
      <c r="C631" t="inlineStr">
        <is>
          <t>Million</t>
        </is>
      </c>
      <c r="D631" t="inlineStr">
        <is>
          <t>QQQQ</t>
        </is>
      </c>
      <c r="F631" t="n">
        <v>15145</v>
      </c>
      <c r="G631" t="n">
        <v>15896</v>
      </c>
      <c r="H631" t="n">
        <v>15699</v>
      </c>
      <c r="I631" t="n">
        <v>16163</v>
      </c>
      <c r="K631" t="n">
        <v>16096</v>
      </c>
      <c r="L631" t="n">
        <v>16055</v>
      </c>
      <c r="M631" t="n">
        <v>16789</v>
      </c>
      <c r="N631" t="n">
        <v>16636</v>
      </c>
      <c r="P631" t="n">
        <v>16492</v>
      </c>
      <c r="Q631" t="n">
        <v>16505</v>
      </c>
      <c r="R631" t="n">
        <v>16639</v>
      </c>
      <c r="S631" t="n">
        <v>16653</v>
      </c>
      <c r="U631" t="n">
        <v>16904</v>
      </c>
      <c r="V631" t="n">
        <v>16907</v>
      </c>
      <c r="W631" t="n">
        <v>15667</v>
      </c>
      <c r="X631" t="n">
        <v>15595</v>
      </c>
      <c r="Z631" t="n">
        <v>15455</v>
      </c>
      <c r="AA631" t="n">
        <v>15307</v>
      </c>
      <c r="AB631" t="n">
        <v>15178</v>
      </c>
      <c r="AC631" t="n">
        <v>15786</v>
      </c>
      <c r="AE631" t="n">
        <v>15299</v>
      </c>
      <c r="AF631" t="n">
        <v>14423</v>
      </c>
      <c r="AG631" t="n">
        <v>15193</v>
      </c>
      <c r="AH631" t="n">
        <v>15538</v>
      </c>
      <c r="AJ631" t="n">
        <v>15557</v>
      </c>
      <c r="AK631" t="n">
        <v>15829</v>
      </c>
    </row>
    <row r="632">
      <c r="A632" t="inlineStr">
        <is>
          <t>Total-c</t>
        </is>
      </c>
      <c r="F632">
        <f>SUM(F629:F630)</f>
        <v/>
      </c>
      <c r="G632">
        <f>SUM(G629:G630)</f>
        <v/>
      </c>
      <c r="H632">
        <f>SUM(H629:H630)</f>
        <v/>
      </c>
      <c r="I632">
        <f>SUM(I629:I630)</f>
        <v/>
      </c>
      <c r="K632">
        <f>SUM(K629:K630)</f>
        <v/>
      </c>
      <c r="L632">
        <f>SUM(L629:L630)</f>
        <v/>
      </c>
      <c r="M632">
        <f>SUM(M629:M630)</f>
        <v/>
      </c>
      <c r="N632">
        <f>SUM(N629:N630)</f>
        <v/>
      </c>
      <c r="P632">
        <f>SUM(P629:P630)</f>
        <v/>
      </c>
      <c r="Q632">
        <f>SUM(Q629:Q630)</f>
        <v/>
      </c>
      <c r="R632">
        <f>SUM(R629:R630)</f>
        <v/>
      </c>
      <c r="S632">
        <f>SUM(S629:S630)</f>
        <v/>
      </c>
      <c r="U632">
        <f>SUM(U629:U630)</f>
        <v/>
      </c>
      <c r="V632">
        <f>SUM(V629:V630)</f>
        <v/>
      </c>
      <c r="W632">
        <f>SUM(W629:W630)</f>
        <v/>
      </c>
      <c r="X632">
        <f>SUM(X629:X630)</f>
        <v/>
      </c>
      <c r="Z632">
        <f>SUM(Z629:Z630)</f>
        <v/>
      </c>
      <c r="AA632">
        <f>SUM(AA629:AA630)</f>
        <v/>
      </c>
      <c r="AB632">
        <f>SUM(AB629:AB630)</f>
        <v/>
      </c>
      <c r="AC632">
        <f>SUM(AC629:AC630)</f>
        <v/>
      </c>
      <c r="AE632">
        <f>SUM(AE629:AE630)</f>
        <v/>
      </c>
      <c r="AF632">
        <f>SUM(AF629:AF630)</f>
        <v/>
      </c>
      <c r="AG632">
        <f>SUM(AG629:AG630)</f>
        <v/>
      </c>
      <c r="AH632">
        <f>SUM(AH629:AH630)</f>
        <v/>
      </c>
      <c r="AJ632">
        <f>SUM(AJ629:AJ630)</f>
        <v/>
      </c>
      <c r="AK632">
        <f>SUM(AK629:AK630)</f>
        <v/>
      </c>
    </row>
    <row r="633">
      <c r="A633" t="inlineStr">
        <is>
          <t>Sum check</t>
        </is>
      </c>
      <c r="F633">
        <f>F631-F632</f>
        <v/>
      </c>
      <c r="G633">
        <f>G631-G632</f>
        <v/>
      </c>
      <c r="H633">
        <f>H631-H632</f>
        <v/>
      </c>
      <c r="I633">
        <f>I631-I632</f>
        <v/>
      </c>
      <c r="K633">
        <f>K631-K632</f>
        <v/>
      </c>
      <c r="L633">
        <f>L631-L632</f>
        <v/>
      </c>
      <c r="M633">
        <f>M631-M632</f>
        <v/>
      </c>
      <c r="N633">
        <f>N631-N632</f>
        <v/>
      </c>
      <c r="P633">
        <f>P631-P632</f>
        <v/>
      </c>
      <c r="Q633">
        <f>Q631-Q632</f>
        <v/>
      </c>
      <c r="R633">
        <f>R631-R632</f>
        <v/>
      </c>
      <c r="S633">
        <f>S631-S632</f>
        <v/>
      </c>
      <c r="U633">
        <f>U631-U632</f>
        <v/>
      </c>
      <c r="V633">
        <f>V631-V632</f>
        <v/>
      </c>
      <c r="W633">
        <f>W631-W632</f>
        <v/>
      </c>
      <c r="X633">
        <f>X631-X632</f>
        <v/>
      </c>
      <c r="Z633">
        <f>Z631-Z632</f>
        <v/>
      </c>
      <c r="AA633">
        <f>AA631-AA632</f>
        <v/>
      </c>
      <c r="AB633">
        <f>AB631-AB632</f>
        <v/>
      </c>
      <c r="AC633">
        <f>AC631-AC632</f>
        <v/>
      </c>
      <c r="AE633">
        <f>AE631-AE632</f>
        <v/>
      </c>
      <c r="AF633">
        <f>AF631-AF632</f>
        <v/>
      </c>
      <c r="AG633">
        <f>AG631-AG632</f>
        <v/>
      </c>
      <c r="AH633">
        <f>AH631-AH632</f>
        <v/>
      </c>
      <c r="AJ633">
        <f>AJ631-AJ632</f>
        <v/>
      </c>
      <c r="AK633">
        <f>AK631-AK632</f>
        <v/>
      </c>
    </row>
    <row r="635">
      <c r="A635" t="inlineStr">
        <is>
          <t>Property assets</t>
        </is>
      </c>
      <c r="C635" t="inlineStr">
        <is>
          <t>Million</t>
        </is>
      </c>
      <c r="D635" t="inlineStr">
        <is>
          <t>QQQQ</t>
        </is>
      </c>
      <c r="F635" t="n">
        <v>456</v>
      </c>
      <c r="G635" t="n">
        <v>488</v>
      </c>
      <c r="H635" t="n">
        <v>536</v>
      </c>
      <c r="I635" t="n">
        <v>621</v>
      </c>
      <c r="K635" t="n">
        <v>728</v>
      </c>
      <c r="L635" t="n">
        <v>677</v>
      </c>
      <c r="M635" t="n">
        <v>856</v>
      </c>
    </row>
    <row r="636">
      <c r="A636" t="inlineStr">
        <is>
          <t>Other real estate investments</t>
        </is>
      </c>
      <c r="C636" t="inlineStr">
        <is>
          <t>Million</t>
        </is>
      </c>
      <c r="D636" t="inlineStr">
        <is>
          <t>QQQQ</t>
        </is>
      </c>
      <c r="N636" t="n">
        <v>91</v>
      </c>
      <c r="P636" t="n">
        <v>177</v>
      </c>
      <c r="Q636" t="n">
        <v>287</v>
      </c>
      <c r="R636" t="n">
        <v>114</v>
      </c>
      <c r="S636" t="n">
        <v>72</v>
      </c>
      <c r="U636" t="n">
        <v>69</v>
      </c>
      <c r="V636" t="n">
        <v>209</v>
      </c>
      <c r="W636" t="n">
        <v>1304</v>
      </c>
      <c r="X636" t="n">
        <v>1828</v>
      </c>
      <c r="Z636" t="n">
        <v>2261</v>
      </c>
      <c r="AA636" t="n">
        <v>2146</v>
      </c>
      <c r="AB636" t="n">
        <v>2304</v>
      </c>
      <c r="AC636" t="n">
        <v>2995</v>
      </c>
      <c r="AE636" t="n">
        <v>3256</v>
      </c>
      <c r="AF636" t="n">
        <v>3402</v>
      </c>
      <c r="AG636" t="n">
        <v>3590</v>
      </c>
      <c r="AH636" t="n">
        <v>3793</v>
      </c>
      <c r="AJ636" t="n">
        <v>4101</v>
      </c>
      <c r="AK636" t="n">
        <v>4279</v>
      </c>
    </row>
    <row r="637">
      <c r="A637" t="inlineStr">
        <is>
          <t>Liabilities</t>
        </is>
      </c>
      <c r="C637" t="inlineStr">
        <is>
          <t>Million</t>
        </is>
      </c>
      <c r="D637" t="inlineStr">
        <is>
          <t>QQQQ</t>
        </is>
      </c>
      <c r="F637" t="n">
        <v>-524</v>
      </c>
      <c r="G637" t="n">
        <v>-520</v>
      </c>
      <c r="H637" t="n">
        <v>-509</v>
      </c>
      <c r="I637" t="n">
        <v>-519</v>
      </c>
      <c r="K637" t="n">
        <v>-526</v>
      </c>
      <c r="L637" t="n">
        <v>-528</v>
      </c>
      <c r="M637" t="n">
        <v>-524</v>
      </c>
    </row>
    <row r="638">
      <c r="A638" t="inlineStr">
        <is>
          <t>Brookfield property group</t>
        </is>
      </c>
      <c r="C638" t="inlineStr">
        <is>
          <t>Million</t>
        </is>
      </c>
      <c r="D638" t="inlineStr">
        <is>
          <t>QQQQ</t>
        </is>
      </c>
      <c r="AL638" t="n">
        <v>30010</v>
      </c>
      <c r="AM638" t="n">
        <v>32004</v>
      </c>
      <c r="AO638" t="n">
        <v>32682</v>
      </c>
      <c r="AP638" t="n">
        <v>31542</v>
      </c>
      <c r="AQ638" t="n">
        <v>31041</v>
      </c>
    </row>
    <row r="639">
      <c r="A639" t="inlineStr">
        <is>
          <t>Total</t>
        </is>
      </c>
      <c r="C639" t="inlineStr">
        <is>
          <t>Million</t>
        </is>
      </c>
      <c r="D639" t="inlineStr">
        <is>
          <t>QQQQ</t>
        </is>
      </c>
      <c r="F639" t="n">
        <v>15077</v>
      </c>
      <c r="G639" t="n">
        <v>15864</v>
      </c>
      <c r="H639" t="n">
        <v>15726</v>
      </c>
      <c r="I639" t="n">
        <v>16265</v>
      </c>
      <c r="K639" t="n">
        <v>16298</v>
      </c>
      <c r="L639" t="n">
        <v>16204</v>
      </c>
      <c r="M639" t="n">
        <v>17121</v>
      </c>
      <c r="N639" t="n">
        <v>16727</v>
      </c>
      <c r="P639" t="n">
        <v>16669</v>
      </c>
      <c r="Q639" t="n">
        <v>16792</v>
      </c>
      <c r="R639" t="n">
        <v>16753</v>
      </c>
      <c r="S639" t="n">
        <v>16725</v>
      </c>
      <c r="U639" t="n">
        <v>16973</v>
      </c>
      <c r="V639" t="n">
        <v>17116</v>
      </c>
      <c r="W639" t="n">
        <v>16971</v>
      </c>
      <c r="X639" t="n">
        <v>17423</v>
      </c>
      <c r="Z639" t="n">
        <v>17716</v>
      </c>
      <c r="AA639" t="n">
        <v>17453</v>
      </c>
      <c r="AB639" t="n">
        <v>17482</v>
      </c>
      <c r="AC639" t="n">
        <v>18781</v>
      </c>
      <c r="AE639" t="n">
        <v>18555</v>
      </c>
      <c r="AF639" t="n">
        <v>17825</v>
      </c>
      <c r="AG639" t="n">
        <v>18783</v>
      </c>
      <c r="AH639" t="n">
        <v>19331</v>
      </c>
      <c r="AJ639" t="n">
        <v>19658</v>
      </c>
      <c r="AK639" t="n">
        <v>20108</v>
      </c>
      <c r="AL639" t="n">
        <v>30010</v>
      </c>
      <c r="AM639" t="n">
        <v>32004</v>
      </c>
      <c r="AO639" t="n">
        <v>32682</v>
      </c>
      <c r="AP639" t="n">
        <v>31542</v>
      </c>
      <c r="AQ639" t="n">
        <v>31041</v>
      </c>
    </row>
    <row r="640">
      <c r="A640" t="inlineStr">
        <is>
          <t>Total-c</t>
        </is>
      </c>
      <c r="F640">
        <f>SUM(F635:F638,F631)</f>
        <v/>
      </c>
      <c r="G640">
        <f>SUM(G635:G638,G631)</f>
        <v/>
      </c>
      <c r="H640">
        <f>SUM(H635:H638,H631)</f>
        <v/>
      </c>
      <c r="I640">
        <f>SUM(I635:I638,I631)</f>
        <v/>
      </c>
      <c r="K640">
        <f>SUM(K635:K638,K631)</f>
        <v/>
      </c>
      <c r="L640">
        <f>SUM(L635:L638,L631)</f>
        <v/>
      </c>
      <c r="M640">
        <f>SUM(M635:M638,M631)</f>
        <v/>
      </c>
      <c r="N640">
        <f>SUM(N635:N638,N631)</f>
        <v/>
      </c>
      <c r="P640">
        <f>SUM(P635:P638,P631)</f>
        <v/>
      </c>
      <c r="Q640">
        <f>SUM(Q635:Q638,Q631)</f>
        <v/>
      </c>
      <c r="R640">
        <f>SUM(R635:R638,R631)</f>
        <v/>
      </c>
      <c r="S640">
        <f>SUM(S635:S638,S631)</f>
        <v/>
      </c>
      <c r="U640">
        <f>SUM(U635:U638,U631)</f>
        <v/>
      </c>
      <c r="V640">
        <f>SUM(V635:V638,V631)</f>
        <v/>
      </c>
      <c r="W640">
        <f>SUM(W635:W638,W631)</f>
        <v/>
      </c>
      <c r="X640">
        <f>SUM(X635:X638,X631)</f>
        <v/>
      </c>
      <c r="Z640">
        <f>SUM(Z635:Z638,Z631)</f>
        <v/>
      </c>
      <c r="AA640">
        <f>SUM(AA635:AA638,AA631)</f>
        <v/>
      </c>
      <c r="AB640">
        <f>SUM(AB635:AB638,AB631)</f>
        <v/>
      </c>
      <c r="AC640">
        <f>SUM(AC635:AC638,AC631)</f>
        <v/>
      </c>
      <c r="AE640">
        <f>SUM(AE635:AE638,AE631)</f>
        <v/>
      </c>
      <c r="AF640">
        <f>SUM(AF635:AF638,AF631)</f>
        <v/>
      </c>
      <c r="AG640">
        <f>SUM(AG635:AG638,AG631)</f>
        <v/>
      </c>
      <c r="AH640">
        <f>SUM(AH635:AH638,AH631)</f>
        <v/>
      </c>
      <c r="AJ640">
        <f>SUM(AJ635:AJ638,AJ631)</f>
        <v/>
      </c>
      <c r="AK640">
        <f>SUM(AK635:AK638,AK631)</f>
        <v/>
      </c>
      <c r="AL640">
        <f>SUM(AL635:AL638,AL631)</f>
        <v/>
      </c>
      <c r="AM640">
        <f>SUM(AM635:AM638,AM631)</f>
        <v/>
      </c>
      <c r="AO640">
        <f>SUM(AO635:AO638,AO631)</f>
        <v/>
      </c>
      <c r="AP640">
        <f>SUM(AP635:AP638,AP631)</f>
        <v/>
      </c>
      <c r="AQ640">
        <f>SUM(AQ635:AQ638,AQ631)</f>
        <v/>
      </c>
    </row>
    <row r="641">
      <c r="A641" t="inlineStr">
        <is>
          <t>Sum check</t>
        </is>
      </c>
      <c r="F641">
        <f>F639-F640</f>
        <v/>
      </c>
      <c r="G641">
        <f>G639-G640</f>
        <v/>
      </c>
      <c r="H641">
        <f>H639-H640</f>
        <v/>
      </c>
      <c r="I641">
        <f>I639-I640</f>
        <v/>
      </c>
      <c r="K641">
        <f>K639-K640</f>
        <v/>
      </c>
      <c r="L641">
        <f>L639-L640</f>
        <v/>
      </c>
      <c r="M641">
        <f>M639-M640</f>
        <v/>
      </c>
      <c r="N641">
        <f>N639-N640</f>
        <v/>
      </c>
      <c r="P641">
        <f>P639-P640</f>
        <v/>
      </c>
      <c r="Q641">
        <f>Q639-Q640</f>
        <v/>
      </c>
      <c r="R641">
        <f>R639-R640</f>
        <v/>
      </c>
      <c r="S641">
        <f>S639-S640</f>
        <v/>
      </c>
      <c r="U641">
        <f>U639-U640</f>
        <v/>
      </c>
      <c r="V641">
        <f>V639-V640</f>
        <v/>
      </c>
      <c r="W641">
        <f>W639-W640</f>
        <v/>
      </c>
      <c r="X641">
        <f>X639-X640</f>
        <v/>
      </c>
      <c r="Z641">
        <f>Z639-Z640</f>
        <v/>
      </c>
      <c r="AA641">
        <f>AA639-AA640</f>
        <v/>
      </c>
      <c r="AB641">
        <f>AB639-AB640</f>
        <v/>
      </c>
      <c r="AC641">
        <f>AC639-AC640</f>
        <v/>
      </c>
      <c r="AE641">
        <f>AE639-AE640</f>
        <v/>
      </c>
      <c r="AF641">
        <f>AF639-AF640</f>
        <v/>
      </c>
      <c r="AG641">
        <f>AG639-AG640</f>
        <v/>
      </c>
      <c r="AH641">
        <f>AH639-AH640</f>
        <v/>
      </c>
      <c r="AJ641">
        <f>AJ639-AJ640</f>
        <v/>
      </c>
      <c r="AK641">
        <f>AK639-AK640</f>
        <v/>
      </c>
      <c r="AL641">
        <f>AL639-AL640</f>
        <v/>
      </c>
      <c r="AM641">
        <f>AM639-AM640</f>
        <v/>
      </c>
      <c r="AO641">
        <f>AO639-AO640</f>
        <v/>
      </c>
      <c r="AP641">
        <f>AP639-AP640</f>
        <v/>
      </c>
      <c r="AQ641">
        <f>AQ639-AQ640</f>
        <v/>
      </c>
    </row>
    <row r="642">
      <c r="A642" t="inlineStr">
        <is>
          <t>Link check</t>
        </is>
      </c>
      <c r="F642">
        <f>SUM(F639-F135)</f>
        <v/>
      </c>
      <c r="G642">
        <f>SUM(G639-G135)</f>
        <v/>
      </c>
      <c r="H642">
        <f>SUM(H639-H135)</f>
        <v/>
      </c>
      <c r="I642">
        <f>SUM(I639-I135)</f>
        <v/>
      </c>
      <c r="K642">
        <f>SUM(K639-K135)</f>
        <v/>
      </c>
      <c r="L642">
        <f>SUM(L639-L135)</f>
        <v/>
      </c>
      <c r="M642">
        <f>SUM(M639-M135)</f>
        <v/>
      </c>
      <c r="N642">
        <f>SUM(N639-N135)</f>
        <v/>
      </c>
      <c r="P642">
        <f>SUM(P639-P135)</f>
        <v/>
      </c>
      <c r="Q642">
        <f>SUM(Q639-Q135)</f>
        <v/>
      </c>
      <c r="R642">
        <f>SUM(R639-R135)</f>
        <v/>
      </c>
      <c r="S642">
        <f>SUM(S639-S135)</f>
        <v/>
      </c>
      <c r="U642">
        <f>SUM(U639-U135)</f>
        <v/>
      </c>
      <c r="V642">
        <f>SUM(V639-V135)</f>
        <v/>
      </c>
      <c r="W642">
        <f>SUM(W639-W135)</f>
        <v/>
      </c>
      <c r="X642">
        <f>SUM(X639-X135)</f>
        <v/>
      </c>
      <c r="Z642">
        <f>SUM(Z639-Z135)</f>
        <v/>
      </c>
      <c r="AA642">
        <f>SUM(AA639-AA135)</f>
        <v/>
      </c>
      <c r="AB642">
        <f>SUM(AB639-AB135)</f>
        <v/>
      </c>
      <c r="AC642">
        <f>SUM(AC639-AC135)</f>
        <v/>
      </c>
      <c r="AE642">
        <f>SUM(AE639-AE135)</f>
        <v/>
      </c>
      <c r="AF642">
        <f>SUM(AF639-AF135)</f>
        <v/>
      </c>
      <c r="AG642">
        <f>SUM(AG639-AG135)</f>
        <v/>
      </c>
      <c r="AH642">
        <f>SUM(AH639-AH135)</f>
        <v/>
      </c>
      <c r="AJ642">
        <f>SUM(AJ639-AJ135)</f>
        <v/>
      </c>
      <c r="AK642">
        <f>SUM(AK639-AK135)</f>
        <v/>
      </c>
      <c r="AL642">
        <f>SUM(AL639-AL135)</f>
        <v/>
      </c>
      <c r="AM642">
        <f>SUM(AM639-AM135)</f>
        <v/>
      </c>
      <c r="AO642">
        <f>SUM(AO639-AO135)</f>
        <v/>
      </c>
      <c r="AP642">
        <f>SUM(AP639-AP135)</f>
        <v/>
      </c>
      <c r="AQ642">
        <f>SUM(AQ639-AQ135)</f>
        <v/>
      </c>
    </row>
    <row r="644">
      <c r="A644" t="inlineStr">
        <is>
          <t>Real estate (post restructuring in Q4 2022)</t>
        </is>
      </c>
    </row>
    <row r="645">
      <c r="A645" t="inlineStr">
        <is>
          <t>Revenues</t>
        </is>
      </c>
    </row>
    <row r="646">
      <c r="A646" t="inlineStr">
        <is>
          <t>Brookfield property group</t>
        </is>
      </c>
      <c r="C646" t="inlineStr">
        <is>
          <t>Million</t>
        </is>
      </c>
      <c r="D646" t="inlineStr">
        <is>
          <t>QQQQ</t>
        </is>
      </c>
      <c r="AS646" t="n">
        <v>13835</v>
      </c>
    </row>
    <row r="647">
      <c r="A647" t="inlineStr">
        <is>
          <t>Total</t>
        </is>
      </c>
      <c r="C647" t="inlineStr">
        <is>
          <t>Million</t>
        </is>
      </c>
      <c r="D647" t="inlineStr">
        <is>
          <t>QQQQ</t>
        </is>
      </c>
      <c r="AS647" t="n">
        <v>13835</v>
      </c>
    </row>
    <row r="648">
      <c r="A648" t="inlineStr">
        <is>
          <t>Link check</t>
        </is>
      </c>
      <c r="AS648">
        <f>SUM(AS647-AS55)</f>
        <v/>
      </c>
    </row>
    <row r="650">
      <c r="A650" t="inlineStr">
        <is>
          <t>FFO</t>
        </is>
      </c>
    </row>
    <row r="651">
      <c r="A651" t="inlineStr">
        <is>
          <t>Brookfield property group</t>
        </is>
      </c>
      <c r="C651" t="inlineStr">
        <is>
          <t>Million</t>
        </is>
      </c>
      <c r="D651" t="inlineStr">
        <is>
          <t>QQQQ</t>
        </is>
      </c>
      <c r="AS651" t="n">
        <v>953</v>
      </c>
      <c r="AT651" t="n">
        <v>-54</v>
      </c>
    </row>
    <row r="652">
      <c r="A652" t="inlineStr">
        <is>
          <t>Realized disposition gains (losses)</t>
        </is>
      </c>
      <c r="C652" t="inlineStr">
        <is>
          <t>Million</t>
        </is>
      </c>
      <c r="D652" t="inlineStr">
        <is>
          <t>QQQQ</t>
        </is>
      </c>
      <c r="AS652" t="n">
        <v>791</v>
      </c>
      <c r="AT652" t="n">
        <v>114</v>
      </c>
    </row>
    <row r="653">
      <c r="A653" t="inlineStr">
        <is>
          <t>Total</t>
        </is>
      </c>
      <c r="C653" t="inlineStr">
        <is>
          <t>Million</t>
        </is>
      </c>
      <c r="D653" t="inlineStr">
        <is>
          <t>QQQQ</t>
        </is>
      </c>
      <c r="AS653" t="n">
        <v>1744</v>
      </c>
      <c r="AT653" t="n">
        <v>60</v>
      </c>
    </row>
    <row r="654">
      <c r="A654" t="inlineStr">
        <is>
          <t>Total-c</t>
        </is>
      </c>
      <c r="AS654">
        <f>SUM(AS651:AS652)</f>
        <v/>
      </c>
      <c r="AT654">
        <f>SUM(AT651:AT652)</f>
        <v/>
      </c>
    </row>
    <row r="655">
      <c r="A655" t="inlineStr">
        <is>
          <t>Sum check</t>
        </is>
      </c>
      <c r="AS655">
        <f>AS653-AS654</f>
        <v/>
      </c>
      <c r="AT655">
        <f>AT653-AT654</f>
        <v/>
      </c>
    </row>
    <row r="656">
      <c r="A656" t="inlineStr">
        <is>
          <t>Link check</t>
        </is>
      </c>
      <c r="AS656">
        <f>AS653-AS290</f>
        <v/>
      </c>
    </row>
    <row r="658">
      <c r="A658" t="inlineStr">
        <is>
          <t>Cash distributions received</t>
        </is>
      </c>
      <c r="C658" t="inlineStr">
        <is>
          <t>Million</t>
        </is>
      </c>
      <c r="D658" t="inlineStr">
        <is>
          <t>QQQQ</t>
        </is>
      </c>
      <c r="AT658" t="n">
        <v>345</v>
      </c>
    </row>
    <row r="660">
      <c r="A660" t="inlineStr">
        <is>
          <t>NOI</t>
        </is>
      </c>
    </row>
    <row r="661">
      <c r="A661" t="inlineStr">
        <is>
          <t>Brookfield property group</t>
        </is>
      </c>
      <c r="C661" t="inlineStr">
        <is>
          <t>Million</t>
        </is>
      </c>
      <c r="D661" t="inlineStr">
        <is>
          <t>QQQQ</t>
        </is>
      </c>
      <c r="AT661" t="n">
        <v>1157</v>
      </c>
    </row>
    <row r="662">
      <c r="A662" t="inlineStr">
        <is>
          <t>Realized disposition gains (losses)</t>
        </is>
      </c>
      <c r="C662" t="inlineStr">
        <is>
          <t>Million</t>
        </is>
      </c>
      <c r="D662" t="inlineStr">
        <is>
          <t>QQQQ</t>
        </is>
      </c>
      <c r="AT662" t="n">
        <v>114</v>
      </c>
    </row>
    <row r="663">
      <c r="A663" t="inlineStr">
        <is>
          <t>Total</t>
        </is>
      </c>
      <c r="C663" t="inlineStr">
        <is>
          <t>Million</t>
        </is>
      </c>
      <c r="D663" t="inlineStr">
        <is>
          <t>QQQQ</t>
        </is>
      </c>
      <c r="AT663" t="n">
        <v>1271</v>
      </c>
    </row>
    <row r="664">
      <c r="A664" t="inlineStr">
        <is>
          <t>Total-c</t>
        </is>
      </c>
      <c r="AT664">
        <f>SUM(AT661:AT662)</f>
        <v/>
      </c>
    </row>
    <row r="665">
      <c r="A665" t="inlineStr">
        <is>
          <t>Sum check</t>
        </is>
      </c>
      <c r="AT665">
        <f>AT663-AT664</f>
        <v/>
      </c>
    </row>
    <row r="667">
      <c r="A667" t="inlineStr">
        <is>
          <t>Common equity</t>
        </is>
      </c>
    </row>
    <row r="668">
      <c r="A668" t="inlineStr">
        <is>
          <t>Brookfield property group</t>
        </is>
      </c>
      <c r="C668" t="inlineStr">
        <is>
          <t>Million</t>
        </is>
      </c>
      <c r="D668" t="inlineStr">
        <is>
          <t>QQQQ</t>
        </is>
      </c>
      <c r="AR668" t="n">
        <v>31868</v>
      </c>
      <c r="AT668" t="n">
        <v>32205</v>
      </c>
    </row>
    <row r="669">
      <c r="A669" t="inlineStr">
        <is>
          <t>Total</t>
        </is>
      </c>
      <c r="C669" t="inlineStr">
        <is>
          <t>Million</t>
        </is>
      </c>
      <c r="D669" t="inlineStr">
        <is>
          <t>QQQQ</t>
        </is>
      </c>
      <c r="AR669" t="n">
        <v>31868</v>
      </c>
      <c r="AT669" t="n">
        <v>32205</v>
      </c>
    </row>
    <row r="670">
      <c r="A670" t="inlineStr">
        <is>
          <t>Link check</t>
        </is>
      </c>
      <c r="AR670">
        <f>SUM(AR669-AR136)</f>
        <v/>
      </c>
      <c r="AT670">
        <f>SUM(AT669-AT136)</f>
        <v/>
      </c>
    </row>
    <row r="672">
      <c r="A672" t="inlineStr">
        <is>
          <t>Real estate</t>
        </is>
      </c>
    </row>
    <row r="673">
      <c r="A673" t="inlineStr">
        <is>
          <t>Brookfield business group</t>
        </is>
      </c>
    </row>
    <row r="674">
      <c r="A674" t="inlineStr">
        <is>
          <t>Core</t>
        </is>
      </c>
      <c r="C674" t="inlineStr">
        <is>
          <t>Million</t>
        </is>
      </c>
      <c r="D674" t="inlineStr">
        <is>
          <t>QQQQ</t>
        </is>
      </c>
      <c r="E674" t="inlineStr">
        <is>
          <t>Yes</t>
        </is>
      </c>
      <c r="AL674" t="n">
        <v>143</v>
      </c>
      <c r="AN674" t="n">
        <v>557</v>
      </c>
      <c r="AO674" t="n">
        <v>152</v>
      </c>
      <c r="AP674" t="n">
        <v>129</v>
      </c>
      <c r="AQ674" t="n">
        <v>78</v>
      </c>
    </row>
    <row r="675">
      <c r="A675" t="inlineStr">
        <is>
          <t>Core office</t>
        </is>
      </c>
      <c r="C675" t="inlineStr">
        <is>
          <t>Million</t>
        </is>
      </c>
      <c r="D675" t="inlineStr">
        <is>
          <t>QQQQ</t>
        </is>
      </c>
      <c r="E675" t="inlineStr">
        <is>
          <t>Yes</t>
        </is>
      </c>
      <c r="F675" t="n">
        <v>143</v>
      </c>
      <c r="G675" t="n">
        <v>146</v>
      </c>
      <c r="H675" t="n">
        <v>163</v>
      </c>
      <c r="J675" t="n">
        <v>612</v>
      </c>
      <c r="K675" t="n">
        <v>149</v>
      </c>
      <c r="L675" t="n">
        <v>150</v>
      </c>
      <c r="M675" t="n">
        <v>149</v>
      </c>
      <c r="O675" t="n">
        <v>630</v>
      </c>
      <c r="P675" t="n">
        <v>156</v>
      </c>
      <c r="Q675" t="n">
        <v>162</v>
      </c>
      <c r="R675" t="n">
        <v>126</v>
      </c>
      <c r="T675" t="n">
        <v>592</v>
      </c>
      <c r="U675" t="n">
        <v>153</v>
      </c>
      <c r="V675" t="n">
        <v>149</v>
      </c>
      <c r="W675" t="n">
        <v>136</v>
      </c>
      <c r="Y675" t="n">
        <v>608</v>
      </c>
      <c r="Z675" t="n">
        <v>140</v>
      </c>
      <c r="AA675" t="n">
        <v>187</v>
      </c>
      <c r="AB675" t="n">
        <v>150</v>
      </c>
      <c r="AD675" t="n">
        <v>662</v>
      </c>
      <c r="AE675" t="n">
        <v>135</v>
      </c>
      <c r="AF675" t="n">
        <v>126</v>
      </c>
      <c r="AG675" t="n">
        <v>141</v>
      </c>
      <c r="AI675" t="n">
        <v>540</v>
      </c>
      <c r="AJ675" t="n">
        <v>140</v>
      </c>
      <c r="AK675" t="n">
        <v>147</v>
      </c>
    </row>
    <row r="676">
      <c r="A676" t="inlineStr">
        <is>
          <t>Transitional and development</t>
        </is>
      </c>
      <c r="C676" t="inlineStr">
        <is>
          <t>Million</t>
        </is>
      </c>
      <c r="D676" t="inlineStr">
        <is>
          <t>QQQQ</t>
        </is>
      </c>
      <c r="E676" t="inlineStr">
        <is>
          <t>Yes</t>
        </is>
      </c>
      <c r="AL676" t="n">
        <v>145</v>
      </c>
      <c r="AN676" t="n">
        <v>631</v>
      </c>
      <c r="AO676" t="n">
        <v>173</v>
      </c>
      <c r="AP676" t="n">
        <v>126</v>
      </c>
      <c r="AQ676" t="n">
        <v>98</v>
      </c>
    </row>
    <row r="677">
      <c r="A677" t="inlineStr">
        <is>
          <t>LP investments</t>
        </is>
      </c>
      <c r="C677" t="inlineStr">
        <is>
          <t>Million</t>
        </is>
      </c>
      <c r="D677" t="inlineStr">
        <is>
          <t>QQQQ</t>
        </is>
      </c>
      <c r="E677" t="inlineStr">
        <is>
          <t>Yes</t>
        </is>
      </c>
      <c r="F677" t="n">
        <v>54</v>
      </c>
      <c r="G677" t="n">
        <v>57</v>
      </c>
      <c r="H677" t="n">
        <v>66</v>
      </c>
      <c r="J677" t="n">
        <v>245</v>
      </c>
      <c r="K677" t="n">
        <v>73</v>
      </c>
      <c r="L677" t="n">
        <v>110</v>
      </c>
      <c r="M677" t="n">
        <v>90</v>
      </c>
      <c r="O677" t="n">
        <v>341</v>
      </c>
      <c r="P677" t="n">
        <v>83</v>
      </c>
      <c r="Q677" t="n">
        <v>96</v>
      </c>
      <c r="R677" t="n">
        <v>99</v>
      </c>
      <c r="T677" t="n">
        <v>377</v>
      </c>
      <c r="U677" t="n">
        <v>114</v>
      </c>
      <c r="V677" t="n">
        <v>99</v>
      </c>
      <c r="W677" t="n">
        <v>74</v>
      </c>
      <c r="Y677" t="n">
        <v>330</v>
      </c>
      <c r="Z677" t="n">
        <v>86</v>
      </c>
      <c r="AA677" t="n">
        <v>79</v>
      </c>
      <c r="AB677" t="n">
        <v>74</v>
      </c>
      <c r="AD677" t="n">
        <v>309</v>
      </c>
      <c r="AE677" t="n">
        <v>62</v>
      </c>
      <c r="AF677" t="n">
        <v>-8</v>
      </c>
      <c r="AG677" t="n">
        <v>23</v>
      </c>
      <c r="AI677" t="n">
        <v>95</v>
      </c>
      <c r="AJ677" t="n">
        <v>2</v>
      </c>
      <c r="AK677" t="n">
        <v>38</v>
      </c>
      <c r="AL677" t="n">
        <v>78</v>
      </c>
      <c r="AN677" t="n">
        <v>217</v>
      </c>
      <c r="AO677" t="n">
        <v>84</v>
      </c>
      <c r="AP677" t="n">
        <v>84</v>
      </c>
      <c r="AQ677" t="n">
        <v>32</v>
      </c>
    </row>
    <row r="678">
      <c r="A678" t="inlineStr">
        <is>
          <t>Corporate attributable to unit-holders</t>
        </is>
      </c>
      <c r="C678" t="inlineStr">
        <is>
          <t>Million</t>
        </is>
      </c>
      <c r="D678" t="inlineStr">
        <is>
          <t>QQQQ</t>
        </is>
      </c>
      <c r="E678" t="inlineStr">
        <is>
          <t>Yes</t>
        </is>
      </c>
      <c r="F678" t="n">
        <v>-119</v>
      </c>
      <c r="G678" t="n">
        <v>-114</v>
      </c>
      <c r="H678" t="n">
        <v>-120</v>
      </c>
      <c r="J678" t="n">
        <v>-470</v>
      </c>
      <c r="K678" t="n">
        <v>-116</v>
      </c>
      <c r="L678" t="n">
        <v>-118</v>
      </c>
      <c r="M678" t="n">
        <v>-115</v>
      </c>
      <c r="O678" t="n">
        <v>-463</v>
      </c>
      <c r="P678" t="n">
        <v>-112</v>
      </c>
      <c r="Q678" t="n">
        <v>-119</v>
      </c>
      <c r="R678" t="n">
        <v>-117</v>
      </c>
      <c r="T678" t="n">
        <v>-467</v>
      </c>
      <c r="U678" t="n">
        <v>-115</v>
      </c>
      <c r="V678" t="n">
        <v>-121</v>
      </c>
      <c r="W678" t="n">
        <v>-107</v>
      </c>
      <c r="Y678" t="n">
        <v>-410</v>
      </c>
      <c r="Z678" t="n">
        <v>-103</v>
      </c>
      <c r="AA678" t="n">
        <v>-101</v>
      </c>
      <c r="AB678" t="n">
        <v>-101</v>
      </c>
      <c r="AD678" t="n">
        <v>-398</v>
      </c>
      <c r="AE678" t="n">
        <v>-83</v>
      </c>
      <c r="AF678" t="n">
        <v>-80</v>
      </c>
      <c r="AG678" t="n">
        <v>-100</v>
      </c>
      <c r="AI678" t="n">
        <v>-370</v>
      </c>
      <c r="AJ678" t="n">
        <v>-125</v>
      </c>
      <c r="AK678" t="n">
        <v>-129</v>
      </c>
      <c r="AL678" t="n">
        <v>-118</v>
      </c>
      <c r="AN678" t="n">
        <v>-438</v>
      </c>
      <c r="AO678" t="n">
        <v>-127</v>
      </c>
      <c r="AP678" t="n">
        <v>-108</v>
      </c>
      <c r="AQ678" t="n">
        <v>-111</v>
      </c>
    </row>
    <row r="679">
      <c r="A679" t="inlineStr">
        <is>
          <t>Core retail</t>
        </is>
      </c>
      <c r="C679" t="inlineStr">
        <is>
          <t>Million</t>
        </is>
      </c>
      <c r="D679" t="inlineStr">
        <is>
          <t>QQQQ</t>
        </is>
      </c>
      <c r="E679" t="inlineStr">
        <is>
          <t>Yes</t>
        </is>
      </c>
      <c r="F679" t="n">
        <v>103</v>
      </c>
      <c r="G679" t="n">
        <v>109</v>
      </c>
      <c r="H679" t="n">
        <v>109</v>
      </c>
      <c r="J679" t="n">
        <v>452</v>
      </c>
      <c r="K679" t="n">
        <v>111</v>
      </c>
      <c r="L679" t="n">
        <v>108</v>
      </c>
      <c r="M679" t="n">
        <v>108</v>
      </c>
      <c r="O679" t="n">
        <v>459</v>
      </c>
      <c r="P679" t="n">
        <v>110</v>
      </c>
      <c r="Q679" t="n">
        <v>119</v>
      </c>
      <c r="R679" t="n">
        <v>128</v>
      </c>
      <c r="T679" t="n">
        <v>515</v>
      </c>
      <c r="U679" t="n">
        <v>116</v>
      </c>
      <c r="V679" t="n">
        <v>119</v>
      </c>
      <c r="W679" t="n">
        <v>146</v>
      </c>
      <c r="Y679" t="n">
        <v>651</v>
      </c>
      <c r="Z679" t="n">
        <v>184</v>
      </c>
      <c r="AA679" t="n">
        <v>170</v>
      </c>
      <c r="AB679" t="n">
        <v>201</v>
      </c>
      <c r="AD679" t="n">
        <v>772</v>
      </c>
      <c r="AE679" t="n">
        <v>195</v>
      </c>
      <c r="AF679" t="n">
        <v>140</v>
      </c>
      <c r="AG679" t="n">
        <v>97</v>
      </c>
      <c r="AI679" t="n">
        <v>550</v>
      </c>
      <c r="AJ679" t="n">
        <v>108</v>
      </c>
      <c r="AK679" t="n">
        <v>120</v>
      </c>
    </row>
    <row r="680">
      <c r="A680" t="inlineStr">
        <is>
          <t>Attributable to BPG</t>
        </is>
      </c>
      <c r="C680" t="inlineStr">
        <is>
          <t>Million</t>
        </is>
      </c>
      <c r="D680" t="inlineStr">
        <is>
          <t>QQQQ</t>
        </is>
      </c>
      <c r="E680" t="inlineStr">
        <is>
          <t>Yes</t>
        </is>
      </c>
      <c r="F680" t="n">
        <v>181</v>
      </c>
      <c r="G680" t="n">
        <v>198</v>
      </c>
      <c r="H680" t="n">
        <v>218</v>
      </c>
      <c r="J680" t="n">
        <v>839</v>
      </c>
      <c r="K680" t="n">
        <v>217</v>
      </c>
      <c r="L680" t="n">
        <v>250</v>
      </c>
      <c r="M680" t="n">
        <v>232</v>
      </c>
      <c r="O680" t="n">
        <v>967</v>
      </c>
      <c r="P680" t="n">
        <v>237</v>
      </c>
      <c r="Q680" t="n">
        <v>258</v>
      </c>
      <c r="R680" t="n">
        <v>236</v>
      </c>
      <c r="T680" t="n">
        <v>1017</v>
      </c>
      <c r="U680" t="n">
        <v>268</v>
      </c>
      <c r="V680" t="n">
        <v>246</v>
      </c>
      <c r="W680" t="n">
        <v>249</v>
      </c>
      <c r="Y680" t="n">
        <v>1179</v>
      </c>
      <c r="Z680" t="n">
        <v>307</v>
      </c>
      <c r="AA680" t="n">
        <v>335</v>
      </c>
      <c r="AB680" t="n">
        <v>324</v>
      </c>
      <c r="AD680" t="n">
        <v>1345</v>
      </c>
      <c r="AE680" t="n">
        <v>309</v>
      </c>
      <c r="AF680" t="n">
        <v>178</v>
      </c>
      <c r="AG680" t="n">
        <v>161</v>
      </c>
      <c r="AI680" t="n">
        <v>815</v>
      </c>
      <c r="AJ680" t="n">
        <v>125</v>
      </c>
      <c r="AK680" t="n">
        <v>176</v>
      </c>
      <c r="AL680" t="n">
        <v>248</v>
      </c>
      <c r="AN680" t="n">
        <v>967</v>
      </c>
      <c r="AO680" t="n">
        <v>282</v>
      </c>
      <c r="AP680" t="n">
        <v>231</v>
      </c>
      <c r="AQ680" t="n">
        <v>97</v>
      </c>
    </row>
    <row r="681">
      <c r="A681" t="inlineStr">
        <is>
          <t>Attributable to BPG-c</t>
        </is>
      </c>
      <c r="F681">
        <f>SUM(F674:F679)</f>
        <v/>
      </c>
      <c r="G681">
        <f>SUM(G674:G679)</f>
        <v/>
      </c>
      <c r="H681">
        <f>SUM(H674:H679)</f>
        <v/>
      </c>
      <c r="J681">
        <f>SUM(J674:J679)</f>
        <v/>
      </c>
      <c r="K681">
        <f>SUM(K674:K679)</f>
        <v/>
      </c>
      <c r="L681">
        <f>SUM(L674:L679)</f>
        <v/>
      </c>
      <c r="M681">
        <f>SUM(M674:M679)</f>
        <v/>
      </c>
      <c r="O681">
        <f>SUM(O674:O679)</f>
        <v/>
      </c>
      <c r="P681">
        <f>SUM(P674:P679)</f>
        <v/>
      </c>
      <c r="Q681">
        <f>SUM(Q674:Q679)</f>
        <v/>
      </c>
      <c r="R681">
        <f>SUM(R674:R679)</f>
        <v/>
      </c>
      <c r="T681">
        <f>SUM(T674:T679)</f>
        <v/>
      </c>
      <c r="U681">
        <f>SUM(U674:U679)</f>
        <v/>
      </c>
      <c r="V681">
        <f>SUM(V674:V679)</f>
        <v/>
      </c>
      <c r="W681">
        <f>SUM(W674:W679)</f>
        <v/>
      </c>
      <c r="Y681">
        <f>SUM(Y674:Y679)</f>
        <v/>
      </c>
      <c r="Z681">
        <f>SUM(Z674:Z679)</f>
        <v/>
      </c>
      <c r="AA681">
        <f>SUM(AA674:AA679)</f>
        <v/>
      </c>
      <c r="AB681">
        <f>SUM(AB674:AB679)</f>
        <v/>
      </c>
      <c r="AD681">
        <f>SUM(AD674:AD679)</f>
        <v/>
      </c>
      <c r="AE681">
        <f>SUM(AE674:AE679)</f>
        <v/>
      </c>
      <c r="AF681">
        <f>SUM(AF674:AF679)</f>
        <v/>
      </c>
      <c r="AG681">
        <f>SUM(AG674:AG679)</f>
        <v/>
      </c>
      <c r="AI681">
        <f>SUM(AI674:AI679)</f>
        <v/>
      </c>
      <c r="AJ681">
        <f>SUM(AJ674:AJ679)</f>
        <v/>
      </c>
      <c r="AK681">
        <f>SUM(AK674:AK679)</f>
        <v/>
      </c>
      <c r="AL681">
        <f>SUM(AL674:AL679)</f>
        <v/>
      </c>
      <c r="AN681">
        <f>SUM(AN674:AN679)</f>
        <v/>
      </c>
      <c r="AO681">
        <f>SUM(AO674:AO679)</f>
        <v/>
      </c>
      <c r="AP681">
        <f>SUM(AP674:AP679)</f>
        <v/>
      </c>
      <c r="AQ681">
        <f>SUM(AQ674:AQ679)</f>
        <v/>
      </c>
    </row>
    <row r="682">
      <c r="A682" t="inlineStr">
        <is>
          <t>Sum check</t>
        </is>
      </c>
      <c r="F682">
        <f>F680-F681</f>
        <v/>
      </c>
      <c r="G682">
        <f>G680-G681</f>
        <v/>
      </c>
      <c r="H682">
        <f>H680-H681</f>
        <v/>
      </c>
      <c r="J682">
        <f>J680-J681</f>
        <v/>
      </c>
      <c r="K682">
        <f>K680-K681</f>
        <v/>
      </c>
      <c r="L682">
        <f>L680-L681</f>
        <v/>
      </c>
      <c r="M682">
        <f>M680-M681</f>
        <v/>
      </c>
      <c r="O682">
        <f>O680-O681</f>
        <v/>
      </c>
      <c r="P682">
        <f>P680-P681</f>
        <v/>
      </c>
      <c r="Q682">
        <f>Q680-Q681</f>
        <v/>
      </c>
      <c r="R682">
        <f>R680-R681</f>
        <v/>
      </c>
      <c r="T682">
        <f>T680-T681</f>
        <v/>
      </c>
      <c r="U682">
        <f>U680-U681</f>
        <v/>
      </c>
      <c r="V682">
        <f>V680-V681</f>
        <v/>
      </c>
      <c r="W682">
        <f>W680-W681</f>
        <v/>
      </c>
      <c r="Y682">
        <f>Y680-Y681</f>
        <v/>
      </c>
      <c r="Z682">
        <f>Z680-Z681</f>
        <v/>
      </c>
      <c r="AA682">
        <f>AA680-AA681</f>
        <v/>
      </c>
      <c r="AB682">
        <f>AB680-AB681</f>
        <v/>
      </c>
      <c r="AD682">
        <f>AD680-AD681</f>
        <v/>
      </c>
      <c r="AE682">
        <f>AE680-AE681</f>
        <v/>
      </c>
      <c r="AF682">
        <f>AF680-AF681</f>
        <v/>
      </c>
      <c r="AG682">
        <f>AG680-AG681</f>
        <v/>
      </c>
      <c r="AI682">
        <f>AI680-AI681</f>
        <v/>
      </c>
      <c r="AJ682">
        <f>AJ680-AJ681</f>
        <v/>
      </c>
      <c r="AK682">
        <f>AK680-AK681</f>
        <v/>
      </c>
      <c r="AL682">
        <f>AL680-AL681</f>
        <v/>
      </c>
      <c r="AN682">
        <f>AN680-AN681</f>
        <v/>
      </c>
      <c r="AO682">
        <f>AO680-AO681</f>
        <v/>
      </c>
      <c r="AP682">
        <f>AP680-AP681</f>
        <v/>
      </c>
      <c r="AQ682">
        <f>AQ680-AQ681</f>
        <v/>
      </c>
    </row>
    <row r="684">
      <c r="A684" t="inlineStr">
        <is>
          <t>Non-controlling interests segment reallocation and other</t>
        </is>
      </c>
      <c r="C684" t="inlineStr">
        <is>
          <t>Million</t>
        </is>
      </c>
      <c r="D684" t="inlineStr">
        <is>
          <t>QQQQ</t>
        </is>
      </c>
      <c r="E684" t="inlineStr">
        <is>
          <t>Yes</t>
        </is>
      </c>
      <c r="F684" t="n">
        <v>-58</v>
      </c>
      <c r="G684" t="n">
        <v>-64</v>
      </c>
      <c r="H684" t="n">
        <v>-71</v>
      </c>
      <c r="J684" t="n">
        <v>-271</v>
      </c>
      <c r="K684" t="n">
        <v>-69</v>
      </c>
      <c r="L684" t="n">
        <v>-80</v>
      </c>
      <c r="M684" t="n">
        <v>-72</v>
      </c>
      <c r="O684" t="n">
        <v>-304</v>
      </c>
      <c r="P684" t="n">
        <v>-74</v>
      </c>
      <c r="Q684" t="n">
        <v>-81</v>
      </c>
      <c r="R684" t="n">
        <v>-73</v>
      </c>
      <c r="T684" t="n">
        <v>-322</v>
      </c>
      <c r="U684" t="n">
        <v>-83</v>
      </c>
      <c r="V684" t="n">
        <v>-76</v>
      </c>
      <c r="W684" t="n">
        <v>-90</v>
      </c>
      <c r="Y684" t="n">
        <v>-444</v>
      </c>
      <c r="Z684" t="n">
        <v>-141</v>
      </c>
      <c r="AA684" t="n">
        <v>-151</v>
      </c>
      <c r="AB684" t="n">
        <v>-146</v>
      </c>
      <c r="AD684" t="n">
        <v>-611</v>
      </c>
      <c r="AE684" t="n">
        <v>-136</v>
      </c>
      <c r="AF684" t="n">
        <v>-77</v>
      </c>
      <c r="AG684" t="n">
        <v>-67</v>
      </c>
      <c r="AI684" t="n">
        <v>-344</v>
      </c>
      <c r="AJ684" t="n">
        <v>-48</v>
      </c>
      <c r="AK684" t="n">
        <v>-67</v>
      </c>
      <c r="AL684" t="n">
        <v>-23</v>
      </c>
      <c r="AN684" t="n">
        <v>-138</v>
      </c>
    </row>
    <row r="685">
      <c r="A685" t="inlineStr">
        <is>
          <t>Segment reallocation and other</t>
        </is>
      </c>
      <c r="C685" t="inlineStr">
        <is>
          <t>Million</t>
        </is>
      </c>
      <c r="D685" t="inlineStr">
        <is>
          <t>QQQQ</t>
        </is>
      </c>
      <c r="E685" t="inlineStr">
        <is>
          <t>Yes</t>
        </is>
      </c>
      <c r="F685" t="n">
        <v>-11</v>
      </c>
      <c r="G685" t="n">
        <v>-6</v>
      </c>
      <c r="H685" t="n">
        <v>-9</v>
      </c>
      <c r="J685" t="n">
        <v>-34</v>
      </c>
      <c r="K685" t="n">
        <v>-8</v>
      </c>
      <c r="L685" t="n">
        <v>-7</v>
      </c>
      <c r="M685" t="n">
        <v>-7</v>
      </c>
      <c r="O685" t="n">
        <v>-28</v>
      </c>
      <c r="P685" t="n">
        <v>-8</v>
      </c>
      <c r="Q685" t="n">
        <v>-4</v>
      </c>
      <c r="R685" t="n">
        <v>0</v>
      </c>
      <c r="T685" t="n">
        <v>-27</v>
      </c>
      <c r="U685" t="n">
        <v>6</v>
      </c>
      <c r="V685" t="n">
        <v>0</v>
      </c>
      <c r="W685" t="n">
        <v>0</v>
      </c>
      <c r="Y685" t="n">
        <v>1</v>
      </c>
      <c r="Z685" t="n">
        <v>-7</v>
      </c>
      <c r="AA685" t="n">
        <v>-8</v>
      </c>
      <c r="AB685" t="n">
        <v>-10</v>
      </c>
      <c r="AD685" t="n">
        <v>-35</v>
      </c>
      <c r="AE685" t="n">
        <v>-13</v>
      </c>
      <c r="AF685" t="n">
        <v>-14</v>
      </c>
      <c r="AG685" t="n">
        <v>-15</v>
      </c>
      <c r="AI685" t="n">
        <v>-58</v>
      </c>
      <c r="AJ685" t="n">
        <v>-16</v>
      </c>
      <c r="AK685" t="n">
        <v>-15</v>
      </c>
      <c r="AL685" t="n">
        <v>-24</v>
      </c>
      <c r="AN685" t="n">
        <v>-82</v>
      </c>
      <c r="AO685" t="n">
        <v>-11</v>
      </c>
      <c r="AP685" t="n">
        <v>-11</v>
      </c>
      <c r="AQ685" t="n">
        <v>-11</v>
      </c>
    </row>
    <row r="686">
      <c r="A686" t="inlineStr">
        <is>
          <t>Brookfield's interest</t>
        </is>
      </c>
      <c r="C686" t="inlineStr">
        <is>
          <t>Million</t>
        </is>
      </c>
      <c r="D686" t="inlineStr">
        <is>
          <t>QQQQ</t>
        </is>
      </c>
      <c r="E686" t="inlineStr">
        <is>
          <t>Yes</t>
        </is>
      </c>
      <c r="F686" t="n">
        <v>112</v>
      </c>
      <c r="G686" t="n">
        <v>128</v>
      </c>
      <c r="H686" t="n">
        <v>138</v>
      </c>
      <c r="J686" t="n">
        <v>534</v>
      </c>
      <c r="K686" t="n">
        <v>140</v>
      </c>
      <c r="L686" t="n">
        <v>163</v>
      </c>
      <c r="M686" t="n">
        <v>153</v>
      </c>
      <c r="O686" t="n">
        <v>635</v>
      </c>
      <c r="P686" t="n">
        <v>155</v>
      </c>
      <c r="Q686" t="n">
        <v>173</v>
      </c>
      <c r="R686" t="n">
        <v>163</v>
      </c>
      <c r="T686" t="n">
        <v>668</v>
      </c>
      <c r="U686" t="n">
        <v>191</v>
      </c>
      <c r="V686" t="n">
        <v>170</v>
      </c>
      <c r="W686" t="n">
        <v>159</v>
      </c>
      <c r="Y686" t="n">
        <v>736</v>
      </c>
      <c r="Z686" t="n">
        <v>159</v>
      </c>
      <c r="AA686" t="n">
        <v>176</v>
      </c>
      <c r="AB686" t="n">
        <v>168</v>
      </c>
      <c r="AD686" t="n">
        <v>699</v>
      </c>
      <c r="AE686" t="n">
        <v>160</v>
      </c>
      <c r="AF686" t="n">
        <v>87</v>
      </c>
      <c r="AG686" t="n">
        <v>79</v>
      </c>
      <c r="AI686" t="n">
        <v>413</v>
      </c>
      <c r="AJ686" t="n">
        <v>61</v>
      </c>
      <c r="AK686" t="n">
        <v>94</v>
      </c>
      <c r="AL686" t="n">
        <v>201</v>
      </c>
      <c r="AN686" t="n">
        <v>747</v>
      </c>
      <c r="AO686" t="n">
        <v>271</v>
      </c>
      <c r="AP686" t="n">
        <v>220</v>
      </c>
      <c r="AQ686" t="n">
        <v>86</v>
      </c>
    </row>
    <row r="687">
      <c r="A687" t="inlineStr">
        <is>
          <t>Brookfield's interest-c</t>
        </is>
      </c>
      <c r="F687">
        <f>SUM(F680,F684:F685)</f>
        <v/>
      </c>
      <c r="G687">
        <f>SUM(G680,G684:G685)</f>
        <v/>
      </c>
      <c r="H687">
        <f>SUM(H680,H684:H685)</f>
        <v/>
      </c>
      <c r="J687">
        <f>SUM(J680,J684:J685)</f>
        <v/>
      </c>
      <c r="K687">
        <f>SUM(K680,K684:K685)</f>
        <v/>
      </c>
      <c r="L687">
        <f>SUM(L680,L684:L685)</f>
        <v/>
      </c>
      <c r="M687">
        <f>SUM(M680,M684:M685)</f>
        <v/>
      </c>
      <c r="O687">
        <f>SUM(O680,O684:O685)</f>
        <v/>
      </c>
      <c r="P687">
        <f>SUM(P680,P684:P685)</f>
        <v/>
      </c>
      <c r="Q687">
        <f>SUM(Q680,Q684:Q685)</f>
        <v/>
      </c>
      <c r="R687">
        <f>SUM(R680,R684:R685)</f>
        <v/>
      </c>
      <c r="T687">
        <f>SUM(T680,T684:T685)</f>
        <v/>
      </c>
      <c r="U687">
        <f>SUM(U680,U684:U685)</f>
        <v/>
      </c>
      <c r="V687">
        <f>SUM(V680,V684:V685)</f>
        <v/>
      </c>
      <c r="W687">
        <f>SUM(W680,W684:W685)</f>
        <v/>
      </c>
      <c r="Y687">
        <f>SUM(Y680,Y684:Y685)</f>
        <v/>
      </c>
      <c r="Z687">
        <f>SUM(Z680,Z684:Z685)</f>
        <v/>
      </c>
      <c r="AA687">
        <f>SUM(AA680,AA684:AA685)</f>
        <v/>
      </c>
      <c r="AB687">
        <f>SUM(AB680,AB684:AB685)</f>
        <v/>
      </c>
      <c r="AD687">
        <f>SUM(AD680,AD684:AD685)</f>
        <v/>
      </c>
      <c r="AE687">
        <f>SUM(AE680,AE684:AE685)</f>
        <v/>
      </c>
      <c r="AF687">
        <f>SUM(AF680,AF684:AF685)</f>
        <v/>
      </c>
      <c r="AG687">
        <f>SUM(AG680,AG684:AG685)</f>
        <v/>
      </c>
      <c r="AI687">
        <f>SUM(AI680,AI684:AI685)</f>
        <v/>
      </c>
      <c r="AJ687">
        <f>SUM(AJ680,AJ684:AJ685)</f>
        <v/>
      </c>
      <c r="AK687">
        <f>SUM(AK680,AK684:AK685)</f>
        <v/>
      </c>
      <c r="AL687">
        <f>SUM(AL680,AL684:AL685)</f>
        <v/>
      </c>
      <c r="AN687">
        <f>SUM(AN680,AN684:AN685)</f>
        <v/>
      </c>
      <c r="AO687">
        <f>SUM(AO680,AO684:AO685)</f>
        <v/>
      </c>
      <c r="AP687">
        <f>SUM(AP680,AP684:AP685)</f>
        <v/>
      </c>
      <c r="AQ687">
        <f>SUM(AQ680,AQ684:AQ685)</f>
        <v/>
      </c>
    </row>
    <row r="688">
      <c r="A688" t="inlineStr">
        <is>
          <t>Sum check</t>
        </is>
      </c>
      <c r="F688">
        <f>F686-F687</f>
        <v/>
      </c>
      <c r="G688">
        <f>G686-G687</f>
        <v/>
      </c>
      <c r="H688">
        <f>H686-H687</f>
        <v/>
      </c>
      <c r="J688">
        <f>J686-J687</f>
        <v/>
      </c>
      <c r="K688">
        <f>K686-K687</f>
        <v/>
      </c>
      <c r="L688">
        <f>L686-L687</f>
        <v/>
      </c>
      <c r="M688">
        <f>M686-M687</f>
        <v/>
      </c>
      <c r="O688">
        <f>O686-O687</f>
        <v/>
      </c>
      <c r="P688">
        <f>P686-P687</f>
        <v/>
      </c>
      <c r="Q688">
        <f>Q686-Q687</f>
        <v/>
      </c>
      <c r="R688">
        <f>R686-R687</f>
        <v/>
      </c>
      <c r="T688">
        <f>T686-T687</f>
        <v/>
      </c>
      <c r="U688">
        <f>U686-U687</f>
        <v/>
      </c>
      <c r="V688">
        <f>V686-V687</f>
        <v/>
      </c>
      <c r="W688">
        <f>W686-W687</f>
        <v/>
      </c>
      <c r="Y688">
        <f>Y686-Y687</f>
        <v/>
      </c>
      <c r="Z688">
        <f>Z686-Z687</f>
        <v/>
      </c>
      <c r="AA688">
        <f>AA686-AA687</f>
        <v/>
      </c>
      <c r="AB688">
        <f>AB686-AB687</f>
        <v/>
      </c>
      <c r="AD688">
        <f>AD686-AD687</f>
        <v/>
      </c>
      <c r="AE688">
        <f>AE686-AE687</f>
        <v/>
      </c>
      <c r="AF688">
        <f>AF686-AF687</f>
        <v/>
      </c>
      <c r="AG688">
        <f>AG686-AG687</f>
        <v/>
      </c>
      <c r="AI688">
        <f>AI686-AI687</f>
        <v/>
      </c>
      <c r="AJ688">
        <f>AJ686-AJ687</f>
        <v/>
      </c>
      <c r="AK688">
        <f>AK686-AK687</f>
        <v/>
      </c>
      <c r="AL688">
        <f>AL686-AL687</f>
        <v/>
      </c>
      <c r="AN688">
        <f>AN686-AN687</f>
        <v/>
      </c>
      <c r="AO688">
        <f>AO686-AO687</f>
        <v/>
      </c>
      <c r="AP688">
        <f>AP686-AP687</f>
        <v/>
      </c>
      <c r="AQ688">
        <f>AQ686-AQ687</f>
        <v/>
      </c>
    </row>
    <row r="689">
      <c r="A689" t="inlineStr">
        <is>
          <t>Link check</t>
        </is>
      </c>
      <c r="F689">
        <f>F686-SUM(F619,F612)</f>
        <v/>
      </c>
      <c r="G689">
        <f>G686-SUM(G619,G612)</f>
        <v/>
      </c>
      <c r="H689">
        <f>H686-SUM(H619,H612)</f>
        <v/>
      </c>
      <c r="J689">
        <f>J686-SUM(J619,J612)</f>
        <v/>
      </c>
      <c r="K689">
        <f>K686-SUM(K619,K612)</f>
        <v/>
      </c>
      <c r="L689">
        <f>L686-SUM(L619,L612)</f>
        <v/>
      </c>
      <c r="M689">
        <f>M686-SUM(M619,M612)</f>
        <v/>
      </c>
      <c r="O689">
        <f>O686-SUM(O619,O612)</f>
        <v/>
      </c>
      <c r="P689">
        <f>P686-SUM(P619,P612)</f>
        <v/>
      </c>
      <c r="Q689">
        <f>Q686-SUM(Q619,Q612)</f>
        <v/>
      </c>
      <c r="R689">
        <f>R686-SUM(R619,R612)</f>
        <v/>
      </c>
      <c r="T689">
        <f>T686-SUM(T619,T612)</f>
        <v/>
      </c>
      <c r="U689">
        <f>U686-SUM(U619,U612)</f>
        <v/>
      </c>
      <c r="V689">
        <f>V686-SUM(V619,V612)</f>
        <v/>
      </c>
      <c r="W689">
        <f>W686-SUM(W619,W612)</f>
        <v/>
      </c>
      <c r="Y689">
        <f>Y686-SUM(Y619,Y612)</f>
        <v/>
      </c>
      <c r="Z689">
        <f>Z686-SUM(Z619,Z612)</f>
        <v/>
      </c>
      <c r="AA689">
        <f>AA686-SUM(AA619,AA612)</f>
        <v/>
      </c>
      <c r="AB689">
        <f>AB686-SUM(AB619,AB612)</f>
        <v/>
      </c>
      <c r="AD689">
        <f>AD686-SUM(AD619,AD612)</f>
        <v/>
      </c>
      <c r="AE689">
        <f>AE686-SUM(AE619,AE612)</f>
        <v/>
      </c>
      <c r="AF689">
        <f>AF686-SUM(AF619,AF612)</f>
        <v/>
      </c>
      <c r="AG689">
        <f>AG686-SUM(AG619,AG612)</f>
        <v/>
      </c>
      <c r="AI689">
        <f>AI686-SUM(AI619,AI612)</f>
        <v/>
      </c>
      <c r="AJ689">
        <f>AJ686-SUM(AJ619,AJ612)</f>
        <v/>
      </c>
      <c r="AK689">
        <f>AK686-SUM(AK619,AK612)</f>
        <v/>
      </c>
      <c r="AL689">
        <f>AL686-SUM(AL619,AL612)</f>
        <v/>
      </c>
      <c r="AN689">
        <f>AN686-SUM(AN619,AN612)</f>
        <v/>
      </c>
      <c r="AO689">
        <f>AO686-SUM(AO619,AO612)</f>
        <v/>
      </c>
      <c r="AP689">
        <f>AP686-SUM(AP619,AP612)</f>
        <v/>
      </c>
      <c r="AQ689">
        <f>AQ686-SUM(AQ619,AQ612)</f>
        <v/>
      </c>
    </row>
    <row r="691">
      <c r="A691" t="inlineStr">
        <is>
          <t>Brookfield business group (post restructuring in Q4 2022)</t>
        </is>
      </c>
    </row>
    <row r="692">
      <c r="A692" t="inlineStr">
        <is>
          <t>Core</t>
        </is>
      </c>
      <c r="C692" t="inlineStr">
        <is>
          <t>Million</t>
        </is>
      </c>
      <c r="D692" t="inlineStr">
        <is>
          <t>QQQQ</t>
        </is>
      </c>
      <c r="AS692" t="n">
        <v>471</v>
      </c>
      <c r="AT692" t="n">
        <v>365</v>
      </c>
    </row>
    <row r="693">
      <c r="A693" t="inlineStr">
        <is>
          <t>Transitional and development</t>
        </is>
      </c>
      <c r="C693" t="inlineStr">
        <is>
          <t>Million</t>
        </is>
      </c>
      <c r="D693" t="inlineStr">
        <is>
          <t>QQQQ</t>
        </is>
      </c>
      <c r="AS693" t="n">
        <v>820</v>
      </c>
      <c r="AT693" t="n">
        <v>512</v>
      </c>
    </row>
    <row r="694">
      <c r="A694" t="inlineStr">
        <is>
          <t>LP investments</t>
        </is>
      </c>
      <c r="C694" t="inlineStr">
        <is>
          <t>Million</t>
        </is>
      </c>
      <c r="D694" t="inlineStr">
        <is>
          <t>QQQQ</t>
        </is>
      </c>
      <c r="AS694" t="n">
        <v>200</v>
      </c>
      <c r="AT694" t="n">
        <v>280</v>
      </c>
    </row>
    <row r="695">
      <c r="A695" t="inlineStr">
        <is>
          <t>Corporate attributable to unit-holders</t>
        </is>
      </c>
      <c r="C695" t="inlineStr">
        <is>
          <t>Million</t>
        </is>
      </c>
      <c r="D695" t="inlineStr">
        <is>
          <t>QQQQ</t>
        </is>
      </c>
      <c r="AS695" t="n">
        <v>-494</v>
      </c>
    </row>
    <row r="696">
      <c r="A696" t="inlineStr">
        <is>
          <t>Attributable to BPG</t>
        </is>
      </c>
      <c r="C696" t="inlineStr">
        <is>
          <t>Million</t>
        </is>
      </c>
      <c r="D696" t="inlineStr">
        <is>
          <t>QQQQ</t>
        </is>
      </c>
      <c r="AS696" t="n">
        <v>997</v>
      </c>
    </row>
    <row r="697">
      <c r="A697" t="inlineStr">
        <is>
          <t>Attributable to BPG-c</t>
        </is>
      </c>
      <c r="AS697">
        <f>SUM(AS692:AS695)</f>
        <v/>
      </c>
    </row>
    <row r="698">
      <c r="A698" t="inlineStr">
        <is>
          <t>Sum check</t>
        </is>
      </c>
      <c r="AS698">
        <f>AS696-AS697</f>
        <v/>
      </c>
    </row>
    <row r="700">
      <c r="A700" t="inlineStr">
        <is>
          <t>Non-controlling interests segment reallocation and other</t>
        </is>
      </c>
      <c r="C700" t="inlineStr">
        <is>
          <t>Million</t>
        </is>
      </c>
      <c r="D700" t="inlineStr">
        <is>
          <t>QQQQ</t>
        </is>
      </c>
    </row>
    <row r="701">
      <c r="A701" t="inlineStr">
        <is>
          <t>Segment reallocation and other</t>
        </is>
      </c>
      <c r="C701" t="inlineStr">
        <is>
          <t>Million</t>
        </is>
      </c>
      <c r="D701" t="inlineStr">
        <is>
          <t>QQQQ</t>
        </is>
      </c>
      <c r="AS701" t="n">
        <v>-44</v>
      </c>
    </row>
    <row r="702">
      <c r="A702" t="inlineStr">
        <is>
          <t>Brookfield's interest</t>
        </is>
      </c>
      <c r="C702" t="inlineStr">
        <is>
          <t>Million</t>
        </is>
      </c>
      <c r="D702" t="inlineStr">
        <is>
          <t>QQQQ</t>
        </is>
      </c>
      <c r="AS702" t="n">
        <v>953</v>
      </c>
      <c r="AT702" t="n">
        <v>1157</v>
      </c>
    </row>
    <row r="703">
      <c r="A703" t="inlineStr">
        <is>
          <t>Brookfield's interest-c</t>
        </is>
      </c>
      <c r="AS703">
        <f>SUM(AS692:AS695,AS700:AS701)</f>
        <v/>
      </c>
      <c r="AT703">
        <f>SUM(AT692:AT695,AT700:AT701)</f>
        <v/>
      </c>
    </row>
    <row r="704">
      <c r="A704" t="inlineStr">
        <is>
          <t>Sum check</t>
        </is>
      </c>
      <c r="AS704">
        <f>AS702-AS703</f>
        <v/>
      </c>
      <c r="AT704">
        <f>AT702-AT703</f>
        <v/>
      </c>
    </row>
    <row r="705">
      <c r="A705" t="inlineStr">
        <is>
          <t>Link check</t>
        </is>
      </c>
      <c r="AS705">
        <f>AS702-AS651</f>
        <v/>
      </c>
    </row>
    <row r="707">
      <c r="A707" t="inlineStr">
        <is>
          <t>Residential development</t>
        </is>
      </c>
    </row>
    <row r="708">
      <c r="A708" t="inlineStr">
        <is>
          <t>Revenues</t>
        </is>
      </c>
    </row>
    <row r="709">
      <c r="A709" t="inlineStr">
        <is>
          <t>North America</t>
        </is>
      </c>
      <c r="C709" t="inlineStr">
        <is>
          <t>Million</t>
        </is>
      </c>
      <c r="D709" t="inlineStr">
        <is>
          <t>QQQQ</t>
        </is>
      </c>
      <c r="E709" t="inlineStr">
        <is>
          <t>Yes</t>
        </is>
      </c>
      <c r="K709" t="n">
        <v>270</v>
      </c>
      <c r="L709" t="n">
        <v>363</v>
      </c>
      <c r="M709" t="n">
        <v>422</v>
      </c>
      <c r="O709" t="n">
        <v>1926</v>
      </c>
      <c r="P709" t="n">
        <v>339</v>
      </c>
      <c r="Q709" t="n">
        <v>445</v>
      </c>
      <c r="R709" t="n">
        <v>455</v>
      </c>
      <c r="T709" t="n">
        <v>2062</v>
      </c>
      <c r="U709" t="n">
        <v>283</v>
      </c>
      <c r="V709" t="n">
        <v>601</v>
      </c>
      <c r="W709" t="n">
        <v>516</v>
      </c>
      <c r="Y709" t="n">
        <v>2213</v>
      </c>
      <c r="Z709" t="n">
        <v>364</v>
      </c>
      <c r="AA709" t="n">
        <v>476</v>
      </c>
      <c r="AB709" t="n">
        <v>479</v>
      </c>
      <c r="AD709" t="n">
        <v>1987</v>
      </c>
      <c r="AE709" t="n">
        <v>324</v>
      </c>
      <c r="AF709" t="n">
        <v>379</v>
      </c>
      <c r="AG709" t="n">
        <v>512</v>
      </c>
      <c r="AI709" t="n">
        <v>1904</v>
      </c>
      <c r="AJ709" t="n">
        <v>518</v>
      </c>
      <c r="AK709" t="n">
        <v>526</v>
      </c>
      <c r="AL709" t="n">
        <v>507</v>
      </c>
      <c r="AN709" t="n">
        <v>2290</v>
      </c>
      <c r="AO709" t="n">
        <v>515</v>
      </c>
      <c r="AP709" t="n">
        <v>434</v>
      </c>
      <c r="AQ709" t="n">
        <v>452</v>
      </c>
    </row>
    <row r="710">
      <c r="A710" t="inlineStr">
        <is>
          <t>Brazil and other</t>
        </is>
      </c>
      <c r="C710" t="inlineStr">
        <is>
          <t>Million</t>
        </is>
      </c>
      <c r="D710" t="inlineStr">
        <is>
          <t>QQQQ</t>
        </is>
      </c>
      <c r="E710" t="inlineStr">
        <is>
          <t>Yes</t>
        </is>
      </c>
      <c r="K710" t="n">
        <v>141</v>
      </c>
      <c r="L710" t="n">
        <v>202</v>
      </c>
      <c r="M710" t="n">
        <v>410</v>
      </c>
      <c r="O710" t="n">
        <v>1093</v>
      </c>
      <c r="P710" t="n">
        <v>100</v>
      </c>
      <c r="Q710" t="n">
        <v>54</v>
      </c>
      <c r="R710" t="n">
        <v>243</v>
      </c>
      <c r="T710" t="n">
        <v>385</v>
      </c>
      <c r="U710" t="n">
        <v>176</v>
      </c>
      <c r="V710" t="n">
        <v>85</v>
      </c>
      <c r="W710" t="n">
        <v>124</v>
      </c>
      <c r="Y710" t="n">
        <v>470</v>
      </c>
      <c r="Z710" t="n">
        <v>75</v>
      </c>
      <c r="AA710" t="n">
        <v>118</v>
      </c>
      <c r="AB710" t="n">
        <v>118</v>
      </c>
      <c r="AD710" t="n">
        <v>469</v>
      </c>
      <c r="AE710" t="n">
        <v>84</v>
      </c>
      <c r="AF710" t="n">
        <v>68</v>
      </c>
      <c r="AG710" t="n">
        <v>83</v>
      </c>
      <c r="AI710" t="n">
        <v>339</v>
      </c>
      <c r="AJ710" t="n">
        <v>71</v>
      </c>
      <c r="AK710" t="n">
        <v>83</v>
      </c>
      <c r="AL710" t="n">
        <v>40</v>
      </c>
      <c r="AN710" t="n">
        <v>270</v>
      </c>
      <c r="AO710" t="n">
        <v>81</v>
      </c>
      <c r="AP710" t="n">
        <v>125</v>
      </c>
      <c r="AQ710" t="n">
        <v>145</v>
      </c>
    </row>
    <row r="711">
      <c r="A711" t="inlineStr">
        <is>
          <t>Total</t>
        </is>
      </c>
      <c r="C711" t="inlineStr">
        <is>
          <t>Million</t>
        </is>
      </c>
      <c r="D711" t="inlineStr">
        <is>
          <t>QQQQ</t>
        </is>
      </c>
      <c r="E711" t="inlineStr">
        <is>
          <t>Yes</t>
        </is>
      </c>
      <c r="K711" t="n">
        <v>411</v>
      </c>
      <c r="L711" t="n">
        <v>565</v>
      </c>
      <c r="M711" t="n">
        <v>832</v>
      </c>
      <c r="O711" t="n">
        <v>3019</v>
      </c>
      <c r="P711" t="n">
        <v>439</v>
      </c>
      <c r="Q711" t="n">
        <v>499</v>
      </c>
      <c r="R711" t="n">
        <v>698</v>
      </c>
      <c r="T711" t="n">
        <v>2447</v>
      </c>
      <c r="U711" t="n">
        <v>459</v>
      </c>
      <c r="V711" t="n">
        <v>686</v>
      </c>
      <c r="W711" t="n">
        <v>640</v>
      </c>
      <c r="Y711" t="n">
        <v>2683</v>
      </c>
      <c r="Z711" t="n">
        <v>439</v>
      </c>
      <c r="AA711" t="n">
        <v>594</v>
      </c>
      <c r="AB711" t="n">
        <v>597</v>
      </c>
      <c r="AD711" t="n">
        <v>2456</v>
      </c>
      <c r="AE711" t="n">
        <v>408</v>
      </c>
      <c r="AF711" t="n">
        <v>447</v>
      </c>
      <c r="AG711" t="n">
        <v>595</v>
      </c>
      <c r="AI711" t="n">
        <v>2243</v>
      </c>
      <c r="AJ711" t="n">
        <v>589</v>
      </c>
      <c r="AK711" t="n">
        <v>609</v>
      </c>
      <c r="AL711" t="n">
        <v>547</v>
      </c>
      <c r="AN711" t="n">
        <v>2560</v>
      </c>
      <c r="AO711" t="n">
        <v>596</v>
      </c>
      <c r="AP711" t="n">
        <v>559</v>
      </c>
      <c r="AQ711" t="n">
        <v>597</v>
      </c>
    </row>
    <row r="712">
      <c r="A712" t="inlineStr">
        <is>
          <t>Total-c</t>
        </is>
      </c>
      <c r="K712">
        <f>SUM(K709:K710)</f>
        <v/>
      </c>
      <c r="L712">
        <f>SUM(L709:L710)</f>
        <v/>
      </c>
      <c r="M712">
        <f>SUM(M709:M710)</f>
        <v/>
      </c>
      <c r="O712">
        <f>SUM(O709:O710)</f>
        <v/>
      </c>
      <c r="P712">
        <f>SUM(P709:P710)</f>
        <v/>
      </c>
      <c r="Q712">
        <f>SUM(Q709:Q710)</f>
        <v/>
      </c>
      <c r="R712">
        <f>SUM(R709:R710)</f>
        <v/>
      </c>
      <c r="T712">
        <f>SUM(T709:T710)</f>
        <v/>
      </c>
      <c r="U712">
        <f>SUM(U709:U710)</f>
        <v/>
      </c>
      <c r="V712">
        <f>SUM(V709:V710)</f>
        <v/>
      </c>
      <c r="W712">
        <f>SUM(W709:W710)</f>
        <v/>
      </c>
      <c r="Y712">
        <f>SUM(Y709:Y710)</f>
        <v/>
      </c>
      <c r="Z712">
        <f>SUM(Z709:Z710)</f>
        <v/>
      </c>
      <c r="AA712">
        <f>SUM(AA709:AA710)</f>
        <v/>
      </c>
      <c r="AB712">
        <f>SUM(AB709:AB710)</f>
        <v/>
      </c>
      <c r="AD712">
        <f>SUM(AD709:AD710)</f>
        <v/>
      </c>
      <c r="AE712">
        <f>SUM(AE709:AE710)</f>
        <v/>
      </c>
      <c r="AF712">
        <f>SUM(AF709:AF710)</f>
        <v/>
      </c>
      <c r="AG712">
        <f>SUM(AG709:AG710)</f>
        <v/>
      </c>
      <c r="AI712">
        <f>SUM(AI709:AI710)</f>
        <v/>
      </c>
      <c r="AJ712">
        <f>SUM(AJ709:AJ710)</f>
        <v/>
      </c>
      <c r="AK712">
        <f>SUM(AK709:AK710)</f>
        <v/>
      </c>
      <c r="AL712">
        <f>SUM(AL709:AL710)</f>
        <v/>
      </c>
      <c r="AN712">
        <f>SUM(AN709:AN710)</f>
        <v/>
      </c>
      <c r="AO712">
        <f>SUM(AO709:AO710)</f>
        <v/>
      </c>
      <c r="AP712">
        <f>SUM(AP709:AP710)</f>
        <v/>
      </c>
      <c r="AQ712">
        <f>SUM(AQ709:AQ710)</f>
        <v/>
      </c>
    </row>
    <row r="713">
      <c r="A713" t="inlineStr">
        <is>
          <t>Sum check</t>
        </is>
      </c>
      <c r="K713">
        <f>K711-K712</f>
        <v/>
      </c>
      <c r="L713">
        <f>L711-L712</f>
        <v/>
      </c>
      <c r="M713">
        <f>M711-M712</f>
        <v/>
      </c>
      <c r="O713">
        <f>O711-O712</f>
        <v/>
      </c>
      <c r="P713">
        <f>P711-P712</f>
        <v/>
      </c>
      <c r="Q713">
        <f>Q711-Q712</f>
        <v/>
      </c>
      <c r="R713">
        <f>R711-R712</f>
        <v/>
      </c>
      <c r="T713">
        <f>T711-T712</f>
        <v/>
      </c>
      <c r="U713">
        <f>U711-U712</f>
        <v/>
      </c>
      <c r="V713">
        <f>V711-V712</f>
        <v/>
      </c>
      <c r="W713">
        <f>W711-W712</f>
        <v/>
      </c>
      <c r="Y713">
        <f>Y711-Y712</f>
        <v/>
      </c>
      <c r="Z713">
        <f>Z711-Z712</f>
        <v/>
      </c>
      <c r="AA713">
        <f>AA711-AA712</f>
        <v/>
      </c>
      <c r="AB713">
        <f>AB711-AB712</f>
        <v/>
      </c>
      <c r="AD713">
        <f>AD711-AD712</f>
        <v/>
      </c>
      <c r="AE713">
        <f>AE711-AE712</f>
        <v/>
      </c>
      <c r="AF713">
        <f>AF711-AF712</f>
        <v/>
      </c>
      <c r="AG713">
        <f>AG711-AG712</f>
        <v/>
      </c>
      <c r="AI713">
        <f>AI711-AI712</f>
        <v/>
      </c>
      <c r="AJ713">
        <f>AJ711-AJ712</f>
        <v/>
      </c>
      <c r="AK713">
        <f>AK711-AK712</f>
        <v/>
      </c>
      <c r="AL713">
        <f>AL711-AL712</f>
        <v/>
      </c>
      <c r="AN713">
        <f>AN711-AN712</f>
        <v/>
      </c>
      <c r="AO713">
        <f>AO711-AO712</f>
        <v/>
      </c>
      <c r="AP713">
        <f>AP711-AP712</f>
        <v/>
      </c>
      <c r="AQ713">
        <f>AQ711-AQ712</f>
        <v/>
      </c>
    </row>
    <row r="714">
      <c r="A714" t="inlineStr">
        <is>
          <t>Link check</t>
        </is>
      </c>
      <c r="K714">
        <f>K711-K298</f>
        <v/>
      </c>
      <c r="L714">
        <f>L711-L298</f>
        <v/>
      </c>
      <c r="M714">
        <f>M711-M298</f>
        <v/>
      </c>
      <c r="O714">
        <f>O711-O298</f>
        <v/>
      </c>
      <c r="P714">
        <f>P711-P298</f>
        <v/>
      </c>
      <c r="Q714">
        <f>Q711-Q298</f>
        <v/>
      </c>
      <c r="R714">
        <f>R711-R298</f>
        <v/>
      </c>
      <c r="T714">
        <f>T711-T298</f>
        <v/>
      </c>
      <c r="U714">
        <f>U711-U298</f>
        <v/>
      </c>
      <c r="V714">
        <f>V711-V298</f>
        <v/>
      </c>
      <c r="W714">
        <f>W711-W298</f>
        <v/>
      </c>
      <c r="Y714">
        <f>Y711-Y298</f>
        <v/>
      </c>
      <c r="Z714">
        <f>Z711-Z298</f>
        <v/>
      </c>
      <c r="AA714">
        <f>AA711-AA298</f>
        <v/>
      </c>
      <c r="AB714">
        <f>AB711-AB298</f>
        <v/>
      </c>
      <c r="AD714">
        <f>AD711-AD298</f>
        <v/>
      </c>
      <c r="AE714">
        <f>AE711-AE298</f>
        <v/>
      </c>
      <c r="AF714">
        <f>AF711-AF298</f>
        <v/>
      </c>
      <c r="AG714">
        <f>AG711-AG298</f>
        <v/>
      </c>
      <c r="AI714">
        <f>AI711-AI298</f>
        <v/>
      </c>
      <c r="AJ714">
        <f>AJ711-AJ298</f>
        <v/>
      </c>
      <c r="AK714">
        <f>AK711-AK298</f>
        <v/>
      </c>
      <c r="AL714">
        <f>AL711-AL298</f>
        <v/>
      </c>
      <c r="AN714">
        <f>AN711-AN298</f>
        <v/>
      </c>
      <c r="AO714">
        <f>AO711-AO298</f>
        <v/>
      </c>
      <c r="AP714">
        <f>AP711-AP298</f>
        <v/>
      </c>
      <c r="AQ714">
        <f>AQ711-AQ298</f>
        <v/>
      </c>
    </row>
    <row r="716">
      <c r="A716" t="inlineStr">
        <is>
          <t>FFO</t>
        </is>
      </c>
    </row>
    <row r="717">
      <c r="A717" t="inlineStr">
        <is>
          <t>North America Brazil and other</t>
        </is>
      </c>
      <c r="C717" t="inlineStr">
        <is>
          <t>Million</t>
        </is>
      </c>
      <c r="D717" t="inlineStr">
        <is>
          <t>QQQQ</t>
        </is>
      </c>
      <c r="E717" t="inlineStr">
        <is>
          <t>Yes</t>
        </is>
      </c>
      <c r="F717" t="n">
        <v>12</v>
      </c>
      <c r="G717" t="n">
        <v>14</v>
      </c>
      <c r="H717" t="n">
        <v>46</v>
      </c>
      <c r="J717" t="n">
        <v>171</v>
      </c>
      <c r="K717" t="n">
        <v>-2</v>
      </c>
      <c r="L717" t="n">
        <v>15</v>
      </c>
      <c r="M717" t="n">
        <v>25</v>
      </c>
      <c r="O717" t="n">
        <v>160</v>
      </c>
      <c r="P717" t="n">
        <v>11</v>
      </c>
      <c r="Q717" t="n">
        <v>22</v>
      </c>
      <c r="R717" t="n">
        <v>33</v>
      </c>
      <c r="T717" t="n">
        <v>169</v>
      </c>
      <c r="U717" t="n">
        <v>-4</v>
      </c>
      <c r="V717" t="n">
        <v>52</v>
      </c>
      <c r="W717" t="n">
        <v>40</v>
      </c>
      <c r="Y717" t="n">
        <v>161</v>
      </c>
      <c r="Z717" t="n">
        <v>1</v>
      </c>
      <c r="AA717" t="n">
        <v>22</v>
      </c>
      <c r="AB717" t="n">
        <v>41</v>
      </c>
      <c r="AD717" t="n">
        <v>146</v>
      </c>
      <c r="AE717" t="n">
        <v>-2</v>
      </c>
      <c r="AF717" t="n">
        <v>-7</v>
      </c>
      <c r="AG717" t="n">
        <v>36</v>
      </c>
      <c r="AI717" t="n">
        <v>76</v>
      </c>
      <c r="AJ717" t="n">
        <v>27</v>
      </c>
      <c r="AK717" t="n">
        <v>31</v>
      </c>
      <c r="AL717" t="n">
        <v>85</v>
      </c>
      <c r="AN717" t="n">
        <v>256</v>
      </c>
      <c r="AO717" t="n">
        <v>69</v>
      </c>
      <c r="AP717" t="n">
        <v>80</v>
      </c>
      <c r="AQ717" t="n">
        <v>48</v>
      </c>
    </row>
    <row r="718">
      <c r="A718" t="inlineStr">
        <is>
          <t>Brazil (BISA) and other</t>
        </is>
      </c>
      <c r="C718" t="inlineStr">
        <is>
          <t>Million</t>
        </is>
      </c>
      <c r="D718" t="inlineStr">
        <is>
          <t>QQQQ</t>
        </is>
      </c>
      <c r="E718" t="inlineStr">
        <is>
          <t>Yes</t>
        </is>
      </c>
      <c r="G718" t="n">
        <v>-37</v>
      </c>
      <c r="H718" t="n">
        <v>-5</v>
      </c>
      <c r="J718" t="n">
        <v>-36</v>
      </c>
      <c r="K718" t="n">
        <v>-13</v>
      </c>
      <c r="L718" t="n">
        <v>-22</v>
      </c>
      <c r="M718" t="n">
        <v>-15</v>
      </c>
      <c r="O718" t="n">
        <v>-97</v>
      </c>
      <c r="P718" t="n">
        <v>-19</v>
      </c>
      <c r="Q718" t="n">
        <v>-52</v>
      </c>
      <c r="R718" t="n">
        <v>-57</v>
      </c>
      <c r="T718" t="n">
        <v>-135</v>
      </c>
      <c r="U718" t="n">
        <v>-29</v>
      </c>
      <c r="V718" t="n">
        <v>-38</v>
      </c>
      <c r="W718" t="n">
        <v>-24</v>
      </c>
      <c r="Y718" t="n">
        <v>-112</v>
      </c>
      <c r="Z718" t="n">
        <v>-23</v>
      </c>
      <c r="AA718" t="n">
        <v>-4</v>
      </c>
      <c r="AB718" t="n">
        <v>1</v>
      </c>
      <c r="AD718" t="n">
        <v>-21</v>
      </c>
      <c r="AE718" t="n">
        <v>-7</v>
      </c>
      <c r="AF718" t="n">
        <v>-4</v>
      </c>
      <c r="AG718" t="n">
        <v>1</v>
      </c>
      <c r="AI718" t="n">
        <v>-10</v>
      </c>
      <c r="AJ718" t="n">
        <v>-4</v>
      </c>
      <c r="AK718" t="n">
        <v>11</v>
      </c>
      <c r="AL718" t="n">
        <v>-9</v>
      </c>
      <c r="AN718" t="n">
        <v>2</v>
      </c>
      <c r="AO718" t="n">
        <v>3</v>
      </c>
      <c r="AP718" t="n">
        <v>20</v>
      </c>
      <c r="AQ718" t="n">
        <v>18</v>
      </c>
    </row>
    <row r="719">
      <c r="A719" t="inlineStr">
        <is>
          <t>Brazil (BISA)</t>
        </is>
      </c>
      <c r="C719" t="inlineStr">
        <is>
          <t>Million</t>
        </is>
      </c>
      <c r="D719" t="inlineStr">
        <is>
          <t>QQQQ</t>
        </is>
      </c>
      <c r="E719" t="inlineStr">
        <is>
          <t>Yes</t>
        </is>
      </c>
      <c r="F719" t="n">
        <v>-15</v>
      </c>
    </row>
    <row r="720">
      <c r="A720" t="inlineStr">
        <is>
          <t>Australia and other</t>
        </is>
      </c>
      <c r="C720" t="inlineStr">
        <is>
          <t>Million</t>
        </is>
      </c>
      <c r="D720" t="inlineStr">
        <is>
          <t>QQQQ</t>
        </is>
      </c>
      <c r="E720" t="inlineStr">
        <is>
          <t>Yes</t>
        </is>
      </c>
      <c r="F720" t="n">
        <v>5</v>
      </c>
    </row>
    <row r="721">
      <c r="A721" t="inlineStr">
        <is>
          <t>Total</t>
        </is>
      </c>
      <c r="C721" t="inlineStr">
        <is>
          <t>Million</t>
        </is>
      </c>
      <c r="D721" t="inlineStr">
        <is>
          <t>QQQQ</t>
        </is>
      </c>
      <c r="E721" t="inlineStr">
        <is>
          <t>Yes</t>
        </is>
      </c>
      <c r="F721" t="n">
        <v>2</v>
      </c>
      <c r="G721" t="n">
        <v>-23</v>
      </c>
      <c r="H721" t="n">
        <v>41</v>
      </c>
      <c r="J721" t="n">
        <v>135</v>
      </c>
      <c r="K721" t="n">
        <v>-15</v>
      </c>
      <c r="L721" t="n">
        <v>-7</v>
      </c>
      <c r="M721" t="n">
        <v>10</v>
      </c>
      <c r="O721" t="n">
        <v>63</v>
      </c>
      <c r="P721" t="n">
        <v>-8</v>
      </c>
      <c r="Q721" t="n">
        <v>-30</v>
      </c>
      <c r="R721" t="n">
        <v>-24</v>
      </c>
      <c r="T721" t="n">
        <v>34</v>
      </c>
      <c r="U721" t="n">
        <v>-33</v>
      </c>
      <c r="V721" t="n">
        <v>14</v>
      </c>
      <c r="W721" t="n">
        <v>16</v>
      </c>
      <c r="Y721" t="n">
        <v>49</v>
      </c>
      <c r="Z721" t="n">
        <v>-22</v>
      </c>
      <c r="AA721" t="n">
        <v>18</v>
      </c>
      <c r="AB721" t="n">
        <v>42</v>
      </c>
      <c r="AD721" t="n">
        <v>125</v>
      </c>
      <c r="AE721" t="n">
        <v>-9</v>
      </c>
      <c r="AF721" t="n">
        <v>-11</v>
      </c>
      <c r="AG721" t="n">
        <v>37</v>
      </c>
      <c r="AI721" t="n">
        <v>66</v>
      </c>
      <c r="AJ721" t="n">
        <v>23</v>
      </c>
      <c r="AK721" t="n">
        <v>42</v>
      </c>
      <c r="AL721" t="n">
        <v>76</v>
      </c>
      <c r="AN721" t="n">
        <v>258</v>
      </c>
      <c r="AO721" t="n">
        <v>72</v>
      </c>
      <c r="AP721" t="n">
        <v>100</v>
      </c>
      <c r="AQ721" t="n">
        <v>66</v>
      </c>
    </row>
    <row r="722">
      <c r="A722" t="inlineStr">
        <is>
          <t>Total-c</t>
        </is>
      </c>
      <c r="F722">
        <f>SUM(F717:F720)</f>
        <v/>
      </c>
      <c r="G722">
        <f>SUM(G717:G720)</f>
        <v/>
      </c>
      <c r="H722">
        <f>SUM(H717:H720)</f>
        <v/>
      </c>
      <c r="J722">
        <f>SUM(J717:J720)</f>
        <v/>
      </c>
      <c r="K722">
        <f>SUM(K717:K720)</f>
        <v/>
      </c>
      <c r="L722">
        <f>SUM(L717:L720)</f>
        <v/>
      </c>
      <c r="M722">
        <f>SUM(M717:M720)</f>
        <v/>
      </c>
      <c r="O722">
        <f>SUM(O717:O720)</f>
        <v/>
      </c>
      <c r="P722">
        <f>SUM(P717:P720)</f>
        <v/>
      </c>
      <c r="Q722">
        <f>SUM(Q717:Q720)</f>
        <v/>
      </c>
      <c r="R722">
        <f>SUM(R717:R720)</f>
        <v/>
      </c>
      <c r="T722">
        <f>SUM(T717:T720)</f>
        <v/>
      </c>
      <c r="U722">
        <f>SUM(U717:U720)</f>
        <v/>
      </c>
      <c r="V722">
        <f>SUM(V717:V720)</f>
        <v/>
      </c>
      <c r="W722">
        <f>SUM(W717:W720)</f>
        <v/>
      </c>
      <c r="Y722">
        <f>SUM(Y717:Y720)</f>
        <v/>
      </c>
      <c r="Z722">
        <f>SUM(Z717:Z720)</f>
        <v/>
      </c>
      <c r="AA722">
        <f>SUM(AA717:AA720)</f>
        <v/>
      </c>
      <c r="AB722">
        <f>SUM(AB717:AB720)</f>
        <v/>
      </c>
      <c r="AD722">
        <f>SUM(AD717:AD720)</f>
        <v/>
      </c>
      <c r="AE722">
        <f>SUM(AE717:AE720)</f>
        <v/>
      </c>
      <c r="AF722">
        <f>SUM(AF717:AF720)</f>
        <v/>
      </c>
      <c r="AG722">
        <f>SUM(AG717:AG720)</f>
        <v/>
      </c>
      <c r="AI722">
        <f>SUM(AI717:AI720)</f>
        <v/>
      </c>
      <c r="AJ722">
        <f>SUM(AJ717:AJ720)</f>
        <v/>
      </c>
      <c r="AK722">
        <f>SUM(AK717:AK720)</f>
        <v/>
      </c>
      <c r="AL722">
        <f>SUM(AL717:AL720)</f>
        <v/>
      </c>
      <c r="AN722">
        <f>SUM(AN717:AN720)</f>
        <v/>
      </c>
      <c r="AO722">
        <f>SUM(AO717:AO720)</f>
        <v/>
      </c>
      <c r="AP722">
        <f>SUM(AP717:AP720)</f>
        <v/>
      </c>
      <c r="AQ722">
        <f>SUM(AQ717:AQ720)</f>
        <v/>
      </c>
    </row>
    <row r="723">
      <c r="A723" t="inlineStr">
        <is>
          <t>Sum check</t>
        </is>
      </c>
      <c r="F723">
        <f>F721-F722</f>
        <v/>
      </c>
      <c r="G723">
        <f>G721-G722</f>
        <v/>
      </c>
      <c r="H723">
        <f>H721-H722</f>
        <v/>
      </c>
      <c r="J723">
        <f>J721-J722</f>
        <v/>
      </c>
      <c r="K723">
        <f>K721-K722</f>
        <v/>
      </c>
      <c r="L723">
        <f>L721-L722</f>
        <v/>
      </c>
      <c r="M723">
        <f>M721-M722</f>
        <v/>
      </c>
      <c r="O723">
        <f>O721-O722</f>
        <v/>
      </c>
      <c r="P723">
        <f>P721-P722</f>
        <v/>
      </c>
      <c r="Q723">
        <f>Q721-Q722</f>
        <v/>
      </c>
      <c r="R723">
        <f>R721-R722</f>
        <v/>
      </c>
      <c r="T723">
        <f>T721-T722</f>
        <v/>
      </c>
      <c r="U723">
        <f>U721-U722</f>
        <v/>
      </c>
      <c r="V723">
        <f>V721-V722</f>
        <v/>
      </c>
      <c r="W723">
        <f>W721-W722</f>
        <v/>
      </c>
      <c r="Y723">
        <f>Y721-Y722</f>
        <v/>
      </c>
      <c r="Z723">
        <f>Z721-Z722</f>
        <v/>
      </c>
      <c r="AA723">
        <f>AA721-AA722</f>
        <v/>
      </c>
      <c r="AB723">
        <f>AB721-AB722</f>
        <v/>
      </c>
      <c r="AD723">
        <f>AD721-AD722</f>
        <v/>
      </c>
      <c r="AE723">
        <f>AE721-AE722</f>
        <v/>
      </c>
      <c r="AF723">
        <f>AF721-AF722</f>
        <v/>
      </c>
      <c r="AG723">
        <f>AG721-AG722</f>
        <v/>
      </c>
      <c r="AI723">
        <f>AI721-AI722</f>
        <v/>
      </c>
      <c r="AJ723">
        <f>AJ721-AJ722</f>
        <v/>
      </c>
      <c r="AK723">
        <f>AK721-AK722</f>
        <v/>
      </c>
      <c r="AL723">
        <f>AL721-AL722</f>
        <v/>
      </c>
      <c r="AN723">
        <f>AN721-AN722</f>
        <v/>
      </c>
      <c r="AO723">
        <f>AO721-AO722</f>
        <v/>
      </c>
      <c r="AP723">
        <f>AP721-AP722</f>
        <v/>
      </c>
      <c r="AQ723">
        <f>AQ721-AQ722</f>
        <v/>
      </c>
    </row>
    <row r="724">
      <c r="A724" t="inlineStr">
        <is>
          <t>Link check</t>
        </is>
      </c>
      <c r="F724">
        <f>F721-F98</f>
        <v/>
      </c>
      <c r="G724">
        <f>G721-G98</f>
        <v/>
      </c>
      <c r="H724">
        <f>H721-H98</f>
        <v/>
      </c>
      <c r="J724">
        <f>J721-J98</f>
        <v/>
      </c>
      <c r="K724">
        <f>K721-K98</f>
        <v/>
      </c>
      <c r="L724">
        <f>L721-L98</f>
        <v/>
      </c>
      <c r="M724">
        <f>M721-M98</f>
        <v/>
      </c>
      <c r="O724">
        <f>O721-O98</f>
        <v/>
      </c>
      <c r="P724">
        <f>P721-P98</f>
        <v/>
      </c>
      <c r="Q724">
        <f>Q721-Q98</f>
        <v/>
      </c>
      <c r="R724">
        <f>R721-R98</f>
        <v/>
      </c>
      <c r="T724">
        <f>T721-T98</f>
        <v/>
      </c>
      <c r="U724">
        <f>U721-U98</f>
        <v/>
      </c>
      <c r="V724">
        <f>V721-V98</f>
        <v/>
      </c>
      <c r="W724">
        <f>W721-W98</f>
        <v/>
      </c>
      <c r="Y724">
        <f>Y721-Y98</f>
        <v/>
      </c>
      <c r="Z724">
        <f>Z721-Z98</f>
        <v/>
      </c>
      <c r="AA724">
        <f>AA721-AA98</f>
        <v/>
      </c>
      <c r="AB724">
        <f>AB721-AB98</f>
        <v/>
      </c>
      <c r="AD724">
        <f>AD721-AD98</f>
        <v/>
      </c>
      <c r="AE724">
        <f>AE721-AE98</f>
        <v/>
      </c>
      <c r="AF724">
        <f>AF721-AF98</f>
        <v/>
      </c>
      <c r="AG724">
        <f>AG721-AG98</f>
        <v/>
      </c>
      <c r="AI724">
        <f>AI721-AI98</f>
        <v/>
      </c>
      <c r="AJ724">
        <f>AJ721-AJ98</f>
        <v/>
      </c>
      <c r="AK724">
        <f>AK721-AK98</f>
        <v/>
      </c>
      <c r="AL724">
        <f>AL721-AL98</f>
        <v/>
      </c>
      <c r="AN724">
        <f>AN721-AN98</f>
        <v/>
      </c>
      <c r="AO724">
        <f>AO721-AO98</f>
        <v/>
      </c>
      <c r="AP724">
        <f>AP721-AP98</f>
        <v/>
      </c>
      <c r="AQ724">
        <f>AQ721-AQ98</f>
        <v/>
      </c>
    </row>
    <row r="726">
      <c r="A726" t="inlineStr">
        <is>
          <t>Common equity</t>
        </is>
      </c>
    </row>
    <row r="727">
      <c r="A727" t="inlineStr">
        <is>
          <t>North America Brazil and other</t>
        </is>
      </c>
      <c r="C727" t="inlineStr">
        <is>
          <t>Million</t>
        </is>
      </c>
      <c r="D727" t="inlineStr">
        <is>
          <t>QQQQ</t>
        </is>
      </c>
      <c r="F727" t="n">
        <v>1245</v>
      </c>
      <c r="G727" t="n">
        <v>1282</v>
      </c>
      <c r="H727" t="n">
        <v>1275</v>
      </c>
      <c r="I727" t="n">
        <v>1318</v>
      </c>
      <c r="K727" t="n">
        <v>1362</v>
      </c>
      <c r="L727" t="n">
        <v>1373</v>
      </c>
      <c r="M727" t="n">
        <v>1382</v>
      </c>
      <c r="N727" t="n">
        <v>1441</v>
      </c>
      <c r="P727" t="n">
        <v>1473</v>
      </c>
      <c r="Q727" t="n">
        <v>1524</v>
      </c>
      <c r="R727" t="n">
        <v>1606</v>
      </c>
      <c r="S727" t="n">
        <v>1711</v>
      </c>
      <c r="U727" t="n">
        <v>1656</v>
      </c>
      <c r="V727" t="n">
        <v>1677</v>
      </c>
      <c r="W727" t="n">
        <v>1737</v>
      </c>
      <c r="X727" t="n">
        <v>1758</v>
      </c>
      <c r="Z727" t="n">
        <v>1790</v>
      </c>
      <c r="AA727" t="n">
        <v>1828</v>
      </c>
      <c r="AB727" t="n">
        <v>1860</v>
      </c>
      <c r="AC727" t="n">
        <v>2083</v>
      </c>
      <c r="AE727" t="n">
        <v>1956</v>
      </c>
      <c r="AF727" t="n">
        <v>1947</v>
      </c>
      <c r="AG727" t="n">
        <v>1983</v>
      </c>
      <c r="AH727" t="n">
        <v>2119</v>
      </c>
      <c r="AJ727" t="n">
        <v>1750</v>
      </c>
      <c r="AK727" t="n">
        <v>1812</v>
      </c>
      <c r="AL727" t="n">
        <v>1996</v>
      </c>
      <c r="AM727" t="n">
        <v>1892</v>
      </c>
      <c r="AO727" t="n">
        <v>1520</v>
      </c>
      <c r="AP727" t="n">
        <v>1480</v>
      </c>
      <c r="AQ727" t="n">
        <v>1440</v>
      </c>
    </row>
    <row r="728">
      <c r="A728" t="inlineStr">
        <is>
          <t>Brazil (BISA) and other</t>
        </is>
      </c>
      <c r="C728" t="inlineStr">
        <is>
          <t>Million</t>
        </is>
      </c>
      <c r="D728" t="inlineStr">
        <is>
          <t>QQQQ</t>
        </is>
      </c>
      <c r="G728" t="n">
        <v>1122</v>
      </c>
      <c r="H728" t="n">
        <v>929</v>
      </c>
      <c r="I728" t="n">
        <v>903</v>
      </c>
      <c r="K728" t="n">
        <v>1071</v>
      </c>
      <c r="L728" t="n">
        <v>1205</v>
      </c>
      <c r="M728" t="n">
        <v>1317</v>
      </c>
      <c r="N728" t="n">
        <v>1238</v>
      </c>
      <c r="P728" t="n">
        <v>1244</v>
      </c>
      <c r="Q728" t="n">
        <v>1225</v>
      </c>
      <c r="R728" t="n">
        <v>1279</v>
      </c>
      <c r="S728" t="n">
        <v>1204</v>
      </c>
      <c r="U728" t="n">
        <v>1112</v>
      </c>
      <c r="V728" t="n">
        <v>924</v>
      </c>
      <c r="W728" t="n">
        <v>841</v>
      </c>
      <c r="X728" t="n">
        <v>848</v>
      </c>
      <c r="Z728" t="n">
        <v>862</v>
      </c>
      <c r="AA728" t="n">
        <v>867</v>
      </c>
      <c r="AB728" t="n">
        <v>843</v>
      </c>
      <c r="AC728" t="n">
        <v>776</v>
      </c>
      <c r="AE728" t="n">
        <v>619</v>
      </c>
      <c r="AF728" t="n">
        <v>556</v>
      </c>
      <c r="AG728" t="n">
        <v>542</v>
      </c>
      <c r="AH728" t="n">
        <v>611</v>
      </c>
      <c r="AJ728" t="n">
        <v>605</v>
      </c>
      <c r="AK728" t="n">
        <v>640</v>
      </c>
      <c r="AL728" t="n">
        <v>561</v>
      </c>
      <c r="AM728" t="n">
        <v>500</v>
      </c>
      <c r="AO728" t="n">
        <v>640</v>
      </c>
      <c r="AP728" t="n">
        <v>597</v>
      </c>
      <c r="AQ728" t="n">
        <v>609</v>
      </c>
    </row>
    <row r="729">
      <c r="A729" t="inlineStr">
        <is>
          <t>Brazil (BISA)</t>
        </is>
      </c>
      <c r="C729" t="inlineStr">
        <is>
          <t>Million</t>
        </is>
      </c>
      <c r="D729" t="inlineStr">
        <is>
          <t>QQQQ</t>
        </is>
      </c>
      <c r="F729" t="n">
        <v>743</v>
      </c>
    </row>
    <row r="730">
      <c r="A730" t="inlineStr">
        <is>
          <t>Australia and other</t>
        </is>
      </c>
      <c r="C730" t="inlineStr">
        <is>
          <t>Million</t>
        </is>
      </c>
      <c r="D730" t="inlineStr">
        <is>
          <t>QQQQ</t>
        </is>
      </c>
      <c r="F730" t="n">
        <v>155</v>
      </c>
    </row>
    <row r="731">
      <c r="A731" t="inlineStr">
        <is>
          <t>Total</t>
        </is>
      </c>
      <c r="C731" t="inlineStr">
        <is>
          <t>Million</t>
        </is>
      </c>
      <c r="D731" t="inlineStr">
        <is>
          <t>QQQQ</t>
        </is>
      </c>
      <c r="F731" t="n">
        <v>2143</v>
      </c>
      <c r="G731" t="n">
        <v>2404</v>
      </c>
      <c r="H731" t="n">
        <v>2204</v>
      </c>
      <c r="I731" t="n">
        <v>2221</v>
      </c>
      <c r="K731" t="n">
        <v>2433</v>
      </c>
      <c r="L731" t="n">
        <v>2578</v>
      </c>
      <c r="M731" t="n">
        <v>2699</v>
      </c>
      <c r="N731" t="n">
        <v>2679</v>
      </c>
      <c r="P731" t="n">
        <v>2717</v>
      </c>
      <c r="Q731" t="n">
        <v>2749</v>
      </c>
      <c r="R731" t="n">
        <v>2885</v>
      </c>
      <c r="S731" t="n">
        <v>2915</v>
      </c>
      <c r="U731" t="n">
        <v>2768</v>
      </c>
      <c r="V731" t="n">
        <v>2601</v>
      </c>
      <c r="W731" t="n">
        <v>2578</v>
      </c>
      <c r="X731" t="n">
        <v>2606</v>
      </c>
      <c r="Z731" t="n">
        <v>2652</v>
      </c>
      <c r="AA731" t="n">
        <v>2695</v>
      </c>
      <c r="AB731" t="n">
        <v>2703</v>
      </c>
      <c r="AC731" t="n">
        <v>2859</v>
      </c>
      <c r="AE731" t="n">
        <v>2575</v>
      </c>
      <c r="AF731" t="n">
        <v>2503</v>
      </c>
      <c r="AG731" t="n">
        <v>2525</v>
      </c>
      <c r="AH731" t="n">
        <v>2730</v>
      </c>
      <c r="AJ731" t="n">
        <v>2355</v>
      </c>
      <c r="AK731" t="n">
        <v>2452</v>
      </c>
      <c r="AL731" t="n">
        <v>2557</v>
      </c>
      <c r="AM731" t="n">
        <v>2392</v>
      </c>
      <c r="AO731" t="n">
        <v>2160</v>
      </c>
      <c r="AP731" t="n">
        <v>2077</v>
      </c>
      <c r="AQ731" t="n">
        <v>2049</v>
      </c>
    </row>
    <row r="732">
      <c r="A732" t="inlineStr">
        <is>
          <t>Total-c</t>
        </is>
      </c>
      <c r="F732">
        <f>SUM(F727:F730)</f>
        <v/>
      </c>
      <c r="G732">
        <f>SUM(G727:G730)</f>
        <v/>
      </c>
      <c r="H732">
        <f>SUM(H727:H730)</f>
        <v/>
      </c>
      <c r="I732">
        <f>SUM(I727:I730)</f>
        <v/>
      </c>
      <c r="K732">
        <f>SUM(K727:K730)</f>
        <v/>
      </c>
      <c r="L732">
        <f>SUM(L727:L730)</f>
        <v/>
      </c>
      <c r="M732">
        <f>SUM(M727:M730)</f>
        <v/>
      </c>
      <c r="N732">
        <f>SUM(N727:N730)</f>
        <v/>
      </c>
      <c r="P732">
        <f>SUM(P727:P730)</f>
        <v/>
      </c>
      <c r="Q732">
        <f>SUM(Q727:Q730)</f>
        <v/>
      </c>
      <c r="R732">
        <f>SUM(R727:R730)</f>
        <v/>
      </c>
      <c r="S732">
        <f>SUM(S727:S730)</f>
        <v/>
      </c>
      <c r="U732">
        <f>SUM(U727:U730)</f>
        <v/>
      </c>
      <c r="V732">
        <f>SUM(V727:V730)</f>
        <v/>
      </c>
      <c r="W732">
        <f>SUM(W727:W730)</f>
        <v/>
      </c>
      <c r="X732">
        <f>SUM(X727:X730)</f>
        <v/>
      </c>
      <c r="Z732">
        <f>SUM(Z727:Z730)</f>
        <v/>
      </c>
      <c r="AA732">
        <f>SUM(AA727:AA730)</f>
        <v/>
      </c>
      <c r="AB732">
        <f>SUM(AB727:AB730)</f>
        <v/>
      </c>
      <c r="AC732">
        <f>SUM(AC727:AC730)</f>
        <v/>
      </c>
      <c r="AE732">
        <f>SUM(AE727:AE730)</f>
        <v/>
      </c>
      <c r="AF732">
        <f>SUM(AF727:AF730)</f>
        <v/>
      </c>
      <c r="AG732">
        <f>SUM(AG727:AG730)</f>
        <v/>
      </c>
      <c r="AH732">
        <f>SUM(AH727:AH730)</f>
        <v/>
      </c>
      <c r="AJ732">
        <f>SUM(AJ727:AJ730)</f>
        <v/>
      </c>
      <c r="AK732">
        <f>SUM(AK727:AK730)</f>
        <v/>
      </c>
      <c r="AL732">
        <f>SUM(AL727:AL730)</f>
        <v/>
      </c>
      <c r="AM732">
        <f>SUM(AM727:AM730)</f>
        <v/>
      </c>
      <c r="AO732">
        <f>SUM(AO727:AO730)</f>
        <v/>
      </c>
      <c r="AP732">
        <f>SUM(AP727:AP730)</f>
        <v/>
      </c>
      <c r="AQ732">
        <f>SUM(AQ727:AQ730)</f>
        <v/>
      </c>
    </row>
    <row r="733">
      <c r="A733" t="inlineStr">
        <is>
          <t>Sum check</t>
        </is>
      </c>
      <c r="F733">
        <f>F731-F732</f>
        <v/>
      </c>
      <c r="G733">
        <f>G731-G732</f>
        <v/>
      </c>
      <c r="H733">
        <f>H731-H732</f>
        <v/>
      </c>
      <c r="I733">
        <f>I731-I732</f>
        <v/>
      </c>
      <c r="K733">
        <f>K731-K732</f>
        <v/>
      </c>
      <c r="L733">
        <f>L731-L732</f>
        <v/>
      </c>
      <c r="M733">
        <f>M731-M732</f>
        <v/>
      </c>
      <c r="N733">
        <f>N731-N732</f>
        <v/>
      </c>
      <c r="P733">
        <f>P731-P732</f>
        <v/>
      </c>
      <c r="Q733">
        <f>Q731-Q732</f>
        <v/>
      </c>
      <c r="R733">
        <f>R731-R732</f>
        <v/>
      </c>
      <c r="S733">
        <f>S731-S732</f>
        <v/>
      </c>
      <c r="U733">
        <f>U731-U732</f>
        <v/>
      </c>
      <c r="V733">
        <f>V731-V732</f>
        <v/>
      </c>
      <c r="W733">
        <f>W731-W732</f>
        <v/>
      </c>
      <c r="X733">
        <f>X731-X732</f>
        <v/>
      </c>
      <c r="Z733">
        <f>Z731-Z732</f>
        <v/>
      </c>
      <c r="AA733">
        <f>AA731-AA732</f>
        <v/>
      </c>
      <c r="AB733">
        <f>AB731-AB732</f>
        <v/>
      </c>
      <c r="AC733">
        <f>AC731-AC732</f>
        <v/>
      </c>
      <c r="AE733">
        <f>AE731-AE732</f>
        <v/>
      </c>
      <c r="AF733">
        <f>AF731-AF732</f>
        <v/>
      </c>
      <c r="AG733">
        <f>AG731-AG732</f>
        <v/>
      </c>
      <c r="AH733">
        <f>AH731-AH732</f>
        <v/>
      </c>
      <c r="AJ733">
        <f>AJ731-AJ732</f>
        <v/>
      </c>
      <c r="AK733">
        <f>AK731-AK732</f>
        <v/>
      </c>
      <c r="AL733">
        <f>AL731-AL732</f>
        <v/>
      </c>
      <c r="AM733">
        <f>AM731-AM732</f>
        <v/>
      </c>
      <c r="AO733">
        <f>AO731-AO732</f>
        <v/>
      </c>
      <c r="AP733">
        <f>AP731-AP732</f>
        <v/>
      </c>
      <c r="AQ733">
        <f>AQ731-AQ732</f>
        <v/>
      </c>
    </row>
    <row r="734">
      <c r="A734" t="inlineStr">
        <is>
          <t>Link check</t>
        </is>
      </c>
      <c r="F734">
        <f>F731-F141</f>
        <v/>
      </c>
      <c r="G734">
        <f>G731-G141</f>
        <v/>
      </c>
      <c r="H734">
        <f>H731-H141</f>
        <v/>
      </c>
      <c r="I734">
        <f>I731-I141</f>
        <v/>
      </c>
      <c r="K734">
        <f>K731-K141</f>
        <v/>
      </c>
      <c r="L734">
        <f>L731-L141</f>
        <v/>
      </c>
      <c r="M734">
        <f>M731-M141</f>
        <v/>
      </c>
      <c r="N734">
        <f>N731-N141</f>
        <v/>
      </c>
      <c r="P734">
        <f>P731-P141</f>
        <v/>
      </c>
      <c r="Q734">
        <f>Q731-Q141</f>
        <v/>
      </c>
      <c r="R734">
        <f>R731-R141</f>
        <v/>
      </c>
      <c r="S734">
        <f>S731-S141</f>
        <v/>
      </c>
      <c r="U734">
        <f>U731-U141</f>
        <v/>
      </c>
      <c r="V734">
        <f>V731-V141</f>
        <v/>
      </c>
      <c r="W734">
        <f>W731-W141</f>
        <v/>
      </c>
      <c r="X734">
        <f>X731-X141</f>
        <v/>
      </c>
      <c r="Z734">
        <f>Z731-Z141</f>
        <v/>
      </c>
      <c r="AA734">
        <f>AA731-AA141</f>
        <v/>
      </c>
      <c r="AB734">
        <f>AB731-AB141</f>
        <v/>
      </c>
      <c r="AC734">
        <f>AC731-AC141</f>
        <v/>
      </c>
      <c r="AE734">
        <f>AE731-AE141</f>
        <v/>
      </c>
      <c r="AF734">
        <f>AF731-AF141</f>
        <v/>
      </c>
      <c r="AG734">
        <f>AG731-AG141</f>
        <v/>
      </c>
      <c r="AH734">
        <f>AH731-AH141</f>
        <v/>
      </c>
      <c r="AJ734">
        <f>AJ731-AJ141</f>
        <v/>
      </c>
      <c r="AK734">
        <f>AK731-AK141</f>
        <v/>
      </c>
      <c r="AL734">
        <f>AL731-AL141</f>
        <v/>
      </c>
      <c r="AM734">
        <f>AM731-AM141</f>
        <v/>
      </c>
      <c r="AO734">
        <f>AO731-AO141</f>
        <v/>
      </c>
      <c r="AP734">
        <f>AP731-AP141</f>
        <v/>
      </c>
      <c r="AQ734">
        <f>AQ731-AQ141</f>
        <v/>
      </c>
    </row>
    <row r="736">
      <c r="A736" t="inlineStr">
        <is>
          <t>Corporate activities</t>
        </is>
      </c>
    </row>
    <row r="737">
      <c r="A737" t="inlineStr">
        <is>
          <t>Revenues</t>
        </is>
      </c>
    </row>
    <row r="738">
      <c r="A738" t="inlineStr">
        <is>
          <t>Corporate cash and financial assets, net</t>
        </is>
      </c>
      <c r="C738" t="inlineStr">
        <is>
          <t>Million</t>
        </is>
      </c>
      <c r="D738" t="inlineStr">
        <is>
          <t>QQQQ</t>
        </is>
      </c>
      <c r="E738" t="inlineStr">
        <is>
          <t>Yes</t>
        </is>
      </c>
      <c r="K738" t="n">
        <v>52</v>
      </c>
      <c r="L738" t="n">
        <v>62</v>
      </c>
      <c r="M738" t="n">
        <v>32</v>
      </c>
      <c r="O738" t="n">
        <v>230</v>
      </c>
      <c r="P738" t="n">
        <v>49</v>
      </c>
      <c r="Q738" t="n">
        <v>19</v>
      </c>
      <c r="R738" t="n">
        <v>76</v>
      </c>
      <c r="T738" t="n">
        <v>193</v>
      </c>
      <c r="U738" t="n">
        <v>26</v>
      </c>
      <c r="V738" t="n">
        <v>17</v>
      </c>
      <c r="W738" t="n">
        <v>24</v>
      </c>
      <c r="Y738" t="n">
        <v>17</v>
      </c>
      <c r="Z738" t="n">
        <v>90</v>
      </c>
      <c r="AA738" t="n">
        <v>32</v>
      </c>
      <c r="AB738" t="n">
        <v>-44</v>
      </c>
      <c r="AD738" t="n">
        <v>112</v>
      </c>
      <c r="AE738" t="n">
        <v>66</v>
      </c>
      <c r="AF738" t="n">
        <v>81</v>
      </c>
      <c r="AG738" t="n">
        <v>87</v>
      </c>
      <c r="AI738" t="n">
        <v>422</v>
      </c>
      <c r="AJ738" t="n">
        <v>71</v>
      </c>
      <c r="AK738" t="n">
        <v>25</v>
      </c>
      <c r="AL738" t="n">
        <v>-18</v>
      </c>
      <c r="AN738" t="n">
        <v>70</v>
      </c>
      <c r="AO738" t="n">
        <v>39</v>
      </c>
      <c r="AP738" t="n">
        <v>-7</v>
      </c>
      <c r="AQ738" t="n">
        <v>98</v>
      </c>
      <c r="AS738" t="n">
        <v>125</v>
      </c>
    </row>
    <row r="739">
      <c r="A739" t="inlineStr">
        <is>
          <t>Other corporate investments</t>
        </is>
      </c>
      <c r="C739" t="inlineStr">
        <is>
          <t>Million</t>
        </is>
      </c>
      <c r="D739" t="inlineStr">
        <is>
          <t>QQQQ</t>
        </is>
      </c>
      <c r="E739" t="inlineStr">
        <is>
          <t>Yes</t>
        </is>
      </c>
      <c r="K739" t="n">
        <v>0</v>
      </c>
      <c r="L739" t="n">
        <v>2</v>
      </c>
      <c r="M739" t="n">
        <v>1</v>
      </c>
      <c r="O739" t="n">
        <v>5</v>
      </c>
      <c r="Q739" t="n">
        <v>54</v>
      </c>
      <c r="R739" t="n">
        <v>27</v>
      </c>
      <c r="T739" t="n">
        <v>169</v>
      </c>
      <c r="U739" t="n">
        <v>27</v>
      </c>
      <c r="V739" t="n">
        <v>30</v>
      </c>
      <c r="W739" t="n">
        <v>30</v>
      </c>
      <c r="Y739" t="n">
        <v>171</v>
      </c>
      <c r="Z739" t="n">
        <v>128</v>
      </c>
      <c r="AA739" t="n">
        <v>90</v>
      </c>
      <c r="AB739" t="n">
        <v>16</v>
      </c>
      <c r="AD739" t="n">
        <v>347</v>
      </c>
      <c r="AE739" t="n">
        <v>37</v>
      </c>
      <c r="AF739" t="n">
        <v>7</v>
      </c>
      <c r="AG739" t="n">
        <v>110</v>
      </c>
      <c r="AI739" t="n">
        <v>449</v>
      </c>
      <c r="AJ739" t="n">
        <v>15</v>
      </c>
      <c r="AK739" t="n">
        <v>63</v>
      </c>
      <c r="AL739" t="n">
        <v>3</v>
      </c>
      <c r="AN739" t="n">
        <v>81</v>
      </c>
    </row>
    <row r="740">
      <c r="A740" t="inlineStr">
        <is>
          <t>Total</t>
        </is>
      </c>
      <c r="C740" t="inlineStr">
        <is>
          <t>Million</t>
        </is>
      </c>
      <c r="D740" t="inlineStr">
        <is>
          <t>QQQQ</t>
        </is>
      </c>
      <c r="E740" t="inlineStr">
        <is>
          <t>Yes</t>
        </is>
      </c>
      <c r="K740" t="n">
        <v>52</v>
      </c>
      <c r="L740" t="n">
        <v>64</v>
      </c>
      <c r="M740" t="n">
        <v>33</v>
      </c>
      <c r="O740" t="n">
        <v>235</v>
      </c>
      <c r="P740" t="n">
        <v>49</v>
      </c>
      <c r="Q740" t="n">
        <v>73</v>
      </c>
      <c r="R740" t="n">
        <v>103</v>
      </c>
      <c r="T740" t="n">
        <v>362</v>
      </c>
      <c r="U740" t="n">
        <v>53</v>
      </c>
      <c r="V740" t="n">
        <v>47</v>
      </c>
      <c r="W740" t="n">
        <v>54</v>
      </c>
      <c r="Y740" t="n">
        <v>188</v>
      </c>
      <c r="Z740" t="n">
        <v>218</v>
      </c>
      <c r="AA740" t="n">
        <v>122</v>
      </c>
      <c r="AB740" t="n">
        <v>-28</v>
      </c>
      <c r="AD740" t="n">
        <v>459</v>
      </c>
      <c r="AE740" t="n">
        <v>103</v>
      </c>
      <c r="AF740" t="n">
        <v>88</v>
      </c>
      <c r="AG740" t="n">
        <v>197</v>
      </c>
      <c r="AI740" t="n">
        <v>871</v>
      </c>
      <c r="AJ740" t="n">
        <v>85</v>
      </c>
      <c r="AK740" t="n">
        <v>88</v>
      </c>
      <c r="AL740" t="n">
        <v>-15</v>
      </c>
      <c r="AN740" t="n">
        <v>151</v>
      </c>
      <c r="AO740" t="n">
        <v>39</v>
      </c>
      <c r="AP740" t="n">
        <v>-7</v>
      </c>
      <c r="AQ740" t="n">
        <v>98</v>
      </c>
      <c r="AS740" t="n">
        <v>125</v>
      </c>
    </row>
    <row r="741">
      <c r="A741" t="inlineStr">
        <is>
          <t>Total-c</t>
        </is>
      </c>
      <c r="K741">
        <f>SUM(K738:K739)</f>
        <v/>
      </c>
      <c r="L741">
        <f>SUM(L738:L739)</f>
        <v/>
      </c>
      <c r="M741">
        <f>SUM(M738:M739)</f>
        <v/>
      </c>
      <c r="O741">
        <f>SUM(O738:O739)</f>
        <v/>
      </c>
      <c r="P741">
        <f>SUM(P738:P739)</f>
        <v/>
      </c>
      <c r="Q741">
        <f>SUM(Q738:Q739)</f>
        <v/>
      </c>
      <c r="R741">
        <f>SUM(R738:R739)</f>
        <v/>
      </c>
      <c r="T741">
        <f>SUM(T738:T739)</f>
        <v/>
      </c>
      <c r="U741">
        <f>SUM(U738:U739)</f>
        <v/>
      </c>
      <c r="V741">
        <f>SUM(V738:V739)</f>
        <v/>
      </c>
      <c r="W741">
        <f>SUM(W738:W739)</f>
        <v/>
      </c>
      <c r="Y741">
        <f>SUM(Y738:Y739)</f>
        <v/>
      </c>
      <c r="Z741">
        <f>SUM(Z738:Z739)</f>
        <v/>
      </c>
      <c r="AA741">
        <f>SUM(AA738:AA739)</f>
        <v/>
      </c>
      <c r="AB741">
        <f>SUM(AB738:AB739)</f>
        <v/>
      </c>
      <c r="AD741">
        <f>SUM(AD738:AD739)</f>
        <v/>
      </c>
      <c r="AE741">
        <f>SUM(AE738:AE739)</f>
        <v/>
      </c>
      <c r="AF741">
        <f>SUM(AF738:AF739)</f>
        <v/>
      </c>
      <c r="AG741">
        <f>SUM(AG738:AG739)</f>
        <v/>
      </c>
      <c r="AI741">
        <f>SUM(AI738:AI739)</f>
        <v/>
      </c>
      <c r="AJ741">
        <f>SUM(AJ738:AJ739)</f>
        <v/>
      </c>
      <c r="AK741">
        <f>SUM(AK738:AK739)</f>
        <v/>
      </c>
      <c r="AL741">
        <f>SUM(AL738:AL739)</f>
        <v/>
      </c>
      <c r="AN741">
        <f>SUM(AN738:AN739)</f>
        <v/>
      </c>
      <c r="AO741">
        <f>SUM(AO738:AO739)</f>
        <v/>
      </c>
      <c r="AP741">
        <f>SUM(AP738:AP739)</f>
        <v/>
      </c>
      <c r="AQ741">
        <f>SUM(AQ738:AQ739)</f>
        <v/>
      </c>
      <c r="AS741">
        <f>SUM(AS738:AS739)</f>
        <v/>
      </c>
    </row>
    <row r="742">
      <c r="A742" t="inlineStr">
        <is>
          <t>Sum check</t>
        </is>
      </c>
      <c r="K742">
        <f>K740-K741</f>
        <v/>
      </c>
      <c r="L742">
        <f>L740-L741</f>
        <v/>
      </c>
      <c r="M742">
        <f>M740-M741</f>
        <v/>
      </c>
      <c r="O742">
        <f>O740-O741</f>
        <v/>
      </c>
      <c r="P742">
        <f>P740-P741</f>
        <v/>
      </c>
      <c r="Q742">
        <f>Q740-Q741</f>
        <v/>
      </c>
      <c r="R742">
        <f>R740-R741</f>
        <v/>
      </c>
      <c r="T742">
        <f>T740-T741</f>
        <v/>
      </c>
      <c r="U742">
        <f>U740-U741</f>
        <v/>
      </c>
      <c r="V742">
        <f>V740-V741</f>
        <v/>
      </c>
      <c r="W742">
        <f>W740-W741</f>
        <v/>
      </c>
      <c r="Y742">
        <f>Y740-Y741</f>
        <v/>
      </c>
      <c r="Z742">
        <f>Z740-Z741</f>
        <v/>
      </c>
      <c r="AA742">
        <f>AA740-AA741</f>
        <v/>
      </c>
      <c r="AB742">
        <f>AB740-AB741</f>
        <v/>
      </c>
      <c r="AD742">
        <f>AD740-AD741</f>
        <v/>
      </c>
      <c r="AE742">
        <f>AE740-AE741</f>
        <v/>
      </c>
      <c r="AF742">
        <f>AF740-AF741</f>
        <v/>
      </c>
      <c r="AG742">
        <f>AG740-AG741</f>
        <v/>
      </c>
      <c r="AI742">
        <f>AI740-AI741</f>
        <v/>
      </c>
      <c r="AJ742">
        <f>AJ740-AJ741</f>
        <v/>
      </c>
      <c r="AK742">
        <f>AK740-AK741</f>
        <v/>
      </c>
      <c r="AL742">
        <f>AL740-AL741</f>
        <v/>
      </c>
      <c r="AN742">
        <f>AN740-AN741</f>
        <v/>
      </c>
      <c r="AO742">
        <f>AO740-AO741</f>
        <v/>
      </c>
      <c r="AP742">
        <f>AP740-AP741</f>
        <v/>
      </c>
      <c r="AQ742">
        <f>AQ740-AQ741</f>
        <v/>
      </c>
      <c r="AS742">
        <f>AS740-AS741</f>
        <v/>
      </c>
    </row>
    <row r="743">
      <c r="A743" t="inlineStr">
        <is>
          <t>Link check</t>
        </is>
      </c>
      <c r="K743">
        <f>K740-K172</f>
        <v/>
      </c>
      <c r="L743">
        <f>L740-L172</f>
        <v/>
      </c>
      <c r="M743">
        <f>M740-M172</f>
        <v/>
      </c>
      <c r="O743">
        <f>O740-O172</f>
        <v/>
      </c>
      <c r="P743">
        <f>P740-P172</f>
        <v/>
      </c>
      <c r="Q743">
        <f>Q740-Q172</f>
        <v/>
      </c>
      <c r="R743">
        <f>R740-R172</f>
        <v/>
      </c>
      <c r="T743">
        <f>T740-T172</f>
        <v/>
      </c>
      <c r="U743">
        <f>U740-U172</f>
        <v/>
      </c>
      <c r="V743">
        <f>V740-V172</f>
        <v/>
      </c>
      <c r="W743">
        <f>W740-W172</f>
        <v/>
      </c>
      <c r="Y743">
        <f>Y740-Y172</f>
        <v/>
      </c>
      <c r="Z743">
        <f>Z740-Z172</f>
        <v/>
      </c>
      <c r="AA743">
        <f>AA740-AA172</f>
        <v/>
      </c>
      <c r="AB743">
        <f>AB740-AB172</f>
        <v/>
      </c>
      <c r="AD743">
        <f>AD740-AD172</f>
        <v/>
      </c>
      <c r="AE743">
        <f>AE740-AE172</f>
        <v/>
      </c>
      <c r="AF743">
        <f>AF740-AF172</f>
        <v/>
      </c>
      <c r="AG743">
        <f>AG740-AG172</f>
        <v/>
      </c>
      <c r="AI743">
        <f>AI740-AI172</f>
        <v/>
      </c>
      <c r="AJ743">
        <f>AJ740-AJ172</f>
        <v/>
      </c>
      <c r="AK743">
        <f>AK740-AK172</f>
        <v/>
      </c>
      <c r="AL743">
        <f>AL740-AL172</f>
        <v/>
      </c>
      <c r="AN743">
        <f>AN740-AN172</f>
        <v/>
      </c>
      <c r="AO743">
        <f>AO740-AO172</f>
        <v/>
      </c>
      <c r="AP743">
        <f>AP740-AP172</f>
        <v/>
      </c>
      <c r="AQ743">
        <f>AQ740-AQ172</f>
        <v/>
      </c>
      <c r="AS743">
        <f>AS740-AS172</f>
        <v/>
      </c>
    </row>
    <row r="745">
      <c r="A745" t="inlineStr">
        <is>
          <t>FFO</t>
        </is>
      </c>
    </row>
    <row r="746">
      <c r="A746" t="inlineStr">
        <is>
          <t>Corporate cash and financial assets, net</t>
        </is>
      </c>
      <c r="C746" t="inlineStr">
        <is>
          <t>Million</t>
        </is>
      </c>
      <c r="D746" t="inlineStr">
        <is>
          <t>QQQQ</t>
        </is>
      </c>
      <c r="E746" t="inlineStr">
        <is>
          <t>Yes</t>
        </is>
      </c>
      <c r="F746" t="n">
        <v>51</v>
      </c>
      <c r="G746" t="n">
        <v>2</v>
      </c>
      <c r="H746" t="n">
        <v>-17</v>
      </c>
      <c r="J746" t="n">
        <v>30</v>
      </c>
      <c r="K746" t="n">
        <v>34</v>
      </c>
      <c r="L746" t="n">
        <v>27</v>
      </c>
      <c r="M746" t="n">
        <v>8</v>
      </c>
      <c r="O746" t="n">
        <v>151</v>
      </c>
      <c r="P746" t="n">
        <v>14</v>
      </c>
      <c r="Q746" t="n">
        <v>11</v>
      </c>
      <c r="R746" t="n">
        <v>54</v>
      </c>
      <c r="T746" t="n">
        <v>145</v>
      </c>
      <c r="U746" t="n">
        <v>22</v>
      </c>
      <c r="V746" t="n">
        <v>14</v>
      </c>
      <c r="W746" t="n">
        <v>19</v>
      </c>
      <c r="Y746" t="n">
        <v>11</v>
      </c>
      <c r="Z746" t="n">
        <v>98</v>
      </c>
      <c r="AA746" t="n">
        <v>35</v>
      </c>
      <c r="AB746" t="n">
        <v>-32</v>
      </c>
      <c r="AD746" t="n">
        <v>123</v>
      </c>
      <c r="AE746" t="n">
        <v>55</v>
      </c>
      <c r="AF746" t="n">
        <v>79</v>
      </c>
      <c r="AG746" t="n">
        <v>80</v>
      </c>
      <c r="AI746" t="n">
        <v>377</v>
      </c>
      <c r="AJ746" t="n">
        <v>73</v>
      </c>
      <c r="AK746" t="n">
        <v>20</v>
      </c>
      <c r="AL746" t="n">
        <v>-29</v>
      </c>
      <c r="AN746" t="n">
        <v>42</v>
      </c>
      <c r="AO746" t="n">
        <v>25</v>
      </c>
      <c r="AP746" t="n">
        <v>-31</v>
      </c>
      <c r="AQ746" t="n">
        <v>89</v>
      </c>
      <c r="AS746" t="n">
        <v>77</v>
      </c>
      <c r="AT746" t="n">
        <v>-15</v>
      </c>
    </row>
    <row r="747">
      <c r="A747" t="inlineStr">
        <is>
          <t>Corporate borrowings</t>
        </is>
      </c>
      <c r="C747" t="inlineStr">
        <is>
          <t>Million</t>
        </is>
      </c>
      <c r="D747" t="inlineStr">
        <is>
          <t>QQQQ</t>
        </is>
      </c>
      <c r="E747" t="inlineStr">
        <is>
          <t>Yes</t>
        </is>
      </c>
      <c r="F747" t="n">
        <v>-57</v>
      </c>
      <c r="G747" t="n">
        <v>-55</v>
      </c>
      <c r="H747" t="n">
        <v>-56</v>
      </c>
      <c r="J747" t="n">
        <v>-224</v>
      </c>
      <c r="K747" t="n">
        <v>-56</v>
      </c>
      <c r="L747" t="n">
        <v>-60</v>
      </c>
      <c r="M747" t="n">
        <v>-64</v>
      </c>
      <c r="O747" t="n">
        <v>-241</v>
      </c>
      <c r="P747" t="n">
        <v>-62</v>
      </c>
      <c r="Q747" t="n">
        <v>-63</v>
      </c>
      <c r="R747" t="n">
        <v>-66</v>
      </c>
      <c r="T747" t="n">
        <v>-261</v>
      </c>
      <c r="U747" t="n">
        <v>-78</v>
      </c>
      <c r="V747" t="n">
        <v>-80</v>
      </c>
      <c r="W747" t="n">
        <v>-83</v>
      </c>
      <c r="Y747" t="n">
        <v>-323</v>
      </c>
      <c r="Z747" t="n">
        <v>-87</v>
      </c>
      <c r="AA747" t="n">
        <v>-86</v>
      </c>
      <c r="AB747" t="n">
        <v>-87</v>
      </c>
      <c r="AD747" t="n">
        <v>-348</v>
      </c>
      <c r="AE747" t="n">
        <v>-89</v>
      </c>
      <c r="AF747" t="n">
        <v>-95</v>
      </c>
      <c r="AG747" t="n">
        <v>-98</v>
      </c>
      <c r="AI747" t="n">
        <v>-388</v>
      </c>
      <c r="AJ747" t="n">
        <v>-108</v>
      </c>
      <c r="AK747" t="n">
        <v>-106</v>
      </c>
      <c r="AL747" t="n">
        <v>-111</v>
      </c>
      <c r="AN747" t="n">
        <v>-438</v>
      </c>
      <c r="AO747" t="n">
        <v>-117</v>
      </c>
      <c r="AP747" t="n">
        <v>-124</v>
      </c>
      <c r="AQ747" t="n">
        <v>-128</v>
      </c>
      <c r="AS747" t="n">
        <v>-504</v>
      </c>
      <c r="AT747" t="n">
        <v>-136</v>
      </c>
    </row>
    <row r="748">
      <c r="A748" t="inlineStr">
        <is>
          <t>Insurance solutions</t>
        </is>
      </c>
      <c r="C748" t="inlineStr">
        <is>
          <t>Million</t>
        </is>
      </c>
      <c r="D748" t="inlineStr">
        <is>
          <t>QQQQ</t>
        </is>
      </c>
      <c r="E748" t="inlineStr">
        <is>
          <t>Yes</t>
        </is>
      </c>
      <c r="AP748" t="n">
        <v>46</v>
      </c>
      <c r="AQ748" t="n">
        <v>159</v>
      </c>
      <c r="AS748" t="n">
        <v>388</v>
      </c>
      <c r="AT748" t="n">
        <v>145</v>
      </c>
    </row>
    <row r="749">
      <c r="A749" t="inlineStr">
        <is>
          <t>Other corporate investments</t>
        </is>
      </c>
      <c r="C749" t="inlineStr">
        <is>
          <t>Million</t>
        </is>
      </c>
      <c r="D749" t="inlineStr">
        <is>
          <t>QQQQ</t>
        </is>
      </c>
      <c r="E749" t="inlineStr">
        <is>
          <t>Yes</t>
        </is>
      </c>
      <c r="Q749" t="n">
        <v>2</v>
      </c>
      <c r="R749" t="n">
        <v>0</v>
      </c>
      <c r="T749" t="n">
        <v>9</v>
      </c>
      <c r="U749" t="n">
        <v>-1</v>
      </c>
      <c r="V749" t="n">
        <v>3</v>
      </c>
      <c r="W749" t="n">
        <v>1</v>
      </c>
      <c r="Y749" t="n">
        <v>-1</v>
      </c>
      <c r="Z749" t="n">
        <v>3</v>
      </c>
      <c r="AA749" t="n">
        <v>4</v>
      </c>
      <c r="AB749" t="n">
        <v>-5</v>
      </c>
      <c r="AD749" t="n">
        <v>1</v>
      </c>
      <c r="AE749" t="n">
        <v>-3</v>
      </c>
      <c r="AF749" t="n">
        <v>-4</v>
      </c>
      <c r="AG749" t="n">
        <v>-3</v>
      </c>
      <c r="AI749" t="n">
        <v>5</v>
      </c>
      <c r="AJ749" t="n">
        <v>29</v>
      </c>
      <c r="AK749" t="n">
        <v>13</v>
      </c>
      <c r="AL749" t="n">
        <v>22</v>
      </c>
      <c r="AN749" t="n">
        <v>83</v>
      </c>
      <c r="AO749" t="n">
        <v>18</v>
      </c>
      <c r="AP749" t="n">
        <v>2</v>
      </c>
      <c r="AQ749" t="n">
        <v>12</v>
      </c>
      <c r="AS749" t="n">
        <v>30</v>
      </c>
      <c r="AT749" t="n">
        <v>31</v>
      </c>
    </row>
    <row r="750">
      <c r="A750" t="inlineStr">
        <is>
          <t>Corporate costs and taxes/ net working capital</t>
        </is>
      </c>
      <c r="C750" t="inlineStr">
        <is>
          <t>Million</t>
        </is>
      </c>
      <c r="D750" t="inlineStr">
        <is>
          <t>QQQQ</t>
        </is>
      </c>
      <c r="E750" t="inlineStr">
        <is>
          <t>Yes</t>
        </is>
      </c>
      <c r="F750" t="n">
        <v>-30</v>
      </c>
      <c r="G750" t="n">
        <v>-32</v>
      </c>
      <c r="H750" t="n">
        <v>-25</v>
      </c>
      <c r="J750" t="n">
        <v>-116</v>
      </c>
      <c r="K750" t="n">
        <v>-33</v>
      </c>
      <c r="L750" t="n">
        <v>-41</v>
      </c>
      <c r="M750" t="n">
        <v>-29</v>
      </c>
      <c r="O750" t="n">
        <v>-122</v>
      </c>
      <c r="P750" t="n">
        <v>-13</v>
      </c>
      <c r="Q750" t="n">
        <v>3</v>
      </c>
      <c r="R750" t="n">
        <v>-17</v>
      </c>
      <c r="T750" t="n">
        <v>-39</v>
      </c>
      <c r="U750" t="n">
        <v>-37</v>
      </c>
      <c r="V750" t="n">
        <v>-42</v>
      </c>
      <c r="W750" t="n">
        <v>-27</v>
      </c>
      <c r="Y750" t="n">
        <v>-163</v>
      </c>
      <c r="Z750" t="n">
        <v>-37</v>
      </c>
      <c r="AA750" t="n">
        <v>-36</v>
      </c>
      <c r="AB750" t="n">
        <v>-9</v>
      </c>
      <c r="AD750" t="n">
        <v>-135</v>
      </c>
      <c r="AE750" t="n">
        <v>-37</v>
      </c>
      <c r="AF750" t="n">
        <v>-39</v>
      </c>
      <c r="AG750" t="n">
        <v>-37</v>
      </c>
      <c r="AI750" t="n">
        <v>-151</v>
      </c>
      <c r="AJ750" t="n">
        <v>-44</v>
      </c>
      <c r="AK750" t="n">
        <v>-38</v>
      </c>
      <c r="AL750" t="n">
        <v>-33</v>
      </c>
      <c r="AN750" t="n">
        <v>-154</v>
      </c>
      <c r="AO750" t="n">
        <v>-56</v>
      </c>
      <c r="AP750" t="n">
        <v>-50</v>
      </c>
      <c r="AQ750" t="n">
        <v>-45</v>
      </c>
      <c r="AS750" t="n">
        <v>-114</v>
      </c>
      <c r="AT750" t="n">
        <v>-14</v>
      </c>
    </row>
    <row r="751">
      <c r="A751" t="inlineStr">
        <is>
          <t>Realized disposition gains (losses)</t>
        </is>
      </c>
      <c r="C751" t="inlineStr">
        <is>
          <t>Million</t>
        </is>
      </c>
      <c r="D751" t="inlineStr">
        <is>
          <t>QQQQ</t>
        </is>
      </c>
      <c r="E751" t="inlineStr">
        <is>
          <t>Yes</t>
        </is>
      </c>
      <c r="AE751" t="n">
        <v>0</v>
      </c>
      <c r="AF751" t="n">
        <v>0</v>
      </c>
      <c r="AG751" t="n">
        <v>14</v>
      </c>
      <c r="AI751" t="n">
        <v>71</v>
      </c>
      <c r="AJ751" t="n">
        <v>17</v>
      </c>
      <c r="AK751" t="n">
        <v>50</v>
      </c>
      <c r="AL751" t="n">
        <v>0</v>
      </c>
      <c r="AN751" t="n">
        <v>97</v>
      </c>
      <c r="AO751" t="n">
        <v>24</v>
      </c>
      <c r="AP751" t="n">
        <v>29</v>
      </c>
      <c r="AQ751" t="n">
        <v>35</v>
      </c>
      <c r="AS751" t="n">
        <v>88</v>
      </c>
      <c r="AT751" t="n">
        <v>2</v>
      </c>
    </row>
    <row r="752">
      <c r="A752" t="inlineStr">
        <is>
          <t>Total</t>
        </is>
      </c>
      <c r="C752" t="inlineStr">
        <is>
          <t>Million</t>
        </is>
      </c>
      <c r="D752" t="inlineStr">
        <is>
          <t>QQQQ</t>
        </is>
      </c>
      <c r="E752" t="inlineStr">
        <is>
          <t>Yes</t>
        </is>
      </c>
      <c r="F752" t="n">
        <v>-36</v>
      </c>
      <c r="G752" t="n">
        <v>-85</v>
      </c>
      <c r="H752" t="n">
        <v>-98</v>
      </c>
      <c r="J752" t="n">
        <v>-310</v>
      </c>
      <c r="K752" t="n">
        <v>-55</v>
      </c>
      <c r="L752" t="n">
        <v>-74</v>
      </c>
      <c r="M752" t="n">
        <v>-85</v>
      </c>
      <c r="O752" t="n">
        <v>-212</v>
      </c>
      <c r="P752" t="n">
        <v>-61</v>
      </c>
      <c r="Q752" t="n">
        <v>-47</v>
      </c>
      <c r="R752" t="n">
        <v>-29</v>
      </c>
      <c r="T752" t="n">
        <v>-146</v>
      </c>
      <c r="U752" t="n">
        <v>-94</v>
      </c>
      <c r="V752" t="n">
        <v>-105</v>
      </c>
      <c r="W752" t="n">
        <v>-90</v>
      </c>
      <c r="Y752" t="n">
        <v>-476</v>
      </c>
      <c r="Z752" t="n">
        <v>-23</v>
      </c>
      <c r="AA752" t="n">
        <v>-83</v>
      </c>
      <c r="AB752" t="n">
        <v>-133</v>
      </c>
      <c r="AD752" t="n">
        <v>-359</v>
      </c>
      <c r="AE752" t="n">
        <v>-74</v>
      </c>
      <c r="AF752" t="n">
        <v>-59</v>
      </c>
      <c r="AG752" t="n">
        <v>-44</v>
      </c>
      <c r="AI752" t="n">
        <v>-86</v>
      </c>
      <c r="AJ752" t="n">
        <v>-33</v>
      </c>
      <c r="AK752" t="n">
        <v>-61</v>
      </c>
      <c r="AL752" t="n">
        <v>-151</v>
      </c>
      <c r="AN752" t="n">
        <v>-370</v>
      </c>
      <c r="AO752" t="n">
        <v>-106</v>
      </c>
      <c r="AP752" t="n">
        <v>-128</v>
      </c>
      <c r="AQ752" t="n">
        <v>122</v>
      </c>
      <c r="AS752" t="n">
        <v>-35</v>
      </c>
      <c r="AT752" t="n">
        <v>13</v>
      </c>
    </row>
    <row r="753">
      <c r="A753" t="inlineStr">
        <is>
          <t>Total-c</t>
        </is>
      </c>
      <c r="F753">
        <f>SUM(F746:F751)</f>
        <v/>
      </c>
      <c r="G753">
        <f>SUM(G746:G751)</f>
        <v/>
      </c>
      <c r="H753">
        <f>SUM(H746:H751)</f>
        <v/>
      </c>
      <c r="J753">
        <f>SUM(J746:J751)</f>
        <v/>
      </c>
      <c r="K753">
        <f>SUM(K746:K751)</f>
        <v/>
      </c>
      <c r="L753">
        <f>SUM(L746:L751)</f>
        <v/>
      </c>
      <c r="M753">
        <f>SUM(M746:M751)</f>
        <v/>
      </c>
      <c r="O753">
        <f>SUM(O746:O751)</f>
        <v/>
      </c>
      <c r="P753">
        <f>SUM(P746:P751)</f>
        <v/>
      </c>
      <c r="Q753">
        <f>SUM(Q746:Q751)</f>
        <v/>
      </c>
      <c r="R753">
        <f>SUM(R746:R751)</f>
        <v/>
      </c>
      <c r="T753">
        <f>SUM(T746:T751)</f>
        <v/>
      </c>
      <c r="U753">
        <f>SUM(U746:U751)</f>
        <v/>
      </c>
      <c r="V753">
        <f>SUM(V746:V751)</f>
        <v/>
      </c>
      <c r="W753">
        <f>SUM(W746:W751)</f>
        <v/>
      </c>
      <c r="Y753">
        <f>SUM(Y746:Y751)</f>
        <v/>
      </c>
      <c r="Z753">
        <f>SUM(Z746:Z751)</f>
        <v/>
      </c>
      <c r="AA753">
        <f>SUM(AA746:AA751)</f>
        <v/>
      </c>
      <c r="AB753">
        <f>SUM(AB746:AB751)</f>
        <v/>
      </c>
      <c r="AD753">
        <f>SUM(AD746:AD751)</f>
        <v/>
      </c>
      <c r="AE753">
        <f>SUM(AE746:AE751)</f>
        <v/>
      </c>
      <c r="AF753">
        <f>SUM(AF746:AF751)</f>
        <v/>
      </c>
      <c r="AG753">
        <f>SUM(AG746:AG751)</f>
        <v/>
      </c>
      <c r="AI753">
        <f>SUM(AI746:AI751)</f>
        <v/>
      </c>
      <c r="AJ753">
        <f>SUM(AJ746:AJ751)</f>
        <v/>
      </c>
      <c r="AK753">
        <f>SUM(AK746:AK751)</f>
        <v/>
      </c>
      <c r="AL753">
        <f>SUM(AL746:AL751)</f>
        <v/>
      </c>
      <c r="AN753">
        <f>SUM(AN746:AN751)</f>
        <v/>
      </c>
      <c r="AO753">
        <f>SUM(AO746:AO751)</f>
        <v/>
      </c>
      <c r="AP753">
        <f>SUM(AP746:AP751)</f>
        <v/>
      </c>
      <c r="AQ753">
        <f>SUM(AQ746:AQ751)</f>
        <v/>
      </c>
      <c r="AS753">
        <f>SUM(AS746:AS751)</f>
        <v/>
      </c>
      <c r="AT753">
        <f>SUM(AT746:AT751)</f>
        <v/>
      </c>
    </row>
    <row r="754">
      <c r="A754" t="inlineStr">
        <is>
          <t>Sum check</t>
        </is>
      </c>
      <c r="F754">
        <f>F752-F753</f>
        <v/>
      </c>
      <c r="G754">
        <f>G752-G753</f>
        <v/>
      </c>
      <c r="H754">
        <f>H752-H753</f>
        <v/>
      </c>
      <c r="J754">
        <f>J752-J753</f>
        <v/>
      </c>
      <c r="K754">
        <f>K752-K753</f>
        <v/>
      </c>
      <c r="L754">
        <f>L752-L753</f>
        <v/>
      </c>
      <c r="M754">
        <f>M752-M753</f>
        <v/>
      </c>
      <c r="O754">
        <f>O752-O753</f>
        <v/>
      </c>
      <c r="P754">
        <f>P752-P753</f>
        <v/>
      </c>
      <c r="Q754">
        <f>Q752-Q753</f>
        <v/>
      </c>
      <c r="R754">
        <f>R752-R753</f>
        <v/>
      </c>
      <c r="T754">
        <f>T752-T753</f>
        <v/>
      </c>
      <c r="U754">
        <f>U752-U753</f>
        <v/>
      </c>
      <c r="V754">
        <f>V752-V753</f>
        <v/>
      </c>
      <c r="W754">
        <f>W752-W753</f>
        <v/>
      </c>
      <c r="Y754">
        <f>Y752-Y753</f>
        <v/>
      </c>
      <c r="Z754">
        <f>Z752-Z753</f>
        <v/>
      </c>
      <c r="AA754">
        <f>AA752-AA753</f>
        <v/>
      </c>
      <c r="AB754">
        <f>AB752-AB753</f>
        <v/>
      </c>
      <c r="AD754">
        <f>AD752-AD753</f>
        <v/>
      </c>
      <c r="AE754">
        <f>AE752-AE753</f>
        <v/>
      </c>
      <c r="AF754">
        <f>AF752-AF753</f>
        <v/>
      </c>
      <c r="AG754">
        <f>AG752-AG753</f>
        <v/>
      </c>
      <c r="AI754">
        <f>AI752-AI753</f>
        <v/>
      </c>
      <c r="AJ754">
        <f>AJ752-AJ753</f>
        <v/>
      </c>
      <c r="AK754">
        <f>AK752-AK753</f>
        <v/>
      </c>
      <c r="AL754">
        <f>AL752-AL753</f>
        <v/>
      </c>
      <c r="AN754">
        <f>AN752-AN753</f>
        <v/>
      </c>
      <c r="AO754">
        <f>AO752-AO753</f>
        <v/>
      </c>
      <c r="AP754">
        <f>AP752-AP753</f>
        <v/>
      </c>
      <c r="AQ754">
        <f>AQ752-AQ753</f>
        <v/>
      </c>
      <c r="AS754">
        <f>AS752-AS753</f>
        <v/>
      </c>
      <c r="AT754">
        <f>AT752-AT753</f>
        <v/>
      </c>
    </row>
    <row r="755">
      <c r="A755" t="inlineStr">
        <is>
          <t>Link check</t>
        </is>
      </c>
      <c r="F755">
        <f>F752-F180</f>
        <v/>
      </c>
      <c r="G755">
        <f>G752-G180</f>
        <v/>
      </c>
      <c r="H755">
        <f>H752-H180</f>
        <v/>
      </c>
      <c r="J755">
        <f>J752-J180</f>
        <v/>
      </c>
      <c r="K755">
        <f>K752-K180</f>
        <v/>
      </c>
      <c r="L755">
        <f>L752-L180</f>
        <v/>
      </c>
      <c r="M755">
        <f>M752-M180</f>
        <v/>
      </c>
      <c r="O755">
        <f>O752-O180</f>
        <v/>
      </c>
      <c r="P755">
        <f>P752-P180</f>
        <v/>
      </c>
      <c r="Q755">
        <f>Q752-Q180</f>
        <v/>
      </c>
      <c r="R755">
        <f>R752-R180</f>
        <v/>
      </c>
      <c r="T755">
        <f>T752-T180</f>
        <v/>
      </c>
      <c r="U755">
        <f>U752-U180</f>
        <v/>
      </c>
      <c r="V755">
        <f>V752-V180</f>
        <v/>
      </c>
      <c r="W755">
        <f>W752-W180</f>
        <v/>
      </c>
      <c r="Y755">
        <f>Y752-Y180</f>
        <v/>
      </c>
      <c r="Z755">
        <f>Z752-Z180</f>
        <v/>
      </c>
      <c r="AA755">
        <f>AA752-AA180</f>
        <v/>
      </c>
      <c r="AB755">
        <f>AB752-AB180</f>
        <v/>
      </c>
      <c r="AD755">
        <f>AD752-AD180</f>
        <v/>
      </c>
      <c r="AE755">
        <f>AE752-AE180</f>
        <v/>
      </c>
      <c r="AF755">
        <f>AF752-AF180</f>
        <v/>
      </c>
      <c r="AG755">
        <f>AG752-AG180</f>
        <v/>
      </c>
      <c r="AI755">
        <f>AI752-AI180</f>
        <v/>
      </c>
      <c r="AJ755">
        <f>AJ752-AJ180</f>
        <v/>
      </c>
      <c r="AK755">
        <f>AK752-AK180</f>
        <v/>
      </c>
      <c r="AL755">
        <f>AL752-AL180</f>
        <v/>
      </c>
      <c r="AN755">
        <f>AN752-AN180</f>
        <v/>
      </c>
      <c r="AO755">
        <f>AO752-AO180</f>
        <v/>
      </c>
      <c r="AP755">
        <f>AP752-AP180</f>
        <v/>
      </c>
      <c r="AQ755">
        <f>AQ752-AQ180</f>
        <v/>
      </c>
      <c r="AS755">
        <f>AS752-AS180</f>
        <v/>
      </c>
      <c r="AT755">
        <f>AT752-AT180</f>
        <v/>
      </c>
    </row>
    <row r="757">
      <c r="A757" t="inlineStr">
        <is>
          <t>Common equity</t>
        </is>
      </c>
    </row>
    <row r="758">
      <c r="A758" t="inlineStr">
        <is>
          <t>Corporate cash and financial assets, net</t>
        </is>
      </c>
      <c r="C758" t="inlineStr">
        <is>
          <t>Million</t>
        </is>
      </c>
      <c r="D758" t="inlineStr">
        <is>
          <t>QQQQ</t>
        </is>
      </c>
      <c r="F758" t="n">
        <v>919</v>
      </c>
      <c r="G758" t="n">
        <v>805</v>
      </c>
      <c r="H758" t="n">
        <v>1173</v>
      </c>
      <c r="I758" t="n">
        <v>1018</v>
      </c>
      <c r="K758" t="n">
        <v>1440</v>
      </c>
      <c r="L758" t="n">
        <v>1070</v>
      </c>
      <c r="M758" t="n">
        <v>1187</v>
      </c>
      <c r="N758" t="n">
        <v>1207</v>
      </c>
      <c r="P758" t="n">
        <v>1732</v>
      </c>
      <c r="Q758" t="n">
        <v>1341</v>
      </c>
      <c r="R758" t="n">
        <v>1938</v>
      </c>
      <c r="S758" t="n">
        <v>2255</v>
      </c>
      <c r="U758" t="n">
        <v>2889</v>
      </c>
      <c r="V758" t="n">
        <v>3401</v>
      </c>
      <c r="W758" t="n">
        <v>2341</v>
      </c>
      <c r="X758" t="n">
        <v>2275</v>
      </c>
      <c r="Z758" t="n">
        <v>3894</v>
      </c>
      <c r="AA758" t="n">
        <v>4023</v>
      </c>
      <c r="AB758" t="n">
        <v>1641</v>
      </c>
      <c r="AC758" t="n">
        <v>2181</v>
      </c>
      <c r="AE758" t="n">
        <v>1949</v>
      </c>
      <c r="AF758" t="n">
        <v>3229</v>
      </c>
      <c r="AG758" t="n">
        <v>3675</v>
      </c>
      <c r="AH758" t="n">
        <v>4456</v>
      </c>
      <c r="AJ758" t="n">
        <v>6234</v>
      </c>
      <c r="AK758" t="n">
        <v>6199</v>
      </c>
      <c r="AL758" t="n">
        <v>3042</v>
      </c>
      <c r="AM758" t="n">
        <v>3522</v>
      </c>
      <c r="AO758" t="n">
        <v>4107</v>
      </c>
      <c r="AP758" t="n">
        <v>2680</v>
      </c>
      <c r="AQ758" t="n">
        <v>3065</v>
      </c>
      <c r="AR758" t="n">
        <v>477</v>
      </c>
      <c r="AT758" t="n">
        <v>398</v>
      </c>
    </row>
    <row r="759">
      <c r="A759" t="inlineStr">
        <is>
          <t>Corporate borrowings</t>
        </is>
      </c>
      <c r="C759" t="inlineStr">
        <is>
          <t>Million</t>
        </is>
      </c>
      <c r="D759" t="inlineStr">
        <is>
          <t>QQQQ</t>
        </is>
      </c>
      <c r="F759" t="n">
        <v>-4668</v>
      </c>
      <c r="G759" t="n">
        <v>-3826</v>
      </c>
      <c r="H759" t="n">
        <v>-4426</v>
      </c>
      <c r="I759" t="n">
        <v>-3936</v>
      </c>
      <c r="K759" t="n">
        <v>-4329</v>
      </c>
      <c r="L759" t="n">
        <v>-4469</v>
      </c>
      <c r="M759" t="n">
        <v>-4674</v>
      </c>
      <c r="N759" t="n">
        <v>-4500</v>
      </c>
      <c r="P759" t="n">
        <v>-5272</v>
      </c>
      <c r="Q759" t="n">
        <v>-4924</v>
      </c>
      <c r="R759" t="n">
        <v>-5705</v>
      </c>
      <c r="S759" t="n">
        <v>-5659</v>
      </c>
      <c r="U759" t="n">
        <v>-6476</v>
      </c>
      <c r="V759" t="n">
        <v>-6424</v>
      </c>
      <c r="W759" t="n">
        <v>-6661</v>
      </c>
      <c r="X759" t="n">
        <v>-6409</v>
      </c>
      <c r="Z759" t="n">
        <v>-7459</v>
      </c>
      <c r="AA759" t="n">
        <v>-7060</v>
      </c>
      <c r="AB759" t="n">
        <v>-7035</v>
      </c>
      <c r="AC759" t="n">
        <v>-7083</v>
      </c>
      <c r="AE759" t="n">
        <v>-7235</v>
      </c>
      <c r="AF759" t="n">
        <v>-8051</v>
      </c>
      <c r="AG759" t="n">
        <v>-8587</v>
      </c>
      <c r="AH759" t="n">
        <v>-9077</v>
      </c>
      <c r="AJ759" t="n">
        <v>-9102</v>
      </c>
      <c r="AK759" t="n">
        <v>-9145</v>
      </c>
      <c r="AL759" t="n">
        <v>-10309</v>
      </c>
      <c r="AM759" t="n">
        <v>-10875</v>
      </c>
      <c r="AO759" t="n">
        <v>-11154</v>
      </c>
      <c r="AP759" t="n">
        <v>-12054</v>
      </c>
      <c r="AQ759" t="n">
        <v>-11296</v>
      </c>
      <c r="AR759" t="n">
        <v>-11390</v>
      </c>
      <c r="AT759" t="n">
        <v>-12367</v>
      </c>
    </row>
    <row r="760">
      <c r="A760" t="inlineStr">
        <is>
          <t>Preferred equity</t>
        </is>
      </c>
      <c r="C760" t="inlineStr">
        <is>
          <t>Million</t>
        </is>
      </c>
      <c r="D760" t="inlineStr">
        <is>
          <t>QQQQ</t>
        </is>
      </c>
      <c r="F760" t="n">
        <v>-3549</v>
      </c>
      <c r="G760" t="n">
        <v>-3549</v>
      </c>
      <c r="H760" t="n">
        <v>-3549</v>
      </c>
      <c r="I760" t="n">
        <v>-3739</v>
      </c>
      <c r="K760" t="n">
        <v>-3739</v>
      </c>
      <c r="L760" t="n">
        <v>-3734</v>
      </c>
      <c r="M760" t="n">
        <v>-3732</v>
      </c>
      <c r="N760" t="n">
        <v>-3954</v>
      </c>
      <c r="P760" t="n">
        <v>-3950</v>
      </c>
      <c r="Q760" t="n">
        <v>-3949</v>
      </c>
      <c r="R760" t="n">
        <v>-4196</v>
      </c>
      <c r="S760" t="n">
        <v>-4192</v>
      </c>
      <c r="U760" t="n">
        <v>-4192</v>
      </c>
      <c r="V760" t="n">
        <v>-4192</v>
      </c>
      <c r="W760" t="n">
        <v>-4192</v>
      </c>
      <c r="X760" t="n">
        <v>-4168</v>
      </c>
      <c r="Z760" t="n">
        <v>-4149</v>
      </c>
      <c r="AA760" t="n">
        <v>-4146</v>
      </c>
      <c r="AB760" t="n">
        <v>-4145</v>
      </c>
      <c r="AC760" t="n">
        <v>-4145</v>
      </c>
      <c r="AE760" t="n">
        <v>-4145</v>
      </c>
      <c r="AF760" t="n">
        <v>-4145</v>
      </c>
      <c r="AG760" t="n">
        <v>-4145</v>
      </c>
      <c r="AH760" t="n">
        <v>-4375</v>
      </c>
      <c r="AJ760" t="n">
        <v>-4375</v>
      </c>
      <c r="AK760" t="n">
        <v>-4375</v>
      </c>
      <c r="AL760" t="n">
        <v>-4375</v>
      </c>
      <c r="AM760" t="n">
        <v>-4375</v>
      </c>
      <c r="AO760" t="n">
        <v>-4375</v>
      </c>
      <c r="AP760" t="n">
        <v>-4375</v>
      </c>
      <c r="AQ760" t="n">
        <v>-4375</v>
      </c>
      <c r="AR760" t="n">
        <v>-4375</v>
      </c>
      <c r="AT760" t="n">
        <v>-4333</v>
      </c>
    </row>
    <row r="761">
      <c r="A761" t="inlineStr">
        <is>
          <t>Insurance solutions</t>
        </is>
      </c>
      <c r="C761" t="inlineStr">
        <is>
          <t>Million</t>
        </is>
      </c>
      <c r="D761" t="inlineStr">
        <is>
          <t>QQQQ</t>
        </is>
      </c>
      <c r="AP761" t="n">
        <v>3868</v>
      </c>
      <c r="AQ761" t="n">
        <v>3868</v>
      </c>
      <c r="AR761" t="n">
        <v>3996</v>
      </c>
      <c r="AT761" t="n">
        <v>4006</v>
      </c>
    </row>
    <row r="762">
      <c r="A762" t="inlineStr">
        <is>
          <t>Other corporate investments</t>
        </is>
      </c>
      <c r="C762" t="inlineStr">
        <is>
          <t>Million</t>
        </is>
      </c>
      <c r="D762" t="inlineStr">
        <is>
          <t>QQQQ</t>
        </is>
      </c>
      <c r="Q762" t="n">
        <v>33</v>
      </c>
      <c r="R762" t="n">
        <v>41</v>
      </c>
      <c r="S762" t="n">
        <v>41</v>
      </c>
      <c r="U762" t="n">
        <v>39</v>
      </c>
      <c r="V762" t="n">
        <v>32</v>
      </c>
      <c r="W762" t="n">
        <v>42</v>
      </c>
      <c r="X762" t="n">
        <v>43</v>
      </c>
      <c r="Z762" t="n">
        <v>46</v>
      </c>
      <c r="AA762" t="n">
        <v>47</v>
      </c>
      <c r="AB762" t="n">
        <v>668</v>
      </c>
      <c r="AC762" t="n">
        <v>680</v>
      </c>
      <c r="AE762" t="n">
        <v>565</v>
      </c>
      <c r="AF762" t="n">
        <v>643</v>
      </c>
      <c r="AG762" t="n">
        <v>726</v>
      </c>
      <c r="AH762" t="n">
        <v>1268</v>
      </c>
      <c r="AJ762" t="n">
        <v>1536</v>
      </c>
      <c r="AK762" t="n">
        <v>2133</v>
      </c>
      <c r="AL762" t="n">
        <v>2154</v>
      </c>
      <c r="AM762" t="n">
        <v>2087</v>
      </c>
      <c r="AO762" t="n">
        <v>2095</v>
      </c>
      <c r="AP762" t="n">
        <v>1031</v>
      </c>
      <c r="AQ762" t="n">
        <v>424</v>
      </c>
      <c r="AR762" t="n">
        <v>548</v>
      </c>
      <c r="AT762" t="n">
        <v>1136</v>
      </c>
    </row>
    <row r="763">
      <c r="A763" t="inlineStr">
        <is>
          <t>Corporate costs and taxes/ net working capital</t>
        </is>
      </c>
      <c r="C763" t="inlineStr">
        <is>
          <t>Million</t>
        </is>
      </c>
      <c r="D763" t="inlineStr">
        <is>
          <t>QQQQ</t>
        </is>
      </c>
      <c r="F763" t="n">
        <v>372</v>
      </c>
      <c r="G763" t="n">
        <v>568</v>
      </c>
      <c r="H763" t="n">
        <v>644</v>
      </c>
      <c r="I763" t="n">
        <v>606</v>
      </c>
      <c r="K763" t="n">
        <v>116</v>
      </c>
      <c r="L763" t="n">
        <v>-188</v>
      </c>
      <c r="M763" t="n">
        <v>-216</v>
      </c>
      <c r="N763" t="n">
        <v>-373</v>
      </c>
      <c r="P763" t="n">
        <v>-91</v>
      </c>
      <c r="Q763" t="n">
        <v>-191</v>
      </c>
      <c r="R763" t="n">
        <v>-97</v>
      </c>
      <c r="S763" t="n">
        <v>-338</v>
      </c>
      <c r="U763" t="n">
        <v>352</v>
      </c>
      <c r="V763" t="n">
        <v>168</v>
      </c>
      <c r="W763" t="n">
        <v>107</v>
      </c>
      <c r="X763" t="n">
        <v>1081</v>
      </c>
      <c r="Z763" t="n">
        <v>1035</v>
      </c>
      <c r="AA763" t="n">
        <v>826</v>
      </c>
      <c r="AB763" t="n">
        <v>924</v>
      </c>
      <c r="AC763" t="n">
        <v>470</v>
      </c>
      <c r="AE763" t="n">
        <v>732</v>
      </c>
      <c r="AF763" t="n">
        <v>743</v>
      </c>
      <c r="AG763" t="n">
        <v>895</v>
      </c>
      <c r="AH763" t="n">
        <v>742</v>
      </c>
      <c r="AJ763" t="n">
        <v>829</v>
      </c>
      <c r="AK763" t="n">
        <v>483</v>
      </c>
      <c r="AL763" t="n">
        <v>787</v>
      </c>
      <c r="AM763" t="n">
        <v>699</v>
      </c>
      <c r="AO763" t="n">
        <v>1128</v>
      </c>
      <c r="AP763" t="n">
        <v>679</v>
      </c>
      <c r="AQ763" t="n">
        <v>496</v>
      </c>
      <c r="AR763" t="n">
        <v>-944</v>
      </c>
      <c r="AT763" t="n">
        <v>-747</v>
      </c>
    </row>
    <row r="764">
      <c r="A764" t="inlineStr">
        <is>
          <t>Total</t>
        </is>
      </c>
      <c r="C764" t="inlineStr">
        <is>
          <t>Million</t>
        </is>
      </c>
      <c r="D764" t="inlineStr">
        <is>
          <t>QQQQ</t>
        </is>
      </c>
      <c r="F764" t="n">
        <v>-6926</v>
      </c>
      <c r="G764" t="n">
        <v>-6002</v>
      </c>
      <c r="H764" t="n">
        <v>-6158</v>
      </c>
      <c r="I764" t="n">
        <v>-6051</v>
      </c>
      <c r="K764" t="n">
        <v>-6512</v>
      </c>
      <c r="L764" t="n">
        <v>-7321</v>
      </c>
      <c r="M764" t="n">
        <v>-7435</v>
      </c>
      <c r="N764" t="n">
        <v>-7620</v>
      </c>
      <c r="P764" t="n">
        <v>-7581</v>
      </c>
      <c r="Q764" t="n">
        <v>-7690</v>
      </c>
      <c r="R764" t="n">
        <v>-8019</v>
      </c>
      <c r="S764" t="n">
        <v>-7893</v>
      </c>
      <c r="U764" t="n">
        <v>-7388</v>
      </c>
      <c r="V764" t="n">
        <v>-7015</v>
      </c>
      <c r="W764" t="n">
        <v>-8363</v>
      </c>
      <c r="X764" t="n">
        <v>-7178</v>
      </c>
      <c r="Z764" t="n">
        <v>-6633</v>
      </c>
      <c r="AA764" t="n">
        <v>-6310</v>
      </c>
      <c r="AB764" t="n">
        <v>-7947</v>
      </c>
      <c r="AC764" t="n">
        <v>-7897</v>
      </c>
      <c r="AE764" t="n">
        <v>-8134</v>
      </c>
      <c r="AF764" t="n">
        <v>-7581</v>
      </c>
      <c r="AG764" t="n">
        <v>-7436</v>
      </c>
      <c r="AH764" t="n">
        <v>-6986</v>
      </c>
      <c r="AJ764" t="n">
        <v>-4878</v>
      </c>
      <c r="AK764" t="n">
        <v>-4705</v>
      </c>
      <c r="AL764" t="n">
        <v>-8701</v>
      </c>
      <c r="AM764" t="n">
        <v>-8942</v>
      </c>
      <c r="AO764" t="n">
        <v>-8199</v>
      </c>
      <c r="AP764" t="n">
        <v>-8171</v>
      </c>
      <c r="AQ764" t="n">
        <v>-7818</v>
      </c>
      <c r="AR764" t="n">
        <v>-11688</v>
      </c>
      <c r="AT764" t="n">
        <v>-11907</v>
      </c>
    </row>
    <row r="765">
      <c r="A765" t="inlineStr">
        <is>
          <t>Total-c</t>
        </is>
      </c>
      <c r="F765">
        <f>SUM(F758:F763)</f>
        <v/>
      </c>
      <c r="G765">
        <f>SUM(G758:G763)</f>
        <v/>
      </c>
      <c r="H765">
        <f>SUM(H758:H763)</f>
        <v/>
      </c>
      <c r="I765">
        <f>SUM(I758:I763)</f>
        <v/>
      </c>
      <c r="K765">
        <f>SUM(K758:K763)</f>
        <v/>
      </c>
      <c r="L765">
        <f>SUM(L758:L763)</f>
        <v/>
      </c>
      <c r="M765">
        <f>SUM(M758:M763)</f>
        <v/>
      </c>
      <c r="N765">
        <f>SUM(N758:N763)</f>
        <v/>
      </c>
      <c r="P765">
        <f>SUM(P758:P763)</f>
        <v/>
      </c>
      <c r="Q765">
        <f>SUM(Q758:Q763)</f>
        <v/>
      </c>
      <c r="R765">
        <f>SUM(R758:R763)</f>
        <v/>
      </c>
      <c r="S765">
        <f>SUM(S758:S763)</f>
        <v/>
      </c>
      <c r="U765">
        <f>SUM(U758:U763)</f>
        <v/>
      </c>
      <c r="V765">
        <f>SUM(V758:V763)</f>
        <v/>
      </c>
      <c r="W765">
        <f>SUM(W758:W763)</f>
        <v/>
      </c>
      <c r="X765">
        <f>SUM(X758:X763)</f>
        <v/>
      </c>
      <c r="Z765">
        <f>SUM(Z758:Z763)</f>
        <v/>
      </c>
      <c r="AA765">
        <f>SUM(AA758:AA763)</f>
        <v/>
      </c>
      <c r="AB765">
        <f>SUM(AB758:AB763)</f>
        <v/>
      </c>
      <c r="AC765">
        <f>SUM(AC758:AC763)</f>
        <v/>
      </c>
      <c r="AE765">
        <f>SUM(AE758:AE763)</f>
        <v/>
      </c>
      <c r="AF765">
        <f>SUM(AF758:AF763)</f>
        <v/>
      </c>
      <c r="AG765">
        <f>SUM(AG758:AG763)</f>
        <v/>
      </c>
      <c r="AH765">
        <f>SUM(AH758:AH763)</f>
        <v/>
      </c>
      <c r="AJ765">
        <f>SUM(AJ758:AJ763)</f>
        <v/>
      </c>
      <c r="AK765">
        <f>SUM(AK758:AK763)</f>
        <v/>
      </c>
      <c r="AL765">
        <f>SUM(AL758:AL763)</f>
        <v/>
      </c>
      <c r="AM765">
        <f>SUM(AM758:AM763)</f>
        <v/>
      </c>
      <c r="AO765">
        <f>SUM(AO758:AO763)</f>
        <v/>
      </c>
      <c r="AP765">
        <f>SUM(AP758:AP763)</f>
        <v/>
      </c>
      <c r="AQ765">
        <f>SUM(AQ758:AQ763)</f>
        <v/>
      </c>
      <c r="AR765">
        <f>SUM(AR758:AR763)</f>
        <v/>
      </c>
      <c r="AT765">
        <f>SUM(AT758:AT763)</f>
        <v/>
      </c>
    </row>
    <row r="766">
      <c r="A766" t="inlineStr">
        <is>
          <t>Sum check</t>
        </is>
      </c>
      <c r="F766">
        <f>F764-F765</f>
        <v/>
      </c>
      <c r="G766">
        <f>G764-G765</f>
        <v/>
      </c>
      <c r="H766">
        <f>H764-H765</f>
        <v/>
      </c>
      <c r="I766">
        <f>I764-I765</f>
        <v/>
      </c>
      <c r="K766">
        <f>K764-K765</f>
        <v/>
      </c>
      <c r="L766">
        <f>L764-L765</f>
        <v/>
      </c>
      <c r="M766">
        <f>M764-M765</f>
        <v/>
      </c>
      <c r="N766">
        <f>N764-N765</f>
        <v/>
      </c>
      <c r="P766">
        <f>P764-P765</f>
        <v/>
      </c>
      <c r="Q766">
        <f>Q764-Q765</f>
        <v/>
      </c>
      <c r="R766">
        <f>R764-R765</f>
        <v/>
      </c>
      <c r="S766">
        <f>S764-S765</f>
        <v/>
      </c>
      <c r="U766">
        <f>U764-U765</f>
        <v/>
      </c>
      <c r="V766">
        <f>V764-V765</f>
        <v/>
      </c>
      <c r="W766">
        <f>W764-W765</f>
        <v/>
      </c>
      <c r="X766">
        <f>X764-X765</f>
        <v/>
      </c>
      <c r="Z766">
        <f>Z764-Z765</f>
        <v/>
      </c>
      <c r="AA766">
        <f>AA764-AA765</f>
        <v/>
      </c>
      <c r="AB766">
        <f>AB764-AB765</f>
        <v/>
      </c>
      <c r="AC766">
        <f>AC764-AC765</f>
        <v/>
      </c>
      <c r="AE766">
        <f>AE764-AE765</f>
        <v/>
      </c>
      <c r="AF766">
        <f>AF764-AF765</f>
        <v/>
      </c>
      <c r="AG766">
        <f>AG764-AG765</f>
        <v/>
      </c>
      <c r="AH766">
        <f>AH764-AH765</f>
        <v/>
      </c>
      <c r="AJ766">
        <f>AJ764-AJ765</f>
        <v/>
      </c>
      <c r="AK766">
        <f>AK764-AK765</f>
        <v/>
      </c>
      <c r="AL766">
        <f>AL764-AL765</f>
        <v/>
      </c>
      <c r="AM766">
        <f>AM764-AM765</f>
        <v/>
      </c>
      <c r="AO766">
        <f>AO764-AO765</f>
        <v/>
      </c>
      <c r="AP766">
        <f>AP764-AP765</f>
        <v/>
      </c>
      <c r="AQ766">
        <f>AQ764-AQ765</f>
        <v/>
      </c>
      <c r="AR766">
        <f>AR764-AR765</f>
        <v/>
      </c>
      <c r="AT766">
        <f>AT764-AT765</f>
        <v/>
      </c>
    </row>
    <row r="767">
      <c r="A767" t="inlineStr">
        <is>
          <t>Link check</t>
        </is>
      </c>
      <c r="F767">
        <f>F764-F143</f>
        <v/>
      </c>
      <c r="G767">
        <f>G764-G143</f>
        <v/>
      </c>
      <c r="H767">
        <f>H764-H143</f>
        <v/>
      </c>
      <c r="I767">
        <f>I764-I143</f>
        <v/>
      </c>
      <c r="K767">
        <f>K764-K143</f>
        <v/>
      </c>
      <c r="L767">
        <f>L764-L143</f>
        <v/>
      </c>
      <c r="M767">
        <f>M764-M143</f>
        <v/>
      </c>
      <c r="N767">
        <f>N764-N143</f>
        <v/>
      </c>
      <c r="P767">
        <f>P764-P143</f>
        <v/>
      </c>
      <c r="Q767">
        <f>Q764-Q143</f>
        <v/>
      </c>
      <c r="R767">
        <f>R764-R143</f>
        <v/>
      </c>
      <c r="S767">
        <f>S764-S143</f>
        <v/>
      </c>
      <c r="U767">
        <f>U764-U143</f>
        <v/>
      </c>
      <c r="V767">
        <f>V764-V143</f>
        <v/>
      </c>
      <c r="W767">
        <f>W764-W143</f>
        <v/>
      </c>
      <c r="X767">
        <f>X764-X143</f>
        <v/>
      </c>
      <c r="Z767">
        <f>Z764-Z143</f>
        <v/>
      </c>
      <c r="AA767">
        <f>AA764-AA143</f>
        <v/>
      </c>
      <c r="AB767">
        <f>AB764-AB143</f>
        <v/>
      </c>
      <c r="AC767">
        <f>AC764-AC143</f>
        <v/>
      </c>
      <c r="AE767">
        <f>AE764-AE143</f>
        <v/>
      </c>
      <c r="AF767">
        <f>AF764-AF143</f>
        <v/>
      </c>
      <c r="AG767">
        <f>AG764-AG143</f>
        <v/>
      </c>
      <c r="AH767">
        <f>AH764-AH143</f>
        <v/>
      </c>
      <c r="AJ767">
        <f>AJ764-AJ143</f>
        <v/>
      </c>
      <c r="AK767">
        <f>AK764-AK143</f>
        <v/>
      </c>
      <c r="AL767">
        <f>AL764-AL143</f>
        <v/>
      </c>
      <c r="AM767">
        <f>AM764-AM143</f>
        <v/>
      </c>
      <c r="AO767">
        <f>AO764-AO143</f>
        <v/>
      </c>
      <c r="AP767">
        <f>AP764-AP143</f>
        <v/>
      </c>
      <c r="AQ767">
        <f>AQ764-AQ143</f>
        <v/>
      </c>
      <c r="AR767">
        <f>AR764-AR143</f>
        <v/>
      </c>
      <c r="AT767">
        <f>AT764-AT143</f>
        <v/>
      </c>
    </row>
    <row r="769">
      <c r="A769" t="inlineStr">
        <is>
          <t>Renewable power and transition</t>
        </is>
      </c>
    </row>
    <row r="770">
      <c r="A770" t="inlineStr">
        <is>
          <t>IFRS</t>
        </is>
      </c>
    </row>
    <row r="771">
      <c r="A771" t="inlineStr">
        <is>
          <t>BEP</t>
        </is>
      </c>
      <c r="C771" t="inlineStr">
        <is>
          <t>Million</t>
        </is>
      </c>
      <c r="D771" t="inlineStr">
        <is>
          <t>QQQQ</t>
        </is>
      </c>
      <c r="AR771" t="n">
        <v>9608</v>
      </c>
      <c r="AT771" t="n">
        <v>9465</v>
      </c>
    </row>
    <row r="772">
      <c r="A772" t="inlineStr">
        <is>
          <t>Non-controlling interests</t>
        </is>
      </c>
      <c r="C772" t="inlineStr">
        <is>
          <t>Million</t>
        </is>
      </c>
      <c r="D772" t="inlineStr">
        <is>
          <t>QQQQ</t>
        </is>
      </c>
      <c r="AR772" t="n">
        <v>-4973</v>
      </c>
      <c r="AT772" t="n">
        <v>-4904</v>
      </c>
    </row>
    <row r="773">
      <c r="A773" t="inlineStr">
        <is>
          <t>Brookfields interest</t>
        </is>
      </c>
      <c r="C773" t="inlineStr">
        <is>
          <t>Million</t>
        </is>
      </c>
      <c r="D773" t="inlineStr">
        <is>
          <t>QQQQ</t>
        </is>
      </c>
      <c r="AR773" t="n">
        <v>4635</v>
      </c>
      <c r="AT773" t="n">
        <v>4561</v>
      </c>
    </row>
    <row r="774">
      <c r="A774" t="inlineStr">
        <is>
          <t>Brookfields interest-c</t>
        </is>
      </c>
      <c r="AR774">
        <f>SUM(AR771:AR772)</f>
        <v/>
      </c>
      <c r="AT774">
        <f>SUM(AT771:AT772)</f>
        <v/>
      </c>
    </row>
    <row r="775">
      <c r="A775" t="inlineStr">
        <is>
          <t>Sum check</t>
        </is>
      </c>
      <c r="AR775">
        <f>AR773-AR774</f>
        <v/>
      </c>
      <c r="AT775">
        <f>AT773-AT774</f>
        <v/>
      </c>
    </row>
    <row r="777">
      <c r="A777" t="inlineStr">
        <is>
          <t>Energy contracts</t>
        </is>
      </c>
      <c r="C777" t="inlineStr">
        <is>
          <t>Million</t>
        </is>
      </c>
      <c r="D777" t="inlineStr">
        <is>
          <t>QQQQ</t>
        </is>
      </c>
      <c r="AR777" t="n">
        <v>639</v>
      </c>
      <c r="AT777" t="n">
        <v>754</v>
      </c>
    </row>
    <row r="778">
      <c r="A778" t="inlineStr">
        <is>
          <t>Capital</t>
        </is>
      </c>
      <c r="C778" t="inlineStr">
        <is>
          <t>Million</t>
        </is>
      </c>
      <c r="D778" t="inlineStr">
        <is>
          <t>QQQQ</t>
        </is>
      </c>
      <c r="AR778" t="n">
        <v>5274</v>
      </c>
      <c r="AT778" t="n">
        <v>5315</v>
      </c>
    </row>
    <row r="779">
      <c r="A779" t="inlineStr">
        <is>
          <t>Capital-c</t>
        </is>
      </c>
      <c r="AR779">
        <f>SUM(AR773,AR777)</f>
        <v/>
      </c>
      <c r="AT779">
        <f>SUM(AT773,AT777)</f>
        <v/>
      </c>
    </row>
    <row r="780">
      <c r="A780" t="inlineStr">
        <is>
          <t>Sum check</t>
        </is>
      </c>
      <c r="AR780">
        <f>AR778-AR779</f>
        <v/>
      </c>
      <c r="AT780">
        <f>AT778-AT779</f>
        <v/>
      </c>
    </row>
    <row r="782">
      <c r="A782" t="inlineStr">
        <is>
          <t>Operating FFO</t>
        </is>
      </c>
    </row>
    <row r="783">
      <c r="A783" t="inlineStr">
        <is>
          <t>BEP</t>
        </is>
      </c>
      <c r="C783" t="inlineStr">
        <is>
          <t>Million</t>
        </is>
      </c>
      <c r="D783" t="inlineStr">
        <is>
          <t>QQQQ</t>
        </is>
      </c>
      <c r="AO783" t="n">
        <v>243</v>
      </c>
      <c r="AT783" t="n">
        <v>275</v>
      </c>
    </row>
    <row r="784">
      <c r="A784" t="inlineStr">
        <is>
          <t>Incentive distributions</t>
        </is>
      </c>
      <c r="C784" t="inlineStr">
        <is>
          <t>Million</t>
        </is>
      </c>
      <c r="D784" t="inlineStr">
        <is>
          <t>QQQQ</t>
        </is>
      </c>
      <c r="AO784" t="n">
        <v>-24</v>
      </c>
      <c r="AT784" t="n">
        <v>-27</v>
      </c>
    </row>
    <row r="785">
      <c r="A785" t="inlineStr">
        <is>
          <t>Non-controlling interests</t>
        </is>
      </c>
      <c r="C785" t="inlineStr">
        <is>
          <t>Million</t>
        </is>
      </c>
      <c r="D785" t="inlineStr">
        <is>
          <t>QQQQ</t>
        </is>
      </c>
      <c r="AO785" t="n">
        <v>-113</v>
      </c>
      <c r="AT785" t="n">
        <v>-130</v>
      </c>
    </row>
    <row r="786">
      <c r="A786" t="inlineStr">
        <is>
          <t>Segment reallocation and other</t>
        </is>
      </c>
      <c r="C786" t="inlineStr">
        <is>
          <t>Million</t>
        </is>
      </c>
      <c r="D786" t="inlineStr">
        <is>
          <t>QQQQ</t>
        </is>
      </c>
      <c r="AO786" t="n">
        <v>-5</v>
      </c>
      <c r="AT786" t="n">
        <v>1</v>
      </c>
    </row>
    <row r="787">
      <c r="A787" t="inlineStr">
        <is>
          <t>Brookfields interest</t>
        </is>
      </c>
      <c r="C787" t="inlineStr">
        <is>
          <t>Million</t>
        </is>
      </c>
      <c r="D787" t="inlineStr">
        <is>
          <t>QQQQ</t>
        </is>
      </c>
      <c r="AO787" t="n">
        <v>101</v>
      </c>
      <c r="AT787" t="n">
        <v>119</v>
      </c>
    </row>
    <row r="788">
      <c r="A788" t="inlineStr">
        <is>
          <t>Brookfields interest-c</t>
        </is>
      </c>
      <c r="AO788">
        <f>SUM(AO783:AO786)</f>
        <v/>
      </c>
      <c r="AT788">
        <f>SUM(AT783:AT786)</f>
        <v/>
      </c>
    </row>
    <row r="789">
      <c r="A789" t="inlineStr">
        <is>
          <t>Sum check</t>
        </is>
      </c>
      <c r="AO789">
        <f>AO787-AO788</f>
        <v/>
      </c>
      <c r="AT789">
        <f>AT787-AT788</f>
        <v/>
      </c>
    </row>
    <row r="791">
      <c r="A791" t="inlineStr">
        <is>
          <t>Energy contracts</t>
        </is>
      </c>
      <c r="C791" t="inlineStr">
        <is>
          <t>Million</t>
        </is>
      </c>
      <c r="D791" t="inlineStr">
        <is>
          <t>QQQQ</t>
        </is>
      </c>
      <c r="AO791" t="n">
        <v>-36</v>
      </c>
      <c r="AT791" t="n">
        <v>-35</v>
      </c>
    </row>
    <row r="792">
      <c r="A792" t="inlineStr">
        <is>
          <t>Operating FFO</t>
        </is>
      </c>
      <c r="C792" t="inlineStr">
        <is>
          <t>Million</t>
        </is>
      </c>
      <c r="D792" t="inlineStr">
        <is>
          <t>QQQQ</t>
        </is>
      </c>
      <c r="AO792" t="n">
        <v>65</v>
      </c>
      <c r="AT792" t="n">
        <v>84</v>
      </c>
    </row>
    <row r="793">
      <c r="A793" t="inlineStr">
        <is>
          <t>Operating FFO-c</t>
        </is>
      </c>
      <c r="AO793">
        <f>SUM(AO787,AO791)</f>
        <v/>
      </c>
      <c r="AT793">
        <f>SUM(AT787,AT791)</f>
        <v/>
      </c>
    </row>
    <row r="794">
      <c r="A794" t="inlineStr">
        <is>
          <t>Sum check</t>
        </is>
      </c>
      <c r="AO794">
        <f>AO792-AO793</f>
        <v/>
      </c>
      <c r="AT794">
        <f>AT792-AT793</f>
        <v/>
      </c>
    </row>
    <row r="796">
      <c r="A796" t="inlineStr">
        <is>
          <t>Cash distributions received</t>
        </is>
      </c>
      <c r="C796" t="inlineStr">
        <is>
          <t>Million</t>
        </is>
      </c>
      <c r="D796" t="inlineStr">
        <is>
          <t>QQQQ</t>
        </is>
      </c>
      <c r="AO796" t="n">
        <v>64</v>
      </c>
      <c r="AT796" t="n">
        <v>70</v>
      </c>
    </row>
    <row r="798">
      <c r="A798" t="inlineStr">
        <is>
          <t xml:space="preserve">Infrastructure </t>
        </is>
      </c>
    </row>
    <row r="799">
      <c r="A799" t="inlineStr">
        <is>
          <t>IFRS</t>
        </is>
      </c>
    </row>
    <row r="800">
      <c r="A800" t="inlineStr">
        <is>
          <t>BIP</t>
        </is>
      </c>
      <c r="C800" t="inlineStr">
        <is>
          <t>Million</t>
        </is>
      </c>
      <c r="D800" t="inlineStr">
        <is>
          <t>QQQQ</t>
        </is>
      </c>
      <c r="AR800" t="n">
        <v>9023</v>
      </c>
      <c r="AT800" t="n">
        <v>8579</v>
      </c>
    </row>
    <row r="801">
      <c r="A801" t="inlineStr">
        <is>
          <t>Non-controlling interests</t>
        </is>
      </c>
      <c r="C801" t="inlineStr">
        <is>
          <t>Million</t>
        </is>
      </c>
      <c r="D801" t="inlineStr">
        <is>
          <t>QQQQ</t>
        </is>
      </c>
      <c r="AR801" t="n">
        <v>-6499</v>
      </c>
      <c r="AT801" t="n">
        <v>-6118</v>
      </c>
    </row>
    <row r="802">
      <c r="A802" t="inlineStr">
        <is>
          <t>Brookfields interest</t>
        </is>
      </c>
      <c r="C802" t="inlineStr">
        <is>
          <t>Million</t>
        </is>
      </c>
      <c r="D802" t="inlineStr">
        <is>
          <t>QQQQ</t>
        </is>
      </c>
      <c r="AR802" t="n">
        <v>2524</v>
      </c>
      <c r="AT802" t="n">
        <v>2461</v>
      </c>
    </row>
    <row r="803">
      <c r="A803" t="inlineStr">
        <is>
          <t>Brookfields interest-c</t>
        </is>
      </c>
      <c r="AR803">
        <f>SUM(AR800:AR801)</f>
        <v/>
      </c>
      <c r="AT803">
        <f>SUM(AT800:AT801)</f>
        <v/>
      </c>
    </row>
    <row r="804">
      <c r="A804" t="inlineStr">
        <is>
          <t>Sum check</t>
        </is>
      </c>
      <c r="AR804">
        <f>AR802-AR803</f>
        <v/>
      </c>
      <c r="AT804">
        <f>AT802-AT803</f>
        <v/>
      </c>
    </row>
    <row r="806">
      <c r="A806" t="inlineStr">
        <is>
          <t>Other investments</t>
        </is>
      </c>
      <c r="C806" t="inlineStr">
        <is>
          <t>Million</t>
        </is>
      </c>
      <c r="D806" t="inlineStr">
        <is>
          <t>QQQQ</t>
        </is>
      </c>
      <c r="AR806" t="n">
        <v>260</v>
      </c>
      <c r="AT806" t="n">
        <v>188</v>
      </c>
    </row>
    <row r="807">
      <c r="A807" t="inlineStr">
        <is>
          <t>Capital</t>
        </is>
      </c>
      <c r="C807" t="inlineStr">
        <is>
          <t>Million</t>
        </is>
      </c>
      <c r="D807" t="inlineStr">
        <is>
          <t>QQQQ</t>
        </is>
      </c>
      <c r="AR807" t="n">
        <v>2784</v>
      </c>
      <c r="AT807" t="n">
        <v>2649</v>
      </c>
    </row>
    <row r="808">
      <c r="A808" t="inlineStr">
        <is>
          <t>Capital-c</t>
        </is>
      </c>
      <c r="AR808">
        <f>SUM(AR802,AR806)</f>
        <v/>
      </c>
      <c r="AT808">
        <f>SUM(AT802,AT806)</f>
        <v/>
      </c>
    </row>
    <row r="809">
      <c r="A809" t="inlineStr">
        <is>
          <t>Sum check</t>
        </is>
      </c>
      <c r="AR809">
        <f>AR807-AR808</f>
        <v/>
      </c>
      <c r="AT809">
        <f>AT807-AT808</f>
        <v/>
      </c>
    </row>
    <row r="811">
      <c r="A811" t="inlineStr">
        <is>
          <t>Operating FFO</t>
        </is>
      </c>
    </row>
    <row r="812">
      <c r="A812" t="inlineStr">
        <is>
          <t>BIP</t>
        </is>
      </c>
      <c r="C812" t="inlineStr">
        <is>
          <t>Million</t>
        </is>
      </c>
      <c r="D812" t="inlineStr">
        <is>
          <t>QQQQ</t>
        </is>
      </c>
      <c r="AO812" t="n">
        <v>493</v>
      </c>
      <c r="AT812" t="n">
        <v>554</v>
      </c>
    </row>
    <row r="813">
      <c r="A813" t="inlineStr">
        <is>
          <t>Incentive distributions</t>
        </is>
      </c>
      <c r="C813" t="inlineStr">
        <is>
          <t>Million</t>
        </is>
      </c>
      <c r="D813" t="inlineStr">
        <is>
          <t>QQQQ</t>
        </is>
      </c>
      <c r="AO813" t="n">
        <v>-60</v>
      </c>
      <c r="AT813" t="n">
        <v>-66</v>
      </c>
    </row>
    <row r="814">
      <c r="A814" t="inlineStr">
        <is>
          <t>Non-controlling interests</t>
        </is>
      </c>
      <c r="C814" t="inlineStr">
        <is>
          <t>Million</t>
        </is>
      </c>
      <c r="D814" t="inlineStr">
        <is>
          <t>QQQQ</t>
        </is>
      </c>
      <c r="AO814" t="n">
        <v>-316</v>
      </c>
      <c r="AT814" t="n">
        <v>-352</v>
      </c>
    </row>
    <row r="815">
      <c r="A815" t="inlineStr">
        <is>
          <t>Segment reallocation and other</t>
        </is>
      </c>
      <c r="C815" t="inlineStr">
        <is>
          <t>Million</t>
        </is>
      </c>
      <c r="D815" t="inlineStr">
        <is>
          <t>QQQQ</t>
        </is>
      </c>
      <c r="AO815" t="n">
        <v>-4</v>
      </c>
      <c r="AT815" t="n">
        <v>-4</v>
      </c>
    </row>
    <row r="816">
      <c r="A816" t="inlineStr">
        <is>
          <t>Brookfields interest</t>
        </is>
      </c>
      <c r="C816" t="inlineStr">
        <is>
          <t>Million</t>
        </is>
      </c>
      <c r="D816" t="inlineStr">
        <is>
          <t>QQQQ</t>
        </is>
      </c>
      <c r="AO816" t="n">
        <v>113</v>
      </c>
      <c r="AT816" t="n">
        <v>132</v>
      </c>
    </row>
    <row r="817">
      <c r="A817" t="inlineStr">
        <is>
          <t>Brookfields interest-c</t>
        </is>
      </c>
      <c r="AO817">
        <f>SUM(AO812:AO815)</f>
        <v/>
      </c>
      <c r="AT817">
        <f>SUM(AT812:AT815)</f>
        <v/>
      </c>
    </row>
    <row r="818">
      <c r="A818" t="inlineStr">
        <is>
          <t>Sum check</t>
        </is>
      </c>
      <c r="AO818">
        <f>AO816-AO817</f>
        <v/>
      </c>
      <c r="AT818">
        <f>AT816-AT817</f>
        <v/>
      </c>
    </row>
    <row r="820">
      <c r="A820" t="inlineStr">
        <is>
          <t>Other investments</t>
        </is>
      </c>
      <c r="C820" t="inlineStr">
        <is>
          <t>Million</t>
        </is>
      </c>
      <c r="D820" t="inlineStr">
        <is>
          <t>QQQQ</t>
        </is>
      </c>
      <c r="AO820" t="n">
        <v>2</v>
      </c>
    </row>
    <row r="821">
      <c r="A821" t="inlineStr">
        <is>
          <t>Operating FFO</t>
        </is>
      </c>
      <c r="C821" t="inlineStr">
        <is>
          <t>Million</t>
        </is>
      </c>
      <c r="D821" t="inlineStr">
        <is>
          <t>QQQQ</t>
        </is>
      </c>
      <c r="AO821" t="n">
        <v>115</v>
      </c>
      <c r="AT821" t="n">
        <v>132</v>
      </c>
    </row>
    <row r="822">
      <c r="A822" t="inlineStr">
        <is>
          <t>Operating FFO-c</t>
        </is>
      </c>
      <c r="AO822">
        <f>SUM(AO816,AO820)</f>
        <v/>
      </c>
      <c r="AT822">
        <f>SUM(AT816,AT820)</f>
        <v/>
      </c>
    </row>
    <row r="823">
      <c r="A823" t="inlineStr">
        <is>
          <t>Sum check</t>
        </is>
      </c>
      <c r="AO823">
        <f>AO821-AO822</f>
        <v/>
      </c>
      <c r="AT823">
        <f>AT821-AT822</f>
        <v/>
      </c>
    </row>
    <row r="825">
      <c r="A825" t="inlineStr">
        <is>
          <t>Cash distributions received</t>
        </is>
      </c>
      <c r="C825" t="inlineStr">
        <is>
          <t>Million</t>
        </is>
      </c>
      <c r="D825" t="inlineStr">
        <is>
          <t>QQQQ</t>
        </is>
      </c>
      <c r="AO825" t="n">
        <v>77</v>
      </c>
      <c r="AT825" t="n">
        <v>80</v>
      </c>
    </row>
    <row r="827">
      <c r="A827" t="inlineStr">
        <is>
          <t>Private equity</t>
        </is>
      </c>
    </row>
    <row r="828">
      <c r="A828" t="inlineStr">
        <is>
          <t>IFRS</t>
        </is>
      </c>
    </row>
    <row r="829">
      <c r="A829" t="inlineStr">
        <is>
          <t>BBU</t>
        </is>
      </c>
      <c r="C829" t="inlineStr">
        <is>
          <t>Million</t>
        </is>
      </c>
      <c r="D829" t="inlineStr">
        <is>
          <t>QQQQ</t>
        </is>
      </c>
      <c r="AR829" t="n">
        <v>4885</v>
      </c>
      <c r="AT829" t="n">
        <v>5027</v>
      </c>
    </row>
    <row r="830">
      <c r="A830" t="inlineStr">
        <is>
          <t>Non-controlling interests</t>
        </is>
      </c>
      <c r="C830" t="inlineStr">
        <is>
          <t>Million</t>
        </is>
      </c>
      <c r="D830" t="inlineStr">
        <is>
          <t>QQQQ</t>
        </is>
      </c>
      <c r="AR830" t="n">
        <v>-2446</v>
      </c>
      <c r="AT830" t="n">
        <v>-2479</v>
      </c>
    </row>
    <row r="831">
      <c r="A831" t="inlineStr">
        <is>
          <t>Capital</t>
        </is>
      </c>
      <c r="C831" t="inlineStr">
        <is>
          <t>Million</t>
        </is>
      </c>
      <c r="D831" t="inlineStr">
        <is>
          <t>QQQQ</t>
        </is>
      </c>
      <c r="AR831" t="n">
        <v>2439</v>
      </c>
      <c r="AT831" t="n">
        <v>2548</v>
      </c>
    </row>
    <row r="832">
      <c r="A832" t="inlineStr">
        <is>
          <t>Capital-c</t>
        </is>
      </c>
      <c r="AR832">
        <f>SUM(AR829:AR830)</f>
        <v/>
      </c>
      <c r="AT832">
        <f>SUM(AT829:AT830)</f>
        <v/>
      </c>
    </row>
    <row r="833">
      <c r="A833" t="inlineStr">
        <is>
          <t>Sum check</t>
        </is>
      </c>
      <c r="AR833">
        <f>AR831-AR832</f>
        <v/>
      </c>
      <c r="AT833">
        <f>AT831-AT832</f>
        <v/>
      </c>
    </row>
    <row r="835">
      <c r="A835" t="inlineStr">
        <is>
          <t>Operating FFO</t>
        </is>
      </c>
    </row>
    <row r="836">
      <c r="A836" t="inlineStr">
        <is>
          <t>BBU</t>
        </is>
      </c>
      <c r="C836" t="inlineStr">
        <is>
          <t>Million</t>
        </is>
      </c>
      <c r="D836" t="inlineStr">
        <is>
          <t>QQQQ</t>
        </is>
      </c>
      <c r="AO836" t="n">
        <v>310</v>
      </c>
      <c r="AT836" t="n">
        <v>381</v>
      </c>
    </row>
    <row r="837">
      <c r="A837" t="inlineStr">
        <is>
          <t>Non-controlling interests</t>
        </is>
      </c>
      <c r="C837" t="inlineStr">
        <is>
          <t>Million</t>
        </is>
      </c>
      <c r="D837" t="inlineStr">
        <is>
          <t>QQQQ</t>
        </is>
      </c>
      <c r="AO837" t="n">
        <v>-109</v>
      </c>
      <c r="AT837" t="n">
        <v>-132</v>
      </c>
    </row>
    <row r="838">
      <c r="A838" t="inlineStr">
        <is>
          <t>Segment reallocation and other</t>
        </is>
      </c>
      <c r="C838" t="inlineStr">
        <is>
          <t>Million</t>
        </is>
      </c>
      <c r="D838" t="inlineStr">
        <is>
          <t>QQQQ</t>
        </is>
      </c>
      <c r="AT838" t="n">
        <v>-93</v>
      </c>
    </row>
    <row r="839">
      <c r="A839" t="inlineStr">
        <is>
          <t>Operating FFO</t>
        </is>
      </c>
      <c r="C839" t="inlineStr">
        <is>
          <t>Million</t>
        </is>
      </c>
      <c r="D839" t="inlineStr">
        <is>
          <t>QQQQ</t>
        </is>
      </c>
      <c r="AO839" t="n">
        <v>201</v>
      </c>
      <c r="AT839" t="n">
        <v>156</v>
      </c>
    </row>
    <row r="840">
      <c r="A840" t="inlineStr">
        <is>
          <t>Operating FFO-c</t>
        </is>
      </c>
      <c r="AO840">
        <f>SUM(AO836:AO838)</f>
        <v/>
      </c>
      <c r="AT840">
        <f>SUM(AT836:AT838)</f>
        <v/>
      </c>
    </row>
    <row r="841">
      <c r="A841" t="inlineStr">
        <is>
          <t>Sum check</t>
        </is>
      </c>
      <c r="AO841">
        <f>AO839-AO840</f>
        <v/>
      </c>
      <c r="AT841">
        <f>AT839-AT840</f>
        <v/>
      </c>
    </row>
    <row r="843">
      <c r="A843" t="inlineStr">
        <is>
          <t>Cash distributions received</t>
        </is>
      </c>
      <c r="C843" t="inlineStr">
        <is>
          <t>Million</t>
        </is>
      </c>
      <c r="D843" t="inlineStr">
        <is>
          <t>QQQQ</t>
        </is>
      </c>
      <c r="AO843" t="n">
        <v>6</v>
      </c>
      <c r="AT843" t="n">
        <v>9</v>
      </c>
    </row>
    <row r="845">
      <c r="A845" t="inlineStr">
        <is>
          <t xml:space="preserve">Real estate </t>
        </is>
      </c>
    </row>
    <row r="846">
      <c r="A846" t="inlineStr">
        <is>
          <t>IFRS</t>
        </is>
      </c>
    </row>
    <row r="847">
      <c r="A847" t="inlineStr">
        <is>
          <t>Core</t>
        </is>
      </c>
      <c r="C847" t="inlineStr">
        <is>
          <t>Million</t>
        </is>
      </c>
      <c r="D847" t="inlineStr">
        <is>
          <t>QQQQ</t>
        </is>
      </c>
      <c r="AR847" t="n">
        <v>14548</v>
      </c>
      <c r="AT847" t="n">
        <v>14756</v>
      </c>
    </row>
    <row r="848">
      <c r="A848" t="inlineStr">
        <is>
          <t>Transitional and development</t>
        </is>
      </c>
      <c r="C848" t="inlineStr">
        <is>
          <t>Million</t>
        </is>
      </c>
      <c r="D848" t="inlineStr">
        <is>
          <t>QQQQ</t>
        </is>
      </c>
      <c r="AR848" t="n">
        <v>8277</v>
      </c>
      <c r="AT848" t="n">
        <v>8393</v>
      </c>
    </row>
    <row r="849">
      <c r="A849" t="inlineStr">
        <is>
          <t>Brookfields interest</t>
        </is>
      </c>
      <c r="C849" t="inlineStr">
        <is>
          <t>Million</t>
        </is>
      </c>
      <c r="D849" t="inlineStr">
        <is>
          <t>QQQQ</t>
        </is>
      </c>
      <c r="AR849" t="n">
        <v>22825</v>
      </c>
      <c r="AT849" t="n">
        <v>23149</v>
      </c>
    </row>
    <row r="850">
      <c r="A850" t="inlineStr">
        <is>
          <t>Brookfields interest-c</t>
        </is>
      </c>
      <c r="AR850">
        <f>SUM(AR847:AR848)</f>
        <v/>
      </c>
      <c r="AT850">
        <f>SUM(AT847:AT848)</f>
        <v/>
      </c>
    </row>
    <row r="851">
      <c r="A851" t="inlineStr">
        <is>
          <t>Sum check</t>
        </is>
      </c>
      <c r="AR851">
        <f>AR849-AR850</f>
        <v/>
      </c>
      <c r="AT851">
        <f>AT849-AT850</f>
        <v/>
      </c>
    </row>
    <row r="853">
      <c r="A853" t="inlineStr">
        <is>
          <t>NOI</t>
        </is>
      </c>
    </row>
    <row r="854">
      <c r="A854" t="inlineStr">
        <is>
          <t>Core</t>
        </is>
      </c>
      <c r="C854" t="inlineStr">
        <is>
          <t>Million</t>
        </is>
      </c>
      <c r="D854" t="inlineStr">
        <is>
          <t>QQQQ</t>
        </is>
      </c>
      <c r="AO854" t="n">
        <v>355</v>
      </c>
      <c r="AT854" t="n">
        <v>365</v>
      </c>
    </row>
    <row r="855">
      <c r="A855" t="inlineStr">
        <is>
          <t>Transitional and development</t>
        </is>
      </c>
      <c r="C855" t="inlineStr">
        <is>
          <t>Million</t>
        </is>
      </c>
      <c r="D855" t="inlineStr">
        <is>
          <t>QQQQ</t>
        </is>
      </c>
      <c r="AO855" t="n">
        <v>517</v>
      </c>
      <c r="AT855" t="n">
        <v>512</v>
      </c>
    </row>
    <row r="856">
      <c r="A856" t="inlineStr">
        <is>
          <t xml:space="preserve">Total </t>
        </is>
      </c>
      <c r="C856" t="inlineStr">
        <is>
          <t>Million</t>
        </is>
      </c>
      <c r="D856" t="inlineStr">
        <is>
          <t>QQQQ</t>
        </is>
      </c>
      <c r="AO856" t="n">
        <v>872</v>
      </c>
      <c r="AT856" t="n">
        <v>877</v>
      </c>
    </row>
    <row r="857">
      <c r="A857" t="inlineStr">
        <is>
          <t>Total-c</t>
        </is>
      </c>
      <c r="AO857">
        <f>SUM(AO854:AO855)</f>
        <v/>
      </c>
      <c r="AT857">
        <f>SUM(AT854:AT855)</f>
        <v/>
      </c>
    </row>
    <row r="858">
      <c r="A858" t="inlineStr">
        <is>
          <t>Sum check</t>
        </is>
      </c>
      <c r="AO858">
        <f>AO856-AO857</f>
        <v/>
      </c>
      <c r="AT858">
        <f>AT856-AT857</f>
        <v/>
      </c>
    </row>
    <row r="860">
      <c r="A860" t="inlineStr">
        <is>
          <t>NOI</t>
        </is>
      </c>
      <c r="C860" t="inlineStr">
        <is>
          <t>Million</t>
        </is>
      </c>
      <c r="D860" t="inlineStr">
        <is>
          <t>QQQQ</t>
        </is>
      </c>
      <c r="AO860" t="n">
        <v>872</v>
      </c>
      <c r="AT860" t="n">
        <v>877</v>
      </c>
    </row>
    <row r="862">
      <c r="A862" t="inlineStr">
        <is>
          <t>Operating FFO</t>
        </is>
      </c>
    </row>
    <row r="863">
      <c r="A863" t="inlineStr">
        <is>
          <t>Core</t>
        </is>
      </c>
      <c r="C863" t="inlineStr">
        <is>
          <t>Million</t>
        </is>
      </c>
      <c r="D863" t="inlineStr">
        <is>
          <t>QQQQ</t>
        </is>
      </c>
      <c r="AO863" t="n">
        <v>152</v>
      </c>
      <c r="AT863" t="n">
        <v>80</v>
      </c>
    </row>
    <row r="864">
      <c r="A864" t="inlineStr">
        <is>
          <t>Transitional and development</t>
        </is>
      </c>
      <c r="C864" t="inlineStr">
        <is>
          <t>Million</t>
        </is>
      </c>
      <c r="D864" t="inlineStr">
        <is>
          <t>QQQQ</t>
        </is>
      </c>
      <c r="AO864" t="n">
        <v>114</v>
      </c>
      <c r="AT864" t="n">
        <v>-86</v>
      </c>
    </row>
    <row r="865">
      <c r="A865" t="inlineStr">
        <is>
          <t xml:space="preserve">Total </t>
        </is>
      </c>
      <c r="C865" t="inlineStr">
        <is>
          <t>Million</t>
        </is>
      </c>
      <c r="D865" t="inlineStr">
        <is>
          <t>QQQQ</t>
        </is>
      </c>
      <c r="AO865" t="n">
        <v>266</v>
      </c>
      <c r="AT865" t="n">
        <v>-6</v>
      </c>
    </row>
    <row r="866">
      <c r="A866" t="inlineStr">
        <is>
          <t>Total-c</t>
        </is>
      </c>
      <c r="AO866">
        <f>SUM(AO863:AO864)</f>
        <v/>
      </c>
      <c r="AT866">
        <f>SUM(AT863:AT864)</f>
        <v/>
      </c>
    </row>
    <row r="867">
      <c r="A867" t="inlineStr">
        <is>
          <t>Sum check</t>
        </is>
      </c>
      <c r="AO867">
        <f>AO865-AO866</f>
        <v/>
      </c>
      <c r="AT867">
        <f>AT865-AT866</f>
        <v/>
      </c>
    </row>
    <row r="869">
      <c r="A869" t="inlineStr">
        <is>
          <t>Segment reallocation and other</t>
        </is>
      </c>
      <c r="C869" t="inlineStr">
        <is>
          <t>Million</t>
        </is>
      </c>
      <c r="D869" t="inlineStr">
        <is>
          <t>QQQQ</t>
        </is>
      </c>
      <c r="AO869" t="n">
        <v>-11</v>
      </c>
      <c r="AT869" t="n">
        <v>-11</v>
      </c>
    </row>
    <row r="870">
      <c r="A870" t="inlineStr">
        <is>
          <t>Operating FFO</t>
        </is>
      </c>
      <c r="C870" t="inlineStr">
        <is>
          <t>Million</t>
        </is>
      </c>
      <c r="D870" t="inlineStr">
        <is>
          <t>QQQQ</t>
        </is>
      </c>
      <c r="AO870" t="n">
        <v>255</v>
      </c>
      <c r="AT870" t="n">
        <v>-17</v>
      </c>
    </row>
    <row r="871">
      <c r="A871" t="inlineStr">
        <is>
          <t>Operating FFO-c</t>
        </is>
      </c>
      <c r="AO871">
        <f>SUM(AO865,AO869)</f>
        <v/>
      </c>
      <c r="AT871">
        <f>SUM(AT865,AT869)</f>
        <v/>
      </c>
    </row>
    <row r="872">
      <c r="A872" t="inlineStr">
        <is>
          <t>Sum check</t>
        </is>
      </c>
      <c r="AO872">
        <f>AO870-AO871</f>
        <v/>
      </c>
      <c r="AT872">
        <f>AT870-AT871</f>
        <v/>
      </c>
    </row>
    <row r="874">
      <c r="A874" t="inlineStr">
        <is>
          <t>Cash distributions received</t>
        </is>
      </c>
      <c r="C874" t="inlineStr">
        <is>
          <t>Million</t>
        </is>
      </c>
      <c r="D874" t="inlineStr">
        <is>
          <t>QQQQ</t>
        </is>
      </c>
      <c r="AO874" t="n">
        <v>220</v>
      </c>
      <c r="AT874" t="n">
        <v>145</v>
      </c>
    </row>
    <row r="877">
      <c r="A877" t="inlineStr">
        <is>
          <t xml:space="preserve">FFO   </t>
        </is>
      </c>
    </row>
    <row r="878">
      <c r="A878" t="inlineStr">
        <is>
          <t>Core and transitional and development operating FFO per above</t>
        </is>
      </c>
      <c r="C878" t="inlineStr">
        <is>
          <t>Million</t>
        </is>
      </c>
      <c r="D878" t="inlineStr">
        <is>
          <t>QQQQ</t>
        </is>
      </c>
      <c r="AO878" t="n">
        <v>255</v>
      </c>
      <c r="AT878" t="n">
        <v>-17</v>
      </c>
    </row>
    <row r="879">
      <c r="A879" t="inlineStr">
        <is>
          <t>Real estate lp investments</t>
        </is>
      </c>
      <c r="C879" t="inlineStr">
        <is>
          <t>Million</t>
        </is>
      </c>
      <c r="D879" t="inlineStr">
        <is>
          <t>QQQQ</t>
        </is>
      </c>
      <c r="AO879" t="n">
        <v>365</v>
      </c>
      <c r="AT879" t="n">
        <v>15</v>
      </c>
    </row>
    <row r="880">
      <c r="A880" t="inlineStr">
        <is>
          <t>FFO Real estate</t>
        </is>
      </c>
      <c r="C880" t="inlineStr">
        <is>
          <t>Million</t>
        </is>
      </c>
      <c r="D880" t="inlineStr">
        <is>
          <t>QQQQ</t>
        </is>
      </c>
      <c r="AO880" t="n">
        <v>620</v>
      </c>
      <c r="AT880" t="n">
        <v>-2</v>
      </c>
    </row>
    <row r="881">
      <c r="A881" t="inlineStr">
        <is>
          <t>FFO Real estate-c</t>
        </is>
      </c>
      <c r="AO881">
        <f>SUM(AO878:AO879)</f>
        <v/>
      </c>
      <c r="AT881">
        <f>SUM(AT878:AT879)</f>
        <v/>
      </c>
    </row>
    <row r="882">
      <c r="A882" t="inlineStr">
        <is>
          <t>Sum check</t>
        </is>
      </c>
      <c r="AO882">
        <f>AO880-AO881</f>
        <v/>
      </c>
      <c r="AT882">
        <f>AT880-AT881</f>
        <v/>
      </c>
    </row>
    <row r="884">
      <c r="A884" t="inlineStr">
        <is>
          <t>Cash distributions received</t>
        </is>
      </c>
    </row>
    <row r="885">
      <c r="A885" t="inlineStr">
        <is>
          <t>Core and transitional and development per above</t>
        </is>
      </c>
      <c r="C885" t="inlineStr">
        <is>
          <t>Million</t>
        </is>
      </c>
      <c r="D885" t="inlineStr">
        <is>
          <t>QQQQ</t>
        </is>
      </c>
      <c r="AO885" t="n">
        <v>220</v>
      </c>
      <c r="AT885" t="n">
        <v>145</v>
      </c>
    </row>
    <row r="886">
      <c r="A886" t="inlineStr">
        <is>
          <t>Real estate lp investments</t>
        </is>
      </c>
      <c r="C886" t="inlineStr">
        <is>
          <t>Million</t>
        </is>
      </c>
      <c r="D886" t="inlineStr">
        <is>
          <t>QQQQ</t>
        </is>
      </c>
      <c r="AO886" t="n">
        <v>200</v>
      </c>
      <c r="AT886" t="n">
        <v>200</v>
      </c>
    </row>
    <row r="887">
      <c r="A887" t="inlineStr">
        <is>
          <t>Cash distributions received real estate</t>
        </is>
      </c>
      <c r="C887" t="inlineStr">
        <is>
          <t>Million</t>
        </is>
      </c>
      <c r="D887" t="inlineStr">
        <is>
          <t>QQQQ</t>
        </is>
      </c>
      <c r="AO887" t="n">
        <v>420</v>
      </c>
      <c r="AT887" t="n">
        <v>345</v>
      </c>
    </row>
    <row r="888">
      <c r="A888" t="inlineStr">
        <is>
          <t>Cash distributions received real estate-c</t>
        </is>
      </c>
      <c r="AO888">
        <f>SUM(AO885:AO886)</f>
        <v/>
      </c>
      <c r="AT888">
        <f>SUM(AT885:AT886)</f>
        <v/>
      </c>
    </row>
    <row r="889">
      <c r="A889" t="inlineStr">
        <is>
          <t>Sum check</t>
        </is>
      </c>
      <c r="AO889">
        <f>AO887-AO888</f>
        <v/>
      </c>
      <c r="AT889">
        <f>AT887-AT888</f>
        <v/>
      </c>
    </row>
    <row r="891">
      <c r="A891" t="inlineStr">
        <is>
          <t>North America Residential</t>
        </is>
      </c>
    </row>
    <row r="892">
      <c r="A892" t="inlineStr">
        <is>
          <t>IFRS</t>
        </is>
      </c>
    </row>
    <row r="893">
      <c r="A893" t="inlineStr">
        <is>
          <t>North America Residential</t>
        </is>
      </c>
      <c r="C893" t="inlineStr">
        <is>
          <t>Million</t>
        </is>
      </c>
      <c r="D893" t="inlineStr">
        <is>
          <t>QQQQ</t>
        </is>
      </c>
      <c r="AR893" t="n">
        <v>1587</v>
      </c>
      <c r="AT893" t="n">
        <v>1751</v>
      </c>
    </row>
    <row r="894">
      <c r="A894" t="inlineStr">
        <is>
          <t>Operating FFO</t>
        </is>
      </c>
    </row>
    <row r="895">
      <c r="A895" t="inlineStr">
        <is>
          <t>North America Residential</t>
        </is>
      </c>
      <c r="C895" t="inlineStr">
        <is>
          <t>Million</t>
        </is>
      </c>
      <c r="D895" t="inlineStr">
        <is>
          <t>QQQQ</t>
        </is>
      </c>
      <c r="AO895" t="n">
        <v>69</v>
      </c>
      <c r="AT895" t="n">
        <v>16</v>
      </c>
    </row>
    <row r="897">
      <c r="A897" t="inlineStr">
        <is>
          <t>Corporate activities</t>
        </is>
      </c>
    </row>
    <row r="898">
      <c r="A898" t="inlineStr">
        <is>
          <t xml:space="preserve">Capital  </t>
        </is>
      </c>
    </row>
    <row r="899">
      <c r="A899" t="inlineStr">
        <is>
          <t>Working capital, net of corporate cash and other</t>
        </is>
      </c>
      <c r="C899" t="inlineStr">
        <is>
          <t>Million</t>
        </is>
      </c>
      <c r="D899" t="inlineStr">
        <is>
          <t>QQQQ</t>
        </is>
      </c>
      <c r="AR899" t="n">
        <v>-467</v>
      </c>
      <c r="AT899" t="n">
        <v>-349</v>
      </c>
    </row>
    <row r="900">
      <c r="A900" t="inlineStr">
        <is>
          <t>Corporate borrowings / interest expense</t>
        </is>
      </c>
      <c r="C900" t="inlineStr">
        <is>
          <t>Million</t>
        </is>
      </c>
      <c r="D900" t="inlineStr">
        <is>
          <t>QQQQ</t>
        </is>
      </c>
      <c r="AR900" t="n">
        <v>-11390</v>
      </c>
      <c r="AT900" t="n">
        <v>-12367</v>
      </c>
    </row>
    <row r="901">
      <c r="A901" t="inlineStr">
        <is>
          <t>Perpetual preferred shares</t>
        </is>
      </c>
      <c r="C901" t="inlineStr">
        <is>
          <t>Million</t>
        </is>
      </c>
      <c r="D901" t="inlineStr">
        <is>
          <t>QQQQ</t>
        </is>
      </c>
      <c r="AR901" t="n">
        <v>-4375</v>
      </c>
      <c r="AT901" t="n">
        <v>-4333</v>
      </c>
    </row>
    <row r="902">
      <c r="A902" t="inlineStr">
        <is>
          <t>Capital</t>
        </is>
      </c>
      <c r="C902" t="inlineStr">
        <is>
          <t>Million</t>
        </is>
      </c>
      <c r="D902" t="inlineStr">
        <is>
          <t>QQQQ</t>
        </is>
      </c>
      <c r="AR902" t="n">
        <v>-16232</v>
      </c>
      <c r="AT902" t="n">
        <v>-17049</v>
      </c>
    </row>
    <row r="903">
      <c r="A903" t="inlineStr">
        <is>
          <t>Capital-c</t>
        </is>
      </c>
      <c r="AR903">
        <f>SUM(AR899:AR901)</f>
        <v/>
      </c>
      <c r="AT903">
        <f>SUM(AT899:AT901)</f>
        <v/>
      </c>
    </row>
    <row r="904">
      <c r="A904" t="inlineStr">
        <is>
          <t>Sum check</t>
        </is>
      </c>
      <c r="AR904">
        <f>AR902-AR903</f>
        <v/>
      </c>
      <c r="AT904">
        <f>AT902-AT903</f>
        <v/>
      </c>
    </row>
    <row r="906">
      <c r="A906" t="inlineStr">
        <is>
          <t>Operating FFO</t>
        </is>
      </c>
    </row>
    <row r="907">
      <c r="A907" t="inlineStr">
        <is>
          <t>Working capital, net of corporate cash and other</t>
        </is>
      </c>
      <c r="C907" t="inlineStr">
        <is>
          <t>Million</t>
        </is>
      </c>
      <c r="D907" t="inlineStr">
        <is>
          <t>QQQQ</t>
        </is>
      </c>
      <c r="AO907" t="n">
        <v>-2</v>
      </c>
      <c r="AT907" t="n">
        <v>-29</v>
      </c>
    </row>
    <row r="908">
      <c r="A908" t="inlineStr">
        <is>
          <t>Corporate borrowings / interest expense</t>
        </is>
      </c>
      <c r="C908" t="inlineStr">
        <is>
          <t>Million</t>
        </is>
      </c>
      <c r="D908" t="inlineStr">
        <is>
          <t>QQQQ</t>
        </is>
      </c>
      <c r="AO908" t="n">
        <v>-117</v>
      </c>
      <c r="AT908" t="n">
        <v>-136</v>
      </c>
    </row>
    <row r="909">
      <c r="A909" t="inlineStr">
        <is>
          <t>Operating FFO</t>
        </is>
      </c>
      <c r="C909" t="inlineStr">
        <is>
          <t>Million</t>
        </is>
      </c>
      <c r="D909" t="inlineStr">
        <is>
          <t>QQQQ</t>
        </is>
      </c>
      <c r="AO909" t="n">
        <v>-119</v>
      </c>
      <c r="AT909" t="n">
        <v>-165</v>
      </c>
    </row>
    <row r="910">
      <c r="A910" t="inlineStr">
        <is>
          <t>Operating FFO-c</t>
        </is>
      </c>
      <c r="AO910">
        <f>SUM(AO907:AO908)</f>
        <v/>
      </c>
      <c r="AT910">
        <f>SUM(AT907:AT908)</f>
        <v/>
      </c>
    </row>
    <row r="911">
      <c r="A911" t="inlineStr">
        <is>
          <t>Sum check</t>
        </is>
      </c>
      <c r="AO911">
        <f>AO909-AO910</f>
        <v/>
      </c>
      <c r="AT911">
        <f>AT909-AT910</f>
        <v/>
      </c>
    </row>
    <row r="913">
      <c r="A913" t="inlineStr">
        <is>
          <t>Geographical breakdown</t>
        </is>
      </c>
    </row>
    <row r="914">
      <c r="A914" t="inlineStr">
        <is>
          <t>Geographic allocation of revenue</t>
        </is>
      </c>
    </row>
    <row r="915">
      <c r="A915" t="inlineStr">
        <is>
          <t>U.S.</t>
        </is>
      </c>
      <c r="C915" t="inlineStr">
        <is>
          <t>Million</t>
        </is>
      </c>
      <c r="D915" t="inlineStr">
        <is>
          <t>QQQQ</t>
        </is>
      </c>
      <c r="E915" t="inlineStr">
        <is>
          <t>Yes</t>
        </is>
      </c>
      <c r="F915" t="n">
        <v>1615</v>
      </c>
      <c r="G915" t="n">
        <v>1632</v>
      </c>
      <c r="H915" t="n">
        <v>1544</v>
      </c>
      <c r="J915" t="n">
        <v>6621</v>
      </c>
      <c r="K915" t="n">
        <v>1637</v>
      </c>
      <c r="L915" t="n">
        <v>2033</v>
      </c>
      <c r="M915" t="n">
        <v>2040</v>
      </c>
      <c r="O915" t="n">
        <v>8073</v>
      </c>
      <c r="P915" t="n">
        <v>1979</v>
      </c>
      <c r="Q915" t="n">
        <v>2041</v>
      </c>
      <c r="R915" t="n">
        <v>1959</v>
      </c>
      <c r="T915" t="n">
        <v>8284</v>
      </c>
      <c r="U915" t="n">
        <v>1964</v>
      </c>
      <c r="V915" t="n">
        <v>2130</v>
      </c>
      <c r="W915" t="n">
        <v>2627</v>
      </c>
      <c r="Y915" t="n">
        <v>9756</v>
      </c>
      <c r="Z915" t="n">
        <v>3503</v>
      </c>
      <c r="AA915" t="n">
        <v>4228</v>
      </c>
      <c r="AB915" t="n">
        <v>4399</v>
      </c>
      <c r="AD915" t="n">
        <v>16584</v>
      </c>
      <c r="AE915" t="n">
        <v>4539</v>
      </c>
      <c r="AF915" t="n">
        <v>4111</v>
      </c>
      <c r="AG915" t="n">
        <v>4539</v>
      </c>
      <c r="AI915" t="n">
        <v>18048</v>
      </c>
      <c r="AJ915" t="n">
        <v>4729</v>
      </c>
      <c r="AK915" t="n">
        <v>4294</v>
      </c>
      <c r="AL915" t="n">
        <v>4939</v>
      </c>
      <c r="AN915" t="n">
        <v>19694</v>
      </c>
      <c r="AO915" t="n">
        <v>5574</v>
      </c>
      <c r="AP915" t="n">
        <v>5441</v>
      </c>
      <c r="AQ915" t="n">
        <v>6404</v>
      </c>
      <c r="AS915" t="n">
        <v>24724</v>
      </c>
      <c r="AT915" t="n">
        <v>6952</v>
      </c>
    </row>
    <row r="916">
      <c r="A916" t="inlineStr">
        <is>
          <t>Canada</t>
        </is>
      </c>
      <c r="C916" t="inlineStr">
        <is>
          <t>Million</t>
        </is>
      </c>
      <c r="D916" t="inlineStr">
        <is>
          <t>QQQQ</t>
        </is>
      </c>
      <c r="E916" t="inlineStr">
        <is>
          <t>Yes</t>
        </is>
      </c>
      <c r="F916" t="n">
        <v>752</v>
      </c>
      <c r="G916" t="n">
        <v>975</v>
      </c>
      <c r="H916" t="n">
        <v>1004</v>
      </c>
      <c r="J916" t="n">
        <v>3838</v>
      </c>
      <c r="K916" t="n">
        <v>1020</v>
      </c>
      <c r="L916" t="n">
        <v>1050</v>
      </c>
      <c r="M916" t="n">
        <v>1152</v>
      </c>
      <c r="O916" t="n">
        <v>4427</v>
      </c>
      <c r="P916" t="n">
        <v>1157</v>
      </c>
      <c r="Q916" t="n">
        <v>1091</v>
      </c>
      <c r="R916" t="n">
        <v>1741</v>
      </c>
      <c r="T916" t="n">
        <v>5883</v>
      </c>
      <c r="U916" t="n">
        <v>1668</v>
      </c>
      <c r="V916" t="n">
        <v>1596</v>
      </c>
      <c r="W916" t="n">
        <v>1610</v>
      </c>
      <c r="Y916" t="n">
        <v>6422</v>
      </c>
      <c r="Z916" t="n">
        <v>1836</v>
      </c>
      <c r="AA916" t="n">
        <v>1393</v>
      </c>
      <c r="AB916" t="n">
        <v>1437</v>
      </c>
      <c r="AD916" t="n">
        <v>6202</v>
      </c>
      <c r="AE916" t="n">
        <v>1483</v>
      </c>
      <c r="AF916" t="n">
        <v>1330</v>
      </c>
      <c r="AG916" t="n">
        <v>1580</v>
      </c>
      <c r="AI916" t="n">
        <v>5906</v>
      </c>
      <c r="AJ916" t="n">
        <v>1496</v>
      </c>
      <c r="AK916" t="n">
        <v>1793</v>
      </c>
      <c r="AL916" t="n">
        <v>1857</v>
      </c>
      <c r="AN916" t="n">
        <v>7548</v>
      </c>
      <c r="AO916" t="n">
        <v>2530</v>
      </c>
      <c r="AP916" t="n">
        <v>2903</v>
      </c>
      <c r="AQ916" t="n">
        <v>2698</v>
      </c>
      <c r="AS916" t="n">
        <v>10752</v>
      </c>
      <c r="AT916" t="n">
        <v>2618</v>
      </c>
    </row>
    <row r="917">
      <c r="A917" t="inlineStr">
        <is>
          <t>U.K.</t>
        </is>
      </c>
      <c r="C917" t="inlineStr">
        <is>
          <t>Million</t>
        </is>
      </c>
      <c r="D917" t="inlineStr">
        <is>
          <t>QQQQ</t>
        </is>
      </c>
      <c r="E917" t="inlineStr">
        <is>
          <t>Yes</t>
        </is>
      </c>
      <c r="T917" t="n">
        <v>15106</v>
      </c>
      <c r="U917" t="n">
        <v>5389</v>
      </c>
      <c r="V917" t="n">
        <v>6008</v>
      </c>
      <c r="W917" t="n">
        <v>6095</v>
      </c>
      <c r="Y917" t="n">
        <v>23684</v>
      </c>
      <c r="Z917" t="n">
        <v>5315</v>
      </c>
      <c r="AA917" t="n">
        <v>5553</v>
      </c>
      <c r="AB917" t="n">
        <v>5561</v>
      </c>
      <c r="AD917" t="n">
        <v>21847</v>
      </c>
      <c r="AE917" t="n">
        <v>4955</v>
      </c>
      <c r="AF917" t="n">
        <v>2458</v>
      </c>
      <c r="AG917" t="n">
        <v>4296</v>
      </c>
      <c r="AI917" t="n">
        <v>16032</v>
      </c>
      <c r="AJ917" t="n">
        <v>4147</v>
      </c>
      <c r="AK917" t="n">
        <v>5385</v>
      </c>
      <c r="AL917" t="n">
        <v>5815</v>
      </c>
      <c r="AN917" t="n">
        <v>21497</v>
      </c>
      <c r="AO917" t="n">
        <v>5985</v>
      </c>
      <c r="AP917" t="n">
        <v>6877</v>
      </c>
      <c r="AQ917" t="n">
        <v>6174</v>
      </c>
      <c r="AS917" t="n">
        <v>25090</v>
      </c>
      <c r="AT917" t="n">
        <v>5486</v>
      </c>
    </row>
    <row r="918">
      <c r="A918" t="inlineStr">
        <is>
          <t>Australia</t>
        </is>
      </c>
      <c r="C918" t="inlineStr">
        <is>
          <t>Million</t>
        </is>
      </c>
      <c r="D918" t="inlineStr">
        <is>
          <t>QQQQ</t>
        </is>
      </c>
      <c r="E918" t="inlineStr">
        <is>
          <t>Yes</t>
        </is>
      </c>
      <c r="F918" t="n">
        <v>741</v>
      </c>
      <c r="G918" t="n">
        <v>983</v>
      </c>
      <c r="H918" t="n">
        <v>951</v>
      </c>
      <c r="J918" t="n">
        <v>3577</v>
      </c>
      <c r="K918" t="n">
        <v>787</v>
      </c>
      <c r="L918" t="n">
        <v>1019</v>
      </c>
      <c r="M918" t="n">
        <v>995</v>
      </c>
      <c r="O918" t="n">
        <v>3843</v>
      </c>
      <c r="P918" t="n">
        <v>919</v>
      </c>
      <c r="Q918" t="n">
        <v>1099</v>
      </c>
      <c r="R918" t="n">
        <v>1155</v>
      </c>
      <c r="T918" t="n">
        <v>4405</v>
      </c>
      <c r="U918" t="n">
        <v>1060</v>
      </c>
      <c r="V918" t="n">
        <v>1069</v>
      </c>
      <c r="W918" t="n">
        <v>1237</v>
      </c>
      <c r="Y918" t="n">
        <v>4968</v>
      </c>
      <c r="Z918" t="n">
        <v>1048</v>
      </c>
      <c r="AA918" t="n">
        <v>1423</v>
      </c>
      <c r="AB918" t="n">
        <v>1509</v>
      </c>
      <c r="AD918" t="n">
        <v>5522</v>
      </c>
      <c r="AE918" t="n">
        <v>1295</v>
      </c>
      <c r="AF918" t="n">
        <v>1316</v>
      </c>
      <c r="AG918" t="n">
        <v>1425</v>
      </c>
      <c r="AI918" t="n">
        <v>5528</v>
      </c>
      <c r="AJ918" t="n">
        <v>1375</v>
      </c>
      <c r="AK918" t="n">
        <v>1547</v>
      </c>
      <c r="AL918" t="n">
        <v>1456</v>
      </c>
      <c r="AN918" t="n">
        <v>5892</v>
      </c>
      <c r="AO918" t="n">
        <v>1461</v>
      </c>
      <c r="AP918" t="n">
        <v>1538</v>
      </c>
      <c r="AQ918" t="n">
        <v>1566</v>
      </c>
      <c r="AS918" t="n">
        <v>6041</v>
      </c>
      <c r="AT918" t="n">
        <v>1474</v>
      </c>
    </row>
    <row r="919">
      <c r="A919" t="inlineStr">
        <is>
          <t>Brazil</t>
        </is>
      </c>
      <c r="C919" t="inlineStr">
        <is>
          <t>Million</t>
        </is>
      </c>
      <c r="D919" t="inlineStr">
        <is>
          <t>QQQQ</t>
        </is>
      </c>
      <c r="E919" t="inlineStr">
        <is>
          <t>Yes</t>
        </is>
      </c>
      <c r="F919" t="n">
        <v>321</v>
      </c>
      <c r="G919" t="n">
        <v>302</v>
      </c>
      <c r="H919" t="n">
        <v>273</v>
      </c>
      <c r="J919" t="n">
        <v>1124</v>
      </c>
      <c r="K919" t="n">
        <v>266</v>
      </c>
      <c r="L919" t="n">
        <v>371</v>
      </c>
      <c r="M919" t="n">
        <v>583</v>
      </c>
      <c r="O919" t="n">
        <v>1737</v>
      </c>
      <c r="P919" t="n">
        <v>278</v>
      </c>
      <c r="Q919" t="n">
        <v>808</v>
      </c>
      <c r="R919" t="n">
        <v>1184</v>
      </c>
      <c r="T919" t="n">
        <v>3206</v>
      </c>
      <c r="U919" t="n">
        <v>1183</v>
      </c>
      <c r="V919" t="n">
        <v>944</v>
      </c>
      <c r="W919" t="n">
        <v>960</v>
      </c>
      <c r="Y919" t="n">
        <v>4048</v>
      </c>
      <c r="Z919" t="n">
        <v>926</v>
      </c>
      <c r="AA919" t="n">
        <v>1020</v>
      </c>
      <c r="AB919" t="n">
        <v>1098</v>
      </c>
      <c r="AD919" t="n">
        <v>4099</v>
      </c>
      <c r="AE919" t="n">
        <v>859</v>
      </c>
      <c r="AF919" t="n">
        <v>767</v>
      </c>
      <c r="AG919" t="n">
        <v>845</v>
      </c>
      <c r="AI919" t="n">
        <v>3323</v>
      </c>
      <c r="AJ919" t="n">
        <v>765</v>
      </c>
      <c r="AK919" t="n">
        <v>934</v>
      </c>
      <c r="AL919" t="n">
        <v>955</v>
      </c>
      <c r="AN919" t="n">
        <v>3730</v>
      </c>
      <c r="AO919" t="n">
        <v>1212</v>
      </c>
      <c r="AP919" t="n">
        <v>1341</v>
      </c>
      <c r="AQ919" t="n">
        <v>1337</v>
      </c>
      <c r="AS919" t="n">
        <v>5294</v>
      </c>
      <c r="AT919" t="n">
        <v>1313</v>
      </c>
    </row>
    <row r="920">
      <c r="A920" t="inlineStr">
        <is>
          <t>Europe</t>
        </is>
      </c>
      <c r="C920" t="inlineStr">
        <is>
          <t>Million</t>
        </is>
      </c>
      <c r="D920" t="inlineStr">
        <is>
          <t>QQQQ</t>
        </is>
      </c>
      <c r="E920" t="inlineStr">
        <is>
          <t>Yes</t>
        </is>
      </c>
      <c r="T920" t="n">
        <v>617</v>
      </c>
      <c r="U920" t="n">
        <v>458</v>
      </c>
      <c r="V920" t="n">
        <v>536</v>
      </c>
      <c r="W920" t="n">
        <v>990</v>
      </c>
      <c r="Y920" t="n">
        <v>3275</v>
      </c>
      <c r="Z920" t="n">
        <v>1142</v>
      </c>
      <c r="AA920" t="n">
        <v>1518</v>
      </c>
      <c r="AB920" t="n">
        <v>1866</v>
      </c>
      <c r="AD920" t="n">
        <v>6285</v>
      </c>
      <c r="AE920" t="n">
        <v>1596</v>
      </c>
      <c r="AF920" t="n">
        <v>1273</v>
      </c>
      <c r="AG920" t="n">
        <v>1688</v>
      </c>
      <c r="AI920" t="n">
        <v>6191</v>
      </c>
      <c r="AJ920" t="n">
        <v>1740</v>
      </c>
      <c r="AK920" t="n">
        <v>2162</v>
      </c>
      <c r="AL920" t="n">
        <v>2021</v>
      </c>
      <c r="AN920" t="n">
        <v>8491</v>
      </c>
      <c r="AO920" t="n">
        <v>2781</v>
      </c>
      <c r="AP920" t="n">
        <v>2740</v>
      </c>
      <c r="AQ920" t="n">
        <v>2734</v>
      </c>
    </row>
    <row r="921">
      <c r="A921" t="inlineStr">
        <is>
          <t>Germany</t>
        </is>
      </c>
      <c r="C921" t="inlineStr">
        <is>
          <t>Million</t>
        </is>
      </c>
      <c r="D921" t="inlineStr">
        <is>
          <t>QQQQ</t>
        </is>
      </c>
      <c r="E921" t="inlineStr">
        <is>
          <t>Yes</t>
        </is>
      </c>
      <c r="AS921" t="n">
        <v>1909</v>
      </c>
      <c r="AT921" t="n">
        <v>521</v>
      </c>
    </row>
    <row r="922">
      <c r="A922" t="inlineStr">
        <is>
          <t>Other Europe (excluding Germnay)</t>
        </is>
      </c>
      <c r="C922" t="inlineStr">
        <is>
          <t>Million</t>
        </is>
      </c>
      <c r="D922" t="inlineStr">
        <is>
          <t>QQQQ</t>
        </is>
      </c>
      <c r="E922" t="inlineStr">
        <is>
          <t>Yes</t>
        </is>
      </c>
      <c r="AS922" t="n">
        <v>9084</v>
      </c>
      <c r="AT922" t="n">
        <v>2411</v>
      </c>
    </row>
    <row r="923">
      <c r="A923" t="inlineStr">
        <is>
          <t>Europe (including U.K)</t>
        </is>
      </c>
      <c r="C923" t="inlineStr">
        <is>
          <t>Million</t>
        </is>
      </c>
      <c r="D923" t="inlineStr">
        <is>
          <t>QQQQ</t>
        </is>
      </c>
      <c r="E923" t="inlineStr">
        <is>
          <t>Yes</t>
        </is>
      </c>
      <c r="F923" t="n">
        <v>520</v>
      </c>
      <c r="G923" t="n">
        <v>545</v>
      </c>
      <c r="H923" t="n">
        <v>795</v>
      </c>
      <c r="J923" t="n">
        <v>2776</v>
      </c>
      <c r="K923" t="n">
        <v>818</v>
      </c>
      <c r="L923" t="n">
        <v>799</v>
      </c>
      <c r="M923" t="n">
        <v>805</v>
      </c>
      <c r="O923" t="n">
        <v>3323</v>
      </c>
      <c r="P923" t="n">
        <v>811</v>
      </c>
      <c r="Q923" t="n">
        <v>3593</v>
      </c>
      <c r="R923" t="n">
        <v>5498</v>
      </c>
    </row>
    <row r="924">
      <c r="A924" t="inlineStr">
        <is>
          <t>Colombia</t>
        </is>
      </c>
      <c r="C924" t="inlineStr">
        <is>
          <t>Million</t>
        </is>
      </c>
      <c r="D924" t="inlineStr">
        <is>
          <t>QQQQ</t>
        </is>
      </c>
      <c r="E924" t="inlineStr">
        <is>
          <t>Yes</t>
        </is>
      </c>
      <c r="K924" t="n">
        <v>243</v>
      </c>
      <c r="L924" t="n">
        <v>224</v>
      </c>
      <c r="M924" t="n">
        <v>243</v>
      </c>
      <c r="O924" t="n">
        <v>975</v>
      </c>
      <c r="P924" t="n">
        <v>244</v>
      </c>
      <c r="Q924" t="n">
        <v>235</v>
      </c>
      <c r="R924" t="n">
        <v>235</v>
      </c>
      <c r="T924" t="n">
        <v>970</v>
      </c>
      <c r="U924" t="n">
        <v>268</v>
      </c>
      <c r="V924" t="n">
        <v>346</v>
      </c>
      <c r="W924" t="n">
        <v>513</v>
      </c>
      <c r="Y924" t="n">
        <v>1594</v>
      </c>
      <c r="Z924" t="n">
        <v>501</v>
      </c>
      <c r="AA924" t="n">
        <v>499</v>
      </c>
      <c r="AB924" t="n">
        <v>543</v>
      </c>
      <c r="AD924" t="n">
        <v>2095</v>
      </c>
      <c r="AE924" t="n">
        <v>520</v>
      </c>
      <c r="AF924" t="n">
        <v>357</v>
      </c>
      <c r="AG924" t="n">
        <v>430</v>
      </c>
      <c r="AI924" t="n">
        <v>1762</v>
      </c>
      <c r="AJ924" t="n">
        <v>461</v>
      </c>
      <c r="AK924" t="n">
        <v>467</v>
      </c>
      <c r="AL924" t="n">
        <v>466</v>
      </c>
      <c r="AN924" t="n">
        <v>1890</v>
      </c>
      <c r="AO924" t="n">
        <v>537</v>
      </c>
      <c r="AP924" t="n">
        <v>527</v>
      </c>
      <c r="AQ924" t="n">
        <v>520</v>
      </c>
      <c r="AS924" t="n">
        <v>2135</v>
      </c>
      <c r="AT924" t="n">
        <v>530</v>
      </c>
    </row>
    <row r="925">
      <c r="A925" t="inlineStr">
        <is>
          <t>Asia</t>
        </is>
      </c>
      <c r="C925" t="inlineStr">
        <is>
          <t>Million</t>
        </is>
      </c>
      <c r="D925" t="inlineStr">
        <is>
          <t>QQQQ</t>
        </is>
      </c>
      <c r="E925" t="inlineStr">
        <is>
          <t>Yes</t>
        </is>
      </c>
      <c r="Y925" t="n">
        <v>1643</v>
      </c>
      <c r="Z925" t="n">
        <v>519</v>
      </c>
      <c r="AA925" t="n">
        <v>702</v>
      </c>
      <c r="AB925" t="n">
        <v>906</v>
      </c>
      <c r="AD925" t="n">
        <v>2402</v>
      </c>
      <c r="AE925" t="n">
        <v>663</v>
      </c>
      <c r="AF925" t="n">
        <v>771</v>
      </c>
      <c r="AG925" t="n">
        <v>847</v>
      </c>
    </row>
    <row r="926">
      <c r="A926" t="inlineStr">
        <is>
          <t>India</t>
        </is>
      </c>
      <c r="C926" t="inlineStr">
        <is>
          <t>Million</t>
        </is>
      </c>
      <c r="D926" t="inlineStr">
        <is>
          <t>QQQQ</t>
        </is>
      </c>
      <c r="E926" t="inlineStr">
        <is>
          <t>Yes</t>
        </is>
      </c>
      <c r="AI926" t="n">
        <v>1284</v>
      </c>
      <c r="AJ926" t="n">
        <v>587</v>
      </c>
      <c r="AK926" t="n">
        <v>615</v>
      </c>
      <c r="AL926" t="n">
        <v>676</v>
      </c>
      <c r="AN926" t="n">
        <v>2520</v>
      </c>
      <c r="AO926" t="n">
        <v>678</v>
      </c>
      <c r="AP926" t="n">
        <v>697</v>
      </c>
      <c r="AQ926" t="n">
        <v>707</v>
      </c>
      <c r="AS926" t="n">
        <v>2743</v>
      </c>
      <c r="AT926" t="n">
        <v>676</v>
      </c>
    </row>
    <row r="927">
      <c r="A927" t="inlineStr">
        <is>
          <t>Other Asia</t>
        </is>
      </c>
      <c r="C927" t="inlineStr">
        <is>
          <t>Million</t>
        </is>
      </c>
      <c r="D927" t="inlineStr">
        <is>
          <t>QQQQ</t>
        </is>
      </c>
      <c r="E927" t="inlineStr">
        <is>
          <t>Yes</t>
        </is>
      </c>
      <c r="AI927" t="n">
        <v>2388</v>
      </c>
      <c r="AJ927" t="n">
        <v>681</v>
      </c>
      <c r="AK927" t="n">
        <v>626</v>
      </c>
      <c r="AL927" t="n">
        <v>635</v>
      </c>
      <c r="AN927" t="n">
        <v>2708</v>
      </c>
      <c r="AO927" t="n">
        <v>722</v>
      </c>
      <c r="AP927" t="n">
        <v>689</v>
      </c>
      <c r="AQ927" t="n">
        <v>778</v>
      </c>
      <c r="AS927" t="n">
        <v>3042</v>
      </c>
      <c r="AT927" t="n">
        <v>770</v>
      </c>
    </row>
    <row r="928">
      <c r="A928" t="inlineStr">
        <is>
          <t>Other (including Asia and Colombia)</t>
        </is>
      </c>
      <c r="C928" t="inlineStr">
        <is>
          <t>Million</t>
        </is>
      </c>
      <c r="D928" t="inlineStr">
        <is>
          <t>QQQQ</t>
        </is>
      </c>
      <c r="E928" t="inlineStr">
        <is>
          <t>Yes</t>
        </is>
      </c>
      <c r="F928" t="n">
        <v>447</v>
      </c>
      <c r="G928" t="n">
        <v>486</v>
      </c>
      <c r="H928" t="n">
        <v>489</v>
      </c>
      <c r="J928" t="n">
        <v>1977</v>
      </c>
    </row>
    <row r="929">
      <c r="A929" t="inlineStr">
        <is>
          <t>Other (including Asia)</t>
        </is>
      </c>
      <c r="C929" t="inlineStr">
        <is>
          <t>Million</t>
        </is>
      </c>
      <c r="D929" t="inlineStr">
        <is>
          <t>QQQQ</t>
        </is>
      </c>
      <c r="E929" t="inlineStr">
        <is>
          <t>Yes</t>
        </is>
      </c>
      <c r="K929" t="n">
        <v>447</v>
      </c>
      <c r="L929" t="n">
        <v>477</v>
      </c>
      <c r="M929" t="n">
        <v>467</v>
      </c>
      <c r="O929" t="n">
        <v>2033</v>
      </c>
      <c r="P929" t="n">
        <v>613</v>
      </c>
      <c r="Q929" t="n">
        <v>577</v>
      </c>
      <c r="R929" t="n">
        <v>504</v>
      </c>
      <c r="T929" t="n">
        <v>2315</v>
      </c>
      <c r="U929" t="n">
        <v>641</v>
      </c>
      <c r="V929" t="n">
        <v>647</v>
      </c>
      <c r="W929" t="n">
        <v>826</v>
      </c>
    </row>
    <row r="930">
      <c r="A930" t="inlineStr">
        <is>
          <t>Other</t>
        </is>
      </c>
      <c r="C930" t="inlineStr">
        <is>
          <t>Million</t>
        </is>
      </c>
      <c r="D930" t="inlineStr">
        <is>
          <t>QQQQ</t>
        </is>
      </c>
      <c r="E930" t="inlineStr">
        <is>
          <t>Yes</t>
        </is>
      </c>
      <c r="Y930" t="n">
        <v>1381</v>
      </c>
      <c r="Z930" t="n">
        <v>418</v>
      </c>
      <c r="AA930" t="n">
        <v>588</v>
      </c>
      <c r="AB930" t="n">
        <v>556</v>
      </c>
      <c r="AD930" t="n">
        <v>2790</v>
      </c>
      <c r="AE930" t="n">
        <v>676</v>
      </c>
      <c r="AF930" t="n">
        <v>446</v>
      </c>
      <c r="AG930" t="n">
        <v>599</v>
      </c>
      <c r="AI930" t="n">
        <v>2290</v>
      </c>
      <c r="AJ930" t="n">
        <v>429</v>
      </c>
      <c r="AK930" t="n">
        <v>463</v>
      </c>
      <c r="AL930" t="n">
        <v>428</v>
      </c>
      <c r="AN930" t="n">
        <v>1761</v>
      </c>
      <c r="AO930" t="n">
        <v>402</v>
      </c>
      <c r="AP930" t="n">
        <v>503</v>
      </c>
      <c r="AQ930" t="n">
        <v>500</v>
      </c>
      <c r="AS930" t="n">
        <v>1955</v>
      </c>
      <c r="AT930" t="n">
        <v>546</v>
      </c>
    </row>
    <row r="931">
      <c r="A931" t="inlineStr">
        <is>
          <t>Total</t>
        </is>
      </c>
      <c r="C931" t="inlineStr">
        <is>
          <t>Million</t>
        </is>
      </c>
      <c r="D931" t="inlineStr">
        <is>
          <t>QQQQ</t>
        </is>
      </c>
      <c r="E931" t="inlineStr">
        <is>
          <t>Yes</t>
        </is>
      </c>
      <c r="F931" t="n">
        <v>4396</v>
      </c>
      <c r="G931" t="n">
        <v>4923</v>
      </c>
      <c r="H931" t="n">
        <v>5056</v>
      </c>
      <c r="J931" t="n">
        <v>19913</v>
      </c>
      <c r="K931" t="n">
        <v>5218</v>
      </c>
      <c r="L931" t="n">
        <v>5973</v>
      </c>
      <c r="M931" t="n">
        <v>6285</v>
      </c>
      <c r="O931" t="n">
        <v>24411</v>
      </c>
      <c r="P931" t="n">
        <v>6001</v>
      </c>
      <c r="Q931" t="n">
        <v>9444</v>
      </c>
      <c r="R931" t="n">
        <v>12276</v>
      </c>
      <c r="T931" t="n">
        <v>40786</v>
      </c>
      <c r="U931" t="n">
        <v>12631</v>
      </c>
      <c r="V931" t="n">
        <v>13276</v>
      </c>
      <c r="W931" t="n">
        <v>14858</v>
      </c>
      <c r="Y931" t="n">
        <v>56771</v>
      </c>
      <c r="Z931" t="n">
        <v>15208</v>
      </c>
      <c r="AA931" t="n">
        <v>16924</v>
      </c>
      <c r="AB931" t="n">
        <v>17875</v>
      </c>
      <c r="AD931" t="n">
        <v>67826</v>
      </c>
      <c r="AE931" t="n">
        <v>16586</v>
      </c>
      <c r="AF931" t="n">
        <v>12829</v>
      </c>
      <c r="AG931" t="n">
        <v>16249</v>
      </c>
      <c r="AI931" t="n">
        <v>62752</v>
      </c>
      <c r="AJ931" t="n">
        <v>16410</v>
      </c>
      <c r="AK931" t="n">
        <v>18286</v>
      </c>
      <c r="AL931" t="n">
        <v>19248</v>
      </c>
      <c r="AN931" t="n">
        <v>75731</v>
      </c>
      <c r="AO931" t="n">
        <v>21882</v>
      </c>
      <c r="AP931" t="n">
        <v>23256</v>
      </c>
      <c r="AQ931" t="n">
        <v>23418</v>
      </c>
      <c r="AS931" t="n">
        <v>92769</v>
      </c>
      <c r="AT931" t="n">
        <v>23297</v>
      </c>
    </row>
    <row r="932">
      <c r="A932" t="inlineStr">
        <is>
          <t>Total-c</t>
        </is>
      </c>
      <c r="F932">
        <f>SUM(F915:F930)</f>
        <v/>
      </c>
      <c r="G932">
        <f>SUM(G915:G930)</f>
        <v/>
      </c>
      <c r="H932">
        <f>SUM(H915:H930)</f>
        <v/>
      </c>
      <c r="J932">
        <f>SUM(J915:J930)</f>
        <v/>
      </c>
      <c r="K932">
        <f>SUM(K915:K930)</f>
        <v/>
      </c>
      <c r="L932">
        <f>SUM(L915:L930)</f>
        <v/>
      </c>
      <c r="M932">
        <f>SUM(M915:M930)</f>
        <v/>
      </c>
      <c r="O932">
        <f>SUM(O915:O930)</f>
        <v/>
      </c>
      <c r="P932">
        <f>SUM(P915:P930)</f>
        <v/>
      </c>
      <c r="Q932">
        <f>SUM(Q915:Q930)</f>
        <v/>
      </c>
      <c r="R932">
        <f>SUM(R915:R930)</f>
        <v/>
      </c>
      <c r="T932">
        <f>SUM(T915:T930)</f>
        <v/>
      </c>
      <c r="U932">
        <f>SUM(U915:U930)</f>
        <v/>
      </c>
      <c r="V932">
        <f>SUM(V915:V930)</f>
        <v/>
      </c>
      <c r="W932">
        <f>SUM(W915:W930)</f>
        <v/>
      </c>
      <c r="Y932">
        <f>SUM(Y915:Y930)</f>
        <v/>
      </c>
      <c r="Z932">
        <f>SUM(Z915:Z930)</f>
        <v/>
      </c>
      <c r="AA932">
        <f>SUM(AA915:AA930)</f>
        <v/>
      </c>
      <c r="AB932">
        <f>SUM(AB915:AB930)</f>
        <v/>
      </c>
      <c r="AD932">
        <f>SUM(AD915:AD930)</f>
        <v/>
      </c>
      <c r="AE932">
        <f>SUM(AE915:AE930)</f>
        <v/>
      </c>
      <c r="AF932">
        <f>SUM(AF915:AF930)</f>
        <v/>
      </c>
      <c r="AG932">
        <f>SUM(AG915:AG930)</f>
        <v/>
      </c>
      <c r="AI932">
        <f>SUM(AI915:AI930)</f>
        <v/>
      </c>
      <c r="AJ932">
        <f>SUM(AJ915:AJ930)</f>
        <v/>
      </c>
      <c r="AK932">
        <f>SUM(AK915:AK930)</f>
        <v/>
      </c>
      <c r="AL932">
        <f>SUM(AL915:AL930)</f>
        <v/>
      </c>
      <c r="AN932">
        <f>SUM(AN915:AN930)</f>
        <v/>
      </c>
      <c r="AO932">
        <f>SUM(AO915:AO930)</f>
        <v/>
      </c>
      <c r="AP932">
        <f>SUM(AP915:AP930)</f>
        <v/>
      </c>
      <c r="AQ932">
        <f>SUM(AQ915:AQ930)</f>
        <v/>
      </c>
      <c r="AS932">
        <f>SUM(AS915:AS930)</f>
        <v/>
      </c>
      <c r="AT932">
        <f>SUM(AT915:AT930)</f>
        <v/>
      </c>
    </row>
    <row r="933">
      <c r="A933" t="inlineStr">
        <is>
          <t>Sum check</t>
        </is>
      </c>
      <c r="F933">
        <f>F931-F932</f>
        <v/>
      </c>
      <c r="G933">
        <f>G931-G932</f>
        <v/>
      </c>
      <c r="H933">
        <f>H931-H932</f>
        <v/>
      </c>
      <c r="J933">
        <f>J931-J932</f>
        <v/>
      </c>
      <c r="K933">
        <f>K931-K932</f>
        <v/>
      </c>
      <c r="L933">
        <f>L931-L932</f>
        <v/>
      </c>
      <c r="M933">
        <f>M931-M932</f>
        <v/>
      </c>
      <c r="O933">
        <f>O931-O932</f>
        <v/>
      </c>
      <c r="P933">
        <f>P931-P932</f>
        <v/>
      </c>
      <c r="Q933">
        <f>Q931-Q932</f>
        <v/>
      </c>
      <c r="R933">
        <f>R931-R932</f>
        <v/>
      </c>
      <c r="T933">
        <f>T931-T932</f>
        <v/>
      </c>
      <c r="U933">
        <f>U931-U932</f>
        <v/>
      </c>
      <c r="V933">
        <f>V931-V932</f>
        <v/>
      </c>
      <c r="W933">
        <f>W931-W932</f>
        <v/>
      </c>
      <c r="Y933">
        <f>Y931-Y932</f>
        <v/>
      </c>
      <c r="Z933">
        <f>Z931-Z932</f>
        <v/>
      </c>
      <c r="AA933">
        <f>AA931-AA932</f>
        <v/>
      </c>
      <c r="AB933">
        <f>AB931-AB932</f>
        <v/>
      </c>
      <c r="AD933">
        <f>AD931-AD932</f>
        <v/>
      </c>
      <c r="AE933">
        <f>AE931-AE932</f>
        <v/>
      </c>
      <c r="AF933">
        <f>AF931-AF932</f>
        <v/>
      </c>
      <c r="AG933">
        <f>AG931-AG932</f>
        <v/>
      </c>
      <c r="AI933">
        <f>AI931-AI932</f>
        <v/>
      </c>
      <c r="AJ933">
        <f>AJ931-AJ932</f>
        <v/>
      </c>
      <c r="AK933">
        <f>AK931-AK932</f>
        <v/>
      </c>
      <c r="AL933">
        <f>AL931-AL932</f>
        <v/>
      </c>
      <c r="AN933">
        <f>AN931-AN932</f>
        <v/>
      </c>
      <c r="AO933">
        <f>AO931-AO932</f>
        <v/>
      </c>
      <c r="AP933">
        <f>AP931-AP932</f>
        <v/>
      </c>
      <c r="AQ933">
        <f>AQ931-AQ932</f>
        <v/>
      </c>
      <c r="AS933">
        <f>AS931-AS932</f>
        <v/>
      </c>
      <c r="AT933">
        <f>AT931-AT932</f>
        <v/>
      </c>
    </row>
    <row r="934">
      <c r="A934" t="inlineStr">
        <is>
          <t>Link check</t>
        </is>
      </c>
      <c r="F934">
        <f>F931-F1165</f>
        <v/>
      </c>
      <c r="G934">
        <f>G931-G1165</f>
        <v/>
      </c>
      <c r="H934">
        <f>H931-H1165</f>
        <v/>
      </c>
      <c r="J934">
        <f>J931-J1165</f>
        <v/>
      </c>
      <c r="K934">
        <f>K931-K1165</f>
        <v/>
      </c>
      <c r="L934">
        <f>L931-L1165</f>
        <v/>
      </c>
      <c r="M934">
        <f>M931-M1165</f>
        <v/>
      </c>
      <c r="O934">
        <f>O931-O1165</f>
        <v/>
      </c>
      <c r="P934">
        <f>P931-P1165</f>
        <v/>
      </c>
      <c r="Q934">
        <f>Q931-Q1165</f>
        <v/>
      </c>
      <c r="R934">
        <f>R931-R1165</f>
        <v/>
      </c>
      <c r="T934">
        <f>T931-T1165</f>
        <v/>
      </c>
      <c r="U934">
        <f>U931-U1165</f>
        <v/>
      </c>
      <c r="V934">
        <f>V931-V1165</f>
        <v/>
      </c>
      <c r="W934">
        <f>W931-W1165</f>
        <v/>
      </c>
      <c r="Y934">
        <f>Y931-Y1165</f>
        <v/>
      </c>
      <c r="Z934">
        <f>Z931-Z1165</f>
        <v/>
      </c>
      <c r="AA934">
        <f>AA931-AA1165</f>
        <v/>
      </c>
      <c r="AB934">
        <f>AB931-AB1165</f>
        <v/>
      </c>
      <c r="AD934">
        <f>AD931-AD1165</f>
        <v/>
      </c>
      <c r="AE934">
        <f>AE931-AE1165</f>
        <v/>
      </c>
      <c r="AF934">
        <f>AF931-AF1165</f>
        <v/>
      </c>
      <c r="AG934">
        <f>AG931-AG1165</f>
        <v/>
      </c>
      <c r="AI934">
        <f>AI931-AI1165</f>
        <v/>
      </c>
      <c r="AJ934">
        <f>AJ931-AJ1165</f>
        <v/>
      </c>
      <c r="AK934">
        <f>AK931-AK1165</f>
        <v/>
      </c>
      <c r="AL934">
        <f>AL931-AL1165</f>
        <v/>
      </c>
      <c r="AN934">
        <f>AN931-AN1165</f>
        <v/>
      </c>
      <c r="AO934">
        <f>AO931-AO1165</f>
        <v/>
      </c>
      <c r="AP934">
        <f>AP931-AP1165</f>
        <v/>
      </c>
      <c r="AQ934">
        <f>AQ931-AQ1165</f>
        <v/>
      </c>
      <c r="AS934">
        <f>AS931-AS1165</f>
        <v/>
      </c>
      <c r="AT934">
        <f>AT931-AT1165</f>
        <v/>
      </c>
    </row>
    <row r="936">
      <c r="A936" t="inlineStr">
        <is>
          <t>Geographic assets by location</t>
        </is>
      </c>
    </row>
    <row r="937">
      <c r="A937" t="inlineStr">
        <is>
          <t>U.S.</t>
        </is>
      </c>
      <c r="C937" t="inlineStr">
        <is>
          <t>Million</t>
        </is>
      </c>
      <c r="D937" t="inlineStr">
        <is>
          <t>QQQQ</t>
        </is>
      </c>
      <c r="F937" t="n">
        <v>66157</v>
      </c>
      <c r="G937" t="n">
        <v>64987</v>
      </c>
      <c r="H937" t="n">
        <v>68549</v>
      </c>
      <c r="I937" t="n">
        <v>68438</v>
      </c>
      <c r="K937" t="n">
        <v>71954</v>
      </c>
      <c r="L937" t="n">
        <v>74154</v>
      </c>
      <c r="M937" t="n">
        <v>76867</v>
      </c>
      <c r="N937" t="n">
        <v>75556</v>
      </c>
      <c r="P937" t="n">
        <v>79652</v>
      </c>
      <c r="Q937" t="n">
        <v>77517</v>
      </c>
      <c r="R937" t="n">
        <v>75181</v>
      </c>
      <c r="S937" t="n">
        <v>84860</v>
      </c>
      <c r="U937" t="n">
        <v>86050</v>
      </c>
      <c r="V937" t="n">
        <v>87212</v>
      </c>
      <c r="W937" t="n">
        <v>114403</v>
      </c>
      <c r="X937" t="n">
        <v>128808</v>
      </c>
      <c r="Z937" t="n">
        <v>128652</v>
      </c>
      <c r="AA937" t="n">
        <v>135379</v>
      </c>
      <c r="AB937" t="n">
        <v>142671</v>
      </c>
      <c r="AC937" t="n">
        <v>149687</v>
      </c>
      <c r="AE937" t="n">
        <v>154910</v>
      </c>
      <c r="AF937" t="n">
        <v>156990</v>
      </c>
      <c r="AG937" t="n">
        <v>157785</v>
      </c>
      <c r="AH937" t="n">
        <v>159684</v>
      </c>
      <c r="AJ937" t="n">
        <v>158566</v>
      </c>
      <c r="AK937" t="n">
        <v>161103</v>
      </c>
      <c r="AL937" t="n">
        <v>163169</v>
      </c>
      <c r="AM937" t="n">
        <v>172952</v>
      </c>
      <c r="AO937" t="n">
        <v>172836</v>
      </c>
      <c r="AP937" t="n">
        <v>178847</v>
      </c>
      <c r="AQ937" t="n">
        <v>194260</v>
      </c>
      <c r="AR937" t="n">
        <v>206714</v>
      </c>
      <c r="AT937" t="n">
        <v>211017</v>
      </c>
    </row>
    <row r="938">
      <c r="A938" t="inlineStr">
        <is>
          <t>Canada</t>
        </is>
      </c>
      <c r="C938" t="inlineStr">
        <is>
          <t>Million</t>
        </is>
      </c>
      <c r="D938" t="inlineStr">
        <is>
          <t>QQQQ</t>
        </is>
      </c>
      <c r="F938" t="n">
        <v>19597</v>
      </c>
      <c r="G938" t="n">
        <v>19251</v>
      </c>
      <c r="H938" t="n">
        <v>18125</v>
      </c>
      <c r="I938" t="n">
        <v>18805</v>
      </c>
      <c r="K938" t="n">
        <v>19518</v>
      </c>
      <c r="L938" t="n">
        <v>19355</v>
      </c>
      <c r="M938" t="n">
        <v>19671</v>
      </c>
      <c r="N938" t="n">
        <v>19324</v>
      </c>
      <c r="P938" t="n">
        <v>19394</v>
      </c>
      <c r="Q938" t="n">
        <v>19981</v>
      </c>
      <c r="R938" t="n">
        <v>24681</v>
      </c>
      <c r="S938" t="n">
        <v>21897</v>
      </c>
      <c r="U938" t="n">
        <v>21089</v>
      </c>
      <c r="V938" t="n">
        <v>21777</v>
      </c>
      <c r="W938" t="n">
        <v>22578</v>
      </c>
      <c r="X938" t="n">
        <v>27850</v>
      </c>
      <c r="Z938" t="n">
        <v>28473</v>
      </c>
      <c r="AA938" t="n">
        <v>29014</v>
      </c>
      <c r="AB938" t="n">
        <v>28488</v>
      </c>
      <c r="AC938" t="n">
        <v>35840</v>
      </c>
      <c r="AE938" t="n">
        <v>32689</v>
      </c>
      <c r="AF938" t="n">
        <v>32092</v>
      </c>
      <c r="AG938" t="n">
        <v>33392</v>
      </c>
      <c r="AH938" t="n">
        <v>36403</v>
      </c>
      <c r="AJ938" t="n">
        <v>42309</v>
      </c>
      <c r="AK938" t="n">
        <v>39847</v>
      </c>
      <c r="AL938" t="n">
        <v>51710</v>
      </c>
      <c r="AM938" t="n">
        <v>52989</v>
      </c>
      <c r="AO938" t="n">
        <v>54412</v>
      </c>
      <c r="AP938" t="n">
        <v>54683</v>
      </c>
      <c r="AQ938" t="n">
        <v>51079</v>
      </c>
      <c r="AR938" t="n">
        <v>50894</v>
      </c>
      <c r="AT938" t="n">
        <v>50780</v>
      </c>
    </row>
    <row r="939">
      <c r="A939" t="inlineStr">
        <is>
          <t>U.K.</t>
        </is>
      </c>
      <c r="C939" t="inlineStr">
        <is>
          <t>Million</t>
        </is>
      </c>
      <c r="D939" t="inlineStr">
        <is>
          <t>QQQQ</t>
        </is>
      </c>
      <c r="S939" t="n">
        <v>20005</v>
      </c>
      <c r="U939" t="n">
        <v>22300</v>
      </c>
      <c r="V939" t="n">
        <v>22225</v>
      </c>
      <c r="W939" t="n">
        <v>23918</v>
      </c>
      <c r="X939" t="n">
        <v>23093</v>
      </c>
      <c r="Z939" t="n">
        <v>25068</v>
      </c>
      <c r="AA939" t="n">
        <v>24619</v>
      </c>
      <c r="AB939" t="n">
        <v>24419</v>
      </c>
      <c r="AC939" t="n">
        <v>30184</v>
      </c>
      <c r="AE939" t="n">
        <v>27487</v>
      </c>
      <c r="AF939" t="n">
        <v>28301</v>
      </c>
      <c r="AG939" t="n">
        <v>29999</v>
      </c>
      <c r="AH939" t="n">
        <v>31598</v>
      </c>
      <c r="AJ939" t="n">
        <v>31712</v>
      </c>
      <c r="AK939" t="n">
        <v>34306</v>
      </c>
      <c r="AL939" t="n">
        <v>34882</v>
      </c>
      <c r="AM939" t="n">
        <v>36740</v>
      </c>
      <c r="AO939" t="n">
        <v>36408</v>
      </c>
      <c r="AP939" t="n">
        <v>37963</v>
      </c>
      <c r="AQ939" t="n">
        <v>33225</v>
      </c>
      <c r="AR939" t="n">
        <v>31940</v>
      </c>
      <c r="AT939" t="n">
        <v>34554</v>
      </c>
    </row>
    <row r="940">
      <c r="A940" t="inlineStr">
        <is>
          <t>Australia</t>
        </is>
      </c>
      <c r="C940" t="inlineStr">
        <is>
          <t>Million</t>
        </is>
      </c>
      <c r="D940" t="inlineStr">
        <is>
          <t>QQQQ</t>
        </is>
      </c>
      <c r="F940" t="n">
        <v>12453</v>
      </c>
      <c r="G940" t="n">
        <v>13065</v>
      </c>
      <c r="H940" t="n">
        <v>12445</v>
      </c>
      <c r="I940" t="n">
        <v>13549</v>
      </c>
      <c r="K940" t="n">
        <v>13870</v>
      </c>
      <c r="L940" t="n">
        <v>13637</v>
      </c>
      <c r="M940" t="n">
        <v>14019</v>
      </c>
      <c r="N940" t="n">
        <v>12920</v>
      </c>
      <c r="P940" t="n">
        <v>13661</v>
      </c>
      <c r="Q940" t="n">
        <v>13858</v>
      </c>
      <c r="R940" t="n">
        <v>14613</v>
      </c>
      <c r="S940" t="n">
        <v>14501</v>
      </c>
      <c r="U940" t="n">
        <v>14308</v>
      </c>
      <c r="V940" t="n">
        <v>14120</v>
      </c>
      <c r="W940" t="n">
        <v>13942</v>
      </c>
      <c r="X940" t="n">
        <v>13309</v>
      </c>
      <c r="Z940" t="n">
        <v>13844</v>
      </c>
      <c r="AA940" t="n">
        <v>18239</v>
      </c>
      <c r="AB940" t="n">
        <v>17301</v>
      </c>
      <c r="AC940" t="n">
        <v>22971</v>
      </c>
      <c r="AE940" t="n">
        <v>19499</v>
      </c>
      <c r="AF940" t="n">
        <v>21640</v>
      </c>
      <c r="AG940" t="n">
        <v>22204</v>
      </c>
      <c r="AH940" t="n">
        <v>22000</v>
      </c>
      <c r="AJ940" t="n">
        <v>21936</v>
      </c>
      <c r="AK940" t="n">
        <v>21433</v>
      </c>
      <c r="AL940" t="n">
        <v>20361</v>
      </c>
      <c r="AM940" t="n">
        <v>20767</v>
      </c>
      <c r="AO940" t="n">
        <v>22051</v>
      </c>
      <c r="AP940" t="n">
        <v>27446</v>
      </c>
      <c r="AQ940" t="n">
        <v>25317</v>
      </c>
      <c r="AR940" t="n">
        <v>27068</v>
      </c>
      <c r="AT940" t="n">
        <v>26825</v>
      </c>
    </row>
    <row r="941">
      <c r="A941" t="inlineStr">
        <is>
          <t>Brazil</t>
        </is>
      </c>
      <c r="C941" t="inlineStr">
        <is>
          <t>Million</t>
        </is>
      </c>
      <c r="D941" t="inlineStr">
        <is>
          <t>QQQQ</t>
        </is>
      </c>
      <c r="F941" t="n">
        <v>10877</v>
      </c>
      <c r="G941" t="n">
        <v>11273</v>
      </c>
      <c r="H941" t="n">
        <v>9113</v>
      </c>
      <c r="I941" t="n">
        <v>9968</v>
      </c>
      <c r="K941" t="n">
        <v>11098</v>
      </c>
      <c r="L941" t="n">
        <v>12406</v>
      </c>
      <c r="M941" t="n">
        <v>12508</v>
      </c>
      <c r="N941" t="n">
        <v>12807</v>
      </c>
      <c r="P941" t="n">
        <v>13266</v>
      </c>
      <c r="Q941" t="n">
        <v>22796</v>
      </c>
      <c r="R941" t="n">
        <v>24037</v>
      </c>
      <c r="S941" t="n">
        <v>23931</v>
      </c>
      <c r="U941" t="n">
        <v>23769</v>
      </c>
      <c r="V941" t="n">
        <v>20491</v>
      </c>
      <c r="W941" t="n">
        <v>21200</v>
      </c>
      <c r="X941" t="n">
        <v>22539</v>
      </c>
      <c r="Z941" t="n">
        <v>23426</v>
      </c>
      <c r="AA941" t="n">
        <v>24321</v>
      </c>
      <c r="AB941" t="n">
        <v>23580</v>
      </c>
      <c r="AC941" t="n">
        <v>24354</v>
      </c>
      <c r="AE941" t="n">
        <v>19506</v>
      </c>
      <c r="AF941" t="n">
        <v>18708</v>
      </c>
      <c r="AG941" t="n">
        <v>18566</v>
      </c>
      <c r="AH941" t="n">
        <v>20675</v>
      </c>
      <c r="AJ941" t="n">
        <v>19233</v>
      </c>
      <c r="AK941" t="n">
        <v>22014</v>
      </c>
      <c r="AL941" t="n">
        <v>21372</v>
      </c>
      <c r="AM941" t="n">
        <v>22052</v>
      </c>
      <c r="AO941" t="n">
        <v>26635</v>
      </c>
      <c r="AP941" t="n">
        <v>23947</v>
      </c>
      <c r="AQ941" t="n">
        <v>24556</v>
      </c>
      <c r="AR941" t="n">
        <v>25500</v>
      </c>
      <c r="AT941" t="n">
        <v>26618</v>
      </c>
    </row>
    <row r="942">
      <c r="A942" t="inlineStr">
        <is>
          <t>Europe</t>
        </is>
      </c>
      <c r="C942" t="inlineStr">
        <is>
          <t>Million</t>
        </is>
      </c>
      <c r="D942" t="inlineStr">
        <is>
          <t>QQQQ</t>
        </is>
      </c>
      <c r="S942" t="n">
        <v>3979</v>
      </c>
      <c r="U942" t="n">
        <v>4246</v>
      </c>
      <c r="V942" t="n">
        <v>8130</v>
      </c>
      <c r="W942" t="n">
        <v>12267</v>
      </c>
      <c r="X942" t="n">
        <v>13250</v>
      </c>
      <c r="Z942" t="n">
        <v>14306</v>
      </c>
      <c r="AA942" t="n">
        <v>18838</v>
      </c>
      <c r="AB942" t="n">
        <v>18259</v>
      </c>
      <c r="AC942" t="n">
        <v>19404</v>
      </c>
      <c r="AE942" t="n">
        <v>20318</v>
      </c>
      <c r="AF942" t="n">
        <v>19812</v>
      </c>
      <c r="AG942" t="n">
        <v>21153</v>
      </c>
      <c r="AH942" t="n">
        <v>22267</v>
      </c>
      <c r="AJ942" t="n">
        <v>21341</v>
      </c>
      <c r="AK942" t="n">
        <v>21650</v>
      </c>
      <c r="AL942" t="n">
        <v>22913</v>
      </c>
      <c r="AM942" t="n">
        <v>32065</v>
      </c>
      <c r="AO942" t="n">
        <v>35766</v>
      </c>
      <c r="AP942" t="n">
        <v>37644</v>
      </c>
      <c r="AQ942" t="n">
        <v>39206</v>
      </c>
    </row>
    <row r="943">
      <c r="A943" t="inlineStr">
        <is>
          <t>Germany</t>
        </is>
      </c>
      <c r="C943" t="inlineStr">
        <is>
          <t>Million</t>
        </is>
      </c>
      <c r="D943" t="inlineStr">
        <is>
          <t>QQQQ</t>
        </is>
      </c>
      <c r="AR943" t="n">
        <v>12262</v>
      </c>
      <c r="AT943" t="n">
        <v>15109</v>
      </c>
    </row>
    <row r="944">
      <c r="A944" t="inlineStr">
        <is>
          <t>Other Europe (Excluding Germany)</t>
        </is>
      </c>
      <c r="C944" t="inlineStr">
        <is>
          <t>Million</t>
        </is>
      </c>
      <c r="D944" t="inlineStr">
        <is>
          <t>QQQQ</t>
        </is>
      </c>
      <c r="AR944" t="n">
        <v>31713</v>
      </c>
      <c r="AT944" t="n">
        <v>33652</v>
      </c>
    </row>
    <row r="945">
      <c r="A945" t="inlineStr">
        <is>
          <t>Europe (including U.K.)</t>
        </is>
      </c>
      <c r="C945" t="inlineStr">
        <is>
          <t>Million</t>
        </is>
      </c>
      <c r="D945" t="inlineStr">
        <is>
          <t>QQQQ</t>
        </is>
      </c>
      <c r="F945" t="n">
        <v>12774</v>
      </c>
      <c r="G945" t="n">
        <v>14979</v>
      </c>
      <c r="H945" t="n">
        <v>19634</v>
      </c>
      <c r="I945" t="n">
        <v>20762</v>
      </c>
      <c r="K945" t="n">
        <v>20758</v>
      </c>
      <c r="L945" t="n">
        <v>20285</v>
      </c>
      <c r="M945" t="n">
        <v>20034</v>
      </c>
      <c r="N945" t="n">
        <v>20200</v>
      </c>
      <c r="P945" t="n">
        <v>20266</v>
      </c>
      <c r="Q945" t="n">
        <v>24261</v>
      </c>
      <c r="R945" t="n">
        <v>25595</v>
      </c>
    </row>
    <row r="946">
      <c r="A946" t="inlineStr">
        <is>
          <t>India</t>
        </is>
      </c>
      <c r="C946" t="inlineStr">
        <is>
          <t>Million</t>
        </is>
      </c>
      <c r="D946" t="inlineStr">
        <is>
          <t>QQQQ</t>
        </is>
      </c>
      <c r="AH946" t="n">
        <v>21438</v>
      </c>
      <c r="AJ946" t="n">
        <v>21435</v>
      </c>
      <c r="AK946" t="n">
        <v>20550</v>
      </c>
      <c r="AL946" t="n">
        <v>21095</v>
      </c>
      <c r="AM946" t="n">
        <v>20935</v>
      </c>
      <c r="AO946" t="n">
        <v>21124</v>
      </c>
      <c r="AP946" t="n">
        <v>20296</v>
      </c>
      <c r="AQ946" t="n">
        <v>19723</v>
      </c>
      <c r="AR946" t="n">
        <v>19521</v>
      </c>
      <c r="AT946" t="n">
        <v>20791</v>
      </c>
    </row>
    <row r="947">
      <c r="A947" t="inlineStr">
        <is>
          <t>Colombia</t>
        </is>
      </c>
      <c r="C947" t="inlineStr">
        <is>
          <t>Million</t>
        </is>
      </c>
      <c r="D947" t="inlineStr">
        <is>
          <t>QQQQ</t>
        </is>
      </c>
      <c r="K947" t="n">
        <v>7817</v>
      </c>
      <c r="L947" t="n">
        <v>7458</v>
      </c>
      <c r="M947" t="n">
        <v>7563</v>
      </c>
      <c r="N947" t="n">
        <v>7296</v>
      </c>
      <c r="P947" t="n">
        <v>7588</v>
      </c>
      <c r="Q947" t="n">
        <v>7004</v>
      </c>
      <c r="R947" t="n">
        <v>7205</v>
      </c>
      <c r="S947" t="n">
        <v>7362</v>
      </c>
      <c r="U947" t="n">
        <v>8000</v>
      </c>
      <c r="V947" t="n">
        <v>9024</v>
      </c>
      <c r="W947" t="n">
        <v>8923</v>
      </c>
      <c r="X947" t="n">
        <v>9862</v>
      </c>
      <c r="Z947" t="n">
        <v>10150</v>
      </c>
      <c r="AA947" t="n">
        <v>10139</v>
      </c>
      <c r="AB947" t="n">
        <v>9599</v>
      </c>
      <c r="AC947" t="n">
        <v>10819</v>
      </c>
      <c r="AE947" t="n">
        <v>8264</v>
      </c>
      <c r="AF947" t="n">
        <v>8892</v>
      </c>
      <c r="AG947" t="n">
        <v>8661</v>
      </c>
      <c r="AH947" t="n">
        <v>10919</v>
      </c>
      <c r="AJ947" t="n">
        <v>10200</v>
      </c>
      <c r="AK947" t="n">
        <v>10279</v>
      </c>
      <c r="AL947" t="n">
        <v>10021</v>
      </c>
      <c r="AM947" t="n">
        <v>11065</v>
      </c>
      <c r="AO947" t="n">
        <v>11886</v>
      </c>
      <c r="AP947" t="n">
        <v>10701</v>
      </c>
      <c r="AQ947" t="n">
        <v>9850</v>
      </c>
      <c r="AR947" t="n">
        <v>10567</v>
      </c>
      <c r="AT947" t="n">
        <v>11093</v>
      </c>
    </row>
    <row r="948">
      <c r="A948" t="inlineStr">
        <is>
          <t>Asia</t>
        </is>
      </c>
      <c r="C948" t="inlineStr">
        <is>
          <t>Million</t>
        </is>
      </c>
      <c r="D948" t="inlineStr">
        <is>
          <t>QQQQ</t>
        </is>
      </c>
      <c r="X948" t="n">
        <v>10479</v>
      </c>
      <c r="Z948" t="n">
        <v>12767</v>
      </c>
      <c r="AA948" t="n">
        <v>15583</v>
      </c>
      <c r="AB948" t="n">
        <v>17079</v>
      </c>
      <c r="AC948" t="n">
        <v>17468</v>
      </c>
      <c r="AE948" t="n">
        <v>16877</v>
      </c>
      <c r="AF948" t="n">
        <v>17083</v>
      </c>
      <c r="AG948" t="n">
        <v>25713</v>
      </c>
    </row>
    <row r="949">
      <c r="A949" t="inlineStr">
        <is>
          <t>Other (including Asia and Colombia)</t>
        </is>
      </c>
      <c r="C949" t="inlineStr">
        <is>
          <t>Million</t>
        </is>
      </c>
      <c r="D949" t="inlineStr">
        <is>
          <t>QQQQ</t>
        </is>
      </c>
      <c r="F949" t="n">
        <v>7434</v>
      </c>
      <c r="G949" t="n">
        <v>7443</v>
      </c>
      <c r="H949" t="n">
        <v>7548</v>
      </c>
      <c r="I949" t="n">
        <v>7992</v>
      </c>
    </row>
    <row r="950">
      <c r="A950" t="inlineStr">
        <is>
          <t>Other Asia</t>
        </is>
      </c>
      <c r="C950" t="inlineStr">
        <is>
          <t>Million</t>
        </is>
      </c>
      <c r="D950" t="inlineStr">
        <is>
          <t>QQQQ</t>
        </is>
      </c>
      <c r="AH950" t="n">
        <v>9343</v>
      </c>
      <c r="AJ950" t="n">
        <v>9272</v>
      </c>
      <c r="AK950" t="n">
        <v>9521</v>
      </c>
      <c r="AL950" t="n">
        <v>11265</v>
      </c>
      <c r="AM950" t="n">
        <v>12866</v>
      </c>
      <c r="AO950" t="n">
        <v>13335</v>
      </c>
      <c r="AP950" t="n">
        <v>12562</v>
      </c>
      <c r="AQ950" t="n">
        <v>12181</v>
      </c>
      <c r="AR950" t="n">
        <v>14655</v>
      </c>
      <c r="AT950" t="n">
        <v>15677</v>
      </c>
    </row>
    <row r="951">
      <c r="A951" t="inlineStr">
        <is>
          <t>Other (including Asia)</t>
        </is>
      </c>
      <c r="C951" t="inlineStr">
        <is>
          <t>Million</t>
        </is>
      </c>
      <c r="D951" t="inlineStr">
        <is>
          <t>QQQQ</t>
        </is>
      </c>
      <c r="K951" t="n">
        <v>7776</v>
      </c>
      <c r="L951" t="n">
        <v>9248</v>
      </c>
      <c r="M951" t="n">
        <v>9175</v>
      </c>
      <c r="N951" t="n">
        <v>11723</v>
      </c>
      <c r="P951" t="n">
        <v>12169</v>
      </c>
      <c r="Q951" t="n">
        <v>12766</v>
      </c>
      <c r="R951" t="n">
        <v>13265</v>
      </c>
      <c r="S951" t="n">
        <v>16185</v>
      </c>
      <c r="U951" t="n">
        <v>16173</v>
      </c>
      <c r="V951" t="n">
        <v>16189</v>
      </c>
      <c r="W951" t="n">
        <v>16730</v>
      </c>
    </row>
    <row r="952">
      <c r="A952" t="inlineStr">
        <is>
          <t>Other</t>
        </is>
      </c>
      <c r="C952" t="inlineStr">
        <is>
          <t>Million</t>
        </is>
      </c>
      <c r="D952" t="inlineStr">
        <is>
          <t>QQQQ</t>
        </is>
      </c>
      <c r="X952" t="n">
        <v>7091</v>
      </c>
      <c r="Z952" t="n">
        <v>7539</v>
      </c>
      <c r="AA952" t="n">
        <v>10204</v>
      </c>
      <c r="AB952" t="n">
        <v>10012</v>
      </c>
      <c r="AC952" t="n">
        <v>13242</v>
      </c>
      <c r="AE952" t="n">
        <v>13033</v>
      </c>
      <c r="AF952" t="n">
        <v>12917</v>
      </c>
      <c r="AG952" t="n">
        <v>9610</v>
      </c>
      <c r="AH952" t="n">
        <v>9369</v>
      </c>
      <c r="AJ952" t="n">
        <v>9019</v>
      </c>
      <c r="AK952" t="n">
        <v>8514</v>
      </c>
      <c r="AL952" t="n">
        <v>8636</v>
      </c>
      <c r="AM952" t="n">
        <v>8572</v>
      </c>
      <c r="AO952" t="n">
        <v>7500</v>
      </c>
      <c r="AP952" t="n">
        <v>7777</v>
      </c>
      <c r="AQ952" t="n">
        <v>9753</v>
      </c>
      <c r="AR952" t="n">
        <v>10450</v>
      </c>
      <c r="AT952" t="n">
        <v>10626</v>
      </c>
    </row>
    <row r="953">
      <c r="A953" t="inlineStr">
        <is>
          <t>Total</t>
        </is>
      </c>
      <c r="C953" t="inlineStr">
        <is>
          <t>Million</t>
        </is>
      </c>
      <c r="D953" t="inlineStr">
        <is>
          <t>QQQQ</t>
        </is>
      </c>
      <c r="F953" t="n">
        <v>129292</v>
      </c>
      <c r="G953" t="n">
        <v>130998</v>
      </c>
      <c r="H953" t="n">
        <v>135414</v>
      </c>
      <c r="I953" t="n">
        <v>139514</v>
      </c>
      <c r="K953" t="n">
        <v>152791</v>
      </c>
      <c r="L953" t="n">
        <v>156543</v>
      </c>
      <c r="M953" t="n">
        <v>159837</v>
      </c>
      <c r="N953" t="n">
        <v>159826</v>
      </c>
      <c r="P953" t="n">
        <v>165996</v>
      </c>
      <c r="Q953" t="n">
        <v>178183</v>
      </c>
      <c r="R953" t="n">
        <v>184577</v>
      </c>
      <c r="S953" t="n">
        <v>192720</v>
      </c>
      <c r="U953" t="n">
        <v>195935</v>
      </c>
      <c r="V953" t="n">
        <v>199168</v>
      </c>
      <c r="W953" t="n">
        <v>233961</v>
      </c>
      <c r="X953" t="n">
        <v>256281</v>
      </c>
      <c r="Z953" t="n">
        <v>264225</v>
      </c>
      <c r="AA953" t="n">
        <v>286336</v>
      </c>
      <c r="AB953" t="n">
        <v>291408</v>
      </c>
      <c r="AC953" t="n">
        <v>323969</v>
      </c>
      <c r="AE953" t="n">
        <v>312583</v>
      </c>
      <c r="AF953" t="n">
        <v>316435</v>
      </c>
      <c r="AG953" t="n">
        <v>327083</v>
      </c>
      <c r="AH953" t="n">
        <v>343696</v>
      </c>
      <c r="AJ953" t="n">
        <v>345023</v>
      </c>
      <c r="AK953" t="n">
        <v>349217</v>
      </c>
      <c r="AL953" t="n">
        <v>365424</v>
      </c>
      <c r="AM953" t="n">
        <v>391003</v>
      </c>
      <c r="AO953" t="n">
        <v>401953</v>
      </c>
      <c r="AP953" t="n">
        <v>411866</v>
      </c>
      <c r="AQ953" t="n">
        <v>419150</v>
      </c>
      <c r="AR953" t="n">
        <v>441284</v>
      </c>
      <c r="AT953" t="n">
        <v>456742</v>
      </c>
    </row>
    <row r="954">
      <c r="A954" t="inlineStr">
        <is>
          <t>Total-c</t>
        </is>
      </c>
      <c r="F954">
        <f>SUM(F937:F952)</f>
        <v/>
      </c>
      <c r="G954">
        <f>SUM(G937:G952)</f>
        <v/>
      </c>
      <c r="H954">
        <f>SUM(H937:H952)</f>
        <v/>
      </c>
      <c r="I954">
        <f>SUM(I937:I952)</f>
        <v/>
      </c>
      <c r="K954">
        <f>SUM(K937:K952)</f>
        <v/>
      </c>
      <c r="L954">
        <f>SUM(L937:L952)</f>
        <v/>
      </c>
      <c r="M954">
        <f>SUM(M937:M952)</f>
        <v/>
      </c>
      <c r="N954">
        <f>SUM(N937:N952)</f>
        <v/>
      </c>
      <c r="P954">
        <f>SUM(P937:P952)</f>
        <v/>
      </c>
      <c r="Q954">
        <f>SUM(Q937:Q952)</f>
        <v/>
      </c>
      <c r="R954">
        <f>SUM(R937:R952)</f>
        <v/>
      </c>
      <c r="S954">
        <f>SUM(S937:S952)</f>
        <v/>
      </c>
      <c r="U954">
        <f>SUM(U937:U952)</f>
        <v/>
      </c>
      <c r="V954">
        <f>SUM(V937:V952)</f>
        <v/>
      </c>
      <c r="W954">
        <f>SUM(W937:W952)</f>
        <v/>
      </c>
      <c r="X954">
        <f>SUM(X937:X952)</f>
        <v/>
      </c>
      <c r="Z954">
        <f>SUM(Z937:Z952)</f>
        <v/>
      </c>
      <c r="AA954">
        <f>SUM(AA937:AA952)</f>
        <v/>
      </c>
      <c r="AB954">
        <f>SUM(AB937:AB952)</f>
        <v/>
      </c>
      <c r="AC954">
        <f>SUM(AC937:AC952)</f>
        <v/>
      </c>
      <c r="AE954">
        <f>SUM(AE937:AE952)</f>
        <v/>
      </c>
      <c r="AF954">
        <f>SUM(AF937:AF952)</f>
        <v/>
      </c>
      <c r="AG954">
        <f>SUM(AG937:AG952)</f>
        <v/>
      </c>
      <c r="AH954">
        <f>SUM(AH937:AH952)</f>
        <v/>
      </c>
      <c r="AJ954">
        <f>SUM(AJ937:AJ952)</f>
        <v/>
      </c>
      <c r="AK954">
        <f>SUM(AK937:AK952)</f>
        <v/>
      </c>
      <c r="AL954">
        <f>SUM(AL937:AL952)</f>
        <v/>
      </c>
      <c r="AM954">
        <f>SUM(AM937:AM952)</f>
        <v/>
      </c>
      <c r="AO954">
        <f>SUM(AO937:AO952)</f>
        <v/>
      </c>
      <c r="AP954">
        <f>SUM(AP937:AP952)</f>
        <v/>
      </c>
      <c r="AQ954">
        <f>SUM(AQ937:AQ952)</f>
        <v/>
      </c>
      <c r="AR954">
        <f>SUM(AR937:AR952)</f>
        <v/>
      </c>
      <c r="AT954">
        <f>SUM(AT937:AT952)</f>
        <v/>
      </c>
    </row>
    <row r="955">
      <c r="A955" t="inlineStr">
        <is>
          <t>Sum check</t>
        </is>
      </c>
      <c r="F955">
        <f>F953-F954</f>
        <v/>
      </c>
      <c r="G955">
        <f>G953-G954</f>
        <v/>
      </c>
      <c r="H955">
        <f>H953-H954</f>
        <v/>
      </c>
      <c r="I955">
        <f>I953-I954</f>
        <v/>
      </c>
      <c r="K955">
        <f>K953-K954</f>
        <v/>
      </c>
      <c r="L955">
        <f>L953-L954</f>
        <v/>
      </c>
      <c r="M955">
        <f>M953-M954</f>
        <v/>
      </c>
      <c r="N955">
        <f>N953-N954</f>
        <v/>
      </c>
      <c r="P955">
        <f>P953-P954</f>
        <v/>
      </c>
      <c r="Q955">
        <f>Q953-Q954</f>
        <v/>
      </c>
      <c r="R955">
        <f>R953-R954</f>
        <v/>
      </c>
      <c r="S955">
        <f>S953-S954</f>
        <v/>
      </c>
      <c r="U955">
        <f>U953-U954</f>
        <v/>
      </c>
      <c r="V955">
        <f>V953-V954</f>
        <v/>
      </c>
      <c r="W955">
        <f>W953-W954</f>
        <v/>
      </c>
      <c r="X955">
        <f>X953-X954</f>
        <v/>
      </c>
      <c r="Z955">
        <f>Z953-Z954</f>
        <v/>
      </c>
      <c r="AA955">
        <f>AA953-AA954</f>
        <v/>
      </c>
      <c r="AB955">
        <f>AB953-AB954</f>
        <v/>
      </c>
      <c r="AC955">
        <f>AC953-AC954</f>
        <v/>
      </c>
      <c r="AE955">
        <f>AE953-AE954</f>
        <v/>
      </c>
      <c r="AF955">
        <f>AF953-AF954</f>
        <v/>
      </c>
      <c r="AG955">
        <f>AG953-AG954</f>
        <v/>
      </c>
      <c r="AH955">
        <f>AH953-AH954</f>
        <v/>
      </c>
      <c r="AJ955">
        <f>AJ953-AJ954</f>
        <v/>
      </c>
      <c r="AK955">
        <f>AK953-AK954</f>
        <v/>
      </c>
      <c r="AL955">
        <f>AL953-AL954</f>
        <v/>
      </c>
      <c r="AM955">
        <f>AM953-AM954</f>
        <v/>
      </c>
      <c r="AO955">
        <f>AO953-AO954</f>
        <v/>
      </c>
      <c r="AP955">
        <f>AP953-AP954</f>
        <v/>
      </c>
      <c r="AQ955">
        <f>AQ953-AQ954</f>
        <v/>
      </c>
      <c r="AR955">
        <f>AR953-AR954</f>
        <v/>
      </c>
      <c r="AT955">
        <f>AT953-AT954</f>
        <v/>
      </c>
    </row>
    <row r="956">
      <c r="A956" t="inlineStr">
        <is>
          <t>Link check</t>
        </is>
      </c>
      <c r="F956">
        <f>F953-F1257</f>
        <v/>
      </c>
      <c r="G956">
        <f>G953-G1257</f>
        <v/>
      </c>
      <c r="H956">
        <f>H953-H1257</f>
        <v/>
      </c>
      <c r="I956">
        <f>I953-I1257</f>
        <v/>
      </c>
      <c r="K956">
        <f>K953-K1257</f>
        <v/>
      </c>
      <c r="L956">
        <f>L953-L1257</f>
        <v/>
      </c>
      <c r="M956">
        <f>M953-M1257</f>
        <v/>
      </c>
      <c r="N956">
        <f>N953-N1257</f>
        <v/>
      </c>
      <c r="P956">
        <f>P953-P1257</f>
        <v/>
      </c>
      <c r="Q956">
        <f>Q953-Q1257</f>
        <v/>
      </c>
      <c r="R956">
        <f>R953-R1257</f>
        <v/>
      </c>
      <c r="S956">
        <f>S953-S1257</f>
        <v/>
      </c>
      <c r="U956">
        <f>U953-U1257</f>
        <v/>
      </c>
      <c r="V956">
        <f>V953-V1257</f>
        <v/>
      </c>
      <c r="W956">
        <f>W953-W1257</f>
        <v/>
      </c>
      <c r="X956">
        <f>X953-X1257</f>
        <v/>
      </c>
      <c r="Z956">
        <f>Z953-Z1257</f>
        <v/>
      </c>
      <c r="AA956">
        <f>AA953-AA1257</f>
        <v/>
      </c>
      <c r="AB956">
        <f>AB953-AB1257</f>
        <v/>
      </c>
      <c r="AC956">
        <f>AC953-AC1257</f>
        <v/>
      </c>
      <c r="AE956">
        <f>AE953-AE1257</f>
        <v/>
      </c>
      <c r="AF956">
        <f>AF953-AF1257</f>
        <v/>
      </c>
      <c r="AG956">
        <f>AG953-AG1257</f>
        <v/>
      </c>
      <c r="AH956">
        <f>AH953-AH1257</f>
        <v/>
      </c>
      <c r="AJ956">
        <f>AJ953-AJ1257</f>
        <v/>
      </c>
      <c r="AK956">
        <f>AK953-AK1257</f>
        <v/>
      </c>
      <c r="AL956">
        <f>AL953-AL1257</f>
        <v/>
      </c>
      <c r="AM956">
        <f>AM953-AM1257</f>
        <v/>
      </c>
      <c r="AO956">
        <f>AO953-AO1257</f>
        <v/>
      </c>
      <c r="AP956">
        <f>AP953-AP1257</f>
        <v/>
      </c>
      <c r="AQ956">
        <f>AQ953-AQ1257</f>
        <v/>
      </c>
      <c r="AR956">
        <f>AR953-AR1257</f>
        <v/>
      </c>
      <c r="AT956">
        <f>AT953-AT1257</f>
        <v/>
      </c>
    </row>
    <row r="958">
      <c r="A958" t="inlineStr">
        <is>
          <t>Capital invested</t>
        </is>
      </c>
    </row>
    <row r="959">
      <c r="A959" t="inlineStr">
        <is>
          <t>Renewable power and transition</t>
        </is>
      </c>
    </row>
    <row r="960">
      <c r="A960" t="inlineStr">
        <is>
          <t>North America</t>
        </is>
      </c>
      <c r="C960" t="inlineStr">
        <is>
          <t>Million</t>
        </is>
      </c>
      <c r="D960" t="inlineStr">
        <is>
          <t>QQQQ</t>
        </is>
      </c>
      <c r="F960" t="n">
        <v>613</v>
      </c>
      <c r="H960" t="n">
        <v>560</v>
      </c>
      <c r="I960" t="n">
        <v>814</v>
      </c>
      <c r="K960" t="n">
        <v>43</v>
      </c>
      <c r="L960" t="n">
        <v>925</v>
      </c>
      <c r="M960" t="n">
        <v>925</v>
      </c>
      <c r="N960" t="n">
        <v>937</v>
      </c>
      <c r="P960" t="n">
        <v>929</v>
      </c>
      <c r="Q960" t="n">
        <v>53</v>
      </c>
      <c r="R960" t="n">
        <v>53</v>
      </c>
      <c r="S960" t="n">
        <v>595</v>
      </c>
      <c r="U960" t="n">
        <v>560</v>
      </c>
      <c r="V960" t="n">
        <v>554</v>
      </c>
      <c r="W960" t="n">
        <v>607</v>
      </c>
      <c r="X960" t="n">
        <v>59</v>
      </c>
      <c r="Z960" t="n">
        <v>59</v>
      </c>
      <c r="AA960" t="n">
        <v>423</v>
      </c>
      <c r="AB960" t="n">
        <v>370</v>
      </c>
      <c r="AC960" t="n">
        <v>420</v>
      </c>
      <c r="AE960" t="n">
        <v>531</v>
      </c>
      <c r="AF960" t="n">
        <v>201</v>
      </c>
      <c r="AG960" t="n">
        <v>204</v>
      </c>
      <c r="AH960" t="n">
        <v>903</v>
      </c>
      <c r="AJ960" t="n">
        <v>1713</v>
      </c>
      <c r="AK960" t="n">
        <v>1692</v>
      </c>
      <c r="AL960" t="n">
        <v>1698</v>
      </c>
      <c r="AM960" t="n">
        <v>962</v>
      </c>
      <c r="AO960" t="n">
        <v>954</v>
      </c>
      <c r="AP960" t="n">
        <v>1156</v>
      </c>
      <c r="AQ960" t="n">
        <v>1644</v>
      </c>
    </row>
    <row r="961">
      <c r="A961" t="inlineStr">
        <is>
          <t>South America</t>
        </is>
      </c>
      <c r="C961" t="inlineStr">
        <is>
          <t>Million</t>
        </is>
      </c>
      <c r="D961" t="inlineStr">
        <is>
          <t>QQQQ</t>
        </is>
      </c>
      <c r="F961" t="n">
        <v>603</v>
      </c>
      <c r="G961" t="n">
        <v>738</v>
      </c>
      <c r="H961" t="n">
        <v>895</v>
      </c>
      <c r="I961" t="n">
        <v>131</v>
      </c>
      <c r="K961" t="n">
        <v>2221</v>
      </c>
      <c r="L961" t="n">
        <v>2613</v>
      </c>
      <c r="M961" t="n">
        <v>2953</v>
      </c>
      <c r="N961" t="n">
        <v>2968</v>
      </c>
      <c r="P961" t="n">
        <v>977</v>
      </c>
      <c r="Q961" t="n">
        <v>573</v>
      </c>
      <c r="R961" t="n">
        <v>170</v>
      </c>
      <c r="S961" t="n">
        <v>800</v>
      </c>
      <c r="U961" t="n">
        <v>739</v>
      </c>
      <c r="V961" t="n">
        <v>631</v>
      </c>
      <c r="W961" t="n">
        <v>727</v>
      </c>
      <c r="X961" t="n">
        <v>110</v>
      </c>
      <c r="Z961" t="n">
        <v>104</v>
      </c>
      <c r="AA961" t="n">
        <v>110</v>
      </c>
      <c r="AB961" t="n">
        <v>14</v>
      </c>
      <c r="AC961" t="n">
        <v>17</v>
      </c>
      <c r="AE961" t="n">
        <v>24</v>
      </c>
      <c r="AF961" t="n">
        <v>43</v>
      </c>
      <c r="AG961" t="n">
        <v>58</v>
      </c>
      <c r="AH961" t="n">
        <v>108</v>
      </c>
      <c r="AJ961" t="n">
        <v>199</v>
      </c>
      <c r="AK961" t="n">
        <v>214</v>
      </c>
      <c r="AL961" t="n">
        <v>210</v>
      </c>
      <c r="AM961" t="n">
        <v>225</v>
      </c>
      <c r="AO961" t="n">
        <v>178</v>
      </c>
      <c r="AP961" t="n">
        <v>493</v>
      </c>
      <c r="AQ961" t="n">
        <v>510</v>
      </c>
    </row>
    <row r="962">
      <c r="A962" t="inlineStr">
        <is>
          <t>Europe</t>
        </is>
      </c>
      <c r="C962" t="inlineStr">
        <is>
          <t>Million</t>
        </is>
      </c>
      <c r="D962" t="inlineStr">
        <is>
          <t>QQQQ</t>
        </is>
      </c>
      <c r="F962" t="n">
        <v>63</v>
      </c>
      <c r="G962" t="n">
        <v>126</v>
      </c>
      <c r="H962" t="n">
        <v>126</v>
      </c>
      <c r="K962" t="n">
        <v>68</v>
      </c>
      <c r="L962" t="n">
        <v>61</v>
      </c>
      <c r="M962" t="n">
        <v>61</v>
      </c>
      <c r="N962" t="n">
        <v>91</v>
      </c>
      <c r="P962" t="n">
        <v>109</v>
      </c>
      <c r="Q962" t="n">
        <v>64</v>
      </c>
      <c r="R962" t="n">
        <v>347</v>
      </c>
      <c r="S962" t="n">
        <v>431</v>
      </c>
      <c r="U962" t="n">
        <v>418</v>
      </c>
      <c r="V962" t="n">
        <v>1108</v>
      </c>
      <c r="W962" t="n">
        <v>883</v>
      </c>
      <c r="X962" t="n">
        <v>770</v>
      </c>
      <c r="Z962" t="n">
        <v>768</v>
      </c>
      <c r="AA962" t="n">
        <v>72</v>
      </c>
      <c r="AB962" t="n">
        <v>14</v>
      </c>
      <c r="AC962" t="n">
        <v>556</v>
      </c>
      <c r="AE962" t="n">
        <v>597</v>
      </c>
      <c r="AF962" t="n">
        <v>596</v>
      </c>
      <c r="AG962" t="n">
        <v>2391</v>
      </c>
      <c r="AH962" t="n">
        <v>1846</v>
      </c>
      <c r="AJ962" t="n">
        <v>1986</v>
      </c>
      <c r="AK962" t="n">
        <v>2018</v>
      </c>
      <c r="AL962" t="n">
        <v>238</v>
      </c>
      <c r="AM962" t="n">
        <v>253</v>
      </c>
      <c r="AO962" t="n">
        <v>321</v>
      </c>
      <c r="AP962" t="n">
        <v>332</v>
      </c>
      <c r="AQ962" t="n">
        <v>333</v>
      </c>
    </row>
    <row r="963">
      <c r="A963" t="inlineStr">
        <is>
          <t>Asia and other</t>
        </is>
      </c>
      <c r="C963" t="inlineStr">
        <is>
          <t>Million</t>
        </is>
      </c>
      <c r="D963" t="inlineStr">
        <is>
          <t>QQQQ</t>
        </is>
      </c>
      <c r="AA963" t="n">
        <v>55</v>
      </c>
      <c r="AB963" t="n">
        <v>226</v>
      </c>
      <c r="AC963" t="n">
        <v>228</v>
      </c>
      <c r="AE963" t="n">
        <v>228</v>
      </c>
      <c r="AF963" t="n">
        <v>212</v>
      </c>
      <c r="AG963" t="n">
        <v>257</v>
      </c>
      <c r="AH963" t="n">
        <v>265</v>
      </c>
      <c r="AJ963" t="n">
        <v>272</v>
      </c>
      <c r="AK963" t="n">
        <v>341</v>
      </c>
      <c r="AL963" t="n">
        <v>140</v>
      </c>
      <c r="AM963" t="n">
        <v>252</v>
      </c>
      <c r="AO963" t="n">
        <v>266</v>
      </c>
      <c r="AP963" t="n">
        <v>349</v>
      </c>
      <c r="AQ963" t="n">
        <v>393</v>
      </c>
    </row>
    <row r="964">
      <c r="A964" t="inlineStr">
        <is>
          <t>Total invested</t>
        </is>
      </c>
      <c r="C964" t="inlineStr">
        <is>
          <t>Million</t>
        </is>
      </c>
      <c r="D964" t="inlineStr">
        <is>
          <t>QQQQ</t>
        </is>
      </c>
      <c r="I964" t="n">
        <v>945</v>
      </c>
      <c r="K964" t="n">
        <v>2332</v>
      </c>
      <c r="L964" t="n">
        <v>3599</v>
      </c>
      <c r="M964" t="n">
        <v>3939</v>
      </c>
      <c r="N964" t="n">
        <v>3996</v>
      </c>
      <c r="P964" t="n">
        <v>2015</v>
      </c>
      <c r="Q964" t="n">
        <v>690</v>
      </c>
      <c r="R964" t="n">
        <v>570</v>
      </c>
      <c r="S964" t="n">
        <v>1826</v>
      </c>
      <c r="U964" t="n">
        <v>1717</v>
      </c>
      <c r="V964" t="n">
        <v>2293</v>
      </c>
      <c r="W964" t="n">
        <v>2217</v>
      </c>
      <c r="X964" t="n">
        <v>939</v>
      </c>
      <c r="Z964" t="n">
        <v>931</v>
      </c>
      <c r="AA964" t="n">
        <v>660</v>
      </c>
      <c r="AB964" t="n">
        <v>624</v>
      </c>
      <c r="AC964" t="n">
        <v>1221</v>
      </c>
      <c r="AE964" t="n">
        <v>1380</v>
      </c>
      <c r="AF964" t="n">
        <v>1052</v>
      </c>
      <c r="AG964" t="n">
        <v>2910</v>
      </c>
      <c r="AH964" t="n">
        <v>3122</v>
      </c>
      <c r="AJ964" t="n">
        <v>4170</v>
      </c>
      <c r="AK964" t="n">
        <v>4265</v>
      </c>
      <c r="AL964" t="n">
        <v>2286</v>
      </c>
      <c r="AM964" t="n">
        <v>1692</v>
      </c>
      <c r="AO964" t="n">
        <v>1719</v>
      </c>
      <c r="AP964" t="n">
        <v>2330</v>
      </c>
      <c r="AQ964" t="n">
        <v>2880</v>
      </c>
    </row>
    <row r="965">
      <c r="A965" t="inlineStr">
        <is>
          <t>Total invested-c</t>
        </is>
      </c>
      <c r="I965">
        <f>SUM(I960:I963)</f>
        <v/>
      </c>
      <c r="K965">
        <f>SUM(K960:K963)</f>
        <v/>
      </c>
      <c r="L965">
        <f>SUM(L960:L963)</f>
        <v/>
      </c>
      <c r="M965">
        <f>SUM(M960:M963)</f>
        <v/>
      </c>
      <c r="N965">
        <f>SUM(N960:N963)</f>
        <v/>
      </c>
      <c r="P965">
        <f>SUM(P960:P963)</f>
        <v/>
      </c>
      <c r="Q965">
        <f>SUM(Q960:Q963)</f>
        <v/>
      </c>
      <c r="R965">
        <f>SUM(R960:R963)</f>
        <v/>
      </c>
      <c r="S965">
        <f>SUM(S960:S963)</f>
        <v/>
      </c>
      <c r="U965">
        <f>SUM(U960:U963)</f>
        <v/>
      </c>
      <c r="V965">
        <f>SUM(V960:V963)</f>
        <v/>
      </c>
      <c r="W965">
        <f>SUM(W960:W963)</f>
        <v/>
      </c>
      <c r="X965">
        <f>SUM(X960:X963)</f>
        <v/>
      </c>
      <c r="Z965">
        <f>SUM(Z960:Z963)</f>
        <v/>
      </c>
      <c r="AA965">
        <f>SUM(AA960:AA963)</f>
        <v/>
      </c>
      <c r="AB965">
        <f>SUM(AB960:AB963)</f>
        <v/>
      </c>
      <c r="AC965">
        <f>SUM(AC960:AC963)</f>
        <v/>
      </c>
      <c r="AE965">
        <f>SUM(AE960:AE963)</f>
        <v/>
      </c>
      <c r="AF965">
        <f>SUM(AF960:AF963)</f>
        <v/>
      </c>
      <c r="AG965">
        <f>SUM(AG960:AG963)</f>
        <v/>
      </c>
      <c r="AH965">
        <f>SUM(AH960:AH963)</f>
        <v/>
      </c>
      <c r="AJ965">
        <f>SUM(AJ960:AJ963)</f>
        <v/>
      </c>
      <c r="AK965">
        <f>SUM(AK960:AK963)</f>
        <v/>
      </c>
      <c r="AL965">
        <f>SUM(AL960:AL963)</f>
        <v/>
      </c>
      <c r="AM965">
        <f>SUM(AM960:AM963)</f>
        <v/>
      </c>
      <c r="AO965">
        <f>SUM(AO960:AO963)</f>
        <v/>
      </c>
      <c r="AP965">
        <f>SUM(AP960:AP963)</f>
        <v/>
      </c>
      <c r="AQ965">
        <f>SUM(AQ960:AQ963)</f>
        <v/>
      </c>
    </row>
    <row r="966">
      <c r="A966" t="inlineStr">
        <is>
          <t>Sum check</t>
        </is>
      </c>
      <c r="I966">
        <f>I964-I965</f>
        <v/>
      </c>
      <c r="K966">
        <f>K964-K965</f>
        <v/>
      </c>
      <c r="L966">
        <f>L964-L965</f>
        <v/>
      </c>
      <c r="M966">
        <f>M964-M965</f>
        <v/>
      </c>
      <c r="N966">
        <f>N964-N965</f>
        <v/>
      </c>
      <c r="P966">
        <f>P964-P965</f>
        <v/>
      </c>
      <c r="Q966">
        <f>Q964-Q965</f>
        <v/>
      </c>
      <c r="R966">
        <f>R964-R965</f>
        <v/>
      </c>
      <c r="S966">
        <f>S964-S965</f>
        <v/>
      </c>
      <c r="U966">
        <f>U964-U965</f>
        <v/>
      </c>
      <c r="V966">
        <f>V964-V965</f>
        <v/>
      </c>
      <c r="W966">
        <f>W964-W965</f>
        <v/>
      </c>
      <c r="X966">
        <f>X964-X965</f>
        <v/>
      </c>
      <c r="Z966">
        <f>Z964-Z965</f>
        <v/>
      </c>
      <c r="AA966">
        <f>AA964-AA965</f>
        <v/>
      </c>
      <c r="AB966">
        <f>AB964-AB965</f>
        <v/>
      </c>
      <c r="AC966">
        <f>AC964-AC965</f>
        <v/>
      </c>
      <c r="AE966">
        <f>AE964-AE965</f>
        <v/>
      </c>
      <c r="AF966">
        <f>AF964-AF965</f>
        <v/>
      </c>
      <c r="AG966">
        <f>AG964-AG965</f>
        <v/>
      </c>
      <c r="AH966">
        <f>AH964-AH965</f>
        <v/>
      </c>
      <c r="AJ966">
        <f>AJ964-AJ965</f>
        <v/>
      </c>
      <c r="AK966">
        <f>AK964-AK965</f>
        <v/>
      </c>
      <c r="AL966">
        <f>AL964-AL965</f>
        <v/>
      </c>
      <c r="AM966">
        <f>AM964-AM965</f>
        <v/>
      </c>
      <c r="AO966">
        <f>AO964-AO965</f>
        <v/>
      </c>
      <c r="AP966">
        <f>AP964-AP965</f>
        <v/>
      </c>
      <c r="AQ966">
        <f>AQ964-AQ965</f>
        <v/>
      </c>
    </row>
    <row r="968">
      <c r="A968" t="inlineStr">
        <is>
          <t>Committed</t>
        </is>
      </c>
      <c r="C968" t="inlineStr">
        <is>
          <t>Million</t>
        </is>
      </c>
      <c r="D968" t="inlineStr">
        <is>
          <t>QQQQ</t>
        </is>
      </c>
      <c r="I968" t="n">
        <v>3563</v>
      </c>
      <c r="K968" t="n">
        <v>1369</v>
      </c>
      <c r="L968" t="n">
        <v>168</v>
      </c>
    </row>
    <row r="969">
      <c r="A969" t="inlineStr">
        <is>
          <t>Total</t>
        </is>
      </c>
      <c r="C969" t="inlineStr">
        <is>
          <t>Million</t>
        </is>
      </c>
      <c r="D969" t="inlineStr">
        <is>
          <t>QQQQ</t>
        </is>
      </c>
      <c r="F969" t="n">
        <v>1279</v>
      </c>
      <c r="G969" t="n">
        <v>864</v>
      </c>
      <c r="H969" t="n">
        <v>1581</v>
      </c>
      <c r="I969" t="n">
        <v>4508</v>
      </c>
      <c r="K969" t="n">
        <v>3701</v>
      </c>
      <c r="L969" t="n">
        <v>3767</v>
      </c>
      <c r="M969" t="n">
        <v>3939</v>
      </c>
    </row>
    <row r="970">
      <c r="A970" t="inlineStr">
        <is>
          <t>Total-c</t>
        </is>
      </c>
      <c r="F970">
        <f>SUM(F968,F960:F963)</f>
        <v/>
      </c>
      <c r="G970">
        <f>SUM(G968,G960:G963)</f>
        <v/>
      </c>
      <c r="H970">
        <f>SUM(H968,H960:H963)</f>
        <v/>
      </c>
      <c r="I970">
        <f>SUM(I968,I960:I963)</f>
        <v/>
      </c>
      <c r="K970">
        <f>SUM(K968,K960:K963)</f>
        <v/>
      </c>
      <c r="L970">
        <f>SUM(L968,L960:L963)</f>
        <v/>
      </c>
      <c r="M970">
        <f>SUM(M968,M960:M963)</f>
        <v/>
      </c>
    </row>
    <row r="971">
      <c r="A971" t="inlineStr">
        <is>
          <t>Sum check</t>
        </is>
      </c>
      <c r="F971">
        <f>F969-F970</f>
        <v/>
      </c>
      <c r="G971">
        <f>G969-G970</f>
        <v/>
      </c>
      <c r="H971">
        <f>H969-H970</f>
        <v/>
      </c>
      <c r="I971">
        <f>I969-I970</f>
        <v/>
      </c>
      <c r="K971">
        <f>K969-K970</f>
        <v/>
      </c>
      <c r="L971">
        <f>L969-L970</f>
        <v/>
      </c>
      <c r="M971">
        <f>M969-M970</f>
        <v/>
      </c>
    </row>
    <row r="973">
      <c r="A973" t="inlineStr">
        <is>
          <t>Infrastructure</t>
        </is>
      </c>
    </row>
    <row r="974">
      <c r="A974" t="inlineStr">
        <is>
          <t>North America</t>
        </is>
      </c>
      <c r="C974" t="inlineStr">
        <is>
          <t>Million</t>
        </is>
      </c>
      <c r="D974" t="inlineStr">
        <is>
          <t>QQQQ</t>
        </is>
      </c>
      <c r="F974" t="n">
        <v>524</v>
      </c>
      <c r="G974" t="n">
        <v>132</v>
      </c>
      <c r="H974" t="n">
        <v>133</v>
      </c>
      <c r="I974" t="n">
        <v>1261</v>
      </c>
      <c r="K974" t="n">
        <v>262</v>
      </c>
      <c r="L974" t="n">
        <v>600</v>
      </c>
      <c r="M974" t="n">
        <v>775</v>
      </c>
      <c r="N974" t="n">
        <v>1193</v>
      </c>
      <c r="P974" t="n">
        <v>936</v>
      </c>
      <c r="Q974" t="n">
        <v>1059</v>
      </c>
      <c r="R974" t="n">
        <v>522</v>
      </c>
      <c r="S974" t="n">
        <v>464</v>
      </c>
      <c r="U974" t="n">
        <v>716</v>
      </c>
      <c r="V974" t="n">
        <v>474</v>
      </c>
      <c r="W974" t="n">
        <v>493</v>
      </c>
      <c r="X974" t="n">
        <v>4507</v>
      </c>
      <c r="Z974" t="n">
        <v>4290</v>
      </c>
      <c r="AA974" t="n">
        <v>4131</v>
      </c>
      <c r="AB974" t="n">
        <v>4085</v>
      </c>
      <c r="AC974" t="n">
        <v>5880</v>
      </c>
      <c r="AE974" t="n">
        <v>6326</v>
      </c>
      <c r="AF974" t="n">
        <v>6486</v>
      </c>
      <c r="AG974" t="n">
        <v>8150</v>
      </c>
      <c r="AH974" t="n">
        <v>2524</v>
      </c>
      <c r="AJ974" t="n">
        <v>2187</v>
      </c>
      <c r="AK974" t="n">
        <v>2026</v>
      </c>
      <c r="AL974" t="n">
        <v>4307</v>
      </c>
      <c r="AM974" t="n">
        <v>6055</v>
      </c>
      <c r="AO974" t="n">
        <v>6316</v>
      </c>
      <c r="AP974" t="n">
        <v>9052</v>
      </c>
      <c r="AQ974" t="n">
        <v>5714</v>
      </c>
    </row>
    <row r="975">
      <c r="A975" t="inlineStr">
        <is>
          <t>South America</t>
        </is>
      </c>
      <c r="C975" t="inlineStr">
        <is>
          <t>Million</t>
        </is>
      </c>
      <c r="D975" t="inlineStr">
        <is>
          <t>QQQQ</t>
        </is>
      </c>
      <c r="F975" t="n">
        <v>193</v>
      </c>
      <c r="G975" t="n">
        <v>533</v>
      </c>
      <c r="H975" t="n">
        <v>576</v>
      </c>
      <c r="I975" t="n">
        <v>459</v>
      </c>
      <c r="K975" t="n">
        <v>383</v>
      </c>
      <c r="L975" t="n">
        <v>201</v>
      </c>
      <c r="M975" t="n">
        <v>692</v>
      </c>
      <c r="N975" t="n">
        <v>565</v>
      </c>
      <c r="P975" t="n">
        <v>517</v>
      </c>
      <c r="Q975" t="n">
        <v>5660</v>
      </c>
      <c r="R975" t="n">
        <v>5609</v>
      </c>
      <c r="S975" t="n">
        <v>5695</v>
      </c>
      <c r="U975" t="n">
        <v>5642</v>
      </c>
      <c r="V975" t="n">
        <v>327</v>
      </c>
      <c r="W975" t="n">
        <v>255</v>
      </c>
      <c r="X975" t="n">
        <v>3</v>
      </c>
      <c r="Z975" t="n">
        <v>777</v>
      </c>
      <c r="AA975" t="n">
        <v>805</v>
      </c>
      <c r="AB975" t="n">
        <v>895</v>
      </c>
      <c r="AC975" t="n">
        <v>966</v>
      </c>
      <c r="AE975" t="n">
        <v>229</v>
      </c>
      <c r="AF975" t="n">
        <v>251</v>
      </c>
      <c r="AG975" t="n">
        <v>255</v>
      </c>
      <c r="AH975" t="n">
        <v>212</v>
      </c>
      <c r="AJ975" t="n">
        <v>242</v>
      </c>
      <c r="AK975" t="n">
        <v>192</v>
      </c>
      <c r="AL975" t="n">
        <v>134</v>
      </c>
      <c r="AM975" t="n">
        <v>303</v>
      </c>
      <c r="AO975" t="n">
        <v>372</v>
      </c>
      <c r="AP975" t="n">
        <v>381</v>
      </c>
      <c r="AQ975" t="n">
        <v>325</v>
      </c>
    </row>
    <row r="976">
      <c r="A976" t="inlineStr">
        <is>
          <t>Europe</t>
        </is>
      </c>
      <c r="C976" t="inlineStr">
        <is>
          <t>Million</t>
        </is>
      </c>
      <c r="D976" t="inlineStr">
        <is>
          <t>QQQQ</t>
        </is>
      </c>
      <c r="F976" t="n">
        <v>1000</v>
      </c>
      <c r="G976" t="n">
        <v>1000</v>
      </c>
      <c r="H976" t="n">
        <v>208</v>
      </c>
      <c r="I976" t="n">
        <v>225</v>
      </c>
      <c r="K976" t="n">
        <v>325</v>
      </c>
      <c r="L976" t="n">
        <v>325</v>
      </c>
      <c r="M976" t="n">
        <v>117</v>
      </c>
      <c r="N976" t="n">
        <v>107</v>
      </c>
      <c r="P976" t="n">
        <v>7</v>
      </c>
      <c r="Q976" t="n">
        <v>58</v>
      </c>
      <c r="R976" t="n">
        <v>101</v>
      </c>
      <c r="S976" t="n">
        <v>104</v>
      </c>
      <c r="U976" t="n">
        <v>104</v>
      </c>
      <c r="V976" t="n">
        <v>80</v>
      </c>
      <c r="W976" t="n">
        <v>37</v>
      </c>
      <c r="X976" t="n">
        <v>27</v>
      </c>
      <c r="Z976" t="n">
        <v>27</v>
      </c>
      <c r="AA976" t="n">
        <v>158</v>
      </c>
      <c r="AB976" t="n">
        <v>158</v>
      </c>
      <c r="AC976" t="n">
        <v>458</v>
      </c>
      <c r="AE976" t="n">
        <v>878</v>
      </c>
      <c r="AF976" t="n">
        <v>798</v>
      </c>
      <c r="AG976" t="n">
        <v>798</v>
      </c>
      <c r="AH976" t="n">
        <v>498</v>
      </c>
      <c r="AJ976" t="n">
        <v>78</v>
      </c>
      <c r="AK976" t="n">
        <v>40</v>
      </c>
      <c r="AL976" t="n">
        <v>33</v>
      </c>
      <c r="AM976" t="n">
        <v>1177</v>
      </c>
      <c r="AO976" t="n">
        <v>3091</v>
      </c>
      <c r="AP976" t="n">
        <v>3576</v>
      </c>
      <c r="AQ976" t="n">
        <v>3919</v>
      </c>
    </row>
    <row r="977">
      <c r="A977" t="inlineStr">
        <is>
          <t>Asia and other</t>
        </is>
      </c>
      <c r="C977" t="inlineStr">
        <is>
          <t>Million</t>
        </is>
      </c>
      <c r="D977" t="inlineStr">
        <is>
          <t>QQQQ</t>
        </is>
      </c>
      <c r="G977" t="n">
        <v>351</v>
      </c>
      <c r="H977" t="n">
        <v>1801</v>
      </c>
      <c r="I977" t="n">
        <v>1456</v>
      </c>
      <c r="K977" t="n">
        <v>1649</v>
      </c>
      <c r="L977" t="n">
        <v>1370</v>
      </c>
      <c r="M977" t="n">
        <v>170</v>
      </c>
      <c r="N977" t="n">
        <v>40</v>
      </c>
      <c r="S977" t="n">
        <v>71</v>
      </c>
      <c r="U977" t="n">
        <v>95</v>
      </c>
      <c r="V977" t="n">
        <v>95</v>
      </c>
      <c r="W977" t="n">
        <v>277</v>
      </c>
      <c r="X977" t="n">
        <v>277</v>
      </c>
      <c r="Z977" t="n">
        <v>1405</v>
      </c>
      <c r="AA977" t="n">
        <v>1408</v>
      </c>
      <c r="AB977" t="n">
        <v>1925</v>
      </c>
      <c r="AC977" t="n">
        <v>2798</v>
      </c>
      <c r="AE977" t="n">
        <v>1694</v>
      </c>
      <c r="AF977" t="n">
        <v>1691</v>
      </c>
      <c r="AG977" t="n">
        <v>4612</v>
      </c>
      <c r="AH977" t="n">
        <v>3754</v>
      </c>
      <c r="AJ977" t="n">
        <v>3673</v>
      </c>
      <c r="AK977" t="n">
        <v>3754</v>
      </c>
      <c r="AL977" t="n">
        <v>192</v>
      </c>
      <c r="AM977" t="n">
        <v>240</v>
      </c>
      <c r="AO977" t="n">
        <v>5957</v>
      </c>
      <c r="AP977" t="n">
        <v>5921</v>
      </c>
      <c r="AQ977" t="n">
        <v>7359</v>
      </c>
    </row>
    <row r="978">
      <c r="A978" t="inlineStr">
        <is>
          <t>Total invested</t>
        </is>
      </c>
      <c r="C978" t="inlineStr">
        <is>
          <t>Million</t>
        </is>
      </c>
      <c r="D978" t="inlineStr">
        <is>
          <t>QQQQ</t>
        </is>
      </c>
      <c r="I978" t="n">
        <v>3401</v>
      </c>
      <c r="K978" t="n">
        <v>2619</v>
      </c>
      <c r="L978" t="n">
        <v>2496</v>
      </c>
      <c r="M978" t="n">
        <v>1754</v>
      </c>
      <c r="N978" t="n">
        <v>1905</v>
      </c>
      <c r="P978" t="n">
        <v>1460</v>
      </c>
      <c r="Q978" t="n">
        <v>6777</v>
      </c>
      <c r="R978" t="n">
        <v>6232</v>
      </c>
      <c r="S978" t="n">
        <v>6334</v>
      </c>
      <c r="U978" t="n">
        <v>6557</v>
      </c>
      <c r="V978" t="n">
        <v>976</v>
      </c>
      <c r="W978" t="n">
        <v>1062</v>
      </c>
      <c r="X978" t="n">
        <v>4814</v>
      </c>
      <c r="Z978" t="n">
        <v>6499</v>
      </c>
      <c r="AA978" t="n">
        <v>6502</v>
      </c>
      <c r="AB978" t="n">
        <v>7063</v>
      </c>
      <c r="AC978" t="n">
        <v>10102</v>
      </c>
      <c r="AE978" t="n">
        <v>9127</v>
      </c>
      <c r="AF978" t="n">
        <v>9226</v>
      </c>
      <c r="AG978" t="n">
        <v>13815</v>
      </c>
      <c r="AH978" t="n">
        <v>6988</v>
      </c>
      <c r="AJ978" t="n">
        <v>6180</v>
      </c>
      <c r="AK978" t="n">
        <v>6012</v>
      </c>
      <c r="AL978" t="n">
        <v>4666</v>
      </c>
      <c r="AM978" t="n">
        <v>7775</v>
      </c>
      <c r="AO978" t="n">
        <v>15736</v>
      </c>
      <c r="AP978" t="n">
        <v>18930</v>
      </c>
      <c r="AQ978" t="n">
        <v>17317</v>
      </c>
    </row>
    <row r="979">
      <c r="A979" t="inlineStr">
        <is>
          <t>Total invested-c</t>
        </is>
      </c>
      <c r="I979">
        <f>SUM(I974:I977)</f>
        <v/>
      </c>
      <c r="K979">
        <f>SUM(K974:K977)</f>
        <v/>
      </c>
      <c r="L979">
        <f>SUM(L974:L977)</f>
        <v/>
      </c>
      <c r="M979">
        <f>SUM(M974:M977)</f>
        <v/>
      </c>
      <c r="N979">
        <f>SUM(N974:N977)</f>
        <v/>
      </c>
      <c r="P979">
        <f>SUM(P974:P977)</f>
        <v/>
      </c>
      <c r="Q979">
        <f>SUM(Q974:Q977)</f>
        <v/>
      </c>
      <c r="R979">
        <f>SUM(R974:R977)</f>
        <v/>
      </c>
      <c r="S979">
        <f>SUM(S974:S977)</f>
        <v/>
      </c>
      <c r="U979">
        <f>SUM(U974:U977)</f>
        <v/>
      </c>
      <c r="V979">
        <f>SUM(V974:V977)</f>
        <v/>
      </c>
      <c r="W979">
        <f>SUM(W974:W977)</f>
        <v/>
      </c>
      <c r="X979">
        <f>SUM(X974:X977)</f>
        <v/>
      </c>
      <c r="Z979">
        <f>SUM(Z974:Z977)</f>
        <v/>
      </c>
      <c r="AA979">
        <f>SUM(AA974:AA977)</f>
        <v/>
      </c>
      <c r="AB979">
        <f>SUM(AB974:AB977)</f>
        <v/>
      </c>
      <c r="AC979">
        <f>SUM(AC974:AC977)</f>
        <v/>
      </c>
      <c r="AE979">
        <f>SUM(AE974:AE977)</f>
        <v/>
      </c>
      <c r="AF979">
        <f>SUM(AF974:AF977)</f>
        <v/>
      </c>
      <c r="AG979">
        <f>SUM(AG974:AG977)</f>
        <v/>
      </c>
      <c r="AH979">
        <f>SUM(AH974:AH977)</f>
        <v/>
      </c>
      <c r="AJ979">
        <f>SUM(AJ974:AJ977)</f>
        <v/>
      </c>
      <c r="AK979">
        <f>SUM(AK974:AK977)</f>
        <v/>
      </c>
      <c r="AL979">
        <f>SUM(AL974:AL977)</f>
        <v/>
      </c>
      <c r="AM979">
        <f>SUM(AM974:AM977)</f>
        <v/>
      </c>
      <c r="AO979">
        <f>SUM(AO974:AO977)</f>
        <v/>
      </c>
      <c r="AP979">
        <f>SUM(AP974:AP977)</f>
        <v/>
      </c>
      <c r="AQ979">
        <f>SUM(AQ974:AQ977)</f>
        <v/>
      </c>
    </row>
    <row r="980">
      <c r="A980" t="inlineStr">
        <is>
          <t>Sum check</t>
        </is>
      </c>
      <c r="I980">
        <f>I978-I979</f>
        <v/>
      </c>
      <c r="K980">
        <f>K978-K979</f>
        <v/>
      </c>
      <c r="L980">
        <f>L978-L979</f>
        <v/>
      </c>
      <c r="M980">
        <f>M978-M979</f>
        <v/>
      </c>
      <c r="N980">
        <f>N978-N979</f>
        <v/>
      </c>
      <c r="P980">
        <f>P978-P979</f>
        <v/>
      </c>
      <c r="Q980">
        <f>Q978-Q979</f>
        <v/>
      </c>
      <c r="R980">
        <f>R978-R979</f>
        <v/>
      </c>
      <c r="S980">
        <f>S978-S979</f>
        <v/>
      </c>
      <c r="U980">
        <f>U978-U979</f>
        <v/>
      </c>
      <c r="V980">
        <f>V978-V979</f>
        <v/>
      </c>
      <c r="W980">
        <f>W978-W979</f>
        <v/>
      </c>
      <c r="X980">
        <f>X978-X979</f>
        <v/>
      </c>
      <c r="Z980">
        <f>Z978-Z979</f>
        <v/>
      </c>
      <c r="AA980">
        <f>AA978-AA979</f>
        <v/>
      </c>
      <c r="AB980">
        <f>AB978-AB979</f>
        <v/>
      </c>
      <c r="AC980">
        <f>AC978-AC979</f>
        <v/>
      </c>
      <c r="AE980">
        <f>AE978-AE979</f>
        <v/>
      </c>
      <c r="AF980">
        <f>AF978-AF979</f>
        <v/>
      </c>
      <c r="AG980">
        <f>AG978-AG979</f>
        <v/>
      </c>
      <c r="AH980">
        <f>AH978-AH979</f>
        <v/>
      </c>
      <c r="AJ980">
        <f>AJ978-AJ979</f>
        <v/>
      </c>
      <c r="AK980">
        <f>AK978-AK979</f>
        <v/>
      </c>
      <c r="AL980">
        <f>AL978-AL979</f>
        <v/>
      </c>
      <c r="AM980">
        <f>AM978-AM979</f>
        <v/>
      </c>
      <c r="AO980">
        <f>AO978-AO979</f>
        <v/>
      </c>
      <c r="AP980">
        <f>AP978-AP979</f>
        <v/>
      </c>
      <c r="AQ980">
        <f>AQ978-AQ979</f>
        <v/>
      </c>
    </row>
    <row r="982">
      <c r="A982" t="inlineStr">
        <is>
          <t>Committed</t>
        </is>
      </c>
      <c r="C982" t="inlineStr">
        <is>
          <t>Million</t>
        </is>
      </c>
      <c r="D982" t="inlineStr">
        <is>
          <t>QQQQ</t>
        </is>
      </c>
      <c r="I982" t="n">
        <v>524</v>
      </c>
      <c r="K982" t="n">
        <v>899</v>
      </c>
      <c r="L982" t="n">
        <v>873</v>
      </c>
      <c r="M982" t="n">
        <v>5648</v>
      </c>
    </row>
    <row r="983">
      <c r="A983" t="inlineStr">
        <is>
          <t>Total</t>
        </is>
      </c>
      <c r="C983" t="inlineStr">
        <is>
          <t>Million</t>
        </is>
      </c>
      <c r="D983" t="inlineStr">
        <is>
          <t>QQQQ</t>
        </is>
      </c>
      <c r="F983" t="n">
        <v>1717</v>
      </c>
      <c r="G983" t="n">
        <v>2016</v>
      </c>
      <c r="H983" t="n">
        <v>2718</v>
      </c>
      <c r="I983" t="n">
        <v>3925</v>
      </c>
      <c r="K983" t="n">
        <v>3518</v>
      </c>
      <c r="L983" t="n">
        <v>3369</v>
      </c>
      <c r="M983" t="n">
        <v>7402</v>
      </c>
    </row>
    <row r="984">
      <c r="A984" t="inlineStr">
        <is>
          <t>Total-c</t>
        </is>
      </c>
      <c r="F984">
        <f>SUM(F982,F974:F977)</f>
        <v/>
      </c>
      <c r="G984">
        <f>SUM(G982,G974:G977)</f>
        <v/>
      </c>
      <c r="H984">
        <f>SUM(H982,H974:H977)</f>
        <v/>
      </c>
      <c r="I984">
        <f>SUM(I982,I974:I977)</f>
        <v/>
      </c>
      <c r="K984">
        <f>SUM(K982,K974:K977)</f>
        <v/>
      </c>
      <c r="L984">
        <f>SUM(L982,L974:L977)</f>
        <v/>
      </c>
      <c r="M984">
        <f>SUM(M982,M974:M977)</f>
        <v/>
      </c>
    </row>
    <row r="985">
      <c r="A985" t="inlineStr">
        <is>
          <t>Sum check</t>
        </is>
      </c>
      <c r="F985">
        <f>F983-F984</f>
        <v/>
      </c>
      <c r="G985">
        <f>G983-G984</f>
        <v/>
      </c>
      <c r="H985">
        <f>H983-H984</f>
        <v/>
      </c>
      <c r="I985">
        <f>I983-I984</f>
        <v/>
      </c>
      <c r="K985">
        <f>K983-K984</f>
        <v/>
      </c>
      <c r="L985">
        <f>L983-L984</f>
        <v/>
      </c>
      <c r="M985">
        <f>M983-M984</f>
        <v/>
      </c>
    </row>
    <row r="987">
      <c r="A987" t="inlineStr">
        <is>
          <t>Private equity</t>
        </is>
      </c>
    </row>
    <row r="988">
      <c r="A988" t="inlineStr">
        <is>
          <t>North America</t>
        </is>
      </c>
      <c r="C988" t="inlineStr">
        <is>
          <t>Million</t>
        </is>
      </c>
      <c r="D988" t="inlineStr">
        <is>
          <t>QQQQ</t>
        </is>
      </c>
      <c r="F988" t="n">
        <v>3930</v>
      </c>
      <c r="G988" t="n">
        <v>3548</v>
      </c>
      <c r="H988" t="n">
        <v>3530</v>
      </c>
      <c r="I988" t="n">
        <v>3275</v>
      </c>
      <c r="K988" t="n">
        <v>2542</v>
      </c>
      <c r="L988" t="n">
        <v>2270</v>
      </c>
      <c r="M988" t="n">
        <v>1809</v>
      </c>
      <c r="N988" t="n">
        <v>1665</v>
      </c>
      <c r="P988" t="n">
        <v>866</v>
      </c>
      <c r="Q988" t="n">
        <v>402</v>
      </c>
      <c r="R988" t="n">
        <v>1186</v>
      </c>
      <c r="S988" t="n">
        <v>1179</v>
      </c>
      <c r="U988" t="n">
        <v>1743</v>
      </c>
      <c r="V988" t="n">
        <v>3003</v>
      </c>
      <c r="W988" t="n">
        <v>1727</v>
      </c>
      <c r="X988" t="n">
        <v>2143</v>
      </c>
      <c r="Z988" t="n">
        <v>1490</v>
      </c>
      <c r="AA988" t="n">
        <v>3834</v>
      </c>
      <c r="AB988" t="n">
        <v>9217</v>
      </c>
      <c r="AC988" t="n">
        <v>10728</v>
      </c>
      <c r="AE988" t="n">
        <v>12693</v>
      </c>
      <c r="AF988" t="n">
        <v>10131</v>
      </c>
      <c r="AG988" t="n">
        <v>5106</v>
      </c>
      <c r="AH988" t="n">
        <v>3849</v>
      </c>
      <c r="AJ988" t="n">
        <v>2539</v>
      </c>
      <c r="AK988" t="n">
        <v>3700</v>
      </c>
      <c r="AL988" t="n">
        <v>3135</v>
      </c>
      <c r="AM988" t="n">
        <v>4226</v>
      </c>
      <c r="AO988" t="n">
        <v>3785</v>
      </c>
      <c r="AP988" t="n">
        <v>5611</v>
      </c>
      <c r="AQ988" t="n">
        <v>8889</v>
      </c>
    </row>
    <row r="989">
      <c r="A989" t="inlineStr">
        <is>
          <t>Europe</t>
        </is>
      </c>
      <c r="C989" t="inlineStr">
        <is>
          <t>Million</t>
        </is>
      </c>
      <c r="D989" t="inlineStr">
        <is>
          <t>QQQQ</t>
        </is>
      </c>
      <c r="F989" t="n">
        <v>83</v>
      </c>
      <c r="I989" t="n">
        <v>25</v>
      </c>
      <c r="K989" t="n">
        <v>25</v>
      </c>
      <c r="L989" t="n">
        <v>25</v>
      </c>
      <c r="M989" t="n">
        <v>25</v>
      </c>
      <c r="Q989" t="n">
        <v>216</v>
      </c>
      <c r="R989" t="n">
        <v>216</v>
      </c>
      <c r="S989" t="n">
        <v>216</v>
      </c>
      <c r="U989" t="n">
        <v>216</v>
      </c>
      <c r="V989" t="n">
        <v>248</v>
      </c>
      <c r="W989" t="n">
        <v>308</v>
      </c>
      <c r="X989" t="n">
        <v>374</v>
      </c>
      <c r="Z989" t="n">
        <v>374</v>
      </c>
      <c r="AA989" t="n">
        <v>132</v>
      </c>
      <c r="AB989" t="n">
        <v>78</v>
      </c>
      <c r="AC989" t="n">
        <v>12</v>
      </c>
      <c r="AE989" t="n">
        <v>12</v>
      </c>
      <c r="AF989" t="n">
        <v>8</v>
      </c>
      <c r="AG989" t="n">
        <v>2</v>
      </c>
      <c r="AH989" t="n">
        <v>5</v>
      </c>
      <c r="AJ989" t="n">
        <v>10</v>
      </c>
      <c r="AK989" t="n">
        <v>41</v>
      </c>
      <c r="AL989" t="n">
        <v>1081</v>
      </c>
      <c r="AM989" t="n">
        <v>2802</v>
      </c>
      <c r="AO989" t="n">
        <v>2690</v>
      </c>
      <c r="AP989" t="n">
        <v>3071</v>
      </c>
      <c r="AQ989" t="n">
        <v>2702</v>
      </c>
    </row>
    <row r="990">
      <c r="A990" t="inlineStr">
        <is>
          <t>Asia and other</t>
        </is>
      </c>
      <c r="C990" t="inlineStr">
        <is>
          <t>Million</t>
        </is>
      </c>
      <c r="D990" t="inlineStr">
        <is>
          <t>QQQQ</t>
        </is>
      </c>
      <c r="F990" t="n">
        <v>510</v>
      </c>
      <c r="G990" t="n">
        <v>510</v>
      </c>
      <c r="H990" t="n">
        <v>425</v>
      </c>
      <c r="I990" t="n">
        <v>425</v>
      </c>
      <c r="M990" t="n">
        <v>90</v>
      </c>
      <c r="P990" t="n">
        <v>13</v>
      </c>
      <c r="Q990" t="n">
        <v>37</v>
      </c>
      <c r="R990" t="n">
        <v>37</v>
      </c>
      <c r="S990" t="n">
        <v>162</v>
      </c>
      <c r="U990" t="n">
        <v>149</v>
      </c>
      <c r="V990" t="n">
        <v>140</v>
      </c>
      <c r="W990" t="n">
        <v>140</v>
      </c>
      <c r="X990" t="n">
        <v>15</v>
      </c>
      <c r="Z990" t="n">
        <v>15</v>
      </c>
      <c r="AA990" t="n">
        <v>1335</v>
      </c>
      <c r="AB990" t="n">
        <v>1560</v>
      </c>
      <c r="AC990" t="n">
        <v>2000</v>
      </c>
      <c r="AE990" t="n">
        <v>2085</v>
      </c>
      <c r="AF990" t="n">
        <v>1167</v>
      </c>
      <c r="AG990" t="n">
        <v>1576</v>
      </c>
      <c r="AH990" t="n">
        <v>1186</v>
      </c>
      <c r="AJ990" t="n">
        <v>1076</v>
      </c>
      <c r="AK990" t="n">
        <v>774</v>
      </c>
      <c r="AL990" t="n">
        <v>46</v>
      </c>
      <c r="AM990" t="n">
        <v>56</v>
      </c>
      <c r="AO990" t="n">
        <v>284</v>
      </c>
      <c r="AP990" t="n">
        <v>915</v>
      </c>
      <c r="AQ990" t="n">
        <v>1467</v>
      </c>
    </row>
    <row r="991">
      <c r="A991" t="inlineStr">
        <is>
          <t>South America</t>
        </is>
      </c>
      <c r="C991" t="inlineStr">
        <is>
          <t>Million</t>
        </is>
      </c>
      <c r="D991" t="inlineStr">
        <is>
          <t>QQQQ</t>
        </is>
      </c>
      <c r="F991" t="n">
        <v>634</v>
      </c>
      <c r="G991" t="n">
        <v>885</v>
      </c>
      <c r="H991" t="n">
        <v>727</v>
      </c>
      <c r="I991" t="n">
        <v>572</v>
      </c>
      <c r="K991" t="n">
        <v>603</v>
      </c>
      <c r="L991" t="n">
        <v>467</v>
      </c>
      <c r="M991" t="n">
        <v>375</v>
      </c>
      <c r="N991" t="n">
        <v>344</v>
      </c>
      <c r="P991" t="n">
        <v>262</v>
      </c>
      <c r="Q991" t="n">
        <v>1267</v>
      </c>
      <c r="R991" t="n">
        <v>2025</v>
      </c>
      <c r="S991" t="n">
        <v>2019</v>
      </c>
      <c r="U991" t="n">
        <v>1921</v>
      </c>
      <c r="V991" t="n">
        <v>801</v>
      </c>
      <c r="W991" t="n">
        <v>43</v>
      </c>
      <c r="X991" t="n">
        <v>47</v>
      </c>
      <c r="Z991" t="n">
        <v>47</v>
      </c>
      <c r="AA991" t="n">
        <v>74</v>
      </c>
      <c r="AB991" t="n">
        <v>205</v>
      </c>
      <c r="AC991" t="n">
        <v>161</v>
      </c>
      <c r="AE991" t="n">
        <v>134</v>
      </c>
      <c r="AF991" t="n">
        <v>134</v>
      </c>
      <c r="AG991" t="n">
        <v>104</v>
      </c>
      <c r="AH991" t="n">
        <v>101</v>
      </c>
      <c r="AJ991" t="n">
        <v>101</v>
      </c>
      <c r="AK991" t="n">
        <v>101</v>
      </c>
      <c r="AL991" t="n">
        <v>531</v>
      </c>
      <c r="AM991" t="n">
        <v>571</v>
      </c>
      <c r="AO991" t="n">
        <v>606</v>
      </c>
      <c r="AP991" t="n">
        <v>637</v>
      </c>
      <c r="AQ991" t="n">
        <v>106</v>
      </c>
    </row>
    <row r="992">
      <c r="A992" t="inlineStr">
        <is>
          <t>Total invested</t>
        </is>
      </c>
      <c r="C992" t="inlineStr">
        <is>
          <t>Million</t>
        </is>
      </c>
      <c r="D992" t="inlineStr">
        <is>
          <t>QQQQ</t>
        </is>
      </c>
      <c r="I992" t="n">
        <v>4297</v>
      </c>
      <c r="K992" t="n">
        <v>3170</v>
      </c>
      <c r="L992" t="n">
        <v>2762</v>
      </c>
      <c r="M992" t="n">
        <v>2299</v>
      </c>
      <c r="N992" t="n">
        <v>2009</v>
      </c>
      <c r="P992" t="n">
        <v>1141</v>
      </c>
      <c r="Q992" t="n">
        <v>1922</v>
      </c>
      <c r="R992" t="n">
        <v>3464</v>
      </c>
      <c r="S992" t="n">
        <v>3576</v>
      </c>
      <c r="U992" t="n">
        <v>4029</v>
      </c>
      <c r="V992" t="n">
        <v>4192</v>
      </c>
      <c r="W992" t="n">
        <v>2218</v>
      </c>
      <c r="X992" t="n">
        <v>2579</v>
      </c>
      <c r="Z992" t="n">
        <v>1926</v>
      </c>
      <c r="AA992" t="n">
        <v>5375</v>
      </c>
      <c r="AB992" t="n">
        <v>11060</v>
      </c>
      <c r="AC992" t="n">
        <v>12901</v>
      </c>
      <c r="AE992" t="n">
        <v>14924</v>
      </c>
      <c r="AF992" t="n">
        <v>11440</v>
      </c>
      <c r="AG992" t="n">
        <v>6788</v>
      </c>
      <c r="AH992" t="n">
        <v>5141</v>
      </c>
      <c r="AJ992" t="n">
        <v>3726</v>
      </c>
      <c r="AK992" t="n">
        <v>4616</v>
      </c>
      <c r="AL992" t="n">
        <v>4793</v>
      </c>
      <c r="AM992" t="n">
        <v>7655</v>
      </c>
      <c r="AO992" t="n">
        <v>7365</v>
      </c>
      <c r="AP992" t="n">
        <v>10234</v>
      </c>
      <c r="AQ992" t="n">
        <v>13164</v>
      </c>
    </row>
    <row r="993">
      <c r="A993" t="inlineStr">
        <is>
          <t>Total invested-c</t>
        </is>
      </c>
      <c r="I993">
        <f>SUM(I988:I991)</f>
        <v/>
      </c>
      <c r="K993">
        <f>SUM(K988:K991)</f>
        <v/>
      </c>
      <c r="L993">
        <f>SUM(L988:L991)</f>
        <v/>
      </c>
      <c r="M993">
        <f>SUM(M988:M991)</f>
        <v/>
      </c>
      <c r="N993">
        <f>SUM(N988:N991)</f>
        <v/>
      </c>
      <c r="P993">
        <f>SUM(P988:P991)</f>
        <v/>
      </c>
      <c r="Q993">
        <f>SUM(Q988:Q991)</f>
        <v/>
      </c>
      <c r="R993">
        <f>SUM(R988:R991)</f>
        <v/>
      </c>
      <c r="S993">
        <f>SUM(S988:S991)</f>
        <v/>
      </c>
      <c r="U993">
        <f>SUM(U988:U991)</f>
        <v/>
      </c>
      <c r="V993">
        <f>SUM(V988:V991)</f>
        <v/>
      </c>
      <c r="W993">
        <f>SUM(W988:W991)</f>
        <v/>
      </c>
      <c r="X993">
        <f>SUM(X988:X991)</f>
        <v/>
      </c>
      <c r="Z993">
        <f>SUM(Z988:Z991)</f>
        <v/>
      </c>
      <c r="AA993">
        <f>SUM(AA988:AA991)</f>
        <v/>
      </c>
      <c r="AB993">
        <f>SUM(AB988:AB991)</f>
        <v/>
      </c>
      <c r="AC993">
        <f>SUM(AC988:AC991)</f>
        <v/>
      </c>
      <c r="AE993">
        <f>SUM(AE988:AE991)</f>
        <v/>
      </c>
      <c r="AF993">
        <f>SUM(AF988:AF991)</f>
        <v/>
      </c>
      <c r="AG993">
        <f>SUM(AG988:AG991)</f>
        <v/>
      </c>
      <c r="AH993">
        <f>SUM(AH988:AH991)</f>
        <v/>
      </c>
      <c r="AJ993">
        <f>SUM(AJ988:AJ991)</f>
        <v/>
      </c>
      <c r="AK993">
        <f>SUM(AK988:AK991)</f>
        <v/>
      </c>
      <c r="AL993">
        <f>SUM(AL988:AL991)</f>
        <v/>
      </c>
      <c r="AM993">
        <f>SUM(AM988:AM991)</f>
        <v/>
      </c>
      <c r="AO993">
        <f>SUM(AO988:AO991)</f>
        <v/>
      </c>
      <c r="AP993">
        <f>SUM(AP988:AP991)</f>
        <v/>
      </c>
      <c r="AQ993">
        <f>SUM(AQ988:AQ991)</f>
        <v/>
      </c>
    </row>
    <row r="994">
      <c r="A994" t="inlineStr">
        <is>
          <t>Sum check</t>
        </is>
      </c>
      <c r="I994">
        <f>I992-I993</f>
        <v/>
      </c>
      <c r="K994">
        <f>K992-K993</f>
        <v/>
      </c>
      <c r="L994">
        <f>L992-L993</f>
        <v/>
      </c>
      <c r="M994">
        <f>M992-M993</f>
        <v/>
      </c>
      <c r="N994">
        <f>N992-N993</f>
        <v/>
      </c>
      <c r="P994">
        <f>P992-P993</f>
        <v/>
      </c>
      <c r="Q994">
        <f>Q992-Q993</f>
        <v/>
      </c>
      <c r="R994">
        <f>R992-R993</f>
        <v/>
      </c>
      <c r="S994">
        <f>S992-S993</f>
        <v/>
      </c>
      <c r="U994">
        <f>U992-U993</f>
        <v/>
      </c>
      <c r="V994">
        <f>V992-V993</f>
        <v/>
      </c>
      <c r="W994">
        <f>W992-W993</f>
        <v/>
      </c>
      <c r="X994">
        <f>X992-X993</f>
        <v/>
      </c>
      <c r="Z994">
        <f>Z992-Z993</f>
        <v/>
      </c>
      <c r="AA994">
        <f>AA992-AA993</f>
        <v/>
      </c>
      <c r="AB994">
        <f>AB992-AB993</f>
        <v/>
      </c>
      <c r="AC994">
        <f>AC992-AC993</f>
        <v/>
      </c>
      <c r="AE994">
        <f>AE992-AE993</f>
        <v/>
      </c>
      <c r="AF994">
        <f>AF992-AF993</f>
        <v/>
      </c>
      <c r="AG994">
        <f>AG992-AG993</f>
        <v/>
      </c>
      <c r="AH994">
        <f>AH992-AH993</f>
        <v/>
      </c>
      <c r="AJ994">
        <f>AJ992-AJ993</f>
        <v/>
      </c>
      <c r="AK994">
        <f>AK992-AK993</f>
        <v/>
      </c>
      <c r="AL994">
        <f>AL992-AL993</f>
        <v/>
      </c>
      <c r="AM994">
        <f>AM992-AM993</f>
        <v/>
      </c>
      <c r="AO994">
        <f>AO992-AO993</f>
        <v/>
      </c>
      <c r="AP994">
        <f>AP992-AP993</f>
        <v/>
      </c>
      <c r="AQ994">
        <f>AQ992-AQ993</f>
        <v/>
      </c>
    </row>
    <row r="996">
      <c r="A996" t="inlineStr">
        <is>
          <t>Committed</t>
        </is>
      </c>
      <c r="C996" t="inlineStr">
        <is>
          <t>Million</t>
        </is>
      </c>
      <c r="D996" t="inlineStr">
        <is>
          <t>QQQQ</t>
        </is>
      </c>
      <c r="I996" t="n">
        <v>290</v>
      </c>
      <c r="K996" t="n">
        <v>785</v>
      </c>
      <c r="L996" t="n">
        <v>582</v>
      </c>
      <c r="M996" t="n">
        <v>1744</v>
      </c>
    </row>
    <row r="997">
      <c r="A997" t="inlineStr">
        <is>
          <t>Total</t>
        </is>
      </c>
      <c r="C997" t="inlineStr">
        <is>
          <t>Million</t>
        </is>
      </c>
      <c r="D997" t="inlineStr">
        <is>
          <t>QQQQ</t>
        </is>
      </c>
      <c r="F997" t="n">
        <v>5157</v>
      </c>
      <c r="G997" t="n">
        <v>4943</v>
      </c>
      <c r="H997" t="n">
        <v>4682</v>
      </c>
      <c r="I997" t="n">
        <v>4587</v>
      </c>
      <c r="K997" t="n">
        <v>3955</v>
      </c>
      <c r="L997" t="n">
        <v>3344</v>
      </c>
      <c r="M997" t="n">
        <v>4043</v>
      </c>
    </row>
    <row r="998">
      <c r="A998" t="inlineStr">
        <is>
          <t>Total-c</t>
        </is>
      </c>
      <c r="F998">
        <f>SUM(F988:F991,F996)</f>
        <v/>
      </c>
      <c r="G998">
        <f>SUM(G988:G991,G996)</f>
        <v/>
      </c>
      <c r="H998">
        <f>SUM(H988:H991,H996)</f>
        <v/>
      </c>
      <c r="I998">
        <f>SUM(I988:I991,I996)</f>
        <v/>
      </c>
      <c r="K998">
        <f>SUM(K988:K991,K996)</f>
        <v/>
      </c>
      <c r="L998">
        <f>SUM(L988:L991,L996)</f>
        <v/>
      </c>
      <c r="M998">
        <f>SUM(M988:M991,M996)</f>
        <v/>
      </c>
    </row>
    <row r="999">
      <c r="A999" t="inlineStr">
        <is>
          <t>Sum check</t>
        </is>
      </c>
      <c r="F999">
        <f>F997-F998</f>
        <v/>
      </c>
      <c r="G999">
        <f>G997-G998</f>
        <v/>
      </c>
      <c r="H999">
        <f>H997-H998</f>
        <v/>
      </c>
      <c r="I999">
        <f>I997-I998</f>
        <v/>
      </c>
      <c r="K999">
        <f>K997-K998</f>
        <v/>
      </c>
      <c r="L999">
        <f>L997-L998</f>
        <v/>
      </c>
      <c r="M999">
        <f>M997-M998</f>
        <v/>
      </c>
    </row>
    <row r="1001">
      <c r="A1001" t="inlineStr">
        <is>
          <t>Real estate</t>
        </is>
      </c>
    </row>
    <row r="1002">
      <c r="A1002" t="inlineStr">
        <is>
          <t>North America</t>
        </is>
      </c>
      <c r="C1002" t="inlineStr">
        <is>
          <t>Million</t>
        </is>
      </c>
      <c r="D1002" t="inlineStr">
        <is>
          <t>QQQQ</t>
        </is>
      </c>
      <c r="F1002" t="n">
        <v>4272</v>
      </c>
      <c r="G1002" t="n">
        <v>4210</v>
      </c>
      <c r="H1002" t="n">
        <v>3805</v>
      </c>
      <c r="I1002" t="n">
        <v>2792</v>
      </c>
      <c r="K1002" t="n">
        <v>2024</v>
      </c>
      <c r="L1002" t="n">
        <v>2197</v>
      </c>
      <c r="M1002" t="n">
        <v>2313</v>
      </c>
      <c r="N1002" t="n">
        <v>2098</v>
      </c>
      <c r="P1002" t="n">
        <v>2704</v>
      </c>
      <c r="Q1002" t="n">
        <v>2484</v>
      </c>
      <c r="R1002" t="n">
        <v>2335</v>
      </c>
      <c r="S1002" t="n">
        <v>3100</v>
      </c>
      <c r="U1002" t="n">
        <v>2459</v>
      </c>
      <c r="V1002" t="n">
        <v>2746</v>
      </c>
      <c r="W1002" t="n">
        <v>17203</v>
      </c>
      <c r="X1002" t="n">
        <v>20041</v>
      </c>
      <c r="Z1002" t="n">
        <v>19631</v>
      </c>
      <c r="AA1002" t="n">
        <v>19728</v>
      </c>
      <c r="AB1002" t="n">
        <v>5494</v>
      </c>
      <c r="AC1002" t="n">
        <v>1876</v>
      </c>
      <c r="AE1002" t="n">
        <v>3025</v>
      </c>
      <c r="AF1002" t="n">
        <v>3054</v>
      </c>
      <c r="AG1002" t="n">
        <v>4198</v>
      </c>
      <c r="AH1002" t="n">
        <v>5402</v>
      </c>
      <c r="AJ1002" t="n">
        <v>5065</v>
      </c>
      <c r="AK1002" t="n">
        <v>4836</v>
      </c>
      <c r="AL1002" t="n">
        <v>15719</v>
      </c>
      <c r="AM1002" t="n">
        <v>17084</v>
      </c>
      <c r="AO1002" t="n">
        <v>17044</v>
      </c>
      <c r="AP1002" t="n">
        <v>17813</v>
      </c>
      <c r="AQ1002" t="n">
        <v>8141</v>
      </c>
    </row>
    <row r="1003">
      <c r="A1003" t="inlineStr">
        <is>
          <t>South America</t>
        </is>
      </c>
      <c r="C1003" t="inlineStr">
        <is>
          <t>Million</t>
        </is>
      </c>
      <c r="D1003" t="inlineStr">
        <is>
          <t>QQQQ</t>
        </is>
      </c>
      <c r="F1003" t="n">
        <v>27</v>
      </c>
      <c r="G1003" t="n">
        <v>220</v>
      </c>
      <c r="H1003" t="n">
        <v>207</v>
      </c>
      <c r="I1003" t="n">
        <v>693</v>
      </c>
      <c r="K1003" t="n">
        <v>545</v>
      </c>
      <c r="L1003" t="n">
        <v>522</v>
      </c>
      <c r="M1003" t="n">
        <v>522</v>
      </c>
      <c r="N1003" t="n">
        <v>52</v>
      </c>
      <c r="Q1003" t="n">
        <v>379</v>
      </c>
      <c r="R1003" t="n">
        <v>379</v>
      </c>
      <c r="S1003" t="n">
        <v>379</v>
      </c>
      <c r="U1003" t="n">
        <v>379</v>
      </c>
      <c r="W1003" t="n">
        <v>190</v>
      </c>
      <c r="X1003" t="n">
        <v>190</v>
      </c>
      <c r="Z1003" t="n">
        <v>190</v>
      </c>
      <c r="AA1003" t="n">
        <v>190</v>
      </c>
      <c r="AE1003" t="n">
        <v>26</v>
      </c>
      <c r="AF1003" t="n">
        <v>26</v>
      </c>
      <c r="AG1003" t="n">
        <v>26</v>
      </c>
      <c r="AH1003" t="n">
        <v>58</v>
      </c>
      <c r="AJ1003" t="n">
        <v>45</v>
      </c>
      <c r="AK1003" t="n">
        <v>45</v>
      </c>
      <c r="AL1003" t="n">
        <v>71</v>
      </c>
      <c r="AM1003" t="n">
        <v>356</v>
      </c>
      <c r="AO1003" t="n">
        <v>342</v>
      </c>
      <c r="AP1003" t="n">
        <v>345</v>
      </c>
      <c r="AQ1003" t="n">
        <v>320</v>
      </c>
    </row>
    <row r="1004">
      <c r="A1004" t="inlineStr">
        <is>
          <t>Europe</t>
        </is>
      </c>
      <c r="C1004" t="inlineStr">
        <is>
          <t>Million</t>
        </is>
      </c>
      <c r="D1004" t="inlineStr">
        <is>
          <t>QQQQ</t>
        </is>
      </c>
      <c r="F1004" t="n">
        <v>2377</v>
      </c>
      <c r="G1004" t="n">
        <v>3560</v>
      </c>
      <c r="H1004" t="n">
        <v>4517</v>
      </c>
      <c r="I1004" t="n">
        <v>4170</v>
      </c>
      <c r="K1004" t="n">
        <v>2559</v>
      </c>
      <c r="L1004" t="n">
        <v>1177</v>
      </c>
      <c r="M1004" t="n">
        <v>290</v>
      </c>
      <c r="N1004" t="n">
        <v>250</v>
      </c>
      <c r="P1004" t="n">
        <v>246</v>
      </c>
      <c r="Q1004" t="n">
        <v>183</v>
      </c>
      <c r="R1004" t="n">
        <v>153</v>
      </c>
      <c r="S1004" t="n">
        <v>153</v>
      </c>
      <c r="U1004" t="n">
        <v>540</v>
      </c>
      <c r="V1004" t="n">
        <v>587</v>
      </c>
      <c r="W1004" t="n">
        <v>587</v>
      </c>
      <c r="X1004" t="n">
        <v>917</v>
      </c>
      <c r="Z1004" t="n">
        <v>743</v>
      </c>
      <c r="AA1004" t="n">
        <v>625</v>
      </c>
      <c r="AB1004" t="n">
        <v>729</v>
      </c>
      <c r="AC1004" t="n">
        <v>554</v>
      </c>
      <c r="AE1004" t="n">
        <v>537</v>
      </c>
      <c r="AF1004" t="n">
        <v>1058</v>
      </c>
      <c r="AG1004" t="n">
        <v>1102</v>
      </c>
      <c r="AH1004" t="n">
        <v>1178</v>
      </c>
      <c r="AJ1004" t="n">
        <v>1123</v>
      </c>
      <c r="AK1004" t="n">
        <v>2285</v>
      </c>
      <c r="AL1004" t="n">
        <v>3056</v>
      </c>
      <c r="AM1004" t="n">
        <v>4997</v>
      </c>
      <c r="AO1004" t="n">
        <v>5239</v>
      </c>
      <c r="AP1004" t="n">
        <v>4554</v>
      </c>
      <c r="AQ1004" t="n">
        <v>4403</v>
      </c>
    </row>
    <row r="1005">
      <c r="A1005" t="inlineStr">
        <is>
          <t>Asia and other</t>
        </is>
      </c>
      <c r="C1005" t="inlineStr">
        <is>
          <t>Million</t>
        </is>
      </c>
      <c r="D1005" t="inlineStr">
        <is>
          <t>QQQQ</t>
        </is>
      </c>
      <c r="F1005" t="n">
        <v>350</v>
      </c>
      <c r="G1005" t="n">
        <v>359</v>
      </c>
      <c r="H1005" t="n">
        <v>359</v>
      </c>
      <c r="I1005" t="n">
        <v>20</v>
      </c>
      <c r="K1005" t="n">
        <v>112</v>
      </c>
      <c r="L1005" t="n">
        <v>107</v>
      </c>
      <c r="M1005" t="n">
        <v>107</v>
      </c>
      <c r="N1005" t="n">
        <v>966</v>
      </c>
      <c r="P1005" t="n">
        <v>818</v>
      </c>
      <c r="Q1005" t="n">
        <v>889</v>
      </c>
      <c r="R1005" t="n">
        <v>889</v>
      </c>
      <c r="S1005" t="n">
        <v>26</v>
      </c>
      <c r="U1005" t="n">
        <v>82</v>
      </c>
      <c r="V1005" t="n">
        <v>52</v>
      </c>
      <c r="W1005" t="n">
        <v>182</v>
      </c>
      <c r="X1005" t="n">
        <v>171</v>
      </c>
      <c r="Z1005" t="n">
        <v>196</v>
      </c>
      <c r="AA1005" t="n">
        <v>217</v>
      </c>
      <c r="AB1005" t="n">
        <v>937</v>
      </c>
      <c r="AC1005" t="n">
        <v>1999</v>
      </c>
      <c r="AE1005" t="n">
        <v>2033</v>
      </c>
      <c r="AF1005" t="n">
        <v>2093</v>
      </c>
      <c r="AG1005" t="n">
        <v>1279</v>
      </c>
      <c r="AH1005" t="n">
        <v>806</v>
      </c>
      <c r="AJ1005" t="n">
        <v>804</v>
      </c>
      <c r="AK1005" t="n">
        <v>752</v>
      </c>
      <c r="AL1005" t="n">
        <v>1545</v>
      </c>
      <c r="AM1005" t="n">
        <v>1048</v>
      </c>
      <c r="AO1005" t="n">
        <v>1248</v>
      </c>
      <c r="AP1005" t="n">
        <v>1268</v>
      </c>
      <c r="AQ1005" t="n">
        <v>665</v>
      </c>
    </row>
    <row r="1006">
      <c r="A1006" t="inlineStr">
        <is>
          <t>Total invested</t>
        </is>
      </c>
      <c r="C1006" t="inlineStr">
        <is>
          <t>Million</t>
        </is>
      </c>
      <c r="D1006" t="inlineStr">
        <is>
          <t>QQQQ</t>
        </is>
      </c>
      <c r="E1006" t="inlineStr">
        <is>
          <t>`</t>
        </is>
      </c>
      <c r="I1006" t="n">
        <v>7675</v>
      </c>
      <c r="K1006" t="n">
        <v>5240</v>
      </c>
      <c r="L1006" t="n">
        <v>4003</v>
      </c>
      <c r="M1006" t="n">
        <v>3232</v>
      </c>
      <c r="N1006" t="n">
        <v>3366</v>
      </c>
      <c r="P1006" t="n">
        <v>3768</v>
      </c>
      <c r="Q1006" t="n">
        <v>3935</v>
      </c>
      <c r="R1006" t="n">
        <v>3756</v>
      </c>
      <c r="S1006" t="n">
        <v>3658</v>
      </c>
      <c r="U1006" t="n">
        <v>3460</v>
      </c>
      <c r="V1006" t="n">
        <v>3385</v>
      </c>
      <c r="W1006" t="n">
        <v>18162</v>
      </c>
      <c r="X1006" t="n">
        <v>21319</v>
      </c>
      <c r="Z1006" t="n">
        <v>20760</v>
      </c>
      <c r="AA1006" t="n">
        <v>20760</v>
      </c>
      <c r="AB1006" t="n">
        <v>7160</v>
      </c>
      <c r="AC1006" t="n">
        <v>4429</v>
      </c>
      <c r="AE1006" t="n">
        <v>5621</v>
      </c>
      <c r="AF1006" t="n">
        <v>6231</v>
      </c>
      <c r="AG1006" t="n">
        <v>6605</v>
      </c>
      <c r="AH1006" t="n">
        <v>7444</v>
      </c>
      <c r="AJ1006" t="n">
        <v>7037</v>
      </c>
      <c r="AK1006" t="n">
        <v>7918</v>
      </c>
      <c r="AL1006" t="n">
        <v>20391</v>
      </c>
      <c r="AM1006" t="n">
        <v>23485</v>
      </c>
      <c r="AO1006" t="n">
        <v>23873</v>
      </c>
      <c r="AP1006" t="n">
        <v>23980</v>
      </c>
      <c r="AQ1006" t="n">
        <v>13529</v>
      </c>
    </row>
    <row r="1007">
      <c r="A1007" t="inlineStr">
        <is>
          <t>Total invested-c</t>
        </is>
      </c>
      <c r="I1007">
        <f>SUM(I1002:I1005)</f>
        <v/>
      </c>
      <c r="K1007">
        <f>SUM(K1002:K1005)</f>
        <v/>
      </c>
      <c r="L1007">
        <f>SUM(L1002:L1005)</f>
        <v/>
      </c>
      <c r="M1007">
        <f>SUM(M1002:M1005)</f>
        <v/>
      </c>
      <c r="N1007">
        <f>SUM(N1002:N1005)</f>
        <v/>
      </c>
      <c r="P1007">
        <f>SUM(P1002:P1005)</f>
        <v/>
      </c>
      <c r="Q1007">
        <f>SUM(Q1002:Q1005)</f>
        <v/>
      </c>
      <c r="R1007">
        <f>SUM(R1002:R1005)</f>
        <v/>
      </c>
      <c r="S1007">
        <f>SUM(S1002:S1005)</f>
        <v/>
      </c>
      <c r="U1007">
        <f>SUM(U1002:U1005)</f>
        <v/>
      </c>
      <c r="V1007">
        <f>SUM(V1002:V1005)</f>
        <v/>
      </c>
      <c r="W1007">
        <f>SUM(W1002:W1005)</f>
        <v/>
      </c>
      <c r="X1007">
        <f>SUM(X1002:X1005)</f>
        <v/>
      </c>
      <c r="Z1007">
        <f>SUM(Z1002:Z1005)</f>
        <v/>
      </c>
      <c r="AA1007">
        <f>SUM(AA1002:AA1005)</f>
        <v/>
      </c>
      <c r="AB1007">
        <f>SUM(AB1002:AB1005)</f>
        <v/>
      </c>
      <c r="AC1007">
        <f>SUM(AC1002:AC1005)</f>
        <v/>
      </c>
      <c r="AE1007">
        <f>SUM(AE1002:AE1005)</f>
        <v/>
      </c>
      <c r="AF1007">
        <f>SUM(AF1002:AF1005)</f>
        <v/>
      </c>
      <c r="AG1007">
        <f>SUM(AG1002:AG1005)</f>
        <v/>
      </c>
      <c r="AH1007">
        <f>SUM(AH1002:AH1005)</f>
        <v/>
      </c>
      <c r="AJ1007">
        <f>SUM(AJ1002:AJ1005)</f>
        <v/>
      </c>
      <c r="AK1007">
        <f>SUM(AK1002:AK1005)</f>
        <v/>
      </c>
      <c r="AL1007">
        <f>SUM(AL1002:AL1005)</f>
        <v/>
      </c>
      <c r="AM1007">
        <f>SUM(AM1002:AM1005)</f>
        <v/>
      </c>
      <c r="AO1007">
        <f>SUM(AO1002:AO1005)</f>
        <v/>
      </c>
      <c r="AP1007">
        <f>SUM(AP1002:AP1005)</f>
        <v/>
      </c>
      <c r="AQ1007">
        <f>SUM(AQ1002:AQ1005)</f>
        <v/>
      </c>
    </row>
    <row r="1008">
      <c r="A1008" t="inlineStr">
        <is>
          <t>Sum check</t>
        </is>
      </c>
      <c r="I1008">
        <f>I1006-I1007</f>
        <v/>
      </c>
      <c r="K1008">
        <f>K1006-K1007</f>
        <v/>
      </c>
      <c r="L1008">
        <f>L1006-L1007</f>
        <v/>
      </c>
      <c r="M1008">
        <f>M1006-M1007</f>
        <v/>
      </c>
      <c r="N1008">
        <f>N1006-N1007</f>
        <v/>
      </c>
      <c r="P1008">
        <f>P1006-P1007</f>
        <v/>
      </c>
      <c r="Q1008">
        <f>Q1006-Q1007</f>
        <v/>
      </c>
      <c r="R1008">
        <f>R1006-R1007</f>
        <v/>
      </c>
      <c r="S1008">
        <f>S1006-S1007</f>
        <v/>
      </c>
      <c r="U1008">
        <f>U1006-U1007</f>
        <v/>
      </c>
      <c r="V1008">
        <f>V1006-V1007</f>
        <v/>
      </c>
      <c r="W1008">
        <f>W1006-W1007</f>
        <v/>
      </c>
      <c r="X1008">
        <f>X1006-X1007</f>
        <v/>
      </c>
      <c r="Z1008">
        <f>Z1006-Z1007</f>
        <v/>
      </c>
      <c r="AA1008">
        <f>AA1006-AA1007</f>
        <v/>
      </c>
      <c r="AB1008">
        <f>AB1006-AB1007</f>
        <v/>
      </c>
      <c r="AC1008">
        <f>AC1006-AC1007</f>
        <v/>
      </c>
      <c r="AE1008">
        <f>AE1006-AE1007</f>
        <v/>
      </c>
      <c r="AF1008">
        <f>AF1006-AF1007</f>
        <v/>
      </c>
      <c r="AG1008">
        <f>AG1006-AG1007</f>
        <v/>
      </c>
      <c r="AH1008">
        <f>AH1006-AH1007</f>
        <v/>
      </c>
      <c r="AJ1008">
        <f>AJ1006-AJ1007</f>
        <v/>
      </c>
      <c r="AK1008">
        <f>AK1006-AK1007</f>
        <v/>
      </c>
      <c r="AL1008">
        <f>AL1006-AL1007</f>
        <v/>
      </c>
      <c r="AM1008">
        <f>AM1006-AM1007</f>
        <v/>
      </c>
      <c r="AO1008">
        <f>AO1006-AO1007</f>
        <v/>
      </c>
      <c r="AP1008">
        <f>AP1006-AP1007</f>
        <v/>
      </c>
      <c r="AQ1008">
        <f>AQ1006-AQ1007</f>
        <v/>
      </c>
    </row>
    <row r="1010">
      <c r="A1010" t="inlineStr">
        <is>
          <t>Committed</t>
        </is>
      </c>
      <c r="C1010" t="inlineStr">
        <is>
          <t>Million</t>
        </is>
      </c>
      <c r="D1010" t="inlineStr">
        <is>
          <t>QQQQ</t>
        </is>
      </c>
      <c r="I1010" t="n">
        <v>674</v>
      </c>
      <c r="K1010" t="n">
        <v>1291</v>
      </c>
      <c r="L1010" t="n">
        <v>1454</v>
      </c>
      <c r="M1010" t="n">
        <v>1578</v>
      </c>
    </row>
    <row r="1011">
      <c r="A1011" t="inlineStr">
        <is>
          <t>Total</t>
        </is>
      </c>
      <c r="C1011" t="inlineStr">
        <is>
          <t>Million</t>
        </is>
      </c>
      <c r="D1011" t="inlineStr">
        <is>
          <t>QQQQ</t>
        </is>
      </c>
      <c r="F1011" t="n">
        <v>7026</v>
      </c>
      <c r="G1011" t="n">
        <v>8349</v>
      </c>
      <c r="H1011" t="n">
        <v>8888</v>
      </c>
      <c r="I1011" t="n">
        <v>8349</v>
      </c>
      <c r="K1011" t="n">
        <v>6531</v>
      </c>
      <c r="L1011" t="n">
        <v>5457</v>
      </c>
      <c r="M1011" t="n">
        <v>4810</v>
      </c>
    </row>
    <row r="1012">
      <c r="A1012" t="inlineStr">
        <is>
          <t>Total-c</t>
        </is>
      </c>
      <c r="F1012">
        <f>SUM(F1002:F1005,F1010)</f>
        <v/>
      </c>
      <c r="G1012">
        <f>SUM(G1002:G1005,G1010)</f>
        <v/>
      </c>
      <c r="H1012">
        <f>SUM(H1002:H1005,H1010)</f>
        <v/>
      </c>
      <c r="I1012">
        <f>SUM(I1002:I1005,I1010)</f>
        <v/>
      </c>
      <c r="K1012">
        <f>SUM(K1002:K1005,K1010)</f>
        <v/>
      </c>
      <c r="L1012">
        <f>SUM(L1002:L1005,L1010)</f>
        <v/>
      </c>
      <c r="M1012">
        <f>SUM(M1002:M1005,M1010)</f>
        <v/>
      </c>
    </row>
    <row r="1013">
      <c r="A1013" t="inlineStr">
        <is>
          <t>Sum check</t>
        </is>
      </c>
      <c r="F1013">
        <f>F1011-F1012</f>
        <v/>
      </c>
      <c r="G1013">
        <f>G1011-G1012</f>
        <v/>
      </c>
      <c r="H1013">
        <f>H1011-H1012</f>
        <v/>
      </c>
      <c r="I1013">
        <f>I1011-I1012</f>
        <v/>
      </c>
      <c r="K1013">
        <f>K1011-K1012</f>
        <v/>
      </c>
      <c r="L1013">
        <f>L1011-L1012</f>
        <v/>
      </c>
      <c r="M1013">
        <f>M1011-M1012</f>
        <v/>
      </c>
    </row>
    <row r="1015">
      <c r="A1015" t="inlineStr">
        <is>
          <t>Credit and other</t>
        </is>
      </c>
    </row>
    <row r="1016">
      <c r="A1016" t="inlineStr">
        <is>
          <t>North America</t>
        </is>
      </c>
      <c r="C1016" t="inlineStr">
        <is>
          <t>Million</t>
        </is>
      </c>
      <c r="D1016" t="inlineStr">
        <is>
          <t>QQQQ</t>
        </is>
      </c>
      <c r="AL1016" t="n">
        <v>14897</v>
      </c>
      <c r="AM1016" t="n">
        <v>15584</v>
      </c>
      <c r="AO1016" t="n">
        <v>15312</v>
      </c>
      <c r="AP1016" t="n">
        <v>18123</v>
      </c>
      <c r="AQ1016" t="n">
        <v>18348</v>
      </c>
    </row>
    <row r="1017">
      <c r="A1017" t="inlineStr">
        <is>
          <t>South America</t>
        </is>
      </c>
      <c r="C1017" t="inlineStr">
        <is>
          <t>Million</t>
        </is>
      </c>
      <c r="D1017" t="inlineStr">
        <is>
          <t>QQQQ</t>
        </is>
      </c>
      <c r="AL1017" t="n">
        <v>835</v>
      </c>
      <c r="AM1017" t="n">
        <v>549</v>
      </c>
      <c r="AO1017" t="n">
        <v>679</v>
      </c>
      <c r="AP1017" t="n">
        <v>494</v>
      </c>
      <c r="AQ1017" t="n">
        <v>437</v>
      </c>
    </row>
    <row r="1018">
      <c r="A1018" t="inlineStr">
        <is>
          <t>Europe</t>
        </is>
      </c>
      <c r="C1018" t="inlineStr">
        <is>
          <t>Million</t>
        </is>
      </c>
      <c r="D1018" t="inlineStr">
        <is>
          <t>QQQQ</t>
        </is>
      </c>
      <c r="AL1018" t="n">
        <v>3062</v>
      </c>
      <c r="AM1018" t="n">
        <v>2921</v>
      </c>
      <c r="AO1018" t="n">
        <v>3034</v>
      </c>
      <c r="AP1018" t="n">
        <v>2356</v>
      </c>
      <c r="AQ1018" t="n">
        <v>2461</v>
      </c>
    </row>
    <row r="1019">
      <c r="A1019" t="inlineStr">
        <is>
          <t>Asia and other</t>
        </is>
      </c>
      <c r="C1019" t="inlineStr">
        <is>
          <t>Million</t>
        </is>
      </c>
      <c r="D1019" t="inlineStr">
        <is>
          <t>QQQQ</t>
        </is>
      </c>
      <c r="AL1019" t="n">
        <v>2193</v>
      </c>
      <c r="AM1019" t="n">
        <v>1565</v>
      </c>
      <c r="AO1019" t="n">
        <v>2449</v>
      </c>
      <c r="AP1019" t="n">
        <v>2569</v>
      </c>
      <c r="AQ1019" t="n">
        <v>2490</v>
      </c>
    </row>
    <row r="1020">
      <c r="A1020" t="inlineStr">
        <is>
          <t>Total invested</t>
        </is>
      </c>
      <c r="C1020" t="inlineStr">
        <is>
          <t>Million</t>
        </is>
      </c>
      <c r="D1020" t="inlineStr">
        <is>
          <t>QQQQ</t>
        </is>
      </c>
      <c r="AL1020" t="n">
        <v>20987</v>
      </c>
      <c r="AM1020" t="n">
        <v>20619</v>
      </c>
      <c r="AO1020" t="n">
        <v>21474</v>
      </c>
      <c r="AP1020" t="n">
        <v>23542</v>
      </c>
      <c r="AQ1020" t="n">
        <v>23736</v>
      </c>
    </row>
    <row r="1021">
      <c r="A1021" t="inlineStr">
        <is>
          <t>Total invested-c</t>
        </is>
      </c>
      <c r="AL1021">
        <f>SUM(AL1016:AL1019)</f>
        <v/>
      </c>
      <c r="AM1021">
        <f>SUM(AM1016:AM1019)</f>
        <v/>
      </c>
      <c r="AO1021">
        <f>SUM(AO1016:AO1019)</f>
        <v/>
      </c>
      <c r="AP1021">
        <f>SUM(AP1016:AP1019)</f>
        <v/>
      </c>
      <c r="AQ1021">
        <f>SUM(AQ1016:AQ1019)</f>
        <v/>
      </c>
    </row>
    <row r="1022">
      <c r="A1022" t="inlineStr">
        <is>
          <t>Sum check</t>
        </is>
      </c>
      <c r="AL1022">
        <f>AL1020-AL1021</f>
        <v/>
      </c>
      <c r="AM1022">
        <f>AM1020-AM1021</f>
        <v/>
      </c>
      <c r="AO1022">
        <f>AO1020-AO1021</f>
        <v/>
      </c>
      <c r="AP1022">
        <f>AP1020-AP1021</f>
        <v/>
      </c>
      <c r="AQ1022">
        <f>AQ1020-AQ1021</f>
        <v/>
      </c>
    </row>
    <row r="1024">
      <c r="A1024" t="inlineStr">
        <is>
          <t>Oaktree</t>
        </is>
      </c>
    </row>
    <row r="1025">
      <c r="A1025" t="inlineStr">
        <is>
          <t>North America</t>
        </is>
      </c>
      <c r="C1025" t="inlineStr">
        <is>
          <t>Million</t>
        </is>
      </c>
      <c r="D1025" t="inlineStr">
        <is>
          <t>QQQQ</t>
        </is>
      </c>
      <c r="AC1025" t="n">
        <v>2347</v>
      </c>
      <c r="AE1025" t="n">
        <v>6924</v>
      </c>
      <c r="AF1025" t="n">
        <v>11271</v>
      </c>
      <c r="AG1025" t="n">
        <v>14498</v>
      </c>
      <c r="AH1025" t="n">
        <v>16299</v>
      </c>
      <c r="AJ1025" t="n">
        <v>16254</v>
      </c>
      <c r="AK1025" t="n">
        <v>15167</v>
      </c>
    </row>
    <row r="1026">
      <c r="A1026" t="inlineStr">
        <is>
          <t>South America</t>
        </is>
      </c>
      <c r="C1026" t="inlineStr">
        <is>
          <t>Million</t>
        </is>
      </c>
      <c r="D1026" t="inlineStr">
        <is>
          <t>QQQQ</t>
        </is>
      </c>
      <c r="AC1026" t="n">
        <v>65</v>
      </c>
      <c r="AE1026" t="n">
        <v>429</v>
      </c>
      <c r="AF1026" t="n">
        <v>659</v>
      </c>
      <c r="AG1026" t="n">
        <v>711</v>
      </c>
      <c r="AH1026" t="n">
        <v>1106</v>
      </c>
      <c r="AJ1026" t="n">
        <v>774</v>
      </c>
      <c r="AK1026" t="n">
        <v>760</v>
      </c>
    </row>
    <row r="1027">
      <c r="A1027" t="inlineStr">
        <is>
          <t>Europe</t>
        </is>
      </c>
      <c r="C1027" t="inlineStr">
        <is>
          <t>Million</t>
        </is>
      </c>
      <c r="D1027" t="inlineStr">
        <is>
          <t>QQQQ</t>
        </is>
      </c>
      <c r="AC1027" t="n">
        <v>511</v>
      </c>
      <c r="AE1027" t="n">
        <v>1135</v>
      </c>
      <c r="AF1027" t="n">
        <v>1513</v>
      </c>
      <c r="AG1027" t="n">
        <v>2386</v>
      </c>
      <c r="AH1027" t="n">
        <v>2747</v>
      </c>
      <c r="AJ1027" t="n">
        <v>3125</v>
      </c>
      <c r="AK1027" t="n">
        <v>4347</v>
      </c>
    </row>
    <row r="1028">
      <c r="A1028" t="inlineStr">
        <is>
          <t>Asia and other</t>
        </is>
      </c>
      <c r="C1028" t="inlineStr">
        <is>
          <t>Million</t>
        </is>
      </c>
      <c r="D1028" t="inlineStr">
        <is>
          <t>QQQQ</t>
        </is>
      </c>
      <c r="AC1028" t="n">
        <v>203</v>
      </c>
      <c r="AE1028" t="n">
        <v>284</v>
      </c>
      <c r="AF1028" t="n">
        <v>524</v>
      </c>
      <c r="AG1028" t="n">
        <v>611</v>
      </c>
      <c r="AH1028" t="n">
        <v>1411</v>
      </c>
      <c r="AJ1028" t="n">
        <v>1966</v>
      </c>
      <c r="AK1028" t="n">
        <v>1903</v>
      </c>
    </row>
    <row r="1029">
      <c r="A1029" t="inlineStr">
        <is>
          <t>Total invested</t>
        </is>
      </c>
      <c r="C1029" t="inlineStr">
        <is>
          <t>Million</t>
        </is>
      </c>
      <c r="D1029" t="inlineStr">
        <is>
          <t>QQQQ</t>
        </is>
      </c>
      <c r="AC1029" t="n">
        <v>3126</v>
      </c>
      <c r="AE1029" t="n">
        <v>8772</v>
      </c>
      <c r="AF1029" t="n">
        <v>13967</v>
      </c>
      <c r="AG1029" t="n">
        <v>18206</v>
      </c>
      <c r="AH1029" t="n">
        <v>21563</v>
      </c>
      <c r="AJ1029" t="n">
        <v>22119</v>
      </c>
      <c r="AK1029" t="n">
        <v>22177</v>
      </c>
    </row>
    <row r="1030">
      <c r="A1030" t="inlineStr">
        <is>
          <t>Total invested-c</t>
        </is>
      </c>
      <c r="AC1030">
        <f>SUM(AC1025:AC1028)</f>
        <v/>
      </c>
      <c r="AE1030">
        <f>SUM(AE1025:AE1028)</f>
        <v/>
      </c>
      <c r="AF1030">
        <f>SUM(AF1025:AF1028)</f>
        <v/>
      </c>
      <c r="AG1030">
        <f>SUM(AG1025:AG1028)</f>
        <v/>
      </c>
      <c r="AH1030">
        <f>SUM(AH1025:AH1028)</f>
        <v/>
      </c>
      <c r="AJ1030">
        <f>SUM(AJ1025:AJ1028)</f>
        <v/>
      </c>
      <c r="AK1030">
        <f>SUM(AK1025:AK1028)</f>
        <v/>
      </c>
    </row>
    <row r="1031">
      <c r="A1031" t="inlineStr">
        <is>
          <t>Sum check</t>
        </is>
      </c>
      <c r="AC1031">
        <f>AC1029-AC1030</f>
        <v/>
      </c>
      <c r="AE1031">
        <f>AE1029-AE1030</f>
        <v/>
      </c>
      <c r="AF1031">
        <f>AF1029-AF1030</f>
        <v/>
      </c>
      <c r="AG1031">
        <f>AG1029-AG1030</f>
        <v/>
      </c>
      <c r="AH1031">
        <f>AH1029-AH1030</f>
        <v/>
      </c>
      <c r="AJ1031">
        <f>AJ1029-AJ1030</f>
        <v/>
      </c>
      <c r="AK1031">
        <f>AK1029-AK1030</f>
        <v/>
      </c>
    </row>
    <row r="1033">
      <c r="A1033" t="inlineStr">
        <is>
          <t>Total</t>
        </is>
      </c>
    </row>
    <row r="1034">
      <c r="A1034" t="inlineStr">
        <is>
          <t>North America</t>
        </is>
      </c>
      <c r="C1034" t="inlineStr">
        <is>
          <t>Million</t>
        </is>
      </c>
      <c r="D1034" t="inlineStr">
        <is>
          <t>QQQQ</t>
        </is>
      </c>
      <c r="F1034" t="n">
        <v>9339</v>
      </c>
      <c r="G1034" t="n">
        <v>7890</v>
      </c>
      <c r="H1034" t="n">
        <v>8028</v>
      </c>
      <c r="I1034" t="n">
        <v>7328</v>
      </c>
      <c r="K1034" t="n">
        <v>4871</v>
      </c>
      <c r="L1034" t="n">
        <v>5992</v>
      </c>
      <c r="M1034" t="n">
        <v>5822</v>
      </c>
      <c r="N1034" t="n">
        <v>5893</v>
      </c>
      <c r="P1034" t="n">
        <v>5435</v>
      </c>
      <c r="Q1034" t="n">
        <v>3998</v>
      </c>
      <c r="R1034" t="n">
        <v>4096</v>
      </c>
      <c r="S1034" t="n">
        <v>5338</v>
      </c>
      <c r="U1034" t="n">
        <v>5478</v>
      </c>
      <c r="V1034" t="n">
        <v>6777</v>
      </c>
      <c r="W1034" t="n">
        <v>20030</v>
      </c>
      <c r="X1034" t="n">
        <v>26750</v>
      </c>
      <c r="Z1034" t="n">
        <v>25470</v>
      </c>
      <c r="AA1034" t="n">
        <v>28116</v>
      </c>
      <c r="AB1034" t="n">
        <v>19166</v>
      </c>
      <c r="AC1034" t="n">
        <v>21251</v>
      </c>
      <c r="AE1034" t="n">
        <v>29499</v>
      </c>
      <c r="AF1034" t="n">
        <v>31143</v>
      </c>
      <c r="AG1034" t="n">
        <v>32156</v>
      </c>
      <c r="AH1034" t="n">
        <v>28977</v>
      </c>
      <c r="AJ1034" t="n">
        <v>27758</v>
      </c>
      <c r="AK1034" t="n">
        <v>27421</v>
      </c>
      <c r="AL1034" t="n">
        <v>39756</v>
      </c>
      <c r="AM1034" t="n">
        <v>43911</v>
      </c>
      <c r="AO1034" t="n">
        <v>43411</v>
      </c>
      <c r="AP1034" t="n">
        <v>51755</v>
      </c>
      <c r="AQ1034" t="n">
        <v>42736</v>
      </c>
    </row>
    <row r="1035">
      <c r="A1035" t="inlineStr">
        <is>
          <t>South America</t>
        </is>
      </c>
      <c r="C1035" t="inlineStr">
        <is>
          <t>Million</t>
        </is>
      </c>
      <c r="D1035" t="inlineStr">
        <is>
          <t>QQQQ</t>
        </is>
      </c>
      <c r="F1035" t="n">
        <v>1457</v>
      </c>
      <c r="G1035" t="n">
        <v>2376</v>
      </c>
      <c r="H1035" t="n">
        <v>2405</v>
      </c>
      <c r="I1035" t="n">
        <v>2538</v>
      </c>
      <c r="K1035" t="n">
        <v>3752</v>
      </c>
      <c r="L1035" t="n">
        <v>3803</v>
      </c>
      <c r="M1035" t="n">
        <v>4542</v>
      </c>
      <c r="N1035" t="n">
        <v>3929</v>
      </c>
      <c r="P1035" t="n">
        <v>1756</v>
      </c>
      <c r="Q1035" t="n">
        <v>7879</v>
      </c>
      <c r="R1035" t="n">
        <v>8183</v>
      </c>
      <c r="S1035" t="n">
        <v>8893</v>
      </c>
      <c r="U1035" t="n">
        <v>8681</v>
      </c>
      <c r="V1035" t="n">
        <v>1759</v>
      </c>
      <c r="W1035" t="n">
        <v>1215</v>
      </c>
      <c r="X1035" t="n">
        <v>350</v>
      </c>
      <c r="Z1035" t="n">
        <v>1118</v>
      </c>
      <c r="AA1035" t="n">
        <v>1179</v>
      </c>
      <c r="AB1035" t="n">
        <v>1114</v>
      </c>
      <c r="AC1035" t="n">
        <v>1209</v>
      </c>
      <c r="AE1035" t="n">
        <v>842</v>
      </c>
      <c r="AF1035" t="n">
        <v>1113</v>
      </c>
      <c r="AG1035" t="n">
        <v>1154</v>
      </c>
      <c r="AH1035" t="n">
        <v>1585</v>
      </c>
      <c r="AJ1035" t="n">
        <v>1361</v>
      </c>
      <c r="AK1035" t="n">
        <v>1312</v>
      </c>
      <c r="AL1035" t="n">
        <v>1781</v>
      </c>
      <c r="AM1035" t="n">
        <v>2004</v>
      </c>
      <c r="AO1035" t="n">
        <v>2177</v>
      </c>
      <c r="AP1035" t="n">
        <v>2350</v>
      </c>
      <c r="AQ1035" t="n">
        <v>1698</v>
      </c>
    </row>
    <row r="1036">
      <c r="A1036" t="inlineStr">
        <is>
          <t>Europe</t>
        </is>
      </c>
      <c r="C1036" t="inlineStr">
        <is>
          <t>Million</t>
        </is>
      </c>
      <c r="D1036" t="inlineStr">
        <is>
          <t>QQQQ</t>
        </is>
      </c>
      <c r="F1036" t="n">
        <v>3523</v>
      </c>
      <c r="G1036" t="n">
        <v>4686</v>
      </c>
      <c r="H1036" t="n">
        <v>4851</v>
      </c>
      <c r="I1036" t="n">
        <v>4551</v>
      </c>
      <c r="K1036" t="n">
        <v>2977</v>
      </c>
      <c r="L1036" t="n">
        <v>1588</v>
      </c>
      <c r="M1036" t="n">
        <v>493</v>
      </c>
      <c r="N1036" t="n">
        <v>448</v>
      </c>
      <c r="P1036" t="n">
        <v>362</v>
      </c>
      <c r="Q1036" t="n">
        <v>521</v>
      </c>
      <c r="R1036" t="n">
        <v>817</v>
      </c>
      <c r="S1036" t="n">
        <v>904</v>
      </c>
      <c r="U1036" t="n">
        <v>1278</v>
      </c>
      <c r="V1036" t="n">
        <v>2023</v>
      </c>
      <c r="W1036" t="n">
        <v>1815</v>
      </c>
      <c r="X1036" t="n">
        <v>2088</v>
      </c>
      <c r="Z1036" t="n">
        <v>1912</v>
      </c>
      <c r="AA1036" t="n">
        <v>987</v>
      </c>
      <c r="AB1036" t="n">
        <v>979</v>
      </c>
      <c r="AC1036" t="n">
        <v>2091</v>
      </c>
      <c r="AE1036" t="n">
        <v>3159</v>
      </c>
      <c r="AF1036" t="n">
        <v>3973</v>
      </c>
      <c r="AG1036" t="n">
        <v>6679</v>
      </c>
      <c r="AH1036" t="n">
        <v>6274</v>
      </c>
      <c r="AJ1036" t="n">
        <v>6322</v>
      </c>
      <c r="AK1036" t="n">
        <v>8731</v>
      </c>
      <c r="AL1036" t="n">
        <v>7470</v>
      </c>
      <c r="AM1036" t="n">
        <v>12150</v>
      </c>
      <c r="AO1036" t="n">
        <v>14375</v>
      </c>
      <c r="AP1036" t="n">
        <v>13889</v>
      </c>
      <c r="AQ1036" t="n">
        <v>13818</v>
      </c>
    </row>
    <row r="1037">
      <c r="A1037" t="inlineStr">
        <is>
          <t>Asia and other</t>
        </is>
      </c>
      <c r="C1037" t="inlineStr">
        <is>
          <t>Million</t>
        </is>
      </c>
      <c r="D1037" t="inlineStr">
        <is>
          <t>QQQQ</t>
        </is>
      </c>
      <c r="F1037" t="n">
        <v>860</v>
      </c>
      <c r="G1037" t="n">
        <v>1220</v>
      </c>
      <c r="H1037" t="n">
        <v>2585</v>
      </c>
      <c r="I1037" t="n">
        <v>1901</v>
      </c>
      <c r="K1037" t="n">
        <v>1761</v>
      </c>
      <c r="L1037" t="n">
        <v>1477</v>
      </c>
      <c r="M1037" t="n">
        <v>367</v>
      </c>
      <c r="N1037" t="n">
        <v>1006</v>
      </c>
      <c r="P1037" t="n">
        <v>831</v>
      </c>
      <c r="Q1037" t="n">
        <v>926</v>
      </c>
      <c r="R1037" t="n">
        <v>926</v>
      </c>
      <c r="S1037" t="n">
        <v>259</v>
      </c>
      <c r="U1037" t="n">
        <v>326</v>
      </c>
      <c r="V1037" t="n">
        <v>287</v>
      </c>
      <c r="W1037" t="n">
        <v>599</v>
      </c>
      <c r="X1037" t="n">
        <v>463</v>
      </c>
      <c r="Z1037" t="n">
        <v>1616</v>
      </c>
      <c r="AA1037" t="n">
        <v>3015</v>
      </c>
      <c r="AB1037" t="n">
        <v>4648</v>
      </c>
      <c r="AC1037" t="n">
        <v>7228</v>
      </c>
      <c r="AE1037" t="n">
        <v>6324</v>
      </c>
      <c r="AF1037" t="n">
        <v>5687</v>
      </c>
      <c r="AG1037" t="n">
        <v>8335</v>
      </c>
      <c r="AH1037" t="n">
        <v>7422</v>
      </c>
      <c r="AJ1037" t="n">
        <v>7791</v>
      </c>
      <c r="AK1037" t="n">
        <v>7524</v>
      </c>
      <c r="AL1037" t="n">
        <v>4116</v>
      </c>
      <c r="AM1037" t="n">
        <v>3161</v>
      </c>
      <c r="AO1037" t="n">
        <v>10204</v>
      </c>
      <c r="AP1037" t="n">
        <v>11022</v>
      </c>
      <c r="AQ1037" t="n">
        <v>12374</v>
      </c>
    </row>
    <row r="1038">
      <c r="A1038" t="inlineStr">
        <is>
          <t>Total invested</t>
        </is>
      </c>
      <c r="C1038" t="inlineStr">
        <is>
          <t>Million</t>
        </is>
      </c>
      <c r="D1038" t="inlineStr">
        <is>
          <t>QQQQ</t>
        </is>
      </c>
      <c r="I1038" t="n">
        <v>16318</v>
      </c>
      <c r="K1038" t="n">
        <v>13361</v>
      </c>
      <c r="L1038" t="n">
        <v>12860</v>
      </c>
      <c r="M1038" t="n">
        <v>11224</v>
      </c>
      <c r="N1038" t="n">
        <v>11276</v>
      </c>
      <c r="P1038" t="n">
        <v>8384</v>
      </c>
      <c r="Q1038" t="n">
        <v>13324</v>
      </c>
      <c r="R1038" t="n">
        <v>14022</v>
      </c>
      <c r="S1038" t="n">
        <v>15394</v>
      </c>
      <c r="U1038" t="n">
        <v>15763</v>
      </c>
      <c r="V1038" t="n">
        <v>10846</v>
      </c>
      <c r="W1038" t="n">
        <v>23659</v>
      </c>
      <c r="X1038" t="n">
        <v>29651</v>
      </c>
      <c r="Z1038" t="n">
        <v>30116</v>
      </c>
      <c r="AA1038" t="n">
        <v>33297</v>
      </c>
      <c r="AB1038" t="n">
        <v>25907</v>
      </c>
      <c r="AC1038" t="n">
        <v>31779</v>
      </c>
      <c r="AE1038" t="n">
        <v>39824</v>
      </c>
      <c r="AF1038" t="n">
        <v>41916</v>
      </c>
      <c r="AG1038" t="n">
        <v>48324</v>
      </c>
      <c r="AH1038" t="n">
        <v>44258</v>
      </c>
      <c r="AJ1038" t="n">
        <v>43232</v>
      </c>
      <c r="AK1038" t="n">
        <v>44988</v>
      </c>
      <c r="AL1038" t="n">
        <v>53123</v>
      </c>
      <c r="AM1038" t="n">
        <v>61226</v>
      </c>
      <c r="AO1038" t="n">
        <v>70167</v>
      </c>
      <c r="AP1038" t="n">
        <v>79016</v>
      </c>
      <c r="AQ1038" t="n">
        <v>70626</v>
      </c>
    </row>
    <row r="1039">
      <c r="A1039" t="inlineStr">
        <is>
          <t>Total invested-c</t>
        </is>
      </c>
      <c r="I1039">
        <f>SUM(I1034:I1037)</f>
        <v/>
      </c>
      <c r="K1039">
        <f>SUM(K1034:K1037)</f>
        <v/>
      </c>
      <c r="L1039">
        <f>SUM(L1034:L1037)</f>
        <v/>
      </c>
      <c r="M1039">
        <f>SUM(M1034:M1037)</f>
        <v/>
      </c>
      <c r="N1039">
        <f>SUM(N1034:N1037)</f>
        <v/>
      </c>
      <c r="P1039">
        <f>SUM(P1034:P1037)</f>
        <v/>
      </c>
      <c r="Q1039">
        <f>SUM(Q1034:Q1037)</f>
        <v/>
      </c>
      <c r="R1039">
        <f>SUM(R1034:R1037)</f>
        <v/>
      </c>
      <c r="S1039">
        <f>SUM(S1034:S1037)</f>
        <v/>
      </c>
      <c r="U1039">
        <f>SUM(U1034:U1037)</f>
        <v/>
      </c>
      <c r="V1039">
        <f>SUM(V1034:V1037)</f>
        <v/>
      </c>
      <c r="W1039">
        <f>SUM(W1034:W1037)</f>
        <v/>
      </c>
      <c r="X1039">
        <f>SUM(X1034:X1037)</f>
        <v/>
      </c>
      <c r="Z1039">
        <f>SUM(Z1034:Z1037)</f>
        <v/>
      </c>
      <c r="AA1039">
        <f>SUM(AA1034:AA1037)</f>
        <v/>
      </c>
      <c r="AB1039">
        <f>SUM(AB1034:AB1037)</f>
        <v/>
      </c>
      <c r="AC1039">
        <f>SUM(AC1034:AC1037)</f>
        <v/>
      </c>
      <c r="AE1039">
        <f>SUM(AE1034:AE1037)</f>
        <v/>
      </c>
      <c r="AF1039">
        <f>SUM(AF1034:AF1037)</f>
        <v/>
      </c>
      <c r="AG1039">
        <f>SUM(AG1034:AG1037)</f>
        <v/>
      </c>
      <c r="AH1039">
        <f>SUM(AH1034:AH1037)</f>
        <v/>
      </c>
      <c r="AJ1039">
        <f>SUM(AJ1034:AJ1037)</f>
        <v/>
      </c>
      <c r="AK1039">
        <f>SUM(AK1034:AK1037)</f>
        <v/>
      </c>
      <c r="AL1039">
        <f>SUM(AL1034:AL1037)</f>
        <v/>
      </c>
      <c r="AM1039">
        <f>SUM(AM1034:AM1037)</f>
        <v/>
      </c>
      <c r="AO1039">
        <f>SUM(AO1034:AO1037)</f>
        <v/>
      </c>
      <c r="AP1039">
        <f>SUM(AP1034:AP1037)</f>
        <v/>
      </c>
      <c r="AQ1039">
        <f>SUM(AQ1034:AQ1037)</f>
        <v/>
      </c>
    </row>
    <row r="1040">
      <c r="A1040" t="inlineStr">
        <is>
          <t>Sum check 1</t>
        </is>
      </c>
      <c r="I1040">
        <f>I1038-I1039</f>
        <v/>
      </c>
      <c r="K1040">
        <f>K1038-K1039</f>
        <v/>
      </c>
      <c r="L1040">
        <f>L1038-L1039</f>
        <v/>
      </c>
      <c r="M1040">
        <f>M1038-M1039</f>
        <v/>
      </c>
      <c r="N1040">
        <f>N1038-N1039</f>
        <v/>
      </c>
      <c r="P1040">
        <f>P1038-P1039</f>
        <v/>
      </c>
      <c r="Q1040">
        <f>Q1038-Q1039</f>
        <v/>
      </c>
      <c r="R1040">
        <f>R1038-R1039</f>
        <v/>
      </c>
      <c r="S1040">
        <f>S1038-S1039</f>
        <v/>
      </c>
      <c r="U1040">
        <f>U1038-U1039</f>
        <v/>
      </c>
      <c r="V1040">
        <f>V1038-V1039</f>
        <v/>
      </c>
      <c r="W1040">
        <f>W1038-W1039</f>
        <v/>
      </c>
      <c r="X1040">
        <f>X1038-X1039</f>
        <v/>
      </c>
      <c r="Z1040">
        <f>Z1038-Z1039</f>
        <v/>
      </c>
      <c r="AA1040">
        <f>AA1038-AA1039</f>
        <v/>
      </c>
      <c r="AB1040">
        <f>AB1038-AB1039</f>
        <v/>
      </c>
      <c r="AC1040">
        <f>AC1038-AC1039</f>
        <v/>
      </c>
      <c r="AE1040">
        <f>AE1038-AE1039</f>
        <v/>
      </c>
      <c r="AF1040">
        <f>AF1038-AF1039</f>
        <v/>
      </c>
      <c r="AG1040">
        <f>AG1038-AG1039</f>
        <v/>
      </c>
      <c r="AH1040">
        <f>AH1038-AH1039</f>
        <v/>
      </c>
      <c r="AJ1040">
        <f>AJ1038-AJ1039</f>
        <v/>
      </c>
      <c r="AK1040">
        <f>AK1038-AK1039</f>
        <v/>
      </c>
      <c r="AL1040">
        <f>AL1038-AL1039</f>
        <v/>
      </c>
      <c r="AM1040">
        <f>AM1038-AM1039</f>
        <v/>
      </c>
      <c r="AO1040">
        <f>AO1038-AO1039</f>
        <v/>
      </c>
      <c r="AP1040">
        <f>AP1038-AP1039</f>
        <v/>
      </c>
      <c r="AQ1040">
        <f>AQ1038-AQ1039</f>
        <v/>
      </c>
    </row>
    <row r="1041">
      <c r="A1041" t="inlineStr">
        <is>
          <t>Sum check 2</t>
        </is>
      </c>
      <c r="I1041">
        <f>I1038-SUM(I1030,I1021,I1007,I993,I979,I965)</f>
        <v/>
      </c>
      <c r="K1041">
        <f>K1038-SUM(K1030,K1021,K1007,K993,K979,K965)</f>
        <v/>
      </c>
      <c r="L1041">
        <f>L1038-SUM(L1030,L1021,L1007,L993,L979,L965)</f>
        <v/>
      </c>
      <c r="M1041">
        <f>M1038-SUM(M1030,M1021,M1007,M993,M979,M965)</f>
        <v/>
      </c>
      <c r="N1041">
        <f>N1038-SUM(N1030,N1021,N1007,N993,N979,N965)</f>
        <v/>
      </c>
      <c r="P1041">
        <f>P1038-SUM(P1030,P1021,P1007,P993,P979,P965)</f>
        <v/>
      </c>
      <c r="Q1041">
        <f>Q1038-SUM(Q1030,Q1021,Q1007,Q993,Q979,Q965)</f>
        <v/>
      </c>
      <c r="R1041">
        <f>R1038-SUM(R1030,R1021,R1007,R993,R979,R965)</f>
        <v/>
      </c>
      <c r="S1041">
        <f>S1038-SUM(S1030,S1021,S1007,S993,S979,S965)</f>
        <v/>
      </c>
      <c r="U1041">
        <f>U1038-SUM(U1030,U1021,U1007,U993,U979,U965)</f>
        <v/>
      </c>
      <c r="V1041">
        <f>V1038-SUM(V1030,V1021,V1007,V993,V979,V965)</f>
        <v/>
      </c>
      <c r="W1041">
        <f>W1038-SUM(W1030,W1021,W1007,W993,W979,W965)</f>
        <v/>
      </c>
      <c r="X1041">
        <f>X1038-SUM(X1030,X1021,X1007,X993,X979,X965)</f>
        <v/>
      </c>
      <c r="Z1041">
        <f>Z1038-SUM(Z1030,Z1021,Z1007,Z993,Z979,Z965)</f>
        <v/>
      </c>
      <c r="AA1041">
        <f>AA1038-SUM(AA1030,AA1021,AA1007,AA993,AA979,AA965)</f>
        <v/>
      </c>
      <c r="AB1041">
        <f>AB1038-SUM(AB1030,AB1021,AB1007,AB993,AB979,AB965)</f>
        <v/>
      </c>
      <c r="AC1041">
        <f>AC1038-SUM(AC1030,AC1021,AC1007,AC993,AC979,AC965)</f>
        <v/>
      </c>
      <c r="AE1041">
        <f>AE1038-SUM(AE1030,AE1021,AE1007,AE993,AE979,AE965)</f>
        <v/>
      </c>
      <c r="AF1041">
        <f>AF1038-SUM(AF1030,AF1021,AF1007,AF993,AF979,AF965)</f>
        <v/>
      </c>
      <c r="AG1041">
        <f>AG1038-SUM(AG1030,AG1021,AG1007,AG993,AG979,AG965)</f>
        <v/>
      </c>
      <c r="AH1041">
        <f>AH1038-SUM(AH1030,AH1021,AH1007,AH993,AH979,AH965)</f>
        <v/>
      </c>
      <c r="AJ1041">
        <f>AJ1038-SUM(AJ1030,AJ1021,AJ1007,AJ993,AJ979,AJ965)</f>
        <v/>
      </c>
      <c r="AK1041">
        <f>AK1038-SUM(AK1030,AK1021,AK1007,AK993,AK979,AK965)</f>
        <v/>
      </c>
      <c r="AL1041">
        <f>AL1038-SUM(AL1030,AL1021,AL1007,AL993,AL979,AL965)</f>
        <v/>
      </c>
      <c r="AM1041">
        <f>AM1038-SUM(AM1030,AM1021,AM1007,AM993,AM979,AM965)</f>
        <v/>
      </c>
      <c r="AO1041">
        <f>AO1038-SUM(AO1030,AO1021,AO1007,AO993,AO979,AO965)</f>
        <v/>
      </c>
      <c r="AP1041">
        <f>AP1038-SUM(AP1030,AP1021,AP1007,AP993,AP979,AP965)</f>
        <v/>
      </c>
      <c r="AQ1041">
        <f>AQ1038-SUM(AQ1030,AQ1021,AQ1007,AQ993,AQ979,AQ965)</f>
        <v/>
      </c>
    </row>
    <row r="1042">
      <c r="A1042" t="inlineStr">
        <is>
          <t>Link check</t>
        </is>
      </c>
      <c r="N1042">
        <f>N1038-N4036</f>
        <v/>
      </c>
      <c r="P1042">
        <f>P1038-P4036</f>
        <v/>
      </c>
      <c r="Q1042">
        <f>Q1038-Q4036</f>
        <v/>
      </c>
      <c r="R1042">
        <f>R1038-R4036</f>
        <v/>
      </c>
      <c r="S1042">
        <f>S1038-S4036</f>
        <v/>
      </c>
      <c r="U1042">
        <f>U1038-U4036</f>
        <v/>
      </c>
      <c r="V1042">
        <f>V1038-V4036</f>
        <v/>
      </c>
      <c r="W1042">
        <f>W1038-W4036</f>
        <v/>
      </c>
      <c r="X1042">
        <f>X1038-X4036</f>
        <v/>
      </c>
      <c r="Z1042">
        <f>Z1038-Z4036</f>
        <v/>
      </c>
      <c r="AA1042">
        <f>AA1038-AA4036</f>
        <v/>
      </c>
      <c r="AB1042">
        <f>AB1038-AB4036</f>
        <v/>
      </c>
      <c r="AC1042">
        <f>AC1038-AC4036</f>
        <v/>
      </c>
      <c r="AE1042">
        <f>AE1038-AE4036</f>
        <v/>
      </c>
      <c r="AF1042">
        <f>AF1038-AF4036</f>
        <v/>
      </c>
      <c r="AG1042">
        <f>AG1038-AG4036</f>
        <v/>
      </c>
      <c r="AH1042">
        <f>AH1038-AH4036</f>
        <v/>
      </c>
      <c r="AJ1042">
        <f>AJ1038-AJ4036</f>
        <v/>
      </c>
      <c r="AK1042">
        <f>AK1038-AK4036</f>
        <v/>
      </c>
      <c r="AL1042">
        <f>AL1038-AL4036</f>
        <v/>
      </c>
      <c r="AM1042">
        <f>AM1038-AM4036</f>
        <v/>
      </c>
      <c r="AO1042">
        <f>AO1038-AO4036</f>
        <v/>
      </c>
      <c r="AP1042">
        <f>AP1038-AP4036</f>
        <v/>
      </c>
      <c r="AQ1042">
        <f>AQ1038-AQ4036</f>
        <v/>
      </c>
    </row>
    <row r="1044">
      <c r="A1044" t="inlineStr">
        <is>
          <t>Committed</t>
        </is>
      </c>
      <c r="C1044" t="inlineStr">
        <is>
          <t>Million</t>
        </is>
      </c>
      <c r="D1044" t="inlineStr">
        <is>
          <t>QQQQ</t>
        </is>
      </c>
      <c r="I1044" t="n">
        <v>5051</v>
      </c>
      <c r="K1044" t="n">
        <v>4344</v>
      </c>
      <c r="L1044" t="n">
        <v>3077</v>
      </c>
      <c r="M1044" t="n">
        <v>8970</v>
      </c>
    </row>
    <row r="1045">
      <c r="A1045" t="inlineStr">
        <is>
          <t>Total</t>
        </is>
      </c>
      <c r="C1045" t="inlineStr">
        <is>
          <t>Million</t>
        </is>
      </c>
      <c r="D1045" t="inlineStr">
        <is>
          <t>QQQQ</t>
        </is>
      </c>
      <c r="F1045" t="n">
        <v>15179</v>
      </c>
      <c r="G1045" t="n">
        <v>16172</v>
      </c>
      <c r="H1045" t="n">
        <v>17869</v>
      </c>
      <c r="I1045" t="n">
        <v>21369</v>
      </c>
      <c r="K1045" t="n">
        <v>17705</v>
      </c>
      <c r="L1045" t="n">
        <v>15937</v>
      </c>
      <c r="M1045" t="n">
        <v>20194</v>
      </c>
    </row>
    <row r="1046">
      <c r="A1046" t="inlineStr">
        <is>
          <t>Total-c</t>
        </is>
      </c>
      <c r="F1046">
        <f>SUM(F1034:F1037,F1044)</f>
        <v/>
      </c>
      <c r="G1046">
        <f>SUM(G1034:G1037,G1044)</f>
        <v/>
      </c>
      <c r="H1046">
        <f>SUM(H1034:H1037,H1044)</f>
        <v/>
      </c>
      <c r="I1046">
        <f>SUM(I1034:I1037,I1044)</f>
        <v/>
      </c>
      <c r="K1046">
        <f>SUM(K1034:K1037,K1044)</f>
        <v/>
      </c>
      <c r="L1046">
        <f>SUM(L1034:L1037,L1044)</f>
        <v/>
      </c>
      <c r="M1046">
        <f>SUM(M1034:M1037,M1044)</f>
        <v/>
      </c>
    </row>
    <row r="1047">
      <c r="A1047" t="inlineStr">
        <is>
          <t>Sum check 1</t>
        </is>
      </c>
      <c r="F1047">
        <f>F1045-F1046</f>
        <v/>
      </c>
      <c r="G1047">
        <f>G1045-G1046</f>
        <v/>
      </c>
      <c r="H1047">
        <f>H1045-H1046</f>
        <v/>
      </c>
      <c r="I1047">
        <f>I1045-I1046</f>
        <v/>
      </c>
      <c r="K1047">
        <f>K1045-K1046</f>
        <v/>
      </c>
      <c r="L1047">
        <f>L1045-L1046</f>
        <v/>
      </c>
      <c r="M1047">
        <f>M1045-M1046</f>
        <v/>
      </c>
    </row>
    <row r="1048">
      <c r="A1048" t="inlineStr">
        <is>
          <t>Sum check 2</t>
        </is>
      </c>
      <c r="F1048">
        <f>F1045-SUM(F1012,F998,F984,F970)</f>
        <v/>
      </c>
      <c r="G1048">
        <f>G1045-SUM(G1012,G998,G984,G970)</f>
        <v/>
      </c>
      <c r="H1048">
        <f>H1045-SUM(H1012,H998,H984,H970)</f>
        <v/>
      </c>
      <c r="I1048">
        <f>I1045-SUM(I1012,I998,I984,I970)</f>
        <v/>
      </c>
      <c r="K1048">
        <f>K1045-SUM(K1012,K998,K984,K970)</f>
        <v/>
      </c>
      <c r="L1048">
        <f>L1045-SUM(L1012,L998,L984,L970)</f>
        <v/>
      </c>
      <c r="M1048">
        <f>M1045-SUM(M1012,M998,M984,M970)</f>
        <v/>
      </c>
    </row>
    <row r="1050">
      <c r="A1050" t="inlineStr">
        <is>
          <t>Goodwill by geography</t>
        </is>
      </c>
    </row>
    <row r="1051">
      <c r="A1051" t="inlineStr">
        <is>
          <t>Europe</t>
        </is>
      </c>
      <c r="C1051" t="inlineStr">
        <is>
          <t>Million</t>
        </is>
      </c>
      <c r="D1051" t="inlineStr">
        <is>
          <t>QQQQ</t>
        </is>
      </c>
      <c r="I1051" t="n">
        <v>1015</v>
      </c>
      <c r="N1051" t="n">
        <v>894</v>
      </c>
      <c r="S1051" t="n">
        <v>1257</v>
      </c>
      <c r="X1051" t="n">
        <v>2131</v>
      </c>
      <c r="AC1051" t="n">
        <v>3949</v>
      </c>
    </row>
    <row r="1052">
      <c r="A1052" t="inlineStr">
        <is>
          <t>United states</t>
        </is>
      </c>
      <c r="C1052" t="inlineStr">
        <is>
          <t>Million</t>
        </is>
      </c>
      <c r="D1052" t="inlineStr">
        <is>
          <t>QQQQ</t>
        </is>
      </c>
      <c r="I1052" t="n">
        <v>366</v>
      </c>
      <c r="N1052" t="n">
        <v>388</v>
      </c>
      <c r="S1052" t="n">
        <v>400</v>
      </c>
      <c r="X1052" t="n">
        <v>1306</v>
      </c>
      <c r="AC1052" t="n">
        <v>2843</v>
      </c>
    </row>
    <row r="1053">
      <c r="A1053" t="inlineStr">
        <is>
          <t>Canada</t>
        </is>
      </c>
      <c r="C1053" t="inlineStr">
        <is>
          <t>Million</t>
        </is>
      </c>
      <c r="D1053" t="inlineStr">
        <is>
          <t>QQQQ</t>
        </is>
      </c>
      <c r="I1053" t="n">
        <v>91</v>
      </c>
      <c r="N1053" t="n">
        <v>192</v>
      </c>
      <c r="S1053" t="n">
        <v>432</v>
      </c>
      <c r="X1053" t="n">
        <v>1923</v>
      </c>
      <c r="AC1053" t="n">
        <v>2169</v>
      </c>
    </row>
    <row r="1054">
      <c r="A1054" t="inlineStr">
        <is>
          <t>Australia</t>
        </is>
      </c>
      <c r="C1054" t="inlineStr">
        <is>
          <t>Million</t>
        </is>
      </c>
      <c r="D1054" t="inlineStr">
        <is>
          <t>QQQQ</t>
        </is>
      </c>
      <c r="I1054" t="n">
        <v>764</v>
      </c>
      <c r="N1054" t="n">
        <v>950</v>
      </c>
      <c r="S1054" t="n">
        <v>1026</v>
      </c>
      <c r="X1054" t="n">
        <v>876</v>
      </c>
      <c r="AC1054" t="n">
        <v>2293</v>
      </c>
    </row>
    <row r="1055">
      <c r="A1055" t="inlineStr">
        <is>
          <t>Colombia</t>
        </is>
      </c>
      <c r="C1055" t="inlineStr">
        <is>
          <t>Million</t>
        </is>
      </c>
      <c r="D1055" t="inlineStr">
        <is>
          <t>QQQQ</t>
        </is>
      </c>
      <c r="N1055" t="n">
        <v>907</v>
      </c>
      <c r="S1055" t="n">
        <v>912</v>
      </c>
      <c r="X1055" t="n">
        <v>1384</v>
      </c>
      <c r="AC1055" t="n">
        <v>1428</v>
      </c>
    </row>
    <row r="1056">
      <c r="A1056" t="inlineStr">
        <is>
          <t>Brazil</t>
        </is>
      </c>
      <c r="C1056" t="inlineStr">
        <is>
          <t>Million</t>
        </is>
      </c>
      <c r="D1056" t="inlineStr">
        <is>
          <t>QQQQ</t>
        </is>
      </c>
      <c r="I1056" t="n">
        <v>103</v>
      </c>
      <c r="N1056" t="n">
        <v>123</v>
      </c>
      <c r="S1056" t="n">
        <v>905</v>
      </c>
      <c r="X1056" t="n">
        <v>762</v>
      </c>
      <c r="AC1056" t="n">
        <v>862</v>
      </c>
    </row>
    <row r="1057">
      <c r="A1057" t="inlineStr">
        <is>
          <t>Other (including Colombia)</t>
        </is>
      </c>
      <c r="C1057" t="inlineStr">
        <is>
          <t>Million</t>
        </is>
      </c>
      <c r="D1057" t="inlineStr">
        <is>
          <t>QQQQ</t>
        </is>
      </c>
      <c r="I1057" t="n">
        <v>204</v>
      </c>
    </row>
    <row r="1058">
      <c r="A1058" t="inlineStr">
        <is>
          <t>Other</t>
        </is>
      </c>
      <c r="C1058" t="inlineStr">
        <is>
          <t>Million</t>
        </is>
      </c>
      <c r="D1058" t="inlineStr">
        <is>
          <t>QQQQ</t>
        </is>
      </c>
      <c r="N1058" t="n">
        <v>329</v>
      </c>
      <c r="S1058" t="n">
        <v>385</v>
      </c>
      <c r="X1058" t="n">
        <v>433</v>
      </c>
      <c r="AC1058" t="n">
        <v>1006</v>
      </c>
    </row>
    <row r="1059">
      <c r="A1059" t="inlineStr">
        <is>
          <t>Total</t>
        </is>
      </c>
      <c r="C1059" t="inlineStr">
        <is>
          <t>Million</t>
        </is>
      </c>
      <c r="D1059" t="inlineStr">
        <is>
          <t>QQQQ</t>
        </is>
      </c>
      <c r="I1059" t="n">
        <v>2543</v>
      </c>
      <c r="N1059" t="n">
        <v>3783</v>
      </c>
      <c r="S1059" t="n">
        <v>5317</v>
      </c>
      <c r="X1059" t="n">
        <v>8815</v>
      </c>
      <c r="AC1059" t="n">
        <v>14550</v>
      </c>
    </row>
    <row r="1060">
      <c r="A1060" t="inlineStr">
        <is>
          <t>Total-c</t>
        </is>
      </c>
      <c r="I1060">
        <f>SUM(I1051:I1058)</f>
        <v/>
      </c>
      <c r="N1060">
        <f>SUM(N1051:N1058)</f>
        <v/>
      </c>
      <c r="S1060">
        <f>SUM(S1051:S1058)</f>
        <v/>
      </c>
      <c r="X1060">
        <f>SUM(X1051:X1058)</f>
        <v/>
      </c>
      <c r="AC1060">
        <f>SUM(AC1051:AC1058)</f>
        <v/>
      </c>
    </row>
    <row r="1061">
      <c r="A1061" t="inlineStr">
        <is>
          <t>Sum check</t>
        </is>
      </c>
      <c r="I1061">
        <f>I1059-I1060</f>
        <v/>
      </c>
      <c r="N1061">
        <f>N1059-N1060</f>
        <v/>
      </c>
      <c r="S1061">
        <f>S1059-S1060</f>
        <v/>
      </c>
      <c r="X1061">
        <f>X1059-X1060</f>
        <v/>
      </c>
      <c r="AC1061">
        <f>AC1059-AC1060</f>
        <v/>
      </c>
    </row>
    <row r="1062">
      <c r="A1062" t="inlineStr">
        <is>
          <t>Link check</t>
        </is>
      </c>
      <c r="I1062">
        <f>I1059-I1255</f>
        <v/>
      </c>
      <c r="N1062">
        <f>N1059-N1255</f>
        <v/>
      </c>
      <c r="S1062">
        <f>S1059-S1255</f>
        <v/>
      </c>
      <c r="X1062">
        <f>X1059-X1255</f>
        <v/>
      </c>
      <c r="AC1062">
        <f>AC1059-AC1255</f>
        <v/>
      </c>
    </row>
    <row r="1064">
      <c r="A1064" t="inlineStr">
        <is>
          <t>Intangible assets by geography</t>
        </is>
      </c>
    </row>
    <row r="1065">
      <c r="A1065" t="inlineStr">
        <is>
          <t>United states</t>
        </is>
      </c>
      <c r="C1065" t="inlineStr">
        <is>
          <t>Million</t>
        </is>
      </c>
      <c r="D1065" t="inlineStr">
        <is>
          <t>QQQQ</t>
        </is>
      </c>
      <c r="I1065" t="n">
        <v>394</v>
      </c>
      <c r="N1065" t="n">
        <v>340</v>
      </c>
      <c r="S1065" t="n">
        <v>73</v>
      </c>
      <c r="X1065" t="n">
        <v>2986</v>
      </c>
      <c r="AC1065" t="n">
        <v>6826</v>
      </c>
    </row>
    <row r="1066">
      <c r="A1066" t="inlineStr">
        <is>
          <t>Canada</t>
        </is>
      </c>
      <c r="C1066" t="inlineStr">
        <is>
          <t>Million</t>
        </is>
      </c>
      <c r="D1066" t="inlineStr">
        <is>
          <t>QQQQ</t>
        </is>
      </c>
      <c r="I1066" t="n">
        <v>264</v>
      </c>
      <c r="N1066" t="n">
        <v>230</v>
      </c>
      <c r="S1066" t="n">
        <v>364</v>
      </c>
      <c r="X1066" t="n">
        <v>2051</v>
      </c>
      <c r="AC1066" t="n">
        <v>2263</v>
      </c>
    </row>
    <row r="1067">
      <c r="A1067" t="inlineStr">
        <is>
          <t>Mexico</t>
        </is>
      </c>
      <c r="C1067" t="inlineStr">
        <is>
          <t>Million</t>
        </is>
      </c>
      <c r="D1067" t="inlineStr">
        <is>
          <t>QQQQ</t>
        </is>
      </c>
      <c r="AC1067" t="n">
        <v>1200</v>
      </c>
    </row>
    <row r="1068">
      <c r="A1068" t="inlineStr">
        <is>
          <t>Australia</t>
        </is>
      </c>
      <c r="C1068" t="inlineStr">
        <is>
          <t>Million</t>
        </is>
      </c>
      <c r="D1068" t="inlineStr">
        <is>
          <t>QQQQ</t>
        </is>
      </c>
      <c r="I1068" t="n">
        <v>1927</v>
      </c>
      <c r="N1068" t="n">
        <v>1945</v>
      </c>
      <c r="S1068" t="n">
        <v>2078</v>
      </c>
      <c r="X1068" t="n">
        <v>1873</v>
      </c>
      <c r="AC1068" t="n">
        <v>1985</v>
      </c>
    </row>
    <row r="1069">
      <c r="A1069" t="inlineStr">
        <is>
          <t>Europe</t>
        </is>
      </c>
      <c r="C1069" t="inlineStr">
        <is>
          <t>Million</t>
        </is>
      </c>
      <c r="D1069" t="inlineStr">
        <is>
          <t>QQQQ</t>
        </is>
      </c>
      <c r="AC1069" t="n">
        <v>2090</v>
      </c>
    </row>
    <row r="1070">
      <c r="A1070" t="inlineStr">
        <is>
          <t>Europe (including United Kingdom)</t>
        </is>
      </c>
      <c r="C1070" t="inlineStr">
        <is>
          <t>Million</t>
        </is>
      </c>
      <c r="D1070" t="inlineStr">
        <is>
          <t>QQQQ</t>
        </is>
      </c>
      <c r="I1070" t="n">
        <v>1499</v>
      </c>
      <c r="N1070" t="n">
        <v>1273</v>
      </c>
      <c r="S1070" t="n">
        <v>1594</v>
      </c>
    </row>
    <row r="1071">
      <c r="A1071" t="inlineStr">
        <is>
          <t>India</t>
        </is>
      </c>
      <c r="C1071" t="inlineStr">
        <is>
          <t>Million</t>
        </is>
      </c>
      <c r="D1071" t="inlineStr">
        <is>
          <t>QQQQ</t>
        </is>
      </c>
      <c r="S1071" t="n">
        <v>130</v>
      </c>
      <c r="X1071" t="n">
        <v>843</v>
      </c>
      <c r="AC1071" t="n">
        <v>1045</v>
      </c>
    </row>
    <row r="1072">
      <c r="A1072" t="inlineStr">
        <is>
          <t>Chile</t>
        </is>
      </c>
      <c r="C1072" t="inlineStr">
        <is>
          <t>Million</t>
        </is>
      </c>
      <c r="D1072" t="inlineStr">
        <is>
          <t>QQQQ</t>
        </is>
      </c>
      <c r="I1072" t="n">
        <v>1040</v>
      </c>
      <c r="N1072" t="n">
        <v>1054</v>
      </c>
      <c r="S1072" t="n">
        <v>1100</v>
      </c>
      <c r="X1072" t="n">
        <v>928</v>
      </c>
      <c r="AC1072" t="n">
        <v>814</v>
      </c>
    </row>
    <row r="1073">
      <c r="A1073" t="inlineStr">
        <is>
          <t>United kingdom</t>
        </is>
      </c>
      <c r="C1073" t="inlineStr">
        <is>
          <t>Million</t>
        </is>
      </c>
      <c r="D1073" t="inlineStr">
        <is>
          <t>QQQQ</t>
        </is>
      </c>
      <c r="X1073" t="n">
        <v>1860</v>
      </c>
      <c r="AC1073" t="n">
        <v>2637</v>
      </c>
    </row>
    <row r="1074">
      <c r="A1074" t="inlineStr">
        <is>
          <t>Peru</t>
        </is>
      </c>
      <c r="C1074" t="inlineStr">
        <is>
          <t>Million</t>
        </is>
      </c>
      <c r="D1074" t="inlineStr">
        <is>
          <t>QQQQ</t>
        </is>
      </c>
      <c r="N1074" t="n">
        <v>1050</v>
      </c>
      <c r="S1074" t="n">
        <v>1144</v>
      </c>
      <c r="X1074" t="n">
        <v>1118</v>
      </c>
      <c r="AC1074" t="n">
        <v>1161</v>
      </c>
    </row>
    <row r="1075">
      <c r="A1075" t="inlineStr">
        <is>
          <t>Brazil and other</t>
        </is>
      </c>
      <c r="C1075" t="inlineStr">
        <is>
          <t>Million</t>
        </is>
      </c>
      <c r="D1075" t="inlineStr">
        <is>
          <t>QQQQ</t>
        </is>
      </c>
      <c r="I1075" t="n">
        <v>46</v>
      </c>
      <c r="N1075" t="n">
        <v>181</v>
      </c>
    </row>
    <row r="1076">
      <c r="A1076" t="inlineStr">
        <is>
          <t>Brazil</t>
        </is>
      </c>
      <c r="C1076" t="inlineStr">
        <is>
          <t>Million</t>
        </is>
      </c>
      <c r="D1076" t="inlineStr">
        <is>
          <t>QQQQ</t>
        </is>
      </c>
      <c r="S1076" t="n">
        <v>7537</v>
      </c>
      <c r="X1076" t="n">
        <v>6270</v>
      </c>
      <c r="AC1076" t="n">
        <v>6413</v>
      </c>
    </row>
    <row r="1077">
      <c r="A1077" t="inlineStr">
        <is>
          <t>Other (including Europe)</t>
        </is>
      </c>
      <c r="C1077" t="inlineStr">
        <is>
          <t>Million</t>
        </is>
      </c>
      <c r="D1077" t="inlineStr">
        <is>
          <t>QQQQ</t>
        </is>
      </c>
      <c r="X1077" t="n">
        <v>833</v>
      </c>
    </row>
    <row r="1078">
      <c r="A1078" t="inlineStr">
        <is>
          <t>Other</t>
        </is>
      </c>
      <c r="C1078" t="inlineStr">
        <is>
          <t>Million</t>
        </is>
      </c>
      <c r="D1078" t="inlineStr">
        <is>
          <t>QQQQ</t>
        </is>
      </c>
      <c r="S1078" t="n">
        <v>222</v>
      </c>
      <c r="AC1078" t="n">
        <v>1276</v>
      </c>
    </row>
    <row r="1079">
      <c r="A1079" t="inlineStr">
        <is>
          <t>Total</t>
        </is>
      </c>
      <c r="C1079" t="inlineStr">
        <is>
          <t>Million</t>
        </is>
      </c>
      <c r="D1079" t="inlineStr">
        <is>
          <t>QQQQ</t>
        </is>
      </c>
      <c r="I1079" t="n">
        <v>5170</v>
      </c>
      <c r="N1079" t="n">
        <v>6073</v>
      </c>
      <c r="S1079" t="n">
        <v>14242</v>
      </c>
      <c r="X1079" t="n">
        <v>18762</v>
      </c>
      <c r="AC1079" t="n">
        <v>27710</v>
      </c>
    </row>
    <row r="1080">
      <c r="A1080" t="inlineStr">
        <is>
          <t>Total-c</t>
        </is>
      </c>
      <c r="I1080">
        <f>SUM(I1065:I1078)</f>
        <v/>
      </c>
      <c r="N1080">
        <f>SUM(N1065:N1078)</f>
        <v/>
      </c>
      <c r="S1080">
        <f>SUM(S1065:S1078)</f>
        <v/>
      </c>
      <c r="X1080">
        <f>SUM(X1065:X1078)</f>
        <v/>
      </c>
      <c r="AC1080">
        <f>SUM(AC1065:AC1078)</f>
        <v/>
      </c>
    </row>
    <row r="1081">
      <c r="A1081" t="inlineStr">
        <is>
          <t>Sum check</t>
        </is>
      </c>
      <c r="I1081">
        <f>I1079-I1080</f>
        <v/>
      </c>
      <c r="N1081">
        <f>N1079-N1080</f>
        <v/>
      </c>
      <c r="S1081">
        <f>S1079-S1080</f>
        <v/>
      </c>
      <c r="X1081">
        <f>X1079-X1080</f>
        <v/>
      </c>
      <c r="AC1081">
        <f>AC1079-AC1080</f>
        <v/>
      </c>
    </row>
    <row r="1082">
      <c r="A1082" t="inlineStr">
        <is>
          <t>Link check</t>
        </is>
      </c>
      <c r="I1082">
        <f>I1079-I1254</f>
        <v/>
      </c>
      <c r="N1082">
        <f>N1079-N1254</f>
        <v/>
      </c>
      <c r="S1082">
        <f>S1079-S1254</f>
        <v/>
      </c>
      <c r="X1082">
        <f>X1079-X1254</f>
        <v/>
      </c>
      <c r="AC1082">
        <f>AC1079-AC1254</f>
        <v/>
      </c>
    </row>
    <row r="1084">
      <c r="A1084" t="inlineStr">
        <is>
          <t>Renewable power and transition property, plant and equipment at fair value by geography</t>
        </is>
      </c>
    </row>
    <row r="1085">
      <c r="A1085" t="inlineStr">
        <is>
          <t>North America</t>
        </is>
      </c>
      <c r="C1085" t="inlineStr">
        <is>
          <t>Million</t>
        </is>
      </c>
      <c r="D1085" t="inlineStr">
        <is>
          <t>QQQQ</t>
        </is>
      </c>
      <c r="I1085" t="n">
        <v>16339</v>
      </c>
      <c r="N1085" t="n">
        <v>17132</v>
      </c>
      <c r="S1085" t="n">
        <v>22832</v>
      </c>
      <c r="X1085" t="n">
        <v>24274</v>
      </c>
      <c r="AC1085" t="n">
        <v>25617</v>
      </c>
      <c r="AH1085" t="n">
        <v>28044</v>
      </c>
      <c r="AM1085" t="n">
        <v>32629</v>
      </c>
      <c r="AR1085" t="n">
        <v>37016</v>
      </c>
    </row>
    <row r="1086">
      <c r="A1086" t="inlineStr">
        <is>
          <t>Brazil</t>
        </is>
      </c>
      <c r="C1086" t="inlineStr">
        <is>
          <t>Million</t>
        </is>
      </c>
      <c r="D1086" t="inlineStr">
        <is>
          <t>QQQQ</t>
        </is>
      </c>
      <c r="I1086" t="n">
        <v>2198</v>
      </c>
      <c r="N1086" t="n">
        <v>2893</v>
      </c>
      <c r="S1086" t="n">
        <v>3443</v>
      </c>
      <c r="X1086" t="n">
        <v>3505</v>
      </c>
      <c r="AC1086" t="n">
        <v>3575</v>
      </c>
      <c r="AH1086" t="n">
        <v>3005</v>
      </c>
      <c r="AM1086" t="n">
        <v>3547</v>
      </c>
      <c r="AR1086" t="n">
        <v>4708</v>
      </c>
    </row>
    <row r="1087">
      <c r="A1087" t="inlineStr">
        <is>
          <t>Colombia</t>
        </is>
      </c>
      <c r="C1087" t="inlineStr">
        <is>
          <t>Million</t>
        </is>
      </c>
      <c r="D1087" t="inlineStr">
        <is>
          <t>QQQQ</t>
        </is>
      </c>
      <c r="N1087" t="n">
        <v>5275</v>
      </c>
      <c r="S1087" t="n">
        <v>5401</v>
      </c>
      <c r="X1087" t="n">
        <v>6665</v>
      </c>
      <c r="AC1087" t="n">
        <v>7353</v>
      </c>
      <c r="AH1087" t="n">
        <v>8150</v>
      </c>
      <c r="AM1087" t="n">
        <v>8497</v>
      </c>
      <c r="AR1087" t="n">
        <v>8264</v>
      </c>
    </row>
    <row r="1088">
      <c r="A1088" t="inlineStr">
        <is>
          <t>Europe</t>
        </is>
      </c>
      <c r="C1088" t="inlineStr">
        <is>
          <t>Million</t>
        </is>
      </c>
      <c r="D1088" t="inlineStr">
        <is>
          <t>QQQQ</t>
        </is>
      </c>
      <c r="I1088" t="n">
        <v>1201</v>
      </c>
      <c r="N1088" t="n">
        <v>1253</v>
      </c>
      <c r="S1088" t="n">
        <v>1088</v>
      </c>
      <c r="X1088" t="n">
        <v>3748</v>
      </c>
      <c r="AC1088" t="n">
        <v>3770</v>
      </c>
      <c r="AH1088" t="n">
        <v>4912</v>
      </c>
      <c r="AM1088" t="n">
        <v>3935</v>
      </c>
      <c r="AR1088" t="n">
        <v>3396</v>
      </c>
    </row>
    <row r="1089">
      <c r="A1089" t="inlineStr">
        <is>
          <t>Other (South Africa, China, India, Malaysia and Thailand)</t>
        </is>
      </c>
      <c r="C1089" t="inlineStr">
        <is>
          <t>Million</t>
        </is>
      </c>
      <c r="D1089" t="inlineStr">
        <is>
          <t>QQQQ</t>
        </is>
      </c>
      <c r="S1089" t="n">
        <v>826</v>
      </c>
    </row>
    <row r="1090">
      <c r="A1090" t="inlineStr">
        <is>
          <t>Other (China, India, Chile and Uruguay)</t>
        </is>
      </c>
      <c r="C1090" t="inlineStr">
        <is>
          <t>Million</t>
        </is>
      </c>
      <c r="D1090" t="inlineStr">
        <is>
          <t>QQQQ</t>
        </is>
      </c>
      <c r="X1090" t="n">
        <v>679</v>
      </c>
    </row>
    <row r="1091">
      <c r="A1091" t="inlineStr">
        <is>
          <t>Other (China, India and Chile)</t>
        </is>
      </c>
      <c r="C1091" t="inlineStr">
        <is>
          <t>Million</t>
        </is>
      </c>
      <c r="D1091" t="inlineStr">
        <is>
          <t>QQQQ</t>
        </is>
      </c>
      <c r="AC1091" t="n">
        <v>1280</v>
      </c>
      <c r="AH1091" t="n">
        <v>1095</v>
      </c>
      <c r="AM1091" t="n">
        <v>1709</v>
      </c>
      <c r="AR1091" t="n">
        <v>1859</v>
      </c>
    </row>
    <row r="1092">
      <c r="A1092" t="inlineStr">
        <is>
          <t>Total</t>
        </is>
      </c>
      <c r="C1092" t="inlineStr">
        <is>
          <t>Million</t>
        </is>
      </c>
      <c r="D1092" t="inlineStr">
        <is>
          <t>QQQQ</t>
        </is>
      </c>
      <c r="I1092" t="n">
        <v>19738</v>
      </c>
      <c r="N1092" t="n">
        <v>26553</v>
      </c>
      <c r="S1092" t="n">
        <v>33590</v>
      </c>
      <c r="X1092" t="n">
        <v>38871</v>
      </c>
      <c r="AC1092" t="n">
        <v>41595</v>
      </c>
      <c r="AH1092" t="n">
        <v>45206</v>
      </c>
      <c r="AM1092" t="n">
        <v>50317</v>
      </c>
      <c r="AR1092" t="n">
        <v>55243</v>
      </c>
    </row>
    <row r="1093">
      <c r="A1093" t="inlineStr">
        <is>
          <t>Total-c</t>
        </is>
      </c>
      <c r="I1093">
        <f>SUM(I1085:I1091)</f>
        <v/>
      </c>
      <c r="N1093">
        <f>SUM(N1085:N1091)</f>
        <v/>
      </c>
      <c r="S1093">
        <f>SUM(S1085:S1091)</f>
        <v/>
      </c>
      <c r="X1093">
        <f>SUM(X1085:X1091)</f>
        <v/>
      </c>
      <c r="AC1093">
        <f>SUM(AC1085:AC1091)</f>
        <v/>
      </c>
      <c r="AH1093">
        <f>SUM(AH1085:AH1091)</f>
        <v/>
      </c>
      <c r="AM1093">
        <f>SUM(AM1085:AM1091)</f>
        <v/>
      </c>
      <c r="AR1093">
        <f>SUM(AR1085:AR1091)</f>
        <v/>
      </c>
    </row>
    <row r="1094">
      <c r="A1094" t="inlineStr">
        <is>
          <t>Sum check</t>
        </is>
      </c>
      <c r="I1094">
        <f>I1092-I1093</f>
        <v/>
      </c>
      <c r="N1094">
        <f>N1092-N1093</f>
        <v/>
      </c>
      <c r="S1094">
        <f>S1092-S1093</f>
        <v/>
      </c>
      <c r="X1094">
        <f>X1092-X1093</f>
        <v/>
      </c>
      <c r="AC1094">
        <f>AC1092-AC1093</f>
        <v/>
      </c>
      <c r="AH1094">
        <f>AH1092-AH1093</f>
        <v/>
      </c>
      <c r="AM1094">
        <f>AM1092-AM1093</f>
        <v/>
      </c>
      <c r="AR1094">
        <f>AR1092-AR1093</f>
        <v/>
      </c>
    </row>
    <row r="1095">
      <c r="A1095" t="inlineStr">
        <is>
          <t>Link check</t>
        </is>
      </c>
      <c r="I1095">
        <f>I1092-J2081</f>
        <v/>
      </c>
      <c r="N1095">
        <f>N1092-O2081</f>
        <v/>
      </c>
      <c r="S1095">
        <f>S1092-T2081</f>
        <v/>
      </c>
      <c r="X1095">
        <f>X1092-Y2081</f>
        <v/>
      </c>
      <c r="AC1095">
        <f>AC1092-AD2081</f>
        <v/>
      </c>
      <c r="AH1095">
        <f>AH1092-AI2081</f>
        <v/>
      </c>
      <c r="AM1095">
        <f>AM1092-AN2081</f>
        <v/>
      </c>
      <c r="AR1095">
        <f>AR1092-AS2081</f>
        <v/>
      </c>
    </row>
    <row r="1097">
      <c r="A1097" t="inlineStr">
        <is>
          <t>Employees by geography</t>
        </is>
      </c>
    </row>
    <row r="1098">
      <c r="A1098" t="inlineStr">
        <is>
          <t>Asia pacific</t>
        </is>
      </c>
      <c r="C1098" t="inlineStr">
        <is>
          <t>Actual</t>
        </is>
      </c>
      <c r="D1098" t="inlineStr">
        <is>
          <t>QQQQ</t>
        </is>
      </c>
      <c r="N1098" t="n">
        <v>9000</v>
      </c>
      <c r="S1098" t="n">
        <v>10000</v>
      </c>
      <c r="X1098" t="n">
        <v>10000</v>
      </c>
      <c r="AC1098" t="n">
        <v>34900</v>
      </c>
      <c r="AH1098" t="n">
        <v>35500</v>
      </c>
      <c r="AM1098" t="n">
        <v>42100</v>
      </c>
      <c r="AR1098" t="n">
        <v>43100</v>
      </c>
    </row>
    <row r="1099">
      <c r="A1099" t="inlineStr">
        <is>
          <t>Asia &amp; Australia</t>
        </is>
      </c>
      <c r="C1099" t="inlineStr">
        <is>
          <t>Actual</t>
        </is>
      </c>
      <c r="D1099" t="inlineStr">
        <is>
          <t>QQQQ</t>
        </is>
      </c>
      <c r="I1099" t="n">
        <v>5000</v>
      </c>
    </row>
    <row r="1100">
      <c r="A1100" t="inlineStr">
        <is>
          <t>North America</t>
        </is>
      </c>
      <c r="C1100" t="inlineStr">
        <is>
          <t>Actual</t>
        </is>
      </c>
      <c r="D1100" t="inlineStr">
        <is>
          <t>QQQQ</t>
        </is>
      </c>
      <c r="AM1100" t="n">
        <v>69500</v>
      </c>
      <c r="AR1100" t="n">
        <v>72000</v>
      </c>
    </row>
    <row r="1101">
      <c r="A1101" t="inlineStr">
        <is>
          <t>Canada</t>
        </is>
      </c>
      <c r="C1101" t="inlineStr">
        <is>
          <t>Actual</t>
        </is>
      </c>
      <c r="D1101" t="inlineStr">
        <is>
          <t>QQQQ</t>
        </is>
      </c>
      <c r="I1101" t="n">
        <v>11000</v>
      </c>
      <c r="N1101" t="n">
        <v>10500</v>
      </c>
      <c r="S1101" t="n">
        <v>13000</v>
      </c>
      <c r="X1101" t="n">
        <v>18000</v>
      </c>
      <c r="AC1101" t="n">
        <v>10900</v>
      </c>
      <c r="AH1101" t="n">
        <v>9300</v>
      </c>
    </row>
    <row r="1102">
      <c r="A1102" t="inlineStr">
        <is>
          <t>Europe &amp; middle east</t>
        </is>
      </c>
      <c r="C1102" t="inlineStr">
        <is>
          <t>Actual</t>
        </is>
      </c>
      <c r="D1102" t="inlineStr">
        <is>
          <t>QQQQ</t>
        </is>
      </c>
      <c r="N1102" t="n">
        <v>24000</v>
      </c>
      <c r="S1102" t="n">
        <v>25000</v>
      </c>
      <c r="X1102" t="n">
        <v>30000</v>
      </c>
      <c r="AC1102" t="n">
        <v>36500</v>
      </c>
      <c r="AH1102" t="n">
        <v>33200</v>
      </c>
      <c r="AM1102" t="n">
        <v>36500</v>
      </c>
      <c r="AR1102" t="n">
        <v>46000</v>
      </c>
    </row>
    <row r="1103">
      <c r="A1103" t="inlineStr">
        <is>
          <t>UK, Europe &amp; Middle east</t>
        </is>
      </c>
      <c r="C1103" t="inlineStr">
        <is>
          <t>Actual</t>
        </is>
      </c>
      <c r="D1103" t="inlineStr">
        <is>
          <t>QQQQ</t>
        </is>
      </c>
      <c r="I1103" t="n">
        <v>18000</v>
      </c>
    </row>
    <row r="1104">
      <c r="A1104" t="inlineStr">
        <is>
          <t>South America</t>
        </is>
      </c>
      <c r="C1104" t="inlineStr">
        <is>
          <t>Actual</t>
        </is>
      </c>
      <c r="D1104" t="inlineStr">
        <is>
          <t>QQQQ</t>
        </is>
      </c>
      <c r="I1104" t="n">
        <v>10000</v>
      </c>
      <c r="N1104" t="n">
        <v>19000</v>
      </c>
      <c r="S1104" t="n">
        <v>25000</v>
      </c>
      <c r="X1104" t="n">
        <v>23000</v>
      </c>
      <c r="AC1104" t="n">
        <v>26700</v>
      </c>
      <c r="AH1104" t="n">
        <v>26100</v>
      </c>
      <c r="AM1104" t="n">
        <v>28200</v>
      </c>
      <c r="AR1104" t="n">
        <v>32000</v>
      </c>
    </row>
    <row r="1105">
      <c r="A1105" t="inlineStr">
        <is>
          <t>U.S.</t>
        </is>
      </c>
      <c r="C1105" t="inlineStr">
        <is>
          <t>Actual</t>
        </is>
      </c>
      <c r="D1105" t="inlineStr">
        <is>
          <t>QQQQ</t>
        </is>
      </c>
      <c r="I1105" t="n">
        <v>11000</v>
      </c>
      <c r="N1105" t="n">
        <v>9500</v>
      </c>
      <c r="S1105" t="n">
        <v>10000</v>
      </c>
      <c r="X1105" t="n">
        <v>21000</v>
      </c>
      <c r="AC1105" t="n">
        <v>37100</v>
      </c>
      <c r="AH1105" t="n">
        <v>44600</v>
      </c>
    </row>
    <row r="1106">
      <c r="A1106" t="inlineStr">
        <is>
          <t>Operating employees</t>
        </is>
      </c>
      <c r="C1106" t="inlineStr">
        <is>
          <t>Actual</t>
        </is>
      </c>
      <c r="D1106" t="inlineStr">
        <is>
          <t>QQQQ</t>
        </is>
      </c>
      <c r="F1106" t="n">
        <v>28000</v>
      </c>
      <c r="H1106" s="3" t="n">
        <v>30000</v>
      </c>
      <c r="I1106" t="n">
        <v>55000</v>
      </c>
      <c r="N1106" t="n">
        <v>70000</v>
      </c>
      <c r="S1106" t="n">
        <v>80000</v>
      </c>
      <c r="U1106" t="n">
        <v>80000</v>
      </c>
      <c r="V1106" t="n">
        <v>80000</v>
      </c>
      <c r="W1106" t="n">
        <v>80000</v>
      </c>
      <c r="X1106" t="n">
        <v>100000</v>
      </c>
      <c r="Z1106" t="n">
        <v>100000</v>
      </c>
      <c r="AA1106" t="n">
        <v>100000</v>
      </c>
      <c r="AB1106" t="n">
        <v>130000</v>
      </c>
      <c r="AC1106" t="n">
        <v>150000</v>
      </c>
      <c r="AE1106" t="n">
        <v>150000</v>
      </c>
      <c r="AF1106" t="n">
        <v>150000</v>
      </c>
      <c r="AG1106" t="n">
        <v>150000</v>
      </c>
      <c r="AH1106" t="n">
        <v>150000</v>
      </c>
      <c r="AJ1106" t="n">
        <v>150000</v>
      </c>
      <c r="AK1106" t="n">
        <v>150000</v>
      </c>
      <c r="AL1106" t="n">
        <v>150000</v>
      </c>
      <c r="AM1106" t="n">
        <v>180000</v>
      </c>
      <c r="AO1106" t="n">
        <v>180000</v>
      </c>
      <c r="AP1106" t="n">
        <v>180000</v>
      </c>
      <c r="AQ1106" t="n">
        <v>180000</v>
      </c>
      <c r="AR1106" t="n">
        <v>200000</v>
      </c>
    </row>
    <row r="1108">
      <c r="A1108" t="inlineStr">
        <is>
          <t>Asset under management (AUM) by geography</t>
        </is>
      </c>
    </row>
    <row r="1109">
      <c r="A1109" t="inlineStr">
        <is>
          <t>North America</t>
        </is>
      </c>
      <c r="C1109" t="inlineStr">
        <is>
          <t>Billion</t>
        </is>
      </c>
      <c r="D1109" t="inlineStr">
        <is>
          <t>QQQQ</t>
        </is>
      </c>
      <c r="AM1109" t="n">
        <v>430</v>
      </c>
      <c r="AR1109" t="n">
        <v>479</v>
      </c>
    </row>
    <row r="1110">
      <c r="A1110" t="inlineStr">
        <is>
          <t>South America</t>
        </is>
      </c>
      <c r="C1110" t="inlineStr">
        <is>
          <t>Billion</t>
        </is>
      </c>
      <c r="D1110" t="inlineStr">
        <is>
          <t>QQQQ</t>
        </is>
      </c>
      <c r="I1110" t="n">
        <v>17</v>
      </c>
      <c r="N1110" t="n">
        <v>28</v>
      </c>
      <c r="S1110" t="n">
        <v>42</v>
      </c>
      <c r="X1110" t="n">
        <v>40</v>
      </c>
      <c r="AC1110" t="n">
        <v>43</v>
      </c>
      <c r="AH1110" t="n">
        <v>43</v>
      </c>
      <c r="AM1110" t="n">
        <v>44</v>
      </c>
      <c r="AR1110" t="n">
        <v>50</v>
      </c>
    </row>
    <row r="1111">
      <c r="A1111" t="inlineStr">
        <is>
          <t>Europe &amp; Middle East</t>
        </is>
      </c>
      <c r="C1111" t="inlineStr">
        <is>
          <t>Billion</t>
        </is>
      </c>
      <c r="D1111" t="inlineStr">
        <is>
          <t>QQQQ</t>
        </is>
      </c>
      <c r="N1111" t="n">
        <v>32</v>
      </c>
      <c r="S1111" t="n">
        <v>40</v>
      </c>
      <c r="X1111" t="n">
        <v>64</v>
      </c>
      <c r="AC1111" t="n">
        <v>95</v>
      </c>
      <c r="AH1111" t="n">
        <v>106</v>
      </c>
      <c r="AM1111" t="n">
        <v>129</v>
      </c>
      <c r="AR1111" t="n">
        <v>147</v>
      </c>
    </row>
    <row r="1112">
      <c r="A1112" t="inlineStr">
        <is>
          <t>Asia pacific</t>
        </is>
      </c>
      <c r="C1112" t="inlineStr">
        <is>
          <t>Billion</t>
        </is>
      </c>
      <c r="D1112" t="inlineStr">
        <is>
          <t>QQQQ</t>
        </is>
      </c>
      <c r="N1112" t="n">
        <v>19</v>
      </c>
      <c r="S1112" t="n">
        <v>24</v>
      </c>
      <c r="X1112" t="n">
        <v>27</v>
      </c>
      <c r="AC1112" t="n">
        <v>56</v>
      </c>
      <c r="AH1112" t="n">
        <v>75</v>
      </c>
      <c r="AM1112" t="n">
        <v>85</v>
      </c>
      <c r="AR1112" t="n">
        <v>114</v>
      </c>
    </row>
    <row r="1113">
      <c r="A1113" t="inlineStr">
        <is>
          <t>Canada</t>
        </is>
      </c>
      <c r="C1113" t="inlineStr">
        <is>
          <t>Billion</t>
        </is>
      </c>
      <c r="D1113" t="inlineStr">
        <is>
          <t>QQQQ</t>
        </is>
      </c>
      <c r="I1113" t="n">
        <v>22</v>
      </c>
      <c r="N1113" t="n">
        <v>23</v>
      </c>
      <c r="S1113" t="n">
        <v>29</v>
      </c>
      <c r="X1113" t="n">
        <v>35</v>
      </c>
      <c r="AC1113" t="n">
        <v>42</v>
      </c>
      <c r="AH1113" t="n">
        <v>48</v>
      </c>
    </row>
    <row r="1114">
      <c r="A1114" t="inlineStr">
        <is>
          <t>United States</t>
        </is>
      </c>
      <c r="C1114" t="inlineStr">
        <is>
          <t>Billion</t>
        </is>
      </c>
      <c r="D1114" t="inlineStr">
        <is>
          <t>QQQQ</t>
        </is>
      </c>
      <c r="I1114" t="n">
        <v>139</v>
      </c>
      <c r="N1114" t="n">
        <v>138</v>
      </c>
      <c r="S1114" t="n">
        <v>148</v>
      </c>
      <c r="X1114" t="n">
        <v>189</v>
      </c>
      <c r="AC1114" t="n">
        <v>309</v>
      </c>
      <c r="AH1114" t="n">
        <v>330</v>
      </c>
    </row>
    <row r="1115">
      <c r="A1115" t="inlineStr">
        <is>
          <t>UK, Europe and Middle east</t>
        </is>
      </c>
      <c r="C1115" t="inlineStr">
        <is>
          <t>Billion</t>
        </is>
      </c>
      <c r="D1115" t="inlineStr">
        <is>
          <t>QQQQ</t>
        </is>
      </c>
      <c r="I1115" t="n">
        <v>32</v>
      </c>
    </row>
    <row r="1116">
      <c r="A1116" t="inlineStr">
        <is>
          <t>Asia and Australia</t>
        </is>
      </c>
      <c r="C1116" t="inlineStr">
        <is>
          <t>Billion</t>
        </is>
      </c>
      <c r="D1116" t="inlineStr">
        <is>
          <t>QQQQ</t>
        </is>
      </c>
      <c r="I1116" t="n">
        <v>18</v>
      </c>
    </row>
    <row r="1118">
      <c r="A1118" t="inlineStr">
        <is>
          <t>Capital backlog (By geography)</t>
        </is>
      </c>
    </row>
    <row r="1119">
      <c r="A1119" t="inlineStr">
        <is>
          <t>North America</t>
        </is>
      </c>
    </row>
    <row r="1120">
      <c r="A1120" t="inlineStr">
        <is>
          <t>Real estate</t>
        </is>
      </c>
      <c r="C1120" t="inlineStr">
        <is>
          <t>Million</t>
        </is>
      </c>
      <c r="D1120" t="inlineStr">
        <is>
          <t>QQQQ</t>
        </is>
      </c>
      <c r="R1120" t="n">
        <v>2874</v>
      </c>
      <c r="S1120" t="n">
        <v>3244</v>
      </c>
      <c r="U1120" t="n">
        <v>3177</v>
      </c>
      <c r="V1120" t="n">
        <v>2832</v>
      </c>
      <c r="W1120" t="n">
        <v>3645</v>
      </c>
      <c r="X1120" t="n">
        <v>3171</v>
      </c>
      <c r="Z1120" t="n">
        <v>2584</v>
      </c>
    </row>
    <row r="1121">
      <c r="A1121" t="inlineStr">
        <is>
          <t>Infrastructure</t>
        </is>
      </c>
      <c r="C1121" t="inlineStr">
        <is>
          <t>Million</t>
        </is>
      </c>
      <c r="D1121" t="inlineStr">
        <is>
          <t>QQQQ</t>
        </is>
      </c>
      <c r="R1121" t="n">
        <v>212</v>
      </c>
      <c r="S1121" t="n">
        <v>237</v>
      </c>
      <c r="U1121" t="n">
        <v>290</v>
      </c>
      <c r="V1121" t="n">
        <v>393</v>
      </c>
      <c r="W1121" t="n">
        <v>423</v>
      </c>
      <c r="X1121" t="n">
        <v>780</v>
      </c>
      <c r="Z1121" t="n">
        <v>625</v>
      </c>
    </row>
    <row r="1122">
      <c r="A1122" t="inlineStr">
        <is>
          <t>Renewable power</t>
        </is>
      </c>
      <c r="C1122" t="inlineStr">
        <is>
          <t>Million</t>
        </is>
      </c>
      <c r="D1122" t="inlineStr">
        <is>
          <t>QQQQ</t>
        </is>
      </c>
      <c r="R1122" t="n">
        <v>759</v>
      </c>
      <c r="S1122" t="n">
        <v>759</v>
      </c>
      <c r="U1122" t="n">
        <v>536</v>
      </c>
      <c r="V1122" t="n">
        <v>507</v>
      </c>
      <c r="W1122" t="n">
        <v>346</v>
      </c>
      <c r="X1122" t="n">
        <v>388</v>
      </c>
      <c r="Z1122" t="n">
        <v>475</v>
      </c>
    </row>
    <row r="1123">
      <c r="A1123" t="inlineStr">
        <is>
          <t>Private equity and other</t>
        </is>
      </c>
      <c r="C1123" t="inlineStr">
        <is>
          <t>Million</t>
        </is>
      </c>
      <c r="D1123" t="inlineStr">
        <is>
          <t>QQQQ</t>
        </is>
      </c>
      <c r="R1123" t="n">
        <v>346</v>
      </c>
      <c r="S1123" t="n">
        <v>294</v>
      </c>
      <c r="U1123" t="n">
        <v>782</v>
      </c>
      <c r="V1123" t="n">
        <v>1160</v>
      </c>
      <c r="W1123" t="n">
        <v>1335</v>
      </c>
      <c r="X1123" t="n">
        <v>1461</v>
      </c>
      <c r="Z1123" t="n">
        <v>1397</v>
      </c>
    </row>
    <row r="1124">
      <c r="A1124" t="inlineStr">
        <is>
          <t>Total</t>
        </is>
      </c>
      <c r="C1124" t="inlineStr">
        <is>
          <t>Million</t>
        </is>
      </c>
      <c r="D1124" t="inlineStr">
        <is>
          <t>QQQQ</t>
        </is>
      </c>
      <c r="R1124" t="n">
        <v>4191</v>
      </c>
      <c r="S1124" t="n">
        <v>4534</v>
      </c>
      <c r="U1124" t="n">
        <v>4785</v>
      </c>
      <c r="V1124" t="n">
        <v>4892</v>
      </c>
      <c r="W1124" t="n">
        <v>5749</v>
      </c>
      <c r="X1124" t="n">
        <v>5800</v>
      </c>
      <c r="Z1124" t="n">
        <v>5081</v>
      </c>
    </row>
    <row r="1125">
      <c r="A1125" t="inlineStr">
        <is>
          <t>Total-c</t>
        </is>
      </c>
      <c r="R1125">
        <f>SUM(R1120:R1123)</f>
        <v/>
      </c>
      <c r="S1125">
        <f>SUM(S1120:S1123)</f>
        <v/>
      </c>
      <c r="U1125">
        <f>SUM(U1120:U1123)</f>
        <v/>
      </c>
      <c r="V1125">
        <f>SUM(V1120:V1123)</f>
        <v/>
      </c>
      <c r="W1125">
        <f>SUM(W1120:W1123)</f>
        <v/>
      </c>
      <c r="X1125">
        <f>SUM(X1120:X1123)</f>
        <v/>
      </c>
      <c r="Z1125">
        <f>SUM(Z1120:Z1123)</f>
        <v/>
      </c>
    </row>
    <row r="1126">
      <c r="A1126" t="inlineStr">
        <is>
          <t>Sum check</t>
        </is>
      </c>
      <c r="R1126">
        <f>R1124-R1125</f>
        <v/>
      </c>
      <c r="S1126">
        <f>S1124-S1125</f>
        <v/>
      </c>
      <c r="U1126">
        <f>U1124-U1125</f>
        <v/>
      </c>
      <c r="V1126">
        <f>V1124-V1125</f>
        <v/>
      </c>
      <c r="W1126">
        <f>W1124-W1125</f>
        <v/>
      </c>
      <c r="X1126">
        <f>X1124-X1125</f>
        <v/>
      </c>
      <c r="Z1126">
        <f>Z1124-Z1125</f>
        <v/>
      </c>
    </row>
    <row r="1128">
      <c r="A1128" t="inlineStr">
        <is>
          <t>South America</t>
        </is>
      </c>
    </row>
    <row r="1129">
      <c r="A1129" t="inlineStr">
        <is>
          <t>Infrastructure</t>
        </is>
      </c>
      <c r="C1129" t="inlineStr">
        <is>
          <t>Million</t>
        </is>
      </c>
      <c r="D1129" t="inlineStr">
        <is>
          <t>QQQQ</t>
        </is>
      </c>
      <c r="R1129" t="n">
        <v>2303</v>
      </c>
      <c r="S1129" t="n">
        <v>2166</v>
      </c>
      <c r="U1129" t="n">
        <v>2231</v>
      </c>
      <c r="V1129" t="n">
        <v>2031</v>
      </c>
      <c r="W1129" t="n">
        <v>1988</v>
      </c>
      <c r="X1129" t="n">
        <v>2029</v>
      </c>
      <c r="Z1129" t="n">
        <v>1871</v>
      </c>
    </row>
    <row r="1130">
      <c r="A1130" t="inlineStr">
        <is>
          <t>Renewable power</t>
        </is>
      </c>
      <c r="C1130" t="inlineStr">
        <is>
          <t>Million</t>
        </is>
      </c>
      <c r="D1130" t="inlineStr">
        <is>
          <t>QQQQ</t>
        </is>
      </c>
      <c r="R1130" t="n">
        <v>754</v>
      </c>
      <c r="S1130" t="n">
        <v>691</v>
      </c>
      <c r="U1130" t="n">
        <v>664</v>
      </c>
      <c r="V1130" t="n">
        <v>548</v>
      </c>
      <c r="W1130" t="n">
        <v>512</v>
      </c>
      <c r="X1130" t="n">
        <v>493</v>
      </c>
      <c r="Z1130" t="n">
        <v>492</v>
      </c>
    </row>
    <row r="1131">
      <c r="A1131" t="inlineStr">
        <is>
          <t>Private equity and other</t>
        </is>
      </c>
      <c r="C1131" t="inlineStr">
        <is>
          <t>Million</t>
        </is>
      </c>
      <c r="D1131" t="inlineStr">
        <is>
          <t>QQQQ</t>
        </is>
      </c>
      <c r="R1131" t="n">
        <v>946</v>
      </c>
      <c r="S1131" t="n">
        <v>946</v>
      </c>
      <c r="U1131" t="n">
        <v>693</v>
      </c>
      <c r="V1131" t="n">
        <v>656</v>
      </c>
      <c r="W1131" t="n">
        <v>651</v>
      </c>
      <c r="X1131" t="n">
        <v>626</v>
      </c>
      <c r="Z1131" t="n">
        <v>644</v>
      </c>
    </row>
    <row r="1132">
      <c r="A1132" t="inlineStr">
        <is>
          <t>Total</t>
        </is>
      </c>
      <c r="C1132" t="inlineStr">
        <is>
          <t>Million</t>
        </is>
      </c>
      <c r="D1132" t="inlineStr">
        <is>
          <t>QQQQ</t>
        </is>
      </c>
      <c r="R1132" t="n">
        <v>4003</v>
      </c>
      <c r="S1132" t="n">
        <v>3803</v>
      </c>
      <c r="U1132" t="n">
        <v>3588</v>
      </c>
      <c r="V1132" t="n">
        <v>3235</v>
      </c>
      <c r="W1132" t="n">
        <v>3151</v>
      </c>
      <c r="X1132" t="n">
        <v>3148</v>
      </c>
      <c r="Z1132" t="n">
        <v>3007</v>
      </c>
    </row>
    <row r="1133">
      <c r="A1133" t="inlineStr">
        <is>
          <t>Total-c</t>
        </is>
      </c>
      <c r="R1133">
        <f>SUM(R1129:R1131)</f>
        <v/>
      </c>
      <c r="S1133">
        <f>SUM(S1129:S1131)</f>
        <v/>
      </c>
      <c r="U1133">
        <f>SUM(U1129:U1131)</f>
        <v/>
      </c>
      <c r="V1133">
        <f>SUM(V1129:V1131)</f>
        <v/>
      </c>
      <c r="W1133">
        <f>SUM(W1129:W1131)</f>
        <v/>
      </c>
      <c r="X1133">
        <f>SUM(X1129:X1131)</f>
        <v/>
      </c>
      <c r="Z1133">
        <f>SUM(Z1129:Z1131)</f>
        <v/>
      </c>
    </row>
    <row r="1134">
      <c r="A1134" t="inlineStr">
        <is>
          <t>Sum check</t>
        </is>
      </c>
      <c r="R1134">
        <f>R1132-R1133</f>
        <v/>
      </c>
      <c r="S1134">
        <f>S1132-S1133</f>
        <v/>
      </c>
      <c r="U1134">
        <f>U1132-U1133</f>
        <v/>
      </c>
      <c r="V1134">
        <f>V1132-V1133</f>
        <v/>
      </c>
      <c r="W1134">
        <f>W1132-W1133</f>
        <v/>
      </c>
      <c r="X1134">
        <f>X1132-X1133</f>
        <v/>
      </c>
      <c r="Z1134">
        <f>Z1132-Z1133</f>
        <v/>
      </c>
    </row>
    <row r="1136">
      <c r="A1136" t="inlineStr">
        <is>
          <t>Europe</t>
        </is>
      </c>
    </row>
    <row r="1137">
      <c r="A1137" t="inlineStr">
        <is>
          <t>Real estate</t>
        </is>
      </c>
      <c r="C1137" t="inlineStr">
        <is>
          <t>Million</t>
        </is>
      </c>
      <c r="D1137" t="inlineStr">
        <is>
          <t>QQQQ</t>
        </is>
      </c>
      <c r="R1137" t="n">
        <v>3392</v>
      </c>
      <c r="S1137" t="n">
        <v>3259</v>
      </c>
      <c r="U1137" t="n">
        <v>3378</v>
      </c>
      <c r="V1137" t="n">
        <v>3184</v>
      </c>
      <c r="W1137" t="n">
        <v>3130</v>
      </c>
      <c r="X1137" t="n">
        <v>3065</v>
      </c>
      <c r="Z1137" t="n">
        <v>3132</v>
      </c>
    </row>
    <row r="1138">
      <c r="A1138" t="inlineStr">
        <is>
          <t>Infrastructure</t>
        </is>
      </c>
      <c r="C1138" t="inlineStr">
        <is>
          <t>Million</t>
        </is>
      </c>
      <c r="D1138" t="inlineStr">
        <is>
          <t>QQQQ</t>
        </is>
      </c>
      <c r="R1138" t="n">
        <v>911</v>
      </c>
      <c r="S1138" t="n">
        <v>1324</v>
      </c>
      <c r="U1138" t="n">
        <v>1433</v>
      </c>
      <c r="V1138" t="n">
        <v>1312</v>
      </c>
      <c r="W1138" t="n">
        <v>1210</v>
      </c>
      <c r="X1138" t="n">
        <v>1178</v>
      </c>
      <c r="Z1138" t="n">
        <v>1179</v>
      </c>
    </row>
    <row r="1139">
      <c r="A1139" t="inlineStr">
        <is>
          <t>Renewable power</t>
        </is>
      </c>
      <c r="C1139" t="inlineStr">
        <is>
          <t>Million</t>
        </is>
      </c>
      <c r="D1139" t="inlineStr">
        <is>
          <t>QQQQ</t>
        </is>
      </c>
      <c r="R1139" t="n">
        <v>494</v>
      </c>
      <c r="S1139" t="n">
        <v>494</v>
      </c>
      <c r="U1139" t="n">
        <v>344</v>
      </c>
      <c r="V1139" t="n">
        <v>212</v>
      </c>
      <c r="W1139" t="n">
        <v>220</v>
      </c>
      <c r="X1139" t="n">
        <v>259</v>
      </c>
      <c r="Z1139" t="n">
        <v>287</v>
      </c>
    </row>
    <row r="1140">
      <c r="A1140" t="inlineStr">
        <is>
          <t>Private equity and other</t>
        </is>
      </c>
      <c r="C1140" t="inlineStr">
        <is>
          <t>Million</t>
        </is>
      </c>
      <c r="D1140" t="inlineStr">
        <is>
          <t>QQQQ</t>
        </is>
      </c>
      <c r="R1140" t="n">
        <v>198</v>
      </c>
      <c r="S1140" t="n">
        <v>198</v>
      </c>
      <c r="U1140" t="n">
        <v>64</v>
      </c>
      <c r="V1140" t="n">
        <v>92</v>
      </c>
      <c r="W1140" t="n">
        <v>98</v>
      </c>
      <c r="X1140" t="n">
        <v>61</v>
      </c>
      <c r="Z1140" t="n">
        <v>61</v>
      </c>
    </row>
    <row r="1141">
      <c r="A1141" t="inlineStr">
        <is>
          <t>Total</t>
        </is>
      </c>
      <c r="C1141" t="inlineStr">
        <is>
          <t>Million</t>
        </is>
      </c>
      <c r="D1141" t="inlineStr">
        <is>
          <t>QQQQ</t>
        </is>
      </c>
      <c r="R1141" t="n">
        <v>4995</v>
      </c>
      <c r="S1141" t="n">
        <v>5275</v>
      </c>
      <c r="U1141" t="n">
        <v>5219</v>
      </c>
      <c r="V1141" t="n">
        <v>4800</v>
      </c>
      <c r="W1141" t="n">
        <v>4658</v>
      </c>
      <c r="X1141" t="n">
        <v>4563</v>
      </c>
      <c r="Z1141" t="n">
        <v>4659</v>
      </c>
    </row>
    <row r="1142">
      <c r="A1142" t="inlineStr">
        <is>
          <t>Total-c</t>
        </is>
      </c>
      <c r="R1142">
        <f>SUM(R1137:R1140)</f>
        <v/>
      </c>
      <c r="S1142">
        <f>SUM(S1137:S1140)</f>
        <v/>
      </c>
      <c r="U1142">
        <f>SUM(U1137:U1140)</f>
        <v/>
      </c>
      <c r="V1142">
        <f>SUM(V1137:V1140)</f>
        <v/>
      </c>
      <c r="W1142">
        <f>SUM(W1137:W1140)</f>
        <v/>
      </c>
      <c r="X1142">
        <f>SUM(X1137:X1140)</f>
        <v/>
      </c>
      <c r="Z1142">
        <f>SUM(Z1137:Z1140)</f>
        <v/>
      </c>
    </row>
    <row r="1143">
      <c r="A1143" t="inlineStr">
        <is>
          <t>Sum check</t>
        </is>
      </c>
      <c r="R1143">
        <f>R1141-R1142</f>
        <v/>
      </c>
      <c r="S1143">
        <f>S1141-S1142</f>
        <v/>
      </c>
      <c r="U1143">
        <f>U1141-U1142</f>
        <v/>
      </c>
      <c r="V1143">
        <f>V1141-V1142</f>
        <v/>
      </c>
      <c r="W1143">
        <f>W1141-W1142</f>
        <v/>
      </c>
      <c r="X1143">
        <f>X1141-X1142</f>
        <v/>
      </c>
      <c r="Z1143">
        <f>Z1141-Z1142</f>
        <v/>
      </c>
    </row>
    <row r="1145">
      <c r="A1145" t="inlineStr">
        <is>
          <t>Asia and other</t>
        </is>
      </c>
    </row>
    <row r="1146">
      <c r="A1146" t="inlineStr">
        <is>
          <t>Real estate</t>
        </is>
      </c>
      <c r="C1146" t="inlineStr">
        <is>
          <t>Million</t>
        </is>
      </c>
      <c r="D1146" t="inlineStr">
        <is>
          <t>QQQQ</t>
        </is>
      </c>
      <c r="R1146" t="n">
        <v>342</v>
      </c>
      <c r="S1146" t="n">
        <v>342</v>
      </c>
      <c r="U1146" t="n">
        <v>343</v>
      </c>
      <c r="V1146" t="n">
        <v>342</v>
      </c>
      <c r="W1146" t="n">
        <v>342</v>
      </c>
      <c r="X1146" t="n">
        <v>383</v>
      </c>
      <c r="Z1146" t="n">
        <v>387</v>
      </c>
    </row>
    <row r="1147">
      <c r="A1147" t="inlineStr">
        <is>
          <t>Infrastructure</t>
        </is>
      </c>
      <c r="C1147" t="inlineStr">
        <is>
          <t>Million</t>
        </is>
      </c>
      <c r="D1147" t="inlineStr">
        <is>
          <t>QQQQ</t>
        </is>
      </c>
      <c r="R1147" t="n">
        <v>115</v>
      </c>
      <c r="S1147" t="n">
        <v>108</v>
      </c>
      <c r="U1147" t="n">
        <v>97</v>
      </c>
      <c r="V1147" t="n">
        <v>142</v>
      </c>
      <c r="W1147" t="n">
        <v>153</v>
      </c>
      <c r="X1147" t="n">
        <v>119</v>
      </c>
      <c r="Z1147" t="n">
        <v>99</v>
      </c>
    </row>
    <row r="1148">
      <c r="A1148" t="inlineStr">
        <is>
          <t>Renewable power</t>
        </is>
      </c>
      <c r="C1148" t="inlineStr">
        <is>
          <t>Million</t>
        </is>
      </c>
      <c r="D1148" t="inlineStr">
        <is>
          <t>QQQQ</t>
        </is>
      </c>
      <c r="V1148" t="n">
        <v>55</v>
      </c>
      <c r="W1148" t="n">
        <v>50</v>
      </c>
      <c r="X1148" t="n">
        <v>64</v>
      </c>
      <c r="Z1148" t="n">
        <v>44</v>
      </c>
    </row>
    <row r="1149">
      <c r="A1149" t="inlineStr">
        <is>
          <t>Private equity and other</t>
        </is>
      </c>
      <c r="C1149" t="inlineStr">
        <is>
          <t>Million</t>
        </is>
      </c>
      <c r="D1149" t="inlineStr">
        <is>
          <t>QQQQ</t>
        </is>
      </c>
      <c r="R1149" t="n">
        <v>680</v>
      </c>
      <c r="S1149" t="n">
        <v>680</v>
      </c>
      <c r="U1149" t="n">
        <v>699</v>
      </c>
      <c r="V1149" t="n">
        <v>377</v>
      </c>
    </row>
    <row r="1150">
      <c r="A1150" t="inlineStr">
        <is>
          <t>Total</t>
        </is>
      </c>
      <c r="C1150" t="inlineStr">
        <is>
          <t>Million</t>
        </is>
      </c>
      <c r="D1150" t="inlineStr">
        <is>
          <t>QQQQ</t>
        </is>
      </c>
      <c r="R1150" t="n">
        <v>1137</v>
      </c>
      <c r="S1150" t="n">
        <v>1130</v>
      </c>
      <c r="U1150" t="n">
        <v>1139</v>
      </c>
      <c r="V1150" t="n">
        <v>916</v>
      </c>
      <c r="W1150" t="n">
        <v>545</v>
      </c>
      <c r="X1150" t="n">
        <v>566</v>
      </c>
      <c r="Z1150" t="n">
        <v>530</v>
      </c>
    </row>
    <row r="1151">
      <c r="A1151" t="inlineStr">
        <is>
          <t>Total-c</t>
        </is>
      </c>
      <c r="R1151">
        <f>SUM(R1146:R1149)</f>
        <v/>
      </c>
      <c r="S1151">
        <f>SUM(S1146:S1149)</f>
        <v/>
      </c>
      <c r="U1151">
        <f>SUM(U1146:U1149)</f>
        <v/>
      </c>
      <c r="V1151">
        <f>SUM(V1146:V1149)</f>
        <v/>
      </c>
      <c r="W1151">
        <f>SUM(W1146:W1149)</f>
        <v/>
      </c>
      <c r="X1151">
        <f>SUM(X1146:X1149)</f>
        <v/>
      </c>
      <c r="Z1151">
        <f>SUM(Z1146:Z1149)</f>
        <v/>
      </c>
    </row>
    <row r="1152">
      <c r="A1152" t="inlineStr">
        <is>
          <t>Sum check</t>
        </is>
      </c>
      <c r="R1152">
        <f>R1150-R1151</f>
        <v/>
      </c>
      <c r="S1152">
        <f>S1150-S1151</f>
        <v/>
      </c>
      <c r="U1152">
        <f>U1150-U1151</f>
        <v/>
      </c>
      <c r="V1152">
        <f>V1150-V1151</f>
        <v/>
      </c>
      <c r="W1152">
        <f>W1150-W1151</f>
        <v/>
      </c>
      <c r="X1152">
        <f>X1150-X1151</f>
        <v/>
      </c>
      <c r="Z1152">
        <f>Z1150-Z1151</f>
        <v/>
      </c>
    </row>
    <row r="1154">
      <c r="A1154" t="inlineStr">
        <is>
          <t>Total</t>
        </is>
      </c>
    </row>
    <row r="1155">
      <c r="A1155" t="inlineStr">
        <is>
          <t>Real estate</t>
        </is>
      </c>
      <c r="C1155" t="inlineStr">
        <is>
          <t>Million</t>
        </is>
      </c>
      <c r="D1155" t="inlineStr">
        <is>
          <t>QQQQ</t>
        </is>
      </c>
      <c r="N1155" t="n">
        <v>6800</v>
      </c>
      <c r="P1155" t="n">
        <v>7100</v>
      </c>
      <c r="Q1155" t="n">
        <v>7300</v>
      </c>
      <c r="R1155" t="n">
        <v>6608</v>
      </c>
      <c r="S1155" t="n">
        <v>6845</v>
      </c>
      <c r="U1155" t="n">
        <v>6898</v>
      </c>
      <c r="V1155" t="n">
        <v>6358</v>
      </c>
      <c r="W1155" t="n">
        <v>7117</v>
      </c>
      <c r="X1155" t="n">
        <v>6619</v>
      </c>
      <c r="Z1155" t="n">
        <v>6103</v>
      </c>
    </row>
    <row r="1156">
      <c r="A1156" t="inlineStr">
        <is>
          <t>Infrastructure</t>
        </is>
      </c>
      <c r="C1156" t="inlineStr">
        <is>
          <t>Million</t>
        </is>
      </c>
      <c r="D1156" t="inlineStr">
        <is>
          <t>QQQQ</t>
        </is>
      </c>
      <c r="N1156" t="n">
        <v>3700</v>
      </c>
      <c r="P1156" t="n">
        <v>3800</v>
      </c>
      <c r="Q1156" t="n">
        <v>3700</v>
      </c>
      <c r="R1156" t="n">
        <v>3541</v>
      </c>
      <c r="S1156" t="n">
        <v>3835</v>
      </c>
      <c r="U1156" t="n">
        <v>4051</v>
      </c>
      <c r="V1156" t="n">
        <v>3878</v>
      </c>
      <c r="W1156" t="n">
        <v>3774</v>
      </c>
      <c r="X1156" t="n">
        <v>4106</v>
      </c>
      <c r="Z1156" t="n">
        <v>3774</v>
      </c>
    </row>
    <row r="1157">
      <c r="A1157" t="inlineStr">
        <is>
          <t>Renewable power</t>
        </is>
      </c>
      <c r="C1157" t="inlineStr">
        <is>
          <t>Million</t>
        </is>
      </c>
      <c r="D1157" t="inlineStr">
        <is>
          <t>QQQQ</t>
        </is>
      </c>
      <c r="N1157" t="n">
        <v>2300</v>
      </c>
      <c r="P1157" t="n">
        <v>2300</v>
      </c>
      <c r="Q1157" t="n">
        <v>2000</v>
      </c>
      <c r="R1157" t="n">
        <v>2007</v>
      </c>
      <c r="S1157" t="n">
        <v>1944</v>
      </c>
      <c r="U1157" t="n">
        <v>1544</v>
      </c>
      <c r="V1157" t="n">
        <v>1322</v>
      </c>
      <c r="W1157" t="n">
        <v>1128</v>
      </c>
      <c r="X1157" t="n">
        <v>1204</v>
      </c>
      <c r="Z1157" t="n">
        <v>1298</v>
      </c>
    </row>
    <row r="1158">
      <c r="A1158" t="inlineStr">
        <is>
          <t>Private equity and other</t>
        </is>
      </c>
      <c r="C1158" t="inlineStr">
        <is>
          <t>Million</t>
        </is>
      </c>
      <c r="D1158" t="inlineStr">
        <is>
          <t>QQQQ</t>
        </is>
      </c>
      <c r="N1158" t="n">
        <v>700</v>
      </c>
      <c r="P1158" t="n">
        <v>800</v>
      </c>
      <c r="Q1158" t="n">
        <v>800</v>
      </c>
      <c r="R1158" t="n">
        <v>2170</v>
      </c>
      <c r="S1158" t="n">
        <v>2118</v>
      </c>
      <c r="U1158" t="n">
        <v>2238</v>
      </c>
      <c r="V1158" t="n">
        <v>2285</v>
      </c>
      <c r="W1158" t="n">
        <v>2084</v>
      </c>
      <c r="X1158" t="n">
        <v>2148</v>
      </c>
      <c r="Z1158" t="n">
        <v>2102</v>
      </c>
    </row>
    <row r="1159">
      <c r="A1159" t="inlineStr">
        <is>
          <t>Total</t>
        </is>
      </c>
      <c r="C1159" t="inlineStr">
        <is>
          <t>Million</t>
        </is>
      </c>
      <c r="D1159" t="inlineStr">
        <is>
          <t>QQQQ</t>
        </is>
      </c>
      <c r="N1159" t="n">
        <v>14000</v>
      </c>
      <c r="P1159" t="n">
        <v>14000</v>
      </c>
      <c r="Q1159" t="n">
        <v>14000</v>
      </c>
      <c r="R1159" t="n">
        <v>14326</v>
      </c>
      <c r="S1159" t="n">
        <v>14742</v>
      </c>
      <c r="U1159" t="n">
        <v>14731</v>
      </c>
      <c r="V1159" t="n">
        <v>13843</v>
      </c>
      <c r="W1159" t="n">
        <v>14103</v>
      </c>
      <c r="X1159" t="n">
        <v>14077</v>
      </c>
      <c r="Z1159" t="n">
        <v>13277</v>
      </c>
    </row>
    <row r="1160">
      <c r="A1160" t="inlineStr">
        <is>
          <t>Total-c</t>
        </is>
      </c>
      <c r="N1160">
        <f>SUM(N1155:N1158)</f>
        <v/>
      </c>
      <c r="P1160">
        <f>SUM(P1155:P1158)</f>
        <v/>
      </c>
      <c r="Q1160">
        <f>SUM(Q1155:Q1158)</f>
        <v/>
      </c>
      <c r="R1160">
        <f>SUM(R1155:R1158)</f>
        <v/>
      </c>
      <c r="S1160">
        <f>SUM(S1155:S1158)</f>
        <v/>
      </c>
      <c r="U1160">
        <f>SUM(U1155:U1158)</f>
        <v/>
      </c>
      <c r="V1160">
        <f>SUM(V1155:V1158)</f>
        <v/>
      </c>
      <c r="W1160">
        <f>SUM(W1155:W1158)</f>
        <v/>
      </c>
      <c r="X1160">
        <f>SUM(X1155:X1158)</f>
        <v/>
      </c>
      <c r="Z1160">
        <f>SUM(Z1155:Z1158)</f>
        <v/>
      </c>
    </row>
    <row r="1161">
      <c r="A1161" t="inlineStr">
        <is>
          <t>Sum check 1</t>
        </is>
      </c>
      <c r="N1161">
        <f>N1160-N1159</f>
        <v/>
      </c>
      <c r="P1161">
        <f>P1160-P1159</f>
        <v/>
      </c>
      <c r="Q1161">
        <f>Q1160-Q1159</f>
        <v/>
      </c>
      <c r="R1161">
        <f>R1160-R1159</f>
        <v/>
      </c>
      <c r="S1161">
        <f>S1160-S1159</f>
        <v/>
      </c>
      <c r="U1161">
        <f>U1160-U1159</f>
        <v/>
      </c>
      <c r="V1161">
        <f>V1160-V1159</f>
        <v/>
      </c>
      <c r="W1161">
        <f>W1160-W1159</f>
        <v/>
      </c>
      <c r="X1161">
        <f>X1160-X1159</f>
        <v/>
      </c>
      <c r="Z1161">
        <f>Z1160-Z1159</f>
        <v/>
      </c>
    </row>
    <row r="1162">
      <c r="A1162" t="inlineStr">
        <is>
          <t>Sum check 2</t>
        </is>
      </c>
      <c r="R1162">
        <f>R1159-SUM(R1151,R1142,R1133,R1125)</f>
        <v/>
      </c>
      <c r="S1162">
        <f>S1159-SUM(S1151,S1142,S1133,S1125)</f>
        <v/>
      </c>
      <c r="U1162">
        <f>U1159-SUM(U1151,U1142,U1133,U1125)</f>
        <v/>
      </c>
      <c r="V1162">
        <f>V1159-SUM(V1151,V1142,V1133,V1125)</f>
        <v/>
      </c>
      <c r="W1162">
        <f>W1159-SUM(W1151,W1142,W1133,W1125)</f>
        <v/>
      </c>
      <c r="X1162">
        <f>X1159-SUM(X1151,X1142,X1133,X1125)</f>
        <v/>
      </c>
      <c r="Z1162">
        <f>Z1159-SUM(Z1151,Z1142,Z1133,Z1125)</f>
        <v/>
      </c>
    </row>
    <row r="1164">
      <c r="A1164" t="inlineStr">
        <is>
          <t>Income statement</t>
        </is>
      </c>
    </row>
    <row r="1165">
      <c r="A1165" t="inlineStr">
        <is>
          <t>Revenues</t>
        </is>
      </c>
      <c r="C1165" t="inlineStr">
        <is>
          <t>Million</t>
        </is>
      </c>
      <c r="D1165" t="inlineStr">
        <is>
          <t>QQQQ</t>
        </is>
      </c>
      <c r="F1165" t="n">
        <v>4396</v>
      </c>
      <c r="G1165" t="n">
        <v>4923</v>
      </c>
      <c r="H1165" t="n">
        <v>5056</v>
      </c>
      <c r="I1165" t="n">
        <v>5538</v>
      </c>
      <c r="J1165" t="n">
        <v>19913</v>
      </c>
      <c r="K1165" t="n">
        <v>5218</v>
      </c>
      <c r="L1165" t="n">
        <v>5973</v>
      </c>
      <c r="M1165" t="n">
        <v>6285</v>
      </c>
      <c r="N1165" t="n">
        <v>6935</v>
      </c>
      <c r="O1165" t="n">
        <v>24411</v>
      </c>
      <c r="P1165" t="n">
        <v>6001</v>
      </c>
      <c r="Q1165" t="n">
        <v>9444</v>
      </c>
      <c r="R1165" t="n">
        <v>12276</v>
      </c>
      <c r="S1165" t="n">
        <v>13065</v>
      </c>
      <c r="T1165" t="n">
        <v>40786</v>
      </c>
      <c r="U1165" t="n">
        <v>12631</v>
      </c>
      <c r="V1165" t="n">
        <v>13276</v>
      </c>
      <c r="W1165" t="n">
        <v>14858</v>
      </c>
      <c r="X1165" t="n">
        <v>16006</v>
      </c>
      <c r="Y1165" t="n">
        <v>56771</v>
      </c>
      <c r="Z1165" t="n">
        <v>15208</v>
      </c>
      <c r="AA1165" t="n">
        <v>16924</v>
      </c>
      <c r="AB1165" t="n">
        <v>17875</v>
      </c>
      <c r="AC1165" t="n">
        <v>17819</v>
      </c>
      <c r="AD1165" t="n">
        <v>67826</v>
      </c>
      <c r="AE1165" t="n">
        <v>16586</v>
      </c>
      <c r="AF1165" t="n">
        <v>12829</v>
      </c>
      <c r="AG1165" t="n">
        <v>16249</v>
      </c>
      <c r="AH1165" t="n">
        <v>17088</v>
      </c>
      <c r="AI1165" t="n">
        <v>62752</v>
      </c>
      <c r="AJ1165" t="n">
        <v>16410</v>
      </c>
      <c r="AK1165" t="n">
        <v>18286</v>
      </c>
      <c r="AL1165" t="n">
        <v>19248</v>
      </c>
      <c r="AM1165" t="n">
        <v>21787</v>
      </c>
      <c r="AN1165" t="n">
        <v>75731</v>
      </c>
      <c r="AO1165" t="n">
        <v>21882</v>
      </c>
      <c r="AP1165" t="n">
        <v>23256</v>
      </c>
      <c r="AQ1165" t="n">
        <v>23418</v>
      </c>
      <c r="AR1165" t="n">
        <v>24213</v>
      </c>
      <c r="AS1165" t="n">
        <v>92769</v>
      </c>
      <c r="AT1165" t="n">
        <v>23297</v>
      </c>
    </row>
    <row r="1166">
      <c r="A1166" t="inlineStr">
        <is>
          <t>Direct costs</t>
        </is>
      </c>
      <c r="C1166" t="inlineStr">
        <is>
          <t>Million</t>
        </is>
      </c>
      <c r="D1166" t="inlineStr">
        <is>
          <t>QQQQ</t>
        </is>
      </c>
      <c r="F1166" t="n">
        <v>-3006</v>
      </c>
      <c r="G1166" t="n">
        <v>-3595</v>
      </c>
      <c r="H1166" t="n">
        <v>-3740</v>
      </c>
      <c r="I1166" t="n">
        <v>-4092</v>
      </c>
      <c r="J1166" t="n">
        <v>-14433</v>
      </c>
      <c r="K1166" t="n">
        <v>-3648</v>
      </c>
      <c r="L1166" t="n">
        <v>-4330</v>
      </c>
      <c r="M1166" t="n">
        <v>-4590</v>
      </c>
      <c r="N1166" t="n">
        <v>-5150</v>
      </c>
      <c r="O1166" t="n">
        <v>-17718</v>
      </c>
      <c r="P1166" t="n">
        <v>-4387</v>
      </c>
      <c r="Q1166" t="n">
        <v>-7332</v>
      </c>
      <c r="R1166" t="n">
        <v>-10034</v>
      </c>
      <c r="S1166" t="n">
        <v>-10635</v>
      </c>
      <c r="T1166" t="n">
        <v>-32388</v>
      </c>
      <c r="U1166" t="n">
        <v>-10091</v>
      </c>
      <c r="V1166" t="n">
        <v>-10781</v>
      </c>
      <c r="W1166" t="n">
        <v>-11967</v>
      </c>
      <c r="X1166" t="n">
        <v>-12680</v>
      </c>
      <c r="Y1166" t="n">
        <v>-45519</v>
      </c>
      <c r="Z1166" t="n">
        <v>-11585</v>
      </c>
      <c r="AA1166" t="n">
        <v>-13385</v>
      </c>
      <c r="AB1166" t="n">
        <v>-13910</v>
      </c>
      <c r="AC1166" t="n">
        <v>-13848</v>
      </c>
      <c r="AD1166" t="n">
        <v>-52728</v>
      </c>
      <c r="AE1166" t="n">
        <v>-12709</v>
      </c>
      <c r="AF1166" t="n">
        <v>-9446</v>
      </c>
      <c r="AG1166" t="n">
        <v>-12372</v>
      </c>
      <c r="AH1166" t="n">
        <v>-12859</v>
      </c>
      <c r="AI1166" t="n">
        <v>-47386</v>
      </c>
      <c r="AJ1166" t="n">
        <v>-12187</v>
      </c>
      <c r="AK1166" t="n">
        <v>-13994</v>
      </c>
      <c r="AL1166" t="n">
        <v>-14751</v>
      </c>
      <c r="AM1166" t="n">
        <v>-16631</v>
      </c>
      <c r="AN1166" t="n">
        <v>-64000</v>
      </c>
      <c r="AO1166" t="n">
        <v>-18695</v>
      </c>
      <c r="AP1166" t="n">
        <v>-19841</v>
      </c>
      <c r="AQ1166" t="n">
        <v>-17771</v>
      </c>
      <c r="AR1166" t="n">
        <v>-18218</v>
      </c>
      <c r="AS1166" t="n">
        <v>-70828</v>
      </c>
      <c r="AT1166" t="n">
        <v>-17632</v>
      </c>
    </row>
    <row r="1167">
      <c r="A1167" t="inlineStr">
        <is>
          <t>Gross profit (loss)</t>
        </is>
      </c>
      <c r="C1167" t="inlineStr">
        <is>
          <t>Million</t>
        </is>
      </c>
      <c r="D1167" t="inlineStr">
        <is>
          <t>QQQQ</t>
        </is>
      </c>
      <c r="E1167" t="inlineStr">
        <is>
          <t>Yes</t>
        </is>
      </c>
      <c r="F1167" t="n">
        <v>1390</v>
      </c>
      <c r="G1167" t="n">
        <v>1328</v>
      </c>
      <c r="H1167" t="n">
        <v>1316</v>
      </c>
      <c r="I1167" t="n">
        <v>1446</v>
      </c>
      <c r="J1167" t="n">
        <v>5480</v>
      </c>
      <c r="K1167" t="n">
        <v>1570</v>
      </c>
      <c r="L1167" t="n">
        <v>1643</v>
      </c>
      <c r="M1167" t="n">
        <v>1695</v>
      </c>
      <c r="O1167" t="n">
        <v>6693</v>
      </c>
      <c r="T1167" t="n">
        <v>8398</v>
      </c>
      <c r="U1167" t="n">
        <v>2540</v>
      </c>
      <c r="V1167" t="n">
        <v>2495</v>
      </c>
      <c r="W1167" t="n">
        <v>2891</v>
      </c>
      <c r="Y1167" t="n">
        <v>11252</v>
      </c>
      <c r="Z1167" t="n">
        <v>3623</v>
      </c>
      <c r="AA1167" t="n">
        <v>3539</v>
      </c>
      <c r="AB1167" t="n">
        <v>3965</v>
      </c>
      <c r="AD1167" t="n">
        <v>15098</v>
      </c>
      <c r="AE1167" t="n">
        <v>3877</v>
      </c>
      <c r="AF1167" t="n">
        <v>3383</v>
      </c>
      <c r="AG1167" t="n">
        <v>3877</v>
      </c>
    </row>
    <row r="1168">
      <c r="A1168" t="inlineStr">
        <is>
          <t>Gross profit (loss)-c</t>
        </is>
      </c>
      <c r="F1168">
        <f>SUM(F1165:F1166)</f>
        <v/>
      </c>
      <c r="G1168">
        <f>SUM(G1165:G1166)</f>
        <v/>
      </c>
      <c r="H1168">
        <f>SUM(H1165:H1166)</f>
        <v/>
      </c>
      <c r="I1168">
        <f>SUM(I1165:I1166)</f>
        <v/>
      </c>
      <c r="J1168">
        <f>SUM(J1165:J1166)</f>
        <v/>
      </c>
      <c r="K1168">
        <f>SUM(K1165:K1166)</f>
        <v/>
      </c>
      <c r="L1168">
        <f>SUM(L1165:L1166)</f>
        <v/>
      </c>
      <c r="M1168">
        <f>SUM(M1165:M1166)</f>
        <v/>
      </c>
      <c r="O1168">
        <f>SUM(O1165:O1166)</f>
        <v/>
      </c>
      <c r="T1168">
        <f>SUM(T1165:T1166)</f>
        <v/>
      </c>
      <c r="U1168">
        <f>SUM(U1165:U1166)</f>
        <v/>
      </c>
      <c r="V1168">
        <f>SUM(V1165:V1166)</f>
        <v/>
      </c>
      <c r="W1168">
        <f>SUM(W1165:W1166)</f>
        <v/>
      </c>
      <c r="Y1168">
        <f>SUM(Y1165:Y1166)</f>
        <v/>
      </c>
      <c r="Z1168">
        <f>SUM(Z1165:Z1166)</f>
        <v/>
      </c>
      <c r="AA1168">
        <f>SUM(AA1165:AA1166)</f>
        <v/>
      </c>
      <c r="AB1168">
        <f>SUM(AB1165:AB1166)</f>
        <v/>
      </c>
      <c r="AD1168">
        <f>SUM(AD1165:AD1166)</f>
        <v/>
      </c>
      <c r="AE1168">
        <f>SUM(AE1165:AE1166)</f>
        <v/>
      </c>
      <c r="AF1168">
        <f>SUM(AF1165:AF1166)</f>
        <v/>
      </c>
      <c r="AG1168">
        <f>SUM(AG1165:AG1166)</f>
        <v/>
      </c>
    </row>
    <row r="1169">
      <c r="A1169" t="inlineStr">
        <is>
          <t>Sum check</t>
        </is>
      </c>
      <c r="F1169">
        <f>F1167-F1168</f>
        <v/>
      </c>
      <c r="G1169">
        <f>G1167-G1168</f>
        <v/>
      </c>
      <c r="H1169">
        <f>H1167-H1168</f>
        <v/>
      </c>
      <c r="I1169">
        <f>I1167-I1168</f>
        <v/>
      </c>
      <c r="J1169">
        <f>J1167-J1168</f>
        <v/>
      </c>
      <c r="K1169">
        <f>K1167-K1168</f>
        <v/>
      </c>
      <c r="L1169">
        <f>L1167-L1168</f>
        <v/>
      </c>
      <c r="M1169">
        <f>M1167-M1168</f>
        <v/>
      </c>
      <c r="O1169">
        <f>O1167-O1168</f>
        <v/>
      </c>
      <c r="T1169">
        <f>T1167-T1168</f>
        <v/>
      </c>
      <c r="U1169">
        <f>U1167-U1168</f>
        <v/>
      </c>
      <c r="V1169">
        <f>V1167-V1168</f>
        <v/>
      </c>
      <c r="W1169">
        <f>W1167-W1168</f>
        <v/>
      </c>
      <c r="Y1169">
        <f>Y1167-Y1168</f>
        <v/>
      </c>
      <c r="Z1169">
        <f>Z1167-Z1168</f>
        <v/>
      </c>
      <c r="AA1169">
        <f>AA1167-AA1168</f>
        <v/>
      </c>
      <c r="AB1169">
        <f>AB1167-AB1168</f>
        <v/>
      </c>
      <c r="AD1169">
        <f>AD1167-AD1168</f>
        <v/>
      </c>
      <c r="AE1169">
        <f>AE1167-AE1168</f>
        <v/>
      </c>
      <c r="AF1169">
        <f>AF1167-AF1168</f>
        <v/>
      </c>
      <c r="AG1169">
        <f>AG1167-AG1168</f>
        <v/>
      </c>
    </row>
    <row r="1171">
      <c r="A1171" t="inlineStr">
        <is>
          <t>Other income/(loss)</t>
        </is>
      </c>
      <c r="C1171" t="inlineStr">
        <is>
          <t>Million</t>
        </is>
      </c>
      <c r="D1171" t="inlineStr">
        <is>
          <t>QQQQ</t>
        </is>
      </c>
      <c r="F1171" t="n">
        <v>0</v>
      </c>
      <c r="G1171" t="n">
        <v>12</v>
      </c>
      <c r="H1171" t="n">
        <v>133</v>
      </c>
      <c r="I1171" t="n">
        <v>0</v>
      </c>
      <c r="J1171" t="n">
        <v>145</v>
      </c>
      <c r="K1171" t="n">
        <v>35</v>
      </c>
      <c r="L1171" t="n">
        <v>31</v>
      </c>
      <c r="M1171" t="n">
        <v>325</v>
      </c>
      <c r="N1171" t="n">
        <v>91</v>
      </c>
      <c r="O1171" t="n">
        <v>482</v>
      </c>
      <c r="P1171" t="n">
        <v>265</v>
      </c>
      <c r="Q1171" t="n">
        <v>0</v>
      </c>
      <c r="R1171" t="n">
        <v>-29</v>
      </c>
      <c r="S1171" t="n">
        <v>944</v>
      </c>
      <c r="T1171" t="n">
        <v>1180</v>
      </c>
      <c r="U1171" t="n">
        <v>342</v>
      </c>
      <c r="V1171" t="n">
        <v>95</v>
      </c>
      <c r="W1171" t="n">
        <v>144</v>
      </c>
      <c r="X1171" t="n">
        <v>585</v>
      </c>
      <c r="Y1171" t="n">
        <v>1166</v>
      </c>
      <c r="Z1171" t="n">
        <v>32</v>
      </c>
      <c r="AA1171" t="n">
        <v>889</v>
      </c>
      <c r="AB1171" t="n">
        <v>51</v>
      </c>
      <c r="AC1171" t="n">
        <v>313</v>
      </c>
      <c r="AD1171" t="n">
        <v>1285</v>
      </c>
      <c r="AE1171" t="n">
        <v>241</v>
      </c>
      <c r="AF1171" t="n">
        <v>29</v>
      </c>
      <c r="AG1171" t="n">
        <v>34</v>
      </c>
      <c r="AH1171" t="n">
        <v>481</v>
      </c>
      <c r="AI1171" t="n">
        <v>785</v>
      </c>
      <c r="AJ1171" t="n">
        <v>704</v>
      </c>
      <c r="AK1171" t="n">
        <v>1251</v>
      </c>
      <c r="AL1171" t="n">
        <v>1123</v>
      </c>
      <c r="AM1171" t="n">
        <v>21</v>
      </c>
      <c r="AN1171" t="n">
        <v>3099</v>
      </c>
      <c r="AO1171" t="n">
        <v>29</v>
      </c>
      <c r="AP1171" t="n">
        <v>465</v>
      </c>
      <c r="AQ1171" t="n">
        <v>111</v>
      </c>
      <c r="AR1171" t="n">
        <v>989</v>
      </c>
      <c r="AS1171" t="n">
        <v>1594</v>
      </c>
      <c r="AT1171" t="n">
        <v>381</v>
      </c>
    </row>
    <row r="1172">
      <c r="A1172" t="inlineStr">
        <is>
          <t>Equity accounted Income/(loss)</t>
        </is>
      </c>
      <c r="C1172" t="inlineStr">
        <is>
          <t>Million</t>
        </is>
      </c>
      <c r="D1172" t="inlineStr">
        <is>
          <t>QQQQ</t>
        </is>
      </c>
      <c r="F1172" t="n">
        <v>267</v>
      </c>
      <c r="G1172" t="n">
        <v>603</v>
      </c>
      <c r="H1172" t="n">
        <v>304</v>
      </c>
      <c r="I1172" t="n">
        <v>521</v>
      </c>
      <c r="J1172" t="n">
        <v>1695</v>
      </c>
      <c r="K1172" t="n">
        <v>152</v>
      </c>
      <c r="L1172" t="n">
        <v>435</v>
      </c>
      <c r="M1172" t="n">
        <v>454</v>
      </c>
      <c r="N1172" t="n">
        <v>252</v>
      </c>
      <c r="O1172" t="n">
        <v>1293</v>
      </c>
      <c r="P1172" t="n">
        <v>335</v>
      </c>
      <c r="Q1172" t="n">
        <v>250</v>
      </c>
      <c r="R1172" t="n">
        <v>505</v>
      </c>
      <c r="S1172" t="n">
        <v>123</v>
      </c>
      <c r="T1172" t="n">
        <v>1213</v>
      </c>
      <c r="U1172" t="n">
        <v>288</v>
      </c>
      <c r="V1172" t="n">
        <v>342</v>
      </c>
      <c r="W1172" t="n">
        <v>50</v>
      </c>
      <c r="X1172" t="n">
        <v>408</v>
      </c>
      <c r="Y1172" t="n">
        <v>1088</v>
      </c>
      <c r="Z1172" t="n">
        <v>344</v>
      </c>
      <c r="AA1172" t="n">
        <v>1003</v>
      </c>
      <c r="AB1172" t="n">
        <v>414</v>
      </c>
      <c r="AC1172" t="n">
        <v>737</v>
      </c>
      <c r="AD1172" t="n">
        <v>2498</v>
      </c>
      <c r="AE1172" t="n">
        <v>-212</v>
      </c>
      <c r="AF1172" t="n">
        <v>-631</v>
      </c>
      <c r="AG1172" t="n">
        <v>139</v>
      </c>
      <c r="AH1172" t="n">
        <v>625</v>
      </c>
      <c r="AI1172" t="n">
        <v>-79</v>
      </c>
      <c r="AJ1172" t="n">
        <v>668</v>
      </c>
      <c r="AK1172" t="n">
        <v>488</v>
      </c>
      <c r="AL1172" t="n">
        <v>662</v>
      </c>
      <c r="AM1172" t="n">
        <v>633</v>
      </c>
      <c r="AN1172" t="n">
        <v>2451</v>
      </c>
      <c r="AO1172" t="n">
        <v>843</v>
      </c>
      <c r="AP1172" t="n">
        <v>564</v>
      </c>
      <c r="AQ1172" t="n">
        <v>933</v>
      </c>
      <c r="AR1172" t="n">
        <v>273</v>
      </c>
      <c r="AS1172" t="n">
        <v>2613</v>
      </c>
      <c r="AT1172" t="n">
        <v>429</v>
      </c>
    </row>
    <row r="1173">
      <c r="A1173" t="inlineStr">
        <is>
          <t>Total</t>
        </is>
      </c>
      <c r="C1173" t="inlineStr">
        <is>
          <t>Million</t>
        </is>
      </c>
      <c r="D1173" t="inlineStr">
        <is>
          <t>QQQQ</t>
        </is>
      </c>
      <c r="I1173" t="n">
        <v>1967</v>
      </c>
      <c r="J1173" t="n">
        <v>7320</v>
      </c>
    </row>
    <row r="1174">
      <c r="A1174" t="inlineStr">
        <is>
          <t>Total-c</t>
        </is>
      </c>
      <c r="I1174">
        <f>SUM(I1171:I1172,I1167)</f>
        <v/>
      </c>
      <c r="J1174">
        <f>SUM(J1171:J1172,J1167)</f>
        <v/>
      </c>
    </row>
    <row r="1175">
      <c r="A1175" t="inlineStr">
        <is>
          <t>Sum check</t>
        </is>
      </c>
      <c r="I1175">
        <f>I1173-I1174</f>
        <v/>
      </c>
      <c r="J1175">
        <f>J1173-J1174</f>
        <v/>
      </c>
    </row>
    <row r="1177">
      <c r="A1177" t="inlineStr">
        <is>
          <t>Expenses</t>
        </is>
      </c>
    </row>
    <row r="1178">
      <c r="A1178" t="inlineStr">
        <is>
          <t>Interest</t>
        </is>
      </c>
      <c r="C1178" t="inlineStr">
        <is>
          <t>Million</t>
        </is>
      </c>
      <c r="D1178" t="inlineStr">
        <is>
          <t>QQQQ</t>
        </is>
      </c>
      <c r="F1178" t="n">
        <v>-701</v>
      </c>
      <c r="G1178" t="n">
        <v>-725</v>
      </c>
      <c r="H1178" t="n">
        <v>-691</v>
      </c>
      <c r="I1178" t="n">
        <v>-703</v>
      </c>
      <c r="J1178" t="n">
        <v>-2820</v>
      </c>
      <c r="K1178" t="n">
        <v>-767</v>
      </c>
      <c r="L1178" t="n">
        <v>-815</v>
      </c>
      <c r="M1178" t="n">
        <v>-825</v>
      </c>
      <c r="N1178" t="n">
        <v>-826</v>
      </c>
      <c r="O1178" t="n">
        <v>-3233</v>
      </c>
      <c r="P1178" t="n">
        <v>-843</v>
      </c>
      <c r="Q1178" t="n">
        <v>-865</v>
      </c>
      <c r="R1178" t="n">
        <v>-932</v>
      </c>
      <c r="S1178" t="n">
        <v>-968</v>
      </c>
      <c r="T1178" t="n">
        <v>-3608</v>
      </c>
      <c r="U1178" t="n">
        <v>-1037</v>
      </c>
      <c r="V1178" t="n">
        <v>-1066</v>
      </c>
      <c r="W1178" t="n">
        <v>-1274</v>
      </c>
      <c r="X1178" t="n">
        <v>-1477</v>
      </c>
      <c r="Y1178" t="n">
        <v>-4854</v>
      </c>
      <c r="Z1178" t="n">
        <v>-1616</v>
      </c>
      <c r="AA1178" t="n">
        <v>-1833</v>
      </c>
      <c r="AB1178" t="n">
        <v>-1926</v>
      </c>
      <c r="AC1178" t="n">
        <v>-1852</v>
      </c>
      <c r="AD1178" t="n">
        <v>-7227</v>
      </c>
      <c r="AE1178" t="n">
        <v>-1852</v>
      </c>
      <c r="AF1178" t="n">
        <v>-1715</v>
      </c>
      <c r="AG1178" t="n">
        <v>-1757</v>
      </c>
      <c r="AH1178" t="n">
        <v>-1889</v>
      </c>
      <c r="AI1178" t="n">
        <v>-7213</v>
      </c>
      <c r="AJ1178" t="n">
        <v>-1830</v>
      </c>
      <c r="AK1178" t="n">
        <v>-1831</v>
      </c>
      <c r="AL1178" t="n">
        <v>-1899</v>
      </c>
      <c r="AM1178" t="n">
        <v>-2044</v>
      </c>
      <c r="AN1178" t="n">
        <v>-7604</v>
      </c>
      <c r="AO1178" t="n">
        <v>-2138</v>
      </c>
      <c r="AP1178" t="n">
        <v>-2405</v>
      </c>
      <c r="AQ1178" t="n">
        <v>-2874</v>
      </c>
      <c r="AR1178" t="n">
        <v>-3285</v>
      </c>
      <c r="AS1178" t="n">
        <v>-10702</v>
      </c>
    </row>
    <row r="1179">
      <c r="A1179" t="inlineStr">
        <is>
          <t>Corporate borrowings</t>
        </is>
      </c>
      <c r="C1179" t="inlineStr">
        <is>
          <t>Million</t>
        </is>
      </c>
      <c r="D1179" t="inlineStr">
        <is>
          <t>QQQQ</t>
        </is>
      </c>
      <c r="AT1179" t="n">
        <v>-136</v>
      </c>
    </row>
    <row r="1180">
      <c r="A1180" t="inlineStr">
        <is>
          <t>Non-recourse borrowings</t>
        </is>
      </c>
    </row>
    <row r="1181">
      <c r="A1181" t="inlineStr">
        <is>
          <t>Same-store</t>
        </is>
      </c>
      <c r="C1181" t="inlineStr">
        <is>
          <t>Million</t>
        </is>
      </c>
      <c r="D1181" t="inlineStr">
        <is>
          <t>QQQQ</t>
        </is>
      </c>
      <c r="AT1181" t="n">
        <v>-2685</v>
      </c>
    </row>
    <row r="1182">
      <c r="A1182" t="inlineStr">
        <is>
          <t>Acquisitions, net of dispositions</t>
        </is>
      </c>
      <c r="C1182" t="inlineStr">
        <is>
          <t>Million</t>
        </is>
      </c>
      <c r="D1182" t="inlineStr">
        <is>
          <t>QQQQ</t>
        </is>
      </c>
      <c r="AT1182" t="n">
        <v>-483</v>
      </c>
    </row>
    <row r="1183">
      <c r="A1183" t="inlineStr">
        <is>
          <t>Upfinancing</t>
        </is>
      </c>
      <c r="C1183" t="inlineStr">
        <is>
          <t>Million</t>
        </is>
      </c>
      <c r="D1183" t="inlineStr">
        <is>
          <t>QQQQ</t>
        </is>
      </c>
      <c r="AT1183" t="n">
        <v>-309</v>
      </c>
    </row>
    <row r="1184">
      <c r="A1184" t="inlineStr">
        <is>
          <t>Corporate costs</t>
        </is>
      </c>
      <c r="C1184" t="inlineStr">
        <is>
          <t>Million</t>
        </is>
      </c>
      <c r="D1184" t="inlineStr">
        <is>
          <t>QQQQ</t>
        </is>
      </c>
      <c r="F1184" t="n">
        <v>-29</v>
      </c>
      <c r="G1184" t="n">
        <v>-29</v>
      </c>
      <c r="H1184" t="n">
        <v>-25</v>
      </c>
      <c r="I1184" t="n">
        <v>-23</v>
      </c>
      <c r="J1184" t="n">
        <v>-106</v>
      </c>
      <c r="K1184" t="n">
        <v>-23</v>
      </c>
      <c r="L1184" t="n">
        <v>-25</v>
      </c>
      <c r="M1184" t="n">
        <v>-20</v>
      </c>
      <c r="N1184" t="n">
        <v>-24</v>
      </c>
      <c r="O1184" t="n">
        <v>-92</v>
      </c>
      <c r="P1184" t="n">
        <v>-25</v>
      </c>
      <c r="Q1184" t="n">
        <v>-20</v>
      </c>
      <c r="R1184" t="n">
        <v>-24</v>
      </c>
      <c r="S1184" t="n">
        <v>-26</v>
      </c>
      <c r="T1184" t="n">
        <v>-95</v>
      </c>
      <c r="U1184" t="n">
        <v>-27</v>
      </c>
      <c r="V1184" t="n">
        <v>-24</v>
      </c>
      <c r="W1184" t="n">
        <v>-25</v>
      </c>
      <c r="X1184" t="n">
        <v>-28</v>
      </c>
      <c r="Y1184" t="n">
        <v>-104</v>
      </c>
      <c r="Z1184" t="n">
        <v>-26</v>
      </c>
      <c r="AA1184" t="n">
        <v>-23</v>
      </c>
      <c r="AB1184" t="n">
        <v>-23</v>
      </c>
      <c r="AC1184" t="n">
        <v>-26</v>
      </c>
      <c r="AD1184" t="n">
        <v>-98</v>
      </c>
      <c r="AE1184" t="n">
        <v>-24</v>
      </c>
      <c r="AF1184" t="n">
        <v>-25</v>
      </c>
      <c r="AG1184" t="n">
        <v>-25</v>
      </c>
      <c r="AH1184" t="n">
        <v>-27</v>
      </c>
      <c r="AI1184" t="n">
        <v>-101</v>
      </c>
      <c r="AJ1184" t="n">
        <v>-29</v>
      </c>
      <c r="AK1184" t="n">
        <v>-30</v>
      </c>
      <c r="AL1184" t="n">
        <v>-27</v>
      </c>
      <c r="AM1184" t="n">
        <v>-30</v>
      </c>
      <c r="AN1184" t="n">
        <v>-116</v>
      </c>
      <c r="AO1184" t="n">
        <v>-33</v>
      </c>
      <c r="AP1184" t="n">
        <v>-26</v>
      </c>
      <c r="AQ1184" t="n">
        <v>-30</v>
      </c>
      <c r="AR1184" t="n">
        <v>-33</v>
      </c>
      <c r="AS1184" t="n">
        <v>-122</v>
      </c>
      <c r="AT1184" t="n">
        <v>-14</v>
      </c>
    </row>
    <row r="1185">
      <c r="A1185" t="inlineStr">
        <is>
          <t>Total</t>
        </is>
      </c>
      <c r="C1185" t="inlineStr">
        <is>
          <t>Million</t>
        </is>
      </c>
      <c r="D1185" t="inlineStr">
        <is>
          <t>QQQQ</t>
        </is>
      </c>
      <c r="I1185" t="n">
        <v>1241</v>
      </c>
      <c r="J1185" t="n">
        <v>4394</v>
      </c>
    </row>
    <row r="1186">
      <c r="A1186" t="inlineStr">
        <is>
          <t>Total-c</t>
        </is>
      </c>
      <c r="I1186">
        <f>SUM(I1178:I1184,I1173)</f>
        <v/>
      </c>
      <c r="J1186">
        <f>SUM(J1178:J1184,J1173)</f>
        <v/>
      </c>
    </row>
    <row r="1187">
      <c r="A1187" t="inlineStr">
        <is>
          <t>Sum check</t>
        </is>
      </c>
      <c r="I1187">
        <f>I1185-I1186</f>
        <v/>
      </c>
      <c r="J1187">
        <f>J1185-J1186</f>
        <v/>
      </c>
    </row>
    <row r="1189">
      <c r="A1189" t="inlineStr">
        <is>
          <t>Fair value changes</t>
        </is>
      </c>
      <c r="C1189" t="inlineStr">
        <is>
          <t>Million</t>
        </is>
      </c>
      <c r="D1189" t="inlineStr">
        <is>
          <t>QQQQ</t>
        </is>
      </c>
      <c r="F1189" t="n">
        <v>1113</v>
      </c>
      <c r="G1189" t="n">
        <v>70</v>
      </c>
      <c r="H1189" t="n">
        <v>389</v>
      </c>
      <c r="I1189" t="n">
        <v>594</v>
      </c>
      <c r="J1189" t="n">
        <v>2166</v>
      </c>
      <c r="K1189" t="n">
        <v>352</v>
      </c>
      <c r="L1189" t="n">
        <v>65</v>
      </c>
      <c r="M1189" t="n">
        <v>-59</v>
      </c>
      <c r="N1189" t="n">
        <v>-488</v>
      </c>
      <c r="O1189" t="n">
        <v>-130</v>
      </c>
      <c r="P1189" t="n">
        <v>-204</v>
      </c>
      <c r="Q1189" t="n">
        <v>213</v>
      </c>
      <c r="R1189" t="n">
        <v>132</v>
      </c>
      <c r="S1189" t="n">
        <v>280</v>
      </c>
      <c r="T1189" t="n">
        <v>421</v>
      </c>
      <c r="U1189" t="n">
        <v>572</v>
      </c>
      <c r="V1189" t="n">
        <v>833</v>
      </c>
      <c r="W1189" t="n">
        <v>132</v>
      </c>
      <c r="X1189" t="n">
        <v>257</v>
      </c>
      <c r="Y1189" t="n">
        <v>1794</v>
      </c>
      <c r="Z1189" t="n">
        <v>169</v>
      </c>
      <c r="AA1189" t="n">
        <v>-1398</v>
      </c>
      <c r="AB1189" t="n">
        <v>394</v>
      </c>
      <c r="AC1189" t="n">
        <v>4</v>
      </c>
      <c r="AD1189" t="n">
        <v>-831</v>
      </c>
      <c r="AE1189" t="n">
        <v>-414</v>
      </c>
      <c r="AF1189" t="n">
        <v>-1153</v>
      </c>
      <c r="AG1189" t="n">
        <v>-31</v>
      </c>
      <c r="AH1189" t="n">
        <v>175</v>
      </c>
      <c r="AI1189" t="n">
        <v>-1423</v>
      </c>
      <c r="AJ1189" t="n">
        <v>2094</v>
      </c>
      <c r="AK1189" t="n">
        <v>377</v>
      </c>
      <c r="AL1189" t="n">
        <v>700</v>
      </c>
      <c r="AM1189" t="n">
        <v>1980</v>
      </c>
      <c r="AN1189" t="n">
        <v>5151</v>
      </c>
      <c r="AO1189" t="n">
        <v>1780</v>
      </c>
      <c r="AP1189" t="n">
        <v>-397</v>
      </c>
      <c r="AQ1189" t="n">
        <v>-549</v>
      </c>
      <c r="AR1189" t="n">
        <v>-1811</v>
      </c>
      <c r="AS1189" t="n">
        <v>-977</v>
      </c>
      <c r="AT1189" t="n">
        <v>38</v>
      </c>
    </row>
    <row r="1190">
      <c r="A1190" t="inlineStr">
        <is>
          <t>Depreciation and amortization</t>
        </is>
      </c>
      <c r="C1190" t="inlineStr">
        <is>
          <t>Million</t>
        </is>
      </c>
      <c r="D1190" t="inlineStr">
        <is>
          <t>QQQQ</t>
        </is>
      </c>
      <c r="F1190" t="n">
        <v>-401</v>
      </c>
      <c r="G1190" t="n">
        <v>-428</v>
      </c>
      <c r="H1190" t="n">
        <v>-436</v>
      </c>
      <c r="I1190" t="n">
        <v>-430</v>
      </c>
      <c r="J1190" t="n">
        <v>-1695</v>
      </c>
      <c r="K1190" t="n">
        <v>-481</v>
      </c>
      <c r="L1190" t="n">
        <v>-516</v>
      </c>
      <c r="M1190" t="n">
        <v>-541</v>
      </c>
      <c r="N1190" t="n">
        <v>-482</v>
      </c>
      <c r="O1190" t="n">
        <v>-2020</v>
      </c>
      <c r="P1190" t="n">
        <v>-499</v>
      </c>
      <c r="Q1190" t="n">
        <v>-613</v>
      </c>
      <c r="R1190" t="n">
        <v>-643</v>
      </c>
      <c r="S1190" t="n">
        <v>-590</v>
      </c>
      <c r="T1190" t="n">
        <v>-2345</v>
      </c>
      <c r="U1190" t="n">
        <v>-670</v>
      </c>
      <c r="V1190" t="n">
        <v>-672</v>
      </c>
      <c r="W1190" t="n">
        <v>-833</v>
      </c>
      <c r="X1190" t="n">
        <v>-927</v>
      </c>
      <c r="Y1190" t="n">
        <v>-3102</v>
      </c>
      <c r="Z1190" t="n">
        <v>-1034</v>
      </c>
      <c r="AA1190" t="n">
        <v>-1234</v>
      </c>
      <c r="AB1190" t="n">
        <v>-1299</v>
      </c>
      <c r="AC1190" t="n">
        <v>-1309</v>
      </c>
      <c r="AD1190" t="n">
        <v>-4876</v>
      </c>
      <c r="AE1190" t="n">
        <v>-1409</v>
      </c>
      <c r="AF1190" t="n">
        <v>-1376</v>
      </c>
      <c r="AG1190" t="n">
        <v>-1470</v>
      </c>
      <c r="AH1190" t="n">
        <v>-1536</v>
      </c>
      <c r="AI1190" t="n">
        <v>-5791</v>
      </c>
      <c r="AJ1190" t="n">
        <v>-1510</v>
      </c>
      <c r="AK1190" t="n">
        <v>-1571</v>
      </c>
      <c r="AL1190" t="n">
        <v>-1617</v>
      </c>
      <c r="AM1190" t="n">
        <v>-1739</v>
      </c>
      <c r="AQ1190" t="n">
        <v>-1997</v>
      </c>
      <c r="AR1190" t="n">
        <v>-1989</v>
      </c>
      <c r="AS1190" t="n">
        <v>-7683</v>
      </c>
      <c r="AT1190" t="n">
        <v>-2188</v>
      </c>
    </row>
    <row r="1191">
      <c r="A1191" t="inlineStr">
        <is>
          <t>Income taxes</t>
        </is>
      </c>
      <c r="C1191" t="inlineStr">
        <is>
          <t>Million</t>
        </is>
      </c>
      <c r="D1191" t="inlineStr">
        <is>
          <t>QQQQ</t>
        </is>
      </c>
      <c r="F1191" t="n">
        <v>-201</v>
      </c>
      <c r="G1191" t="n">
        <v>368</v>
      </c>
      <c r="H1191" t="n">
        <v>-145</v>
      </c>
      <c r="I1191" t="n">
        <v>-218</v>
      </c>
      <c r="J1191" t="n">
        <v>-196</v>
      </c>
      <c r="K1191" t="n">
        <v>-202</v>
      </c>
      <c r="L1191" t="n">
        <v>-234</v>
      </c>
      <c r="M1191" t="n">
        <v>992</v>
      </c>
      <c r="N1191" t="n">
        <v>-211</v>
      </c>
      <c r="O1191" t="n">
        <v>345</v>
      </c>
      <c r="P1191" t="n">
        <v>-125</v>
      </c>
      <c r="Q1191" t="n">
        <v>-119</v>
      </c>
      <c r="R1191" t="n">
        <v>-259</v>
      </c>
      <c r="S1191" t="n">
        <v>-110</v>
      </c>
      <c r="T1191" t="n">
        <v>-613</v>
      </c>
      <c r="U1191" t="n">
        <v>-153</v>
      </c>
      <c r="V1191" t="n">
        <v>-339</v>
      </c>
      <c r="W1191" t="n">
        <v>-144</v>
      </c>
      <c r="X1191" t="n">
        <v>884</v>
      </c>
      <c r="Y1191" t="n">
        <v>248</v>
      </c>
      <c r="Z1191" t="n">
        <v>-236</v>
      </c>
      <c r="AA1191" t="n">
        <v>-239</v>
      </c>
      <c r="AB1191" t="n">
        <v>180</v>
      </c>
      <c r="AC1191" t="n">
        <v>-200</v>
      </c>
      <c r="AD1191" t="n">
        <v>-495</v>
      </c>
      <c r="AE1191" t="n">
        <v>-364</v>
      </c>
      <c r="AF1191" t="n">
        <v>-5</v>
      </c>
      <c r="AG1191" t="n">
        <v>-225</v>
      </c>
      <c r="AH1191" t="n">
        <v>-243</v>
      </c>
      <c r="AI1191" t="n">
        <v>-837</v>
      </c>
      <c r="AJ1191" t="n">
        <v>-544</v>
      </c>
      <c r="AK1191" t="n">
        <v>-547</v>
      </c>
      <c r="AL1191" t="n">
        <v>-717</v>
      </c>
      <c r="AM1191" t="n">
        <v>-516</v>
      </c>
      <c r="AN1191" t="n">
        <v>-2324</v>
      </c>
      <c r="AO1191" t="n">
        <v>-708</v>
      </c>
      <c r="AP1191" t="n">
        <v>-141</v>
      </c>
      <c r="AQ1191" t="n">
        <v>-525</v>
      </c>
      <c r="AR1191" t="n">
        <v>-95</v>
      </c>
      <c r="AS1191" t="n">
        <v>-1469</v>
      </c>
      <c r="AT1191" t="n">
        <v>-274</v>
      </c>
    </row>
    <row r="1192">
      <c r="A1192" t="inlineStr">
        <is>
          <t>Net Income (loss)</t>
        </is>
      </c>
      <c r="C1192" t="inlineStr">
        <is>
          <t>Million</t>
        </is>
      </c>
      <c r="D1192" t="inlineStr">
        <is>
          <t>QQQQ</t>
        </is>
      </c>
      <c r="F1192" t="n">
        <v>1438</v>
      </c>
      <c r="G1192" t="n">
        <v>1199</v>
      </c>
      <c r="H1192" t="n">
        <v>845</v>
      </c>
      <c r="I1192" t="n">
        <v>1187</v>
      </c>
      <c r="J1192" t="n">
        <v>4669</v>
      </c>
      <c r="K1192" t="n">
        <v>636</v>
      </c>
      <c r="L1192" t="n">
        <v>584</v>
      </c>
      <c r="M1192" t="n">
        <v>2021</v>
      </c>
      <c r="N1192" t="n">
        <v>97</v>
      </c>
      <c r="O1192" t="n">
        <v>3338</v>
      </c>
      <c r="P1192" t="n">
        <v>518</v>
      </c>
      <c r="Q1192" t="n">
        <v>958</v>
      </c>
      <c r="R1192" t="n">
        <v>992</v>
      </c>
      <c r="S1192" t="n">
        <v>2083</v>
      </c>
      <c r="T1192" t="n">
        <v>4551</v>
      </c>
      <c r="U1192" t="n">
        <v>1855</v>
      </c>
      <c r="V1192" t="n">
        <v>1664</v>
      </c>
      <c r="W1192" t="n">
        <v>941</v>
      </c>
      <c r="X1192" t="n">
        <v>3028</v>
      </c>
      <c r="Y1192" t="n">
        <v>7488</v>
      </c>
      <c r="Z1192" t="n">
        <v>1256</v>
      </c>
      <c r="AA1192" t="n">
        <v>704</v>
      </c>
      <c r="AB1192" t="n">
        <v>1756</v>
      </c>
      <c r="AC1192" t="n">
        <v>1638</v>
      </c>
      <c r="AD1192" t="n">
        <v>5354</v>
      </c>
      <c r="AE1192" t="n">
        <v>-157</v>
      </c>
      <c r="AF1192" t="n">
        <v>-1493</v>
      </c>
      <c r="AG1192" t="n">
        <v>542</v>
      </c>
      <c r="AH1192" t="n">
        <v>1815</v>
      </c>
      <c r="AI1192" t="n">
        <v>707</v>
      </c>
      <c r="AJ1192" t="n">
        <v>3776</v>
      </c>
      <c r="AK1192" t="n">
        <v>2429</v>
      </c>
      <c r="AL1192" t="n">
        <v>2722</v>
      </c>
      <c r="AM1192" t="n">
        <v>3461</v>
      </c>
      <c r="AN1192" t="n">
        <v>12388</v>
      </c>
      <c r="AO1192" t="n">
        <v>2960</v>
      </c>
      <c r="AP1192" t="n">
        <v>1475</v>
      </c>
      <c r="AQ1192" t="n">
        <v>716</v>
      </c>
      <c r="AR1192" t="n">
        <v>44</v>
      </c>
      <c r="AS1192" t="n">
        <v>5195</v>
      </c>
      <c r="AT1192" t="n">
        <v>424</v>
      </c>
    </row>
    <row r="1193">
      <c r="A1193" t="inlineStr">
        <is>
          <t>Net Income (loss)-c</t>
        </is>
      </c>
      <c r="F1193">
        <f>SUM(F1165:F1166,F1171:F1172,F1178:F1184,F1189:F1191)</f>
        <v/>
      </c>
      <c r="G1193">
        <f>SUM(G1165:G1166,G1171:G1172,G1178:G1184,G1189:G1191)</f>
        <v/>
      </c>
      <c r="H1193">
        <f>SUM(H1165:H1166,H1171:H1172,H1178:H1184,H1189:H1191)</f>
        <v/>
      </c>
      <c r="I1193">
        <f>SUM(I1165:I1166,I1171:I1172,I1178:I1184,I1189:I1191)</f>
        <v/>
      </c>
      <c r="J1193">
        <f>SUM(J1165:J1166,J1171:J1172,J1178:J1184,J1189:J1191)</f>
        <v/>
      </c>
      <c r="K1193">
        <f>SUM(K1165:K1166,K1171:K1172,K1178:K1184,K1189:K1191)</f>
        <v/>
      </c>
      <c r="L1193">
        <f>SUM(L1165:L1166,L1171:L1172,L1178:L1184,L1189:L1191)</f>
        <v/>
      </c>
      <c r="M1193">
        <f>SUM(M1165:M1166,M1171:M1172,M1178:M1184,M1189:M1191)</f>
        <v/>
      </c>
      <c r="N1193">
        <f>SUM(N1165:N1166,N1171:N1172,N1178:N1184,N1189:N1191)</f>
        <v/>
      </c>
      <c r="O1193">
        <f>SUM(O1165:O1166,O1171:O1172,O1178:O1184,O1189:O1191)</f>
        <v/>
      </c>
      <c r="P1193">
        <f>SUM(P1165:P1166,P1171:P1172,P1178:P1184,P1189:P1191)</f>
        <v/>
      </c>
      <c r="Q1193">
        <f>SUM(Q1165:Q1166,Q1171:Q1172,Q1178:Q1184,Q1189:Q1191)</f>
        <v/>
      </c>
      <c r="R1193">
        <f>SUM(R1165:R1166,R1171:R1172,R1178:R1184,R1189:R1191)</f>
        <v/>
      </c>
      <c r="S1193">
        <f>SUM(S1165:S1166,S1171:S1172,S1178:S1184,S1189:S1191)</f>
        <v/>
      </c>
      <c r="T1193">
        <f>SUM(T1165:T1166,T1171:T1172,T1178:T1184,T1189:T1191)</f>
        <v/>
      </c>
      <c r="U1193">
        <f>SUM(U1165:U1166,U1171:U1172,U1178:U1184,U1189:U1191)</f>
        <v/>
      </c>
      <c r="V1193">
        <f>SUM(V1165:V1166,V1171:V1172,V1178:V1184,V1189:V1191)</f>
        <v/>
      </c>
      <c r="W1193">
        <f>SUM(W1165:W1166,W1171:W1172,W1178:W1184,W1189:W1191)</f>
        <v/>
      </c>
      <c r="X1193">
        <f>SUM(X1165:X1166,X1171:X1172,X1178:X1184,X1189:X1191)</f>
        <v/>
      </c>
      <c r="Y1193">
        <f>SUM(Y1165:Y1166,Y1171:Y1172,Y1178:Y1184,Y1189:Y1191)</f>
        <v/>
      </c>
      <c r="Z1193">
        <f>SUM(Z1165:Z1166,Z1171:Z1172,Z1178:Z1184,Z1189:Z1191)</f>
        <v/>
      </c>
      <c r="AA1193">
        <f>SUM(AA1165:AA1166,AA1171:AA1172,AA1178:AA1184,AA1189:AA1191)</f>
        <v/>
      </c>
      <c r="AB1193">
        <f>SUM(AB1165:AB1166,AB1171:AB1172,AB1178:AB1184,AB1189:AB1191)</f>
        <v/>
      </c>
      <c r="AC1193">
        <f>SUM(AC1165:AC1166,AC1171:AC1172,AC1178:AC1184,AC1189:AC1191)</f>
        <v/>
      </c>
      <c r="AD1193">
        <f>SUM(AD1165:AD1166,AD1171:AD1172,AD1178:AD1184,AD1189:AD1191)</f>
        <v/>
      </c>
      <c r="AE1193">
        <f>SUM(AE1165:AE1166,AE1171:AE1172,AE1178:AE1184,AE1189:AE1191)</f>
        <v/>
      </c>
      <c r="AF1193">
        <f>SUM(AF1165:AF1166,AF1171:AF1172,AF1178:AF1184,AF1189:AF1191)</f>
        <v/>
      </c>
      <c r="AG1193">
        <f>SUM(AG1165:AG1166,AG1171:AG1172,AG1178:AG1184,AG1189:AG1191)</f>
        <v/>
      </c>
      <c r="AH1193">
        <f>SUM(AH1165:AH1166,AH1171:AH1172,AH1178:AH1184,AH1189:AH1191)</f>
        <v/>
      </c>
      <c r="AI1193">
        <f>SUM(AI1165:AI1166,AI1171:AI1172,AI1178:AI1184,AI1189:AI1191)</f>
        <v/>
      </c>
      <c r="AJ1193">
        <f>SUM(AJ1165:AJ1166,AJ1171:AJ1172,AJ1178:AJ1184,AJ1189:AJ1191)</f>
        <v/>
      </c>
      <c r="AK1193">
        <f>SUM(AK1165:AK1166,AK1171:AK1172,AK1178:AK1184,AK1189:AK1191)</f>
        <v/>
      </c>
      <c r="AL1193">
        <f>SUM(AL1165:AL1166,AL1171:AL1172,AL1178:AL1184,AL1189:AL1191)</f>
        <v/>
      </c>
      <c r="AM1193">
        <f>SUM(AM1165:AM1166,AM1171:AM1172,AM1178:AM1184,AM1189:AM1191)</f>
        <v/>
      </c>
      <c r="AN1193">
        <f>SUM(AN1165:AN1166,AN1171:AN1172,AN1178:AN1184,AN1189:AN1191)</f>
        <v/>
      </c>
      <c r="AO1193">
        <f>SUM(AO1165:AO1166,AO1171:AO1172,AO1178:AO1184,AO1189:AO1191)</f>
        <v/>
      </c>
      <c r="AP1193">
        <f>SUM(AP1165:AP1166,AP1171:AP1172,AP1178:AP1184,AP1189:AP1191)</f>
        <v/>
      </c>
      <c r="AQ1193">
        <f>SUM(AQ1165:AQ1166,AQ1171:AQ1172,AQ1178:AQ1184,AQ1189:AQ1191)</f>
        <v/>
      </c>
      <c r="AR1193">
        <f>SUM(AR1165:AR1166,AR1171:AR1172,AR1178:AR1184,AR1189:AR1191)</f>
        <v/>
      </c>
      <c r="AS1193">
        <f>SUM(AS1165:AS1166,AS1171:AS1172,AS1178:AS1184,AS1189:AS1191)</f>
        <v/>
      </c>
      <c r="AT1193">
        <f>SUM(AT1165:AT1166,AT1171:AT1172,AT1178:AT1184,AT1189:AT1191)</f>
        <v/>
      </c>
    </row>
    <row r="1194">
      <c r="A1194" t="inlineStr">
        <is>
          <t>Sum check</t>
        </is>
      </c>
      <c r="F1194">
        <f>F1192-F1193</f>
        <v/>
      </c>
      <c r="G1194">
        <f>G1192-G1193</f>
        <v/>
      </c>
      <c r="H1194">
        <f>H1192-H1193</f>
        <v/>
      </c>
      <c r="I1194">
        <f>I1192-I1193</f>
        <v/>
      </c>
      <c r="J1194">
        <f>J1192-J1193</f>
        <v/>
      </c>
      <c r="K1194">
        <f>K1192-K1193</f>
        <v/>
      </c>
      <c r="L1194">
        <f>L1192-L1193</f>
        <v/>
      </c>
      <c r="M1194">
        <f>M1192-M1193</f>
        <v/>
      </c>
      <c r="N1194">
        <f>N1192-N1193</f>
        <v/>
      </c>
      <c r="O1194">
        <f>O1192-O1193</f>
        <v/>
      </c>
      <c r="P1194">
        <f>P1192-P1193</f>
        <v/>
      </c>
      <c r="Q1194">
        <f>Q1192-Q1193</f>
        <v/>
      </c>
      <c r="R1194">
        <f>R1192-R1193</f>
        <v/>
      </c>
      <c r="S1194">
        <f>S1192-S1193</f>
        <v/>
      </c>
      <c r="T1194">
        <f>T1192-T1193</f>
        <v/>
      </c>
      <c r="U1194">
        <f>U1192-U1193</f>
        <v/>
      </c>
      <c r="V1194">
        <f>V1192-V1193</f>
        <v/>
      </c>
      <c r="W1194">
        <f>W1192-W1193</f>
        <v/>
      </c>
      <c r="X1194">
        <f>X1192-X1193</f>
        <v/>
      </c>
      <c r="Y1194">
        <f>Y1192-Y1193</f>
        <v/>
      </c>
      <c r="Z1194">
        <f>Z1192-Z1193</f>
        <v/>
      </c>
      <c r="AA1194">
        <f>AA1192-AA1193</f>
        <v/>
      </c>
      <c r="AB1194">
        <f>AB1192-AB1193</f>
        <v/>
      </c>
      <c r="AC1194">
        <f>AC1192-AC1193</f>
        <v/>
      </c>
      <c r="AD1194">
        <f>AD1192-AD1193</f>
        <v/>
      </c>
      <c r="AE1194">
        <f>AE1192-AE1193</f>
        <v/>
      </c>
      <c r="AF1194">
        <f>AF1192-AF1193</f>
        <v/>
      </c>
      <c r="AG1194">
        <f>AG1192-AG1193</f>
        <v/>
      </c>
      <c r="AH1194">
        <f>AH1192-AH1193</f>
        <v/>
      </c>
      <c r="AI1194">
        <f>AI1192-AI1193</f>
        <v/>
      </c>
      <c r="AJ1194">
        <f>AJ1192-AJ1193</f>
        <v/>
      </c>
      <c r="AK1194">
        <f>AK1192-AK1193</f>
        <v/>
      </c>
      <c r="AL1194">
        <f>AL1192-AL1193</f>
        <v/>
      </c>
      <c r="AM1194">
        <f>AM1192-AM1193</f>
        <v/>
      </c>
      <c r="AN1194">
        <f>AN1192-AN1193</f>
        <v/>
      </c>
      <c r="AO1194">
        <f>AO1192-AO1193</f>
        <v/>
      </c>
      <c r="AP1194">
        <f>AP1192-AP1193</f>
        <v/>
      </c>
      <c r="AQ1194">
        <f>AQ1192-AQ1193</f>
        <v/>
      </c>
      <c r="AR1194">
        <f>AR1192-AR1193</f>
        <v/>
      </c>
      <c r="AS1194">
        <f>AS1192-AS1193</f>
        <v/>
      </c>
      <c r="AT1194">
        <f>AT1192-AT1193</f>
        <v/>
      </c>
    </row>
    <row r="1196">
      <c r="A1196" t="inlineStr">
        <is>
          <t>Net income attributable to</t>
        </is>
      </c>
    </row>
    <row r="1197">
      <c r="A1197" t="inlineStr">
        <is>
          <t>Brookfiled shareholders</t>
        </is>
      </c>
      <c r="C1197" t="inlineStr">
        <is>
          <t>Million</t>
        </is>
      </c>
      <c r="D1197" t="inlineStr">
        <is>
          <t>QQQQ</t>
        </is>
      </c>
      <c r="F1197" t="n">
        <v>729</v>
      </c>
      <c r="G1197" t="n">
        <v>645</v>
      </c>
      <c r="H1197" t="n">
        <v>289</v>
      </c>
      <c r="I1197" t="n">
        <v>678</v>
      </c>
      <c r="J1197" t="n">
        <v>2341</v>
      </c>
      <c r="K1197" t="n">
        <v>257</v>
      </c>
      <c r="L1197" t="n">
        <v>185</v>
      </c>
      <c r="M1197" t="n">
        <v>1036</v>
      </c>
      <c r="N1197" t="n">
        <v>173</v>
      </c>
      <c r="O1197" t="n">
        <v>1651</v>
      </c>
      <c r="P1197" t="n">
        <v>-37</v>
      </c>
      <c r="Q1197" t="n">
        <v>225</v>
      </c>
      <c r="R1197" t="n">
        <v>228</v>
      </c>
      <c r="S1197" t="n">
        <v>1046</v>
      </c>
      <c r="T1197" t="n">
        <v>1462</v>
      </c>
      <c r="U1197" t="n">
        <v>857</v>
      </c>
      <c r="V1197" t="n">
        <v>680</v>
      </c>
      <c r="W1197" t="n">
        <v>163</v>
      </c>
      <c r="X1197" t="n">
        <v>1884</v>
      </c>
      <c r="Y1197" t="n">
        <v>3584</v>
      </c>
      <c r="Z1197" t="n">
        <v>615</v>
      </c>
      <c r="AA1197" t="n">
        <v>399</v>
      </c>
      <c r="AB1197" t="n">
        <v>947</v>
      </c>
      <c r="AC1197" t="n">
        <v>846</v>
      </c>
      <c r="AD1197" t="n">
        <v>2807</v>
      </c>
      <c r="AE1197" t="n">
        <v>-293</v>
      </c>
      <c r="AF1197" t="n">
        <v>-656</v>
      </c>
      <c r="AG1197" t="n">
        <v>172</v>
      </c>
      <c r="AH1197" t="n">
        <v>643</v>
      </c>
      <c r="AI1197" t="n">
        <v>-134</v>
      </c>
      <c r="AJ1197" t="n">
        <v>1235</v>
      </c>
      <c r="AK1197" t="n">
        <v>816</v>
      </c>
      <c r="AL1197" t="n">
        <v>797</v>
      </c>
      <c r="AM1197" t="n">
        <v>1118</v>
      </c>
      <c r="AN1197" t="n">
        <v>3966</v>
      </c>
      <c r="AO1197" t="n">
        <v>1359</v>
      </c>
      <c r="AP1197" t="n">
        <v>590</v>
      </c>
      <c r="AQ1197" t="n">
        <v>423</v>
      </c>
      <c r="AR1197" t="n">
        <v>-316</v>
      </c>
      <c r="AS1197" t="n">
        <v>2056</v>
      </c>
      <c r="AT1197" t="n">
        <v>120</v>
      </c>
    </row>
    <row r="1198">
      <c r="A1198" t="inlineStr">
        <is>
          <t>Non-controlling interests</t>
        </is>
      </c>
      <c r="C1198" t="inlineStr">
        <is>
          <t>Million</t>
        </is>
      </c>
      <c r="D1198" t="inlineStr">
        <is>
          <t>QQQQ</t>
        </is>
      </c>
      <c r="F1198" t="n">
        <v>709</v>
      </c>
      <c r="G1198" t="n">
        <v>554</v>
      </c>
      <c r="H1198" t="n">
        <v>556</v>
      </c>
      <c r="I1198" t="n">
        <v>509</v>
      </c>
      <c r="J1198" t="n">
        <v>2328</v>
      </c>
      <c r="K1198" t="n">
        <v>379</v>
      </c>
      <c r="L1198" t="n">
        <v>399</v>
      </c>
      <c r="M1198" t="n">
        <v>985</v>
      </c>
      <c r="N1198" t="n">
        <v>-76</v>
      </c>
      <c r="O1198" t="n">
        <v>1687</v>
      </c>
      <c r="P1198" t="n">
        <v>555</v>
      </c>
      <c r="Q1198" t="n">
        <v>733</v>
      </c>
      <c r="R1198" t="n">
        <v>764</v>
      </c>
      <c r="S1198" t="n">
        <v>1037</v>
      </c>
      <c r="T1198" t="n">
        <v>3089</v>
      </c>
      <c r="U1198" t="n">
        <v>998</v>
      </c>
      <c r="V1198" t="n">
        <v>984</v>
      </c>
      <c r="W1198" t="n">
        <v>778</v>
      </c>
      <c r="X1198" t="n">
        <v>1144</v>
      </c>
      <c r="Y1198" t="n">
        <v>3904</v>
      </c>
      <c r="Z1198" t="n">
        <v>641</v>
      </c>
      <c r="AA1198" t="n">
        <v>305</v>
      </c>
      <c r="AB1198" t="n">
        <v>809</v>
      </c>
      <c r="AC1198" t="n">
        <v>792</v>
      </c>
      <c r="AD1198" t="n">
        <v>2547</v>
      </c>
      <c r="AE1198" t="n">
        <v>136</v>
      </c>
      <c r="AF1198" t="n">
        <v>-837</v>
      </c>
      <c r="AG1198" t="n">
        <v>370</v>
      </c>
      <c r="AH1198" t="n">
        <v>1172</v>
      </c>
      <c r="AI1198" t="n">
        <v>841</v>
      </c>
      <c r="AJ1198" t="n">
        <v>2541</v>
      </c>
      <c r="AK1198" t="n">
        <v>1613</v>
      </c>
      <c r="AL1198" t="n">
        <v>1925</v>
      </c>
      <c r="AM1198" t="n">
        <v>2343</v>
      </c>
      <c r="AN1198" t="n">
        <v>8422</v>
      </c>
      <c r="AO1198" t="n">
        <v>1601</v>
      </c>
      <c r="AP1198" t="n">
        <v>885</v>
      </c>
      <c r="AQ1198" t="n">
        <v>293</v>
      </c>
      <c r="AR1198" t="n">
        <v>360</v>
      </c>
      <c r="AS1198" t="n">
        <v>3139</v>
      </c>
      <c r="AT1198" t="n">
        <v>304</v>
      </c>
    </row>
    <row r="1199">
      <c r="A1199" t="inlineStr">
        <is>
          <t>Total</t>
        </is>
      </c>
      <c r="C1199" t="inlineStr">
        <is>
          <t>Million</t>
        </is>
      </c>
      <c r="D1199" t="inlineStr">
        <is>
          <t>QQQQ</t>
        </is>
      </c>
      <c r="F1199" t="n">
        <v>1438</v>
      </c>
      <c r="G1199" t="n">
        <v>1199</v>
      </c>
      <c r="H1199" t="n">
        <v>845</v>
      </c>
      <c r="I1199" t="n">
        <v>1187</v>
      </c>
      <c r="J1199" t="n">
        <v>4669</v>
      </c>
      <c r="K1199" t="n">
        <v>636</v>
      </c>
      <c r="L1199" t="n">
        <v>584</v>
      </c>
      <c r="M1199" t="n">
        <v>2021</v>
      </c>
      <c r="N1199" t="n">
        <v>97</v>
      </c>
      <c r="O1199" t="n">
        <v>3338</v>
      </c>
      <c r="P1199" t="n">
        <v>518</v>
      </c>
      <c r="Q1199" t="n">
        <v>958</v>
      </c>
      <c r="R1199" t="n">
        <v>992</v>
      </c>
      <c r="S1199" t="n">
        <v>2083</v>
      </c>
      <c r="T1199" t="n">
        <v>4551</v>
      </c>
      <c r="U1199" t="n">
        <v>1855</v>
      </c>
      <c r="V1199" t="n">
        <v>1664</v>
      </c>
      <c r="W1199" t="n">
        <v>941</v>
      </c>
      <c r="X1199" t="n">
        <v>3028</v>
      </c>
      <c r="Y1199" t="n">
        <v>7488</v>
      </c>
      <c r="Z1199" t="n">
        <v>1256</v>
      </c>
      <c r="AA1199" t="n">
        <v>704</v>
      </c>
      <c r="AB1199" t="n">
        <v>1756</v>
      </c>
      <c r="AC1199" t="n">
        <v>1638</v>
      </c>
      <c r="AD1199" t="n">
        <v>5354</v>
      </c>
      <c r="AE1199" t="n">
        <v>-157</v>
      </c>
      <c r="AF1199" t="n">
        <v>-1493</v>
      </c>
      <c r="AG1199" t="n">
        <v>542</v>
      </c>
      <c r="AH1199" t="n">
        <v>1815</v>
      </c>
      <c r="AI1199" t="n">
        <v>707</v>
      </c>
      <c r="AJ1199" t="n">
        <v>3776</v>
      </c>
      <c r="AK1199" t="n">
        <v>2429</v>
      </c>
      <c r="AL1199" t="n">
        <v>2722</v>
      </c>
      <c r="AM1199" t="n">
        <v>3461</v>
      </c>
      <c r="AN1199" t="n">
        <v>12388</v>
      </c>
      <c r="AO1199" t="n">
        <v>2960</v>
      </c>
      <c r="AP1199" t="n">
        <v>1475</v>
      </c>
      <c r="AQ1199" t="n">
        <v>716</v>
      </c>
      <c r="AR1199" t="n">
        <v>44</v>
      </c>
      <c r="AS1199" t="n">
        <v>5195</v>
      </c>
      <c r="AT1199" t="n">
        <v>424</v>
      </c>
    </row>
    <row r="1200">
      <c r="A1200" t="inlineStr">
        <is>
          <t>Total-c</t>
        </is>
      </c>
      <c r="F1200">
        <f>SUM(F1197:F1198)</f>
        <v/>
      </c>
      <c r="G1200">
        <f>SUM(G1197:G1198)</f>
        <v/>
      </c>
      <c r="H1200">
        <f>SUM(H1197:H1198)</f>
        <v/>
      </c>
      <c r="I1200">
        <f>SUM(I1197:I1198)</f>
        <v/>
      </c>
      <c r="J1200">
        <f>SUM(J1197:J1198)</f>
        <v/>
      </c>
      <c r="K1200">
        <f>SUM(K1197:K1198)</f>
        <v/>
      </c>
      <c r="L1200">
        <f>SUM(L1197:L1198)</f>
        <v/>
      </c>
      <c r="M1200">
        <f>SUM(M1197:M1198)</f>
        <v/>
      </c>
      <c r="N1200">
        <f>SUM(N1197:N1198)</f>
        <v/>
      </c>
      <c r="O1200">
        <f>SUM(O1197:O1198)</f>
        <v/>
      </c>
      <c r="P1200">
        <f>SUM(P1197:P1198)</f>
        <v/>
      </c>
      <c r="Q1200">
        <f>SUM(Q1197:Q1198)</f>
        <v/>
      </c>
      <c r="R1200">
        <f>SUM(R1197:R1198)</f>
        <v/>
      </c>
      <c r="S1200">
        <f>SUM(S1197:S1198)</f>
        <v/>
      </c>
      <c r="T1200">
        <f>SUM(T1197:T1198)</f>
        <v/>
      </c>
      <c r="U1200">
        <f>SUM(U1197:U1198)</f>
        <v/>
      </c>
      <c r="V1200">
        <f>SUM(V1197:V1198)</f>
        <v/>
      </c>
      <c r="W1200">
        <f>SUM(W1197:W1198)</f>
        <v/>
      </c>
      <c r="X1200">
        <f>SUM(X1197:X1198)</f>
        <v/>
      </c>
      <c r="Y1200">
        <f>SUM(Y1197:Y1198)</f>
        <v/>
      </c>
      <c r="Z1200">
        <f>SUM(Z1197:Z1198)</f>
        <v/>
      </c>
      <c r="AA1200">
        <f>SUM(AA1197:AA1198)</f>
        <v/>
      </c>
      <c r="AB1200">
        <f>SUM(AB1197:AB1198)</f>
        <v/>
      </c>
      <c r="AC1200">
        <f>SUM(AC1197:AC1198)</f>
        <v/>
      </c>
      <c r="AD1200">
        <f>SUM(AD1197:AD1198)</f>
        <v/>
      </c>
      <c r="AE1200">
        <f>SUM(AE1197:AE1198)</f>
        <v/>
      </c>
      <c r="AF1200">
        <f>SUM(AF1197:AF1198)</f>
        <v/>
      </c>
      <c r="AG1200">
        <f>SUM(AG1197:AG1198)</f>
        <v/>
      </c>
      <c r="AH1200">
        <f>SUM(AH1197:AH1198)</f>
        <v/>
      </c>
      <c r="AI1200">
        <f>SUM(AI1197:AI1198)</f>
        <v/>
      </c>
      <c r="AJ1200">
        <f>SUM(AJ1197:AJ1198)</f>
        <v/>
      </c>
      <c r="AK1200">
        <f>SUM(AK1197:AK1198)</f>
        <v/>
      </c>
      <c r="AL1200">
        <f>SUM(AL1197:AL1198)</f>
        <v/>
      </c>
      <c r="AM1200">
        <f>SUM(AM1197:AM1198)</f>
        <v/>
      </c>
      <c r="AN1200">
        <f>SUM(AN1197:AN1198)</f>
        <v/>
      </c>
      <c r="AO1200">
        <f>SUM(AO1197:AO1198)</f>
        <v/>
      </c>
      <c r="AP1200">
        <f>SUM(AP1197:AP1198)</f>
        <v/>
      </c>
      <c r="AQ1200">
        <f>SUM(AQ1197:AQ1198)</f>
        <v/>
      </c>
      <c r="AR1200">
        <f>SUM(AR1197:AR1198)</f>
        <v/>
      </c>
      <c r="AS1200">
        <f>SUM(AS1197:AS1198)</f>
        <v/>
      </c>
      <c r="AT1200">
        <f>SUM(AT1197:AT1198)</f>
        <v/>
      </c>
    </row>
    <row r="1201">
      <c r="A1201" t="inlineStr">
        <is>
          <t>Sum check</t>
        </is>
      </c>
      <c r="F1201">
        <f>F1199-F1200</f>
        <v/>
      </c>
      <c r="G1201">
        <f>G1199-G1200</f>
        <v/>
      </c>
      <c r="H1201">
        <f>H1199-H1200</f>
        <v/>
      </c>
      <c r="I1201">
        <f>I1199-I1200</f>
        <v/>
      </c>
      <c r="J1201">
        <f>J1199-J1200</f>
        <v/>
      </c>
      <c r="K1201">
        <f>K1199-K1200</f>
        <v/>
      </c>
      <c r="L1201">
        <f>L1199-L1200</f>
        <v/>
      </c>
      <c r="M1201">
        <f>M1199-M1200</f>
        <v/>
      </c>
      <c r="N1201">
        <f>N1199-N1200</f>
        <v/>
      </c>
      <c r="O1201">
        <f>O1199-O1200</f>
        <v/>
      </c>
      <c r="P1201">
        <f>P1199-P1200</f>
        <v/>
      </c>
      <c r="Q1201">
        <f>Q1199-Q1200</f>
        <v/>
      </c>
      <c r="R1201">
        <f>R1199-R1200</f>
        <v/>
      </c>
      <c r="S1201">
        <f>S1199-S1200</f>
        <v/>
      </c>
      <c r="T1201">
        <f>T1199-T1200</f>
        <v/>
      </c>
      <c r="U1201">
        <f>U1199-U1200</f>
        <v/>
      </c>
      <c r="V1201">
        <f>V1199-V1200</f>
        <v/>
      </c>
      <c r="W1201">
        <f>W1199-W1200</f>
        <v/>
      </c>
      <c r="X1201">
        <f>X1199-X1200</f>
        <v/>
      </c>
      <c r="Y1201">
        <f>Y1199-Y1200</f>
        <v/>
      </c>
      <c r="Z1201">
        <f>Z1199-Z1200</f>
        <v/>
      </c>
      <c r="AA1201">
        <f>AA1199-AA1200</f>
        <v/>
      </c>
      <c r="AB1201">
        <f>AB1199-AB1200</f>
        <v/>
      </c>
      <c r="AC1201">
        <f>AC1199-AC1200</f>
        <v/>
      </c>
      <c r="AD1201">
        <f>AD1199-AD1200</f>
        <v/>
      </c>
      <c r="AE1201">
        <f>AE1199-AE1200</f>
        <v/>
      </c>
      <c r="AF1201">
        <f>AF1199-AF1200</f>
        <v/>
      </c>
      <c r="AG1201">
        <f>AG1199-AG1200</f>
        <v/>
      </c>
      <c r="AH1201">
        <f>AH1199-AH1200</f>
        <v/>
      </c>
      <c r="AI1201">
        <f>AI1199-AI1200</f>
        <v/>
      </c>
      <c r="AJ1201">
        <f>AJ1199-AJ1200</f>
        <v/>
      </c>
      <c r="AK1201">
        <f>AK1199-AK1200</f>
        <v/>
      </c>
      <c r="AL1201">
        <f>AL1199-AL1200</f>
        <v/>
      </c>
      <c r="AM1201">
        <f>AM1199-AM1200</f>
        <v/>
      </c>
      <c r="AN1201">
        <f>AN1199-AN1200</f>
        <v/>
      </c>
      <c r="AO1201">
        <f>AO1199-AO1200</f>
        <v/>
      </c>
      <c r="AP1201">
        <f>AP1199-AP1200</f>
        <v/>
      </c>
      <c r="AQ1201">
        <f>AQ1199-AQ1200</f>
        <v/>
      </c>
      <c r="AR1201">
        <f>AR1199-AR1200</f>
        <v/>
      </c>
      <c r="AS1201">
        <f>AS1199-AS1200</f>
        <v/>
      </c>
      <c r="AT1201">
        <f>AT1199-AT1200</f>
        <v/>
      </c>
    </row>
    <row r="1203">
      <c r="A1203" t="inlineStr">
        <is>
          <t>Net income per share</t>
        </is>
      </c>
    </row>
    <row r="1204">
      <c r="A1204" t="inlineStr">
        <is>
          <t>Diluted</t>
        </is>
      </c>
      <c r="C1204" t="inlineStr">
        <is>
          <t>Dollar</t>
        </is>
      </c>
      <c r="D1204" t="inlineStr">
        <is>
          <t>QQQQ</t>
        </is>
      </c>
      <c r="F1204" t="n">
        <v>0.73</v>
      </c>
      <c r="G1204" t="n">
        <v>0.62</v>
      </c>
      <c r="H1204" t="n">
        <v>0.26</v>
      </c>
      <c r="I1204" t="n">
        <v>0.66</v>
      </c>
      <c r="J1204" t="n">
        <v>2.26</v>
      </c>
      <c r="K1204" t="n">
        <v>0.23</v>
      </c>
      <c r="L1204" t="n">
        <v>0.15</v>
      </c>
      <c r="M1204" t="n">
        <v>1.03</v>
      </c>
      <c r="N1204" t="n">
        <v>0.14</v>
      </c>
      <c r="O1204" t="n">
        <v>1.55</v>
      </c>
      <c r="P1204" t="n">
        <v>-0.8</v>
      </c>
      <c r="Q1204" t="n">
        <v>0.19</v>
      </c>
      <c r="R1204" t="n">
        <v>0.2</v>
      </c>
      <c r="S1204" t="n">
        <v>1.02</v>
      </c>
      <c r="T1204" t="n">
        <v>1.34</v>
      </c>
      <c r="U1204" t="n">
        <v>0.84</v>
      </c>
      <c r="V1204" t="n">
        <v>0.62</v>
      </c>
      <c r="W1204" t="n">
        <v>0.11</v>
      </c>
      <c r="X1204" t="n">
        <v>1.87</v>
      </c>
      <c r="Y1204" t="n">
        <v>3.4</v>
      </c>
      <c r="Z1204" t="n">
        <v>0.58</v>
      </c>
      <c r="AA1204" t="n">
        <v>0.36</v>
      </c>
      <c r="AB1204" t="n">
        <v>0.91</v>
      </c>
      <c r="AC1204" t="n">
        <v>0.74</v>
      </c>
      <c r="AD1204" t="n">
        <v>2.6</v>
      </c>
      <c r="AE1204" t="n">
        <v>-0.2</v>
      </c>
      <c r="AF1204" t="n">
        <v>-0.43</v>
      </c>
      <c r="AG1204" t="n">
        <v>0.1</v>
      </c>
      <c r="AH1204" t="n">
        <v>0.4</v>
      </c>
      <c r="AI1204" t="n">
        <v>-0.12</v>
      </c>
      <c r="AJ1204" t="n">
        <v>0.77</v>
      </c>
      <c r="AK1204" t="n">
        <v>0.49</v>
      </c>
      <c r="AL1204" t="n">
        <v>0.47</v>
      </c>
      <c r="AM1204" t="n">
        <v>0.66</v>
      </c>
      <c r="AN1204" t="n">
        <v>2.39</v>
      </c>
      <c r="AO1204" t="n">
        <v>0.8100000000000001</v>
      </c>
      <c r="AP1204" t="n">
        <v>0.34</v>
      </c>
      <c r="AQ1204" t="n">
        <v>0.24</v>
      </c>
      <c r="AR1204" t="n">
        <v>-0.23</v>
      </c>
      <c r="AS1204" t="n">
        <v>1.19</v>
      </c>
      <c r="AT1204" t="n">
        <v>0.05</v>
      </c>
    </row>
    <row r="1205">
      <c r="A1205" t="inlineStr">
        <is>
          <t>Basic</t>
        </is>
      </c>
      <c r="C1205" t="inlineStr">
        <is>
          <t>Dollar</t>
        </is>
      </c>
      <c r="D1205" t="inlineStr">
        <is>
          <t>QQQQ</t>
        </is>
      </c>
      <c r="F1205" t="n">
        <v>0.75</v>
      </c>
      <c r="G1205" t="n">
        <v>0.64</v>
      </c>
      <c r="H1205" t="n">
        <v>0.27</v>
      </c>
      <c r="I1205" t="n">
        <v>0.67</v>
      </c>
      <c r="J1205" t="n">
        <v>2.32</v>
      </c>
      <c r="K1205" t="n">
        <v>0.23</v>
      </c>
      <c r="L1205" t="n">
        <v>0.16</v>
      </c>
      <c r="M1205" t="n">
        <v>1.05</v>
      </c>
      <c r="N1205" t="n">
        <v>0.15</v>
      </c>
      <c r="O1205" t="n">
        <v>1.58</v>
      </c>
      <c r="P1205" t="n">
        <v>-0.8</v>
      </c>
      <c r="Q1205" t="n">
        <v>0.2</v>
      </c>
      <c r="R1205" t="n">
        <v>0.2</v>
      </c>
      <c r="S1205" t="n">
        <v>1.05</v>
      </c>
      <c r="T1205" t="n">
        <v>1.37</v>
      </c>
      <c r="U1205" t="n">
        <v>0.85</v>
      </c>
      <c r="V1205" t="n">
        <v>0.64</v>
      </c>
      <c r="W1205" t="n">
        <v>0.11</v>
      </c>
      <c r="X1205" t="n">
        <v>1.91</v>
      </c>
      <c r="Y1205" t="n">
        <v>3.47</v>
      </c>
      <c r="Z1205" t="n">
        <v>0.59</v>
      </c>
      <c r="AA1205" t="n">
        <v>0.37</v>
      </c>
      <c r="AB1205" t="n">
        <v>0.93</v>
      </c>
      <c r="AC1205" t="n">
        <v>0.76</v>
      </c>
      <c r="AD1205" t="n">
        <v>2.66</v>
      </c>
      <c r="AE1205" t="n">
        <v>-0.2</v>
      </c>
      <c r="AF1205" t="n">
        <v>-0.43</v>
      </c>
      <c r="AG1205" t="n">
        <v>0.1</v>
      </c>
      <c r="AH1205" t="n">
        <v>0.41</v>
      </c>
      <c r="AI1205" t="n">
        <v>-0.12</v>
      </c>
      <c r="AJ1205" t="n">
        <v>0.79</v>
      </c>
      <c r="AK1205" t="n">
        <v>0.51</v>
      </c>
      <c r="AL1205" t="n">
        <v>0.49</v>
      </c>
      <c r="AM1205" t="n">
        <v>0.6899999999999999</v>
      </c>
      <c r="AN1205" t="n">
        <v>2.47</v>
      </c>
      <c r="AO1205" t="n">
        <v>0.84</v>
      </c>
      <c r="AP1205" t="n">
        <v>0.35</v>
      </c>
      <c r="AQ1205" t="n">
        <v>0.25</v>
      </c>
      <c r="AR1205" t="n">
        <v>-0.23</v>
      </c>
      <c r="AS1205" t="n">
        <v>1.22</v>
      </c>
      <c r="AT1205" t="n">
        <v>0.05</v>
      </c>
    </row>
    <row r="1207">
      <c r="A1207" t="inlineStr">
        <is>
          <t>Earnings per share</t>
        </is>
      </c>
    </row>
    <row r="1208">
      <c r="A1208" t="inlineStr">
        <is>
          <t>Net income (loss)</t>
        </is>
      </c>
      <c r="C1208" t="inlineStr">
        <is>
          <t>Million</t>
        </is>
      </c>
      <c r="D1208" t="inlineStr">
        <is>
          <t>QQQQ</t>
        </is>
      </c>
      <c r="K1208" t="n">
        <v>636</v>
      </c>
      <c r="L1208" t="n">
        <v>584</v>
      </c>
      <c r="M1208" t="n">
        <v>2021</v>
      </c>
      <c r="N1208" t="n">
        <v>97</v>
      </c>
      <c r="O1208" t="n">
        <v>3338</v>
      </c>
      <c r="P1208" t="n">
        <v>518</v>
      </c>
      <c r="Q1208" t="n">
        <v>958</v>
      </c>
      <c r="R1208" t="n">
        <v>992</v>
      </c>
      <c r="S1208" t="n">
        <v>2083</v>
      </c>
      <c r="T1208" t="n">
        <v>4551</v>
      </c>
      <c r="U1208" t="n">
        <v>1855</v>
      </c>
      <c r="V1208" t="n">
        <v>1664</v>
      </c>
      <c r="W1208" t="n">
        <v>941</v>
      </c>
      <c r="X1208" t="n">
        <v>3028</v>
      </c>
      <c r="Y1208" t="n">
        <v>7488</v>
      </c>
      <c r="Z1208" t="n">
        <v>1256</v>
      </c>
      <c r="AA1208" t="n">
        <v>704</v>
      </c>
      <c r="AB1208" t="n">
        <v>1756</v>
      </c>
      <c r="AC1208" t="n">
        <v>1638</v>
      </c>
      <c r="AD1208" t="n">
        <v>5354</v>
      </c>
      <c r="AE1208" t="n">
        <v>-157</v>
      </c>
      <c r="AF1208" t="n">
        <v>-1493</v>
      </c>
      <c r="AG1208" t="n">
        <v>542</v>
      </c>
      <c r="AH1208" t="n">
        <v>1815</v>
      </c>
      <c r="AI1208" t="n">
        <v>707</v>
      </c>
      <c r="AJ1208" t="n">
        <v>3776</v>
      </c>
      <c r="AK1208" t="n">
        <v>2429</v>
      </c>
      <c r="AL1208" t="n">
        <v>2722</v>
      </c>
      <c r="AM1208" t="n">
        <v>3461</v>
      </c>
      <c r="AN1208" t="n">
        <v>12388</v>
      </c>
      <c r="AO1208" t="n">
        <v>2960</v>
      </c>
      <c r="AP1208" t="n">
        <v>1475</v>
      </c>
      <c r="AQ1208" t="n">
        <v>716</v>
      </c>
      <c r="AR1208" t="n">
        <v>44</v>
      </c>
      <c r="AS1208" t="n">
        <v>5195</v>
      </c>
      <c r="AT1208" t="n">
        <v>424</v>
      </c>
    </row>
    <row r="1209">
      <c r="A1209" t="inlineStr">
        <is>
          <t>Link check</t>
        </is>
      </c>
      <c r="K1209">
        <f>K1208-K1199</f>
        <v/>
      </c>
      <c r="L1209">
        <f>L1208-L1199</f>
        <v/>
      </c>
      <c r="M1209">
        <f>M1208-M1199</f>
        <v/>
      </c>
      <c r="N1209">
        <f>N1208-N1199</f>
        <v/>
      </c>
      <c r="O1209">
        <f>O1208-O1199</f>
        <v/>
      </c>
      <c r="P1209">
        <f>P1208-P1199</f>
        <v/>
      </c>
      <c r="Q1209">
        <f>Q1208-Q1199</f>
        <v/>
      </c>
      <c r="R1209">
        <f>R1208-R1199</f>
        <v/>
      </c>
      <c r="S1209">
        <f>S1208-S1199</f>
        <v/>
      </c>
      <c r="T1209">
        <f>T1208-T1199</f>
        <v/>
      </c>
      <c r="U1209">
        <f>U1208-U1199</f>
        <v/>
      </c>
      <c r="V1209">
        <f>V1208-V1199</f>
        <v/>
      </c>
      <c r="W1209">
        <f>W1208-W1199</f>
        <v/>
      </c>
      <c r="X1209">
        <f>X1208-X1199</f>
        <v/>
      </c>
      <c r="Y1209">
        <f>Y1208-Y1199</f>
        <v/>
      </c>
      <c r="Z1209">
        <f>Z1208-Z1199</f>
        <v/>
      </c>
      <c r="AA1209">
        <f>AA1208-AA1199</f>
        <v/>
      </c>
      <c r="AB1209">
        <f>AB1208-AB1199</f>
        <v/>
      </c>
      <c r="AC1209">
        <f>AC1208-AC1199</f>
        <v/>
      </c>
      <c r="AD1209">
        <f>AD1208-AD1199</f>
        <v/>
      </c>
      <c r="AE1209">
        <f>AE1208-AE1199</f>
        <v/>
      </c>
      <c r="AF1209">
        <f>AF1208-AF1199</f>
        <v/>
      </c>
      <c r="AG1209">
        <f>AG1208-AG1199</f>
        <v/>
      </c>
      <c r="AH1209">
        <f>AH1208-AH1199</f>
        <v/>
      </c>
      <c r="AI1209">
        <f>AI1208-AI1199</f>
        <v/>
      </c>
      <c r="AJ1209">
        <f>AJ1208-AJ1199</f>
        <v/>
      </c>
      <c r="AK1209">
        <f>AK1208-AK1199</f>
        <v/>
      </c>
      <c r="AL1209">
        <f>AL1208-AL1199</f>
        <v/>
      </c>
      <c r="AM1209">
        <f>AM1208-AM1199</f>
        <v/>
      </c>
      <c r="AN1209">
        <f>AN1208-AN1199</f>
        <v/>
      </c>
      <c r="AO1209">
        <f>AO1208-AO1199</f>
        <v/>
      </c>
      <c r="AP1209">
        <f>AP1208-AP1199</f>
        <v/>
      </c>
      <c r="AQ1209">
        <f>AQ1208-AQ1199</f>
        <v/>
      </c>
      <c r="AR1209">
        <f>AR1208-AR1199</f>
        <v/>
      </c>
      <c r="AS1209">
        <f>AS1208-AS1199</f>
        <v/>
      </c>
      <c r="AT1209">
        <f>AT1208-AT1199</f>
        <v/>
      </c>
    </row>
    <row r="1210">
      <c r="A1210" t="inlineStr">
        <is>
          <t>Non-controlling interests</t>
        </is>
      </c>
      <c r="C1210" t="inlineStr">
        <is>
          <t>Million</t>
        </is>
      </c>
      <c r="D1210" t="inlineStr">
        <is>
          <t>QQQQ</t>
        </is>
      </c>
      <c r="K1210" t="n">
        <v>-379</v>
      </c>
      <c r="L1210" t="n">
        <v>-399</v>
      </c>
      <c r="M1210" t="n">
        <v>-985</v>
      </c>
      <c r="N1210" t="n">
        <v>76</v>
      </c>
      <c r="O1210" t="n">
        <v>-1687</v>
      </c>
      <c r="P1210" t="n">
        <v>-555</v>
      </c>
      <c r="Q1210" t="n">
        <v>-733</v>
      </c>
      <c r="R1210" t="n">
        <v>-764</v>
      </c>
      <c r="S1210" t="n">
        <v>-1037</v>
      </c>
      <c r="T1210" t="n">
        <v>-3089</v>
      </c>
      <c r="U1210" t="n">
        <v>-998</v>
      </c>
      <c r="V1210" t="n">
        <v>-984</v>
      </c>
      <c r="W1210" t="n">
        <v>-778</v>
      </c>
      <c r="X1210" t="n">
        <v>-1144</v>
      </c>
      <c r="Y1210" t="n">
        <v>-3904</v>
      </c>
      <c r="Z1210" t="n">
        <v>-641</v>
      </c>
      <c r="AA1210" t="n">
        <v>-305</v>
      </c>
      <c r="AB1210" t="n">
        <v>-809</v>
      </c>
      <c r="AC1210" t="n">
        <v>-792</v>
      </c>
      <c r="AD1210" t="n">
        <v>-2547</v>
      </c>
      <c r="AE1210" t="n">
        <v>-136</v>
      </c>
      <c r="AF1210" t="n">
        <v>837</v>
      </c>
      <c r="AG1210" t="n">
        <v>-370</v>
      </c>
      <c r="AH1210" t="n">
        <v>-1172</v>
      </c>
      <c r="AI1210" t="n">
        <v>-841</v>
      </c>
      <c r="AJ1210" t="n">
        <v>-2541</v>
      </c>
      <c r="AK1210" t="n">
        <v>-1613</v>
      </c>
      <c r="AL1210" t="n">
        <v>-1925</v>
      </c>
      <c r="AM1210" t="n">
        <v>-2343</v>
      </c>
      <c r="AN1210" t="n">
        <v>-8422</v>
      </c>
      <c r="AO1210" t="n">
        <v>-1601</v>
      </c>
      <c r="AP1210" t="n">
        <v>-885</v>
      </c>
      <c r="AQ1210" t="n">
        <v>-293</v>
      </c>
      <c r="AR1210" t="n">
        <v>-360</v>
      </c>
      <c r="AS1210" t="n">
        <v>-3139</v>
      </c>
      <c r="AT1210" t="n">
        <v>-304</v>
      </c>
    </row>
    <row r="1211">
      <c r="A1211" t="inlineStr">
        <is>
          <t>Net income (loss) attributable to shareholders</t>
        </is>
      </c>
      <c r="C1211" t="inlineStr">
        <is>
          <t>Million</t>
        </is>
      </c>
      <c r="D1211" t="inlineStr">
        <is>
          <t>QQQQ</t>
        </is>
      </c>
      <c r="F1211" t="n">
        <v>729</v>
      </c>
      <c r="G1211" t="n">
        <v>645</v>
      </c>
      <c r="H1211" t="n">
        <v>289</v>
      </c>
      <c r="I1211" t="n">
        <v>678</v>
      </c>
      <c r="J1211" t="n">
        <v>2341</v>
      </c>
      <c r="K1211" t="n">
        <v>257</v>
      </c>
      <c r="L1211" t="n">
        <v>185</v>
      </c>
      <c r="M1211" t="n">
        <v>1036</v>
      </c>
      <c r="N1211" t="n">
        <v>173</v>
      </c>
      <c r="O1211" t="n">
        <v>1651</v>
      </c>
      <c r="P1211" t="n">
        <v>-37</v>
      </c>
      <c r="Q1211" t="n">
        <v>225</v>
      </c>
      <c r="R1211" t="n">
        <v>228</v>
      </c>
      <c r="S1211" t="n">
        <v>1046</v>
      </c>
      <c r="T1211" t="n">
        <v>1462</v>
      </c>
      <c r="U1211" t="n">
        <v>857</v>
      </c>
      <c r="V1211" t="n">
        <v>680</v>
      </c>
      <c r="W1211" t="n">
        <v>163</v>
      </c>
      <c r="X1211" t="n">
        <v>1884</v>
      </c>
      <c r="Y1211" t="n">
        <v>3584</v>
      </c>
      <c r="Z1211" t="n">
        <v>615</v>
      </c>
      <c r="AA1211" t="n">
        <v>399</v>
      </c>
      <c r="AB1211" t="n">
        <v>947</v>
      </c>
      <c r="AC1211" t="n">
        <v>846</v>
      </c>
      <c r="AD1211" t="n">
        <v>2807</v>
      </c>
      <c r="AE1211" t="n">
        <v>-293</v>
      </c>
      <c r="AF1211" t="n">
        <v>-656</v>
      </c>
      <c r="AG1211" t="n">
        <v>172</v>
      </c>
      <c r="AH1211" t="n">
        <v>643</v>
      </c>
      <c r="AI1211" t="n">
        <v>-134</v>
      </c>
      <c r="AJ1211" t="n">
        <v>1235</v>
      </c>
      <c r="AK1211" t="n">
        <v>816</v>
      </c>
      <c r="AL1211" t="n">
        <v>797</v>
      </c>
      <c r="AM1211" t="n">
        <v>1118</v>
      </c>
      <c r="AN1211" t="n">
        <v>3966</v>
      </c>
      <c r="AO1211" t="n">
        <v>1359</v>
      </c>
      <c r="AP1211" t="n">
        <v>590</v>
      </c>
      <c r="AQ1211" t="n">
        <v>423</v>
      </c>
      <c r="AR1211" t="n">
        <v>-316</v>
      </c>
      <c r="AS1211" t="n">
        <v>2056</v>
      </c>
      <c r="AT1211" t="n">
        <v>120</v>
      </c>
    </row>
    <row r="1212">
      <c r="A1212" t="inlineStr">
        <is>
          <t>Net income (loss) attributable to shareholders-c</t>
        </is>
      </c>
      <c r="K1212">
        <f>K1208+K1210</f>
        <v/>
      </c>
      <c r="L1212">
        <f>L1208+L1210</f>
        <v/>
      </c>
      <c r="M1212">
        <f>M1208+M1210</f>
        <v/>
      </c>
      <c r="N1212">
        <f>N1208+N1210</f>
        <v/>
      </c>
      <c r="O1212">
        <f>O1208+O1210</f>
        <v/>
      </c>
      <c r="P1212">
        <f>P1208+P1210</f>
        <v/>
      </c>
      <c r="Q1212">
        <f>Q1208+Q1210</f>
        <v/>
      </c>
      <c r="R1212">
        <f>R1208+R1210</f>
        <v/>
      </c>
      <c r="S1212">
        <f>S1208+S1210</f>
        <v/>
      </c>
      <c r="T1212">
        <f>T1208+T1210</f>
        <v/>
      </c>
      <c r="U1212">
        <f>U1208+U1210</f>
        <v/>
      </c>
      <c r="V1212">
        <f>V1208+V1210</f>
        <v/>
      </c>
      <c r="W1212">
        <f>W1208+W1210</f>
        <v/>
      </c>
      <c r="X1212">
        <f>X1208+X1210</f>
        <v/>
      </c>
      <c r="Y1212">
        <f>Y1208+Y1210</f>
        <v/>
      </c>
      <c r="Z1212">
        <f>Z1208+Z1210</f>
        <v/>
      </c>
      <c r="AA1212">
        <f>AA1208+AA1210</f>
        <v/>
      </c>
      <c r="AB1212">
        <f>AB1208+AB1210</f>
        <v/>
      </c>
      <c r="AC1212">
        <f>AC1208+AC1210</f>
        <v/>
      </c>
      <c r="AD1212">
        <f>AD1208+AD1210</f>
        <v/>
      </c>
      <c r="AE1212">
        <f>AE1208+AE1210</f>
        <v/>
      </c>
      <c r="AF1212">
        <f>AF1208+AF1210</f>
        <v/>
      </c>
      <c r="AG1212">
        <f>AG1208+AG1210</f>
        <v/>
      </c>
      <c r="AH1212">
        <f>AH1208+AH1210</f>
        <v/>
      </c>
      <c r="AI1212">
        <f>AI1208+AI1210</f>
        <v/>
      </c>
      <c r="AJ1212">
        <f>AJ1208+AJ1210</f>
        <v/>
      </c>
      <c r="AK1212">
        <f>AK1208+AK1210</f>
        <v/>
      </c>
      <c r="AL1212">
        <f>AL1208+AL1210</f>
        <v/>
      </c>
      <c r="AM1212">
        <f>AM1208+AM1210</f>
        <v/>
      </c>
      <c r="AN1212">
        <f>AN1208+AN1210</f>
        <v/>
      </c>
      <c r="AO1212">
        <f>AO1208+AO1210</f>
        <v/>
      </c>
      <c r="AP1212">
        <f>AP1208+AP1210</f>
        <v/>
      </c>
      <c r="AQ1212">
        <f>AQ1208+AQ1210</f>
        <v/>
      </c>
      <c r="AR1212">
        <f>AR1208+AR1210</f>
        <v/>
      </c>
      <c r="AS1212">
        <f>AS1208+AS1210</f>
        <v/>
      </c>
      <c r="AT1212">
        <f>AT1208+AT1210</f>
        <v/>
      </c>
    </row>
    <row r="1213">
      <c r="A1213" t="inlineStr">
        <is>
          <t>Sum check</t>
        </is>
      </c>
      <c r="K1213">
        <f>K1211-K1212</f>
        <v/>
      </c>
      <c r="L1213">
        <f>L1211-L1212</f>
        <v/>
      </c>
      <c r="M1213">
        <f>M1211-M1212</f>
        <v/>
      </c>
      <c r="N1213">
        <f>N1211-N1212</f>
        <v/>
      </c>
      <c r="O1213">
        <f>O1211-O1212</f>
        <v/>
      </c>
      <c r="P1213">
        <f>P1211-P1212</f>
        <v/>
      </c>
      <c r="Q1213">
        <f>Q1211-Q1212</f>
        <v/>
      </c>
      <c r="R1213">
        <f>R1211-R1212</f>
        <v/>
      </c>
      <c r="S1213">
        <f>S1211-S1212</f>
        <v/>
      </c>
      <c r="T1213">
        <f>T1211-T1212</f>
        <v/>
      </c>
      <c r="U1213">
        <f>U1211-U1212</f>
        <v/>
      </c>
      <c r="V1213">
        <f>V1211-V1212</f>
        <v/>
      </c>
      <c r="W1213">
        <f>W1211-W1212</f>
        <v/>
      </c>
      <c r="X1213">
        <f>X1211-X1212</f>
        <v/>
      </c>
      <c r="Y1213">
        <f>Y1211-Y1212</f>
        <v/>
      </c>
      <c r="Z1213">
        <f>Z1211-Z1212</f>
        <v/>
      </c>
      <c r="AA1213">
        <f>AA1211-AA1212</f>
        <v/>
      </c>
      <c r="AB1213">
        <f>AB1211-AB1212</f>
        <v/>
      </c>
      <c r="AC1213">
        <f>AC1211-AC1212</f>
        <v/>
      </c>
      <c r="AD1213">
        <f>AD1211-AD1212</f>
        <v/>
      </c>
      <c r="AE1213">
        <f>AE1211-AE1212</f>
        <v/>
      </c>
      <c r="AF1213">
        <f>AF1211-AF1212</f>
        <v/>
      </c>
      <c r="AG1213">
        <f>AG1211-AG1212</f>
        <v/>
      </c>
      <c r="AH1213">
        <f>AH1211-AH1212</f>
        <v/>
      </c>
      <c r="AI1213">
        <f>AI1211-AI1212</f>
        <v/>
      </c>
      <c r="AJ1213">
        <f>AJ1211-AJ1212</f>
        <v/>
      </c>
      <c r="AK1213">
        <f>AK1211-AK1212</f>
        <v/>
      </c>
      <c r="AL1213">
        <f>AL1211-AL1212</f>
        <v/>
      </c>
      <c r="AM1213">
        <f>AM1211-AM1212</f>
        <v/>
      </c>
      <c r="AN1213">
        <f>AN1211-AN1212</f>
        <v/>
      </c>
      <c r="AO1213">
        <f>AO1211-AO1212</f>
        <v/>
      </c>
      <c r="AP1213">
        <f>AP1211-AP1212</f>
        <v/>
      </c>
      <c r="AQ1213">
        <f>AQ1211-AQ1212</f>
        <v/>
      </c>
      <c r="AR1213">
        <f>AR1211-AR1212</f>
        <v/>
      </c>
      <c r="AS1213">
        <f>AS1211-AS1212</f>
        <v/>
      </c>
      <c r="AT1213">
        <f>AT1211-AT1212</f>
        <v/>
      </c>
    </row>
    <row r="1215">
      <c r="A1215" t="inlineStr">
        <is>
          <t>Preferred share dividends</t>
        </is>
      </c>
      <c r="C1215" t="inlineStr">
        <is>
          <t>Million</t>
        </is>
      </c>
      <c r="D1215" t="inlineStr">
        <is>
          <t>QQQQ</t>
        </is>
      </c>
      <c r="F1215" t="n">
        <v>-34</v>
      </c>
      <c r="G1215" t="n">
        <v>-34</v>
      </c>
      <c r="H1215" t="n">
        <v>-32</v>
      </c>
      <c r="I1215" t="n">
        <v>-34</v>
      </c>
      <c r="J1215" t="n">
        <v>-134</v>
      </c>
      <c r="K1215" t="n">
        <v>-33</v>
      </c>
      <c r="L1215" t="n">
        <v>-34</v>
      </c>
      <c r="M1215" t="n">
        <v>-33</v>
      </c>
      <c r="N1215" t="n">
        <v>-33</v>
      </c>
      <c r="O1215" t="n">
        <v>-133</v>
      </c>
      <c r="P1215" t="n">
        <v>-36</v>
      </c>
      <c r="Q1215" t="n">
        <v>-35</v>
      </c>
      <c r="R1215" t="n">
        <v>-35</v>
      </c>
      <c r="S1215" t="n">
        <v>-39</v>
      </c>
      <c r="T1215" t="n">
        <v>-145</v>
      </c>
      <c r="U1215" t="n">
        <v>-38</v>
      </c>
      <c r="V1215" t="n">
        <v>-38</v>
      </c>
      <c r="W1215" t="n">
        <v>-38</v>
      </c>
      <c r="X1215" t="n">
        <v>-37</v>
      </c>
      <c r="Y1215" t="n">
        <v>-151</v>
      </c>
      <c r="Z1215" t="n">
        <v>-37</v>
      </c>
      <c r="AA1215" t="n">
        <v>-38</v>
      </c>
      <c r="AB1215" t="n">
        <v>-38</v>
      </c>
      <c r="AC1215" t="n">
        <v>-39</v>
      </c>
      <c r="AD1215" t="n">
        <v>-152</v>
      </c>
      <c r="AE1215" t="n">
        <v>-35</v>
      </c>
      <c r="AF1215" t="n">
        <v>-36</v>
      </c>
      <c r="AG1215" t="n">
        <v>-34</v>
      </c>
      <c r="AH1215" t="n">
        <v>-36</v>
      </c>
      <c r="AI1215" t="n">
        <v>-141</v>
      </c>
      <c r="AJ1215" t="n">
        <v>-37</v>
      </c>
      <c r="AK1215" t="n">
        <v>-38</v>
      </c>
      <c r="AL1215" t="n">
        <v>-36</v>
      </c>
      <c r="AM1215" t="n">
        <v>-37</v>
      </c>
      <c r="AN1215" t="n">
        <v>-148</v>
      </c>
      <c r="AO1215" t="n">
        <v>-37</v>
      </c>
      <c r="AP1215" t="n">
        <v>-37</v>
      </c>
      <c r="AQ1215" t="n">
        <v>-37</v>
      </c>
      <c r="AR1215" t="n">
        <v>-39</v>
      </c>
      <c r="AS1215" t="n">
        <v>-150</v>
      </c>
      <c r="AT1215" t="n">
        <v>-41</v>
      </c>
    </row>
    <row r="1216">
      <c r="A1216" t="inlineStr">
        <is>
          <t>Dilutive effect of conversion of subsidiary preferred shares</t>
        </is>
      </c>
      <c r="C1216" t="inlineStr">
        <is>
          <t>Million</t>
        </is>
      </c>
      <c r="D1216" t="inlineStr">
        <is>
          <t>QQQQ</t>
        </is>
      </c>
      <c r="V1216" t="n">
        <v>-34</v>
      </c>
      <c r="W1216" t="n">
        <v>-20</v>
      </c>
      <c r="X1216" t="n">
        <v>-18</v>
      </c>
      <c r="Y1216" t="n">
        <v>-105</v>
      </c>
      <c r="Z1216" t="n">
        <v>-13</v>
      </c>
      <c r="AA1216" t="n">
        <v>-5</v>
      </c>
      <c r="AB1216" t="n">
        <v>-17</v>
      </c>
      <c r="AC1216" t="n">
        <v>-39</v>
      </c>
      <c r="AD1216" t="n">
        <v>-74</v>
      </c>
      <c r="AE1216" t="n">
        <v>19</v>
      </c>
      <c r="AF1216" t="n">
        <v>49</v>
      </c>
      <c r="AG1216" t="n">
        <v>9</v>
      </c>
      <c r="AH1216" t="n">
        <v>16</v>
      </c>
      <c r="AI1216" t="n">
        <v>93</v>
      </c>
      <c r="AJ1216" t="n">
        <v>-11</v>
      </c>
      <c r="AK1216" t="n">
        <v>-14</v>
      </c>
      <c r="AL1216" t="n">
        <v>-1</v>
      </c>
      <c r="AN1216" t="n">
        <v>-26</v>
      </c>
    </row>
    <row r="1217">
      <c r="A1217" t="inlineStr">
        <is>
          <t>Net income (loss) available to common shareholders</t>
        </is>
      </c>
      <c r="C1217" t="inlineStr">
        <is>
          <t>Million</t>
        </is>
      </c>
      <c r="D1217" t="inlineStr">
        <is>
          <t>QQQQ</t>
        </is>
      </c>
      <c r="F1217" t="n">
        <v>695</v>
      </c>
      <c r="G1217" t="n">
        <v>611</v>
      </c>
      <c r="H1217" t="n">
        <v>257</v>
      </c>
      <c r="I1217" t="n">
        <v>644</v>
      </c>
      <c r="J1217" t="n">
        <v>2207</v>
      </c>
      <c r="K1217" t="n">
        <v>224</v>
      </c>
      <c r="L1217" t="n">
        <v>151</v>
      </c>
      <c r="M1217" t="n">
        <v>1003</v>
      </c>
      <c r="N1217" t="n">
        <v>140</v>
      </c>
      <c r="O1217" t="n">
        <v>1518</v>
      </c>
      <c r="P1217" t="n">
        <v>-73</v>
      </c>
      <c r="Q1217" t="n">
        <v>190</v>
      </c>
      <c r="R1217" t="n">
        <v>193</v>
      </c>
      <c r="S1217" t="n">
        <v>1007</v>
      </c>
      <c r="T1217" t="n">
        <v>1317</v>
      </c>
      <c r="U1217" t="n">
        <v>819</v>
      </c>
      <c r="V1217" t="n">
        <v>608</v>
      </c>
      <c r="W1217" t="n">
        <v>105</v>
      </c>
      <c r="X1217" t="n">
        <v>1829</v>
      </c>
      <c r="Y1217" t="n">
        <v>3328</v>
      </c>
      <c r="Z1217" t="n">
        <v>565</v>
      </c>
      <c r="AA1217" t="n">
        <v>356</v>
      </c>
      <c r="AB1217" t="n">
        <v>892</v>
      </c>
      <c r="AC1217" t="n">
        <v>768</v>
      </c>
      <c r="AD1217" t="n">
        <v>2581</v>
      </c>
      <c r="AE1217" t="n">
        <v>-309</v>
      </c>
      <c r="AF1217" t="n">
        <v>-643</v>
      </c>
      <c r="AG1217" t="n">
        <v>147</v>
      </c>
      <c r="AH1217" t="n">
        <v>623</v>
      </c>
      <c r="AI1217" t="n">
        <v>-182</v>
      </c>
      <c r="AJ1217" t="n">
        <v>1187</v>
      </c>
      <c r="AK1217" t="n">
        <v>764</v>
      </c>
      <c r="AL1217" t="n">
        <v>760</v>
      </c>
      <c r="AM1217" t="n">
        <v>1081</v>
      </c>
      <c r="AN1217" t="n">
        <v>3792</v>
      </c>
      <c r="AO1217" t="n">
        <v>1322</v>
      </c>
      <c r="AP1217" t="n">
        <v>553</v>
      </c>
      <c r="AQ1217" t="n">
        <v>386</v>
      </c>
      <c r="AR1217" t="n">
        <v>-355</v>
      </c>
      <c r="AS1217" t="n">
        <v>1906</v>
      </c>
      <c r="AT1217" t="n">
        <v>79</v>
      </c>
    </row>
    <row r="1218">
      <c r="A1218" t="inlineStr">
        <is>
          <t>Net income (loss) available to common shareholders-c</t>
        </is>
      </c>
      <c r="F1218">
        <f>SUM(F1215:F1216,F1211)</f>
        <v/>
      </c>
      <c r="G1218">
        <f>SUM(G1215:G1216,G1211)</f>
        <v/>
      </c>
      <c r="H1218">
        <f>SUM(H1215:H1216,H1211)</f>
        <v/>
      </c>
      <c r="I1218">
        <f>SUM(I1215:I1216,I1211)</f>
        <v/>
      </c>
      <c r="J1218">
        <f>SUM(J1215:J1216,J1211)</f>
        <v/>
      </c>
      <c r="K1218">
        <f>SUM(K1215:K1216,K1211)</f>
        <v/>
      </c>
      <c r="L1218">
        <f>SUM(L1215:L1216,L1211)</f>
        <v/>
      </c>
      <c r="M1218">
        <f>SUM(M1215:M1216,M1211)</f>
        <v/>
      </c>
      <c r="N1218">
        <f>SUM(N1215:N1216,N1211)</f>
        <v/>
      </c>
      <c r="O1218">
        <f>SUM(O1215:O1216,O1211)</f>
        <v/>
      </c>
      <c r="P1218">
        <f>SUM(P1215:P1216,P1211)</f>
        <v/>
      </c>
      <c r="Q1218">
        <f>SUM(Q1215:Q1216,Q1211)</f>
        <v/>
      </c>
      <c r="R1218">
        <f>SUM(R1215:R1216,R1211)</f>
        <v/>
      </c>
      <c r="S1218">
        <f>SUM(S1215:S1216,S1211)</f>
        <v/>
      </c>
      <c r="T1218">
        <f>SUM(T1215:T1216,T1211)</f>
        <v/>
      </c>
      <c r="U1218">
        <f>SUM(U1215:U1216,U1211)</f>
        <v/>
      </c>
      <c r="V1218">
        <f>SUM(V1215:V1216,V1211)</f>
        <v/>
      </c>
      <c r="W1218">
        <f>SUM(W1215:W1216,W1211)</f>
        <v/>
      </c>
      <c r="X1218">
        <f>SUM(X1215:X1216,X1211)</f>
        <v/>
      </c>
      <c r="Y1218">
        <f>SUM(Y1215:Y1216,Y1211)</f>
        <v/>
      </c>
      <c r="Z1218">
        <f>SUM(Z1215:Z1216,Z1211)</f>
        <v/>
      </c>
      <c r="AA1218">
        <f>SUM(AA1215:AA1216,AA1211)</f>
        <v/>
      </c>
      <c r="AB1218">
        <f>SUM(AB1215:AB1216,AB1211)</f>
        <v/>
      </c>
      <c r="AC1218">
        <f>SUM(AC1215:AC1216,AC1211)</f>
        <v/>
      </c>
      <c r="AD1218">
        <f>SUM(AD1215:AD1216,AD1211)</f>
        <v/>
      </c>
      <c r="AE1218">
        <f>SUM(AE1215:AE1216,AE1211)</f>
        <v/>
      </c>
      <c r="AF1218">
        <f>SUM(AF1215:AF1216,AF1211)</f>
        <v/>
      </c>
      <c r="AG1218">
        <f>SUM(AG1215:AG1216,AG1211)</f>
        <v/>
      </c>
      <c r="AH1218">
        <f>SUM(AH1215:AH1216,AH1211)</f>
        <v/>
      </c>
      <c r="AI1218">
        <f>SUM(AI1215:AI1216,AI1211)</f>
        <v/>
      </c>
      <c r="AJ1218">
        <f>SUM(AJ1215:AJ1216,AJ1211)</f>
        <v/>
      </c>
      <c r="AK1218">
        <f>SUM(AK1215:AK1216,AK1211)</f>
        <v/>
      </c>
      <c r="AL1218">
        <f>SUM(AL1215:AL1216,AL1211)</f>
        <v/>
      </c>
      <c r="AM1218">
        <f>SUM(AM1215:AM1216,AM1211)</f>
        <v/>
      </c>
      <c r="AN1218">
        <f>SUM(AN1215:AN1216,AN1211)</f>
        <v/>
      </c>
      <c r="AO1218">
        <f>SUM(AO1215:AO1216,AO1211)</f>
        <v/>
      </c>
      <c r="AP1218">
        <f>SUM(AP1215:AP1216,AP1211)</f>
        <v/>
      </c>
      <c r="AQ1218">
        <f>SUM(AQ1215:AQ1216,AQ1211)</f>
        <v/>
      </c>
      <c r="AR1218">
        <f>SUM(AR1215:AR1216,AR1211)</f>
        <v/>
      </c>
      <c r="AS1218">
        <f>SUM(AS1215:AS1216,AS1211)</f>
        <v/>
      </c>
      <c r="AT1218">
        <f>SUM(AT1215:AT1216,AT1211)</f>
        <v/>
      </c>
    </row>
    <row r="1219">
      <c r="A1219" t="inlineStr">
        <is>
          <t>Sum check</t>
        </is>
      </c>
      <c r="F1219">
        <f>F1217-F1218</f>
        <v/>
      </c>
      <c r="G1219">
        <f>G1217-G1218</f>
        <v/>
      </c>
      <c r="H1219">
        <f>H1217-H1218</f>
        <v/>
      </c>
      <c r="I1219">
        <f>I1217-I1218</f>
        <v/>
      </c>
      <c r="J1219">
        <f>J1217-J1218</f>
        <v/>
      </c>
      <c r="K1219">
        <f>K1217-K1218</f>
        <v/>
      </c>
      <c r="L1219">
        <f>L1217-L1218</f>
        <v/>
      </c>
      <c r="M1219">
        <f>M1217-M1218</f>
        <v/>
      </c>
      <c r="N1219">
        <f>N1217-N1218</f>
        <v/>
      </c>
      <c r="O1219">
        <f>O1217-O1218</f>
        <v/>
      </c>
      <c r="P1219">
        <f>P1217-P1218</f>
        <v/>
      </c>
      <c r="Q1219">
        <f>Q1217-Q1218</f>
        <v/>
      </c>
      <c r="R1219">
        <f>R1217-R1218</f>
        <v/>
      </c>
      <c r="S1219">
        <f>S1217-S1218</f>
        <v/>
      </c>
      <c r="T1219">
        <f>T1217-T1218</f>
        <v/>
      </c>
      <c r="U1219">
        <f>U1217-U1218</f>
        <v/>
      </c>
      <c r="V1219">
        <f>V1217-V1218</f>
        <v/>
      </c>
      <c r="W1219">
        <f>W1217-W1218</f>
        <v/>
      </c>
      <c r="X1219">
        <f>X1217-X1218</f>
        <v/>
      </c>
      <c r="Y1219">
        <f>Y1217-Y1218</f>
        <v/>
      </c>
      <c r="Z1219">
        <f>Z1217-Z1218</f>
        <v/>
      </c>
      <c r="AA1219">
        <f>AA1217-AA1218</f>
        <v/>
      </c>
      <c r="AB1219">
        <f>AB1217-AB1218</f>
        <v/>
      </c>
      <c r="AC1219">
        <f>AC1217-AC1218</f>
        <v/>
      </c>
      <c r="AD1219">
        <f>AD1217-AD1218</f>
        <v/>
      </c>
      <c r="AE1219">
        <f>AE1217-AE1218</f>
        <v/>
      </c>
      <c r="AF1219">
        <f>AF1217-AF1218</f>
        <v/>
      </c>
      <c r="AG1219">
        <f>AG1217-AG1218</f>
        <v/>
      </c>
      <c r="AH1219">
        <f>AH1217-AH1218</f>
        <v/>
      </c>
      <c r="AI1219">
        <f>AI1217-AI1218</f>
        <v/>
      </c>
      <c r="AJ1219">
        <f>AJ1217-AJ1218</f>
        <v/>
      </c>
      <c r="AK1219">
        <f>AK1217-AK1218</f>
        <v/>
      </c>
      <c r="AL1219">
        <f>AL1217-AL1218</f>
        <v/>
      </c>
      <c r="AM1219">
        <f>AM1217-AM1218</f>
        <v/>
      </c>
      <c r="AN1219">
        <f>AN1217-AN1218</f>
        <v/>
      </c>
      <c r="AO1219">
        <f>AO1217-AO1218</f>
        <v/>
      </c>
      <c r="AP1219">
        <f>AP1217-AP1218</f>
        <v/>
      </c>
      <c r="AQ1219">
        <f>AQ1217-AQ1218</f>
        <v/>
      </c>
      <c r="AR1219">
        <f>AR1217-AR1218</f>
        <v/>
      </c>
      <c r="AS1219">
        <f>AS1217-AS1218</f>
        <v/>
      </c>
      <c r="AT1219">
        <f>AT1217-AT1218</f>
        <v/>
      </c>
    </row>
    <row r="1221">
      <c r="A1221" t="inlineStr">
        <is>
          <t>Dilutive impact of exchangeable shares of affiliate</t>
        </is>
      </c>
      <c r="C1221" t="inlineStr">
        <is>
          <t>Million</t>
        </is>
      </c>
      <c r="D1221" t="inlineStr">
        <is>
          <t>QQQQ</t>
        </is>
      </c>
      <c r="AL1221" t="n">
        <v>1</v>
      </c>
      <c r="AM1221" t="n">
        <v>1</v>
      </c>
      <c r="AN1221" t="n">
        <v>2</v>
      </c>
      <c r="AO1221" t="n">
        <v>2</v>
      </c>
      <c r="AP1221" t="n">
        <v>1</v>
      </c>
      <c r="AQ1221" t="n">
        <v>1</v>
      </c>
      <c r="AS1221" t="n">
        <v>5</v>
      </c>
    </row>
    <row r="1222">
      <c r="A1222" t="inlineStr">
        <is>
          <t>Net income (loss) available to common shareholders including dilutive impact of exchangeable shares</t>
        </is>
      </c>
      <c r="C1222" t="inlineStr">
        <is>
          <t>Million</t>
        </is>
      </c>
      <c r="D1222" t="inlineStr">
        <is>
          <t>QQQQ</t>
        </is>
      </c>
      <c r="F1222" t="n">
        <v>695</v>
      </c>
      <c r="I1222" t="n">
        <v>644</v>
      </c>
      <c r="J1222" t="n">
        <v>2207</v>
      </c>
      <c r="AL1222" t="n">
        <v>761</v>
      </c>
      <c r="AM1222" t="n">
        <v>1082</v>
      </c>
      <c r="AN1222" t="n">
        <v>3794</v>
      </c>
      <c r="AO1222" t="n">
        <v>1324</v>
      </c>
      <c r="AP1222" t="n">
        <v>554</v>
      </c>
      <c r="AQ1222" t="n">
        <v>387</v>
      </c>
      <c r="AR1222" t="n">
        <v>-355</v>
      </c>
      <c r="AS1222" t="n">
        <v>1911</v>
      </c>
      <c r="AT1222" t="n">
        <v>79</v>
      </c>
    </row>
    <row r="1223">
      <c r="A1223" t="inlineStr">
        <is>
          <t>Net income (loss) available to common shareholders including dilutive impact of exchangeable shares-c</t>
        </is>
      </c>
      <c r="F1223">
        <f>SUM(F1217,F1221)</f>
        <v/>
      </c>
      <c r="I1223">
        <f>SUM(I1217,I1221)</f>
        <v/>
      </c>
      <c r="J1223">
        <f>SUM(J1217,J1221)</f>
        <v/>
      </c>
      <c r="AL1223">
        <f>SUM(AL1217,AL1221)</f>
        <v/>
      </c>
      <c r="AM1223">
        <f>SUM(AM1217,AM1221)</f>
        <v/>
      </c>
      <c r="AN1223">
        <f>SUM(AN1217,AN1221)</f>
        <v/>
      </c>
      <c r="AO1223">
        <f>SUM(AO1217,AO1221)</f>
        <v/>
      </c>
      <c r="AP1223">
        <f>SUM(AP1217,AP1221)</f>
        <v/>
      </c>
      <c r="AQ1223">
        <f>SUM(AQ1217,AQ1221)</f>
        <v/>
      </c>
      <c r="AR1223">
        <f>SUM(AR1217,AR1221)</f>
        <v/>
      </c>
      <c r="AS1223">
        <f>SUM(AS1217,AS1221)</f>
        <v/>
      </c>
      <c r="AT1223">
        <f>SUM(AT1217,AT1221)</f>
        <v/>
      </c>
    </row>
    <row r="1224">
      <c r="A1224" t="inlineStr">
        <is>
          <t>Sum check</t>
        </is>
      </c>
      <c r="F1224">
        <f>F1222-F1223</f>
        <v/>
      </c>
      <c r="I1224">
        <f>I1222-I1223</f>
        <v/>
      </c>
      <c r="J1224">
        <f>J1222-J1223</f>
        <v/>
      </c>
      <c r="AL1224">
        <f>AL1222-AL1223</f>
        <v/>
      </c>
      <c r="AM1224">
        <f>AM1222-AM1223</f>
        <v/>
      </c>
      <c r="AN1224">
        <f>AN1222-AN1223</f>
        <v/>
      </c>
      <c r="AO1224">
        <f>AO1222-AO1223</f>
        <v/>
      </c>
      <c r="AP1224">
        <f>AP1222-AP1223</f>
        <v/>
      </c>
      <c r="AQ1224">
        <f>AQ1222-AQ1223</f>
        <v/>
      </c>
      <c r="AR1224">
        <f>AR1222-AR1223</f>
        <v/>
      </c>
      <c r="AS1224">
        <f>AS1222-AS1223</f>
        <v/>
      </c>
      <c r="AT1224">
        <f>AT1222-AT1223</f>
        <v/>
      </c>
    </row>
    <row r="1226">
      <c r="A1226" t="inlineStr">
        <is>
          <t>Weighted average shares</t>
        </is>
      </c>
      <c r="C1226" t="inlineStr">
        <is>
          <t>Million</t>
        </is>
      </c>
      <c r="D1226" t="inlineStr">
        <is>
          <t>QQQQ</t>
        </is>
      </c>
      <c r="F1226" t="n">
        <v>618.7</v>
      </c>
      <c r="G1226" t="n">
        <v>952</v>
      </c>
      <c r="H1226" t="n">
        <v>958.7</v>
      </c>
      <c r="I1226" t="n">
        <v>959.1</v>
      </c>
      <c r="J1226" t="n">
        <v>949.7</v>
      </c>
      <c r="K1226" t="n">
        <v>959.2</v>
      </c>
      <c r="L1226" t="n">
        <v>958.8</v>
      </c>
      <c r="M1226" t="n">
        <v>959.1</v>
      </c>
      <c r="N1226" t="n">
        <v>959</v>
      </c>
      <c r="O1226" t="n">
        <v>959</v>
      </c>
      <c r="P1226" t="n">
        <v>958.5</v>
      </c>
      <c r="Q1226" t="n">
        <v>958.6</v>
      </c>
      <c r="R1226" t="n">
        <v>958.9</v>
      </c>
      <c r="S1226" t="n">
        <v>959.2</v>
      </c>
      <c r="T1226" t="n">
        <v>958.8</v>
      </c>
      <c r="U1226" t="n">
        <v>957.9</v>
      </c>
      <c r="V1226" t="n">
        <v>957.1</v>
      </c>
      <c r="W1226" t="n">
        <v>957.9</v>
      </c>
      <c r="X1226" t="n">
        <v>957.6</v>
      </c>
      <c r="Y1226" t="n">
        <v>957.6</v>
      </c>
      <c r="Z1226" t="n">
        <v>955.3</v>
      </c>
      <c r="AA1226" t="n">
        <v>955.5</v>
      </c>
      <c r="AB1226" t="n">
        <v>956.1</v>
      </c>
      <c r="AC1226" t="n">
        <v>1007.1</v>
      </c>
      <c r="AD1226" t="n">
        <v>968.6</v>
      </c>
      <c r="AE1226" t="n">
        <v>1511.6</v>
      </c>
      <c r="AF1226" t="n">
        <v>1512.1</v>
      </c>
      <c r="AG1226" t="n">
        <v>1511.7</v>
      </c>
      <c r="AH1226" t="n">
        <v>1510.9</v>
      </c>
      <c r="AI1226" t="n">
        <v>1511.4</v>
      </c>
      <c r="AJ1226" t="n">
        <v>1510.5</v>
      </c>
      <c r="AK1226" t="n">
        <v>1508.2</v>
      </c>
      <c r="AL1226" t="n">
        <v>1552.8</v>
      </c>
      <c r="AM1226" t="n">
        <v>1568.4</v>
      </c>
      <c r="AN1226" t="n">
        <v>1536.5</v>
      </c>
      <c r="AO1226" t="n">
        <v>1567.8</v>
      </c>
      <c r="AP1226" t="n">
        <v>1564.4</v>
      </c>
      <c r="AQ1226" t="n">
        <v>1562.5</v>
      </c>
      <c r="AR1226" t="n">
        <v>1574.8</v>
      </c>
      <c r="AS1226" t="n">
        <v>1567.5</v>
      </c>
      <c r="AT1226" t="n">
        <v>1571.4</v>
      </c>
    </row>
    <row r="1227">
      <c r="A1227" t="inlineStr">
        <is>
          <t>Dilutive effect of conversion of options and escrowed shares using treasury stock methodand exchangeable shares of affiliate</t>
        </is>
      </c>
      <c r="C1227" t="inlineStr">
        <is>
          <t>Million</t>
        </is>
      </c>
      <c r="D1227" t="inlineStr">
        <is>
          <t>QQQQ</t>
        </is>
      </c>
      <c r="F1227" t="n">
        <v>19.3</v>
      </c>
      <c r="G1227" t="n">
        <v>28.2</v>
      </c>
      <c r="H1227" t="n">
        <v>25</v>
      </c>
      <c r="I1227" t="n">
        <v>22.1</v>
      </c>
      <c r="J1227" t="n">
        <v>26</v>
      </c>
      <c r="K1227" t="n">
        <v>15.6</v>
      </c>
      <c r="L1227" t="n">
        <v>18.2</v>
      </c>
      <c r="M1227" t="n">
        <v>18.8</v>
      </c>
      <c r="N1227" t="n">
        <v>18.3</v>
      </c>
      <c r="O1227" t="n">
        <v>17.6</v>
      </c>
      <c r="Q1227" t="n">
        <v>20</v>
      </c>
      <c r="R1227" t="n">
        <v>21.6</v>
      </c>
      <c r="S1227" t="n">
        <v>24.2</v>
      </c>
      <c r="T1227" t="n">
        <v>21.2</v>
      </c>
      <c r="U1227" t="n">
        <v>19.1</v>
      </c>
      <c r="V1227" t="n">
        <v>18.1</v>
      </c>
      <c r="W1227" t="n">
        <v>20.1</v>
      </c>
      <c r="X1227" t="n">
        <v>18.2</v>
      </c>
      <c r="Y1227" t="n">
        <v>19.8</v>
      </c>
      <c r="Z1227" t="n">
        <v>19.7</v>
      </c>
      <c r="AA1227" t="n">
        <v>22.8</v>
      </c>
      <c r="AB1227" t="n">
        <v>24.1</v>
      </c>
      <c r="AC1227" t="n">
        <v>26.7</v>
      </c>
      <c r="AD1227" t="n">
        <v>23.7</v>
      </c>
      <c r="AG1227" t="n">
        <v>24.7</v>
      </c>
      <c r="AH1227" t="n">
        <v>29.8</v>
      </c>
      <c r="AJ1227" t="n">
        <v>34.9</v>
      </c>
      <c r="AK1227" t="n">
        <v>41.8</v>
      </c>
      <c r="AL1227" t="n">
        <v>59.6</v>
      </c>
      <c r="AM1227" t="n">
        <v>62.7</v>
      </c>
      <c r="AN1227" t="n">
        <v>50.4</v>
      </c>
      <c r="AO1227" t="n">
        <v>59</v>
      </c>
      <c r="AP1227" t="n">
        <v>52.7</v>
      </c>
      <c r="AQ1227" t="n">
        <v>48.9</v>
      </c>
      <c r="AS1227" t="n">
        <v>40.7</v>
      </c>
      <c r="AT1227" t="n">
        <v>15.8</v>
      </c>
    </row>
    <row r="1228">
      <c r="A1228" t="inlineStr">
        <is>
          <t>Shares and share equivalents</t>
        </is>
      </c>
      <c r="C1228" t="inlineStr">
        <is>
          <t>Million</t>
        </is>
      </c>
      <c r="D1228" t="inlineStr">
        <is>
          <t>QQQQ</t>
        </is>
      </c>
      <c r="F1228" t="n">
        <v>638</v>
      </c>
      <c r="G1228" t="n">
        <v>980.2</v>
      </c>
      <c r="H1228" t="n">
        <v>983.7</v>
      </c>
      <c r="I1228" t="n">
        <v>981.2</v>
      </c>
      <c r="J1228" t="n">
        <v>975.7</v>
      </c>
      <c r="K1228" t="n">
        <v>974.8</v>
      </c>
      <c r="L1228" t="n">
        <v>977</v>
      </c>
      <c r="M1228" t="n">
        <v>977.9</v>
      </c>
      <c r="N1228" t="n">
        <v>977.3</v>
      </c>
      <c r="O1228" t="n">
        <v>976.6</v>
      </c>
      <c r="P1228" t="n">
        <v>958.5</v>
      </c>
      <c r="Q1228" t="n">
        <v>978.6</v>
      </c>
      <c r="R1228" t="n">
        <v>980.5</v>
      </c>
      <c r="S1228" t="n">
        <v>983.4</v>
      </c>
      <c r="T1228" t="n">
        <v>980</v>
      </c>
      <c r="U1228" t="n">
        <v>977</v>
      </c>
      <c r="V1228" t="n">
        <v>975.2</v>
      </c>
      <c r="W1228" t="n">
        <v>978</v>
      </c>
      <c r="X1228" t="n">
        <v>975.8</v>
      </c>
      <c r="Y1228" t="n">
        <v>977.4</v>
      </c>
      <c r="Z1228" t="n">
        <v>975</v>
      </c>
      <c r="AA1228" t="n">
        <v>978.3</v>
      </c>
      <c r="AB1228" t="n">
        <v>980.2</v>
      </c>
      <c r="AC1228" t="n">
        <v>1033.8</v>
      </c>
      <c r="AD1228" t="n">
        <v>992.3</v>
      </c>
      <c r="AE1228" t="n">
        <v>1511.6</v>
      </c>
      <c r="AF1228" t="n">
        <v>1512.1</v>
      </c>
      <c r="AG1228" t="n">
        <v>1536.4</v>
      </c>
      <c r="AH1228" t="n">
        <v>1540.7</v>
      </c>
      <c r="AI1228" t="n">
        <v>1511.4</v>
      </c>
      <c r="AJ1228" t="n">
        <v>1545.4</v>
      </c>
      <c r="AK1228" t="n">
        <v>1550</v>
      </c>
      <c r="AL1228" t="n">
        <v>1612.4</v>
      </c>
      <c r="AM1228" t="n">
        <v>1631.1</v>
      </c>
      <c r="AN1228" t="n">
        <v>1586.9</v>
      </c>
      <c r="AO1228" t="n">
        <v>1626.8</v>
      </c>
      <c r="AP1228" t="n">
        <v>1617.1</v>
      </c>
      <c r="AQ1228" t="n">
        <v>1611.4</v>
      </c>
      <c r="AR1228" t="n">
        <v>1574.8</v>
      </c>
      <c r="AS1228" t="n">
        <v>1608.2</v>
      </c>
      <c r="AT1228" t="n">
        <v>1587.2</v>
      </c>
    </row>
    <row r="1229">
      <c r="A1229" t="inlineStr">
        <is>
          <t>Shares and share equivalents-c</t>
        </is>
      </c>
      <c r="F1229">
        <f>SUM(F1226:F1227)</f>
        <v/>
      </c>
      <c r="G1229">
        <f>SUM(G1226:G1227)</f>
        <v/>
      </c>
      <c r="H1229">
        <f>SUM(H1226:H1227)</f>
        <v/>
      </c>
      <c r="I1229">
        <f>SUM(I1226:I1227)</f>
        <v/>
      </c>
      <c r="J1229">
        <f>SUM(J1226:J1227)</f>
        <v/>
      </c>
      <c r="K1229">
        <f>SUM(K1226:K1227)</f>
        <v/>
      </c>
      <c r="L1229">
        <f>SUM(L1226:L1227)</f>
        <v/>
      </c>
      <c r="M1229">
        <f>SUM(M1226:M1227)</f>
        <v/>
      </c>
      <c r="N1229">
        <f>SUM(N1226:N1227)</f>
        <v/>
      </c>
      <c r="O1229">
        <f>SUM(O1226:O1227)</f>
        <v/>
      </c>
      <c r="P1229">
        <f>SUM(P1226:P1227)</f>
        <v/>
      </c>
      <c r="Q1229">
        <f>SUM(Q1226:Q1227)</f>
        <v/>
      </c>
      <c r="R1229">
        <f>SUM(R1226:R1227)</f>
        <v/>
      </c>
      <c r="S1229">
        <f>SUM(S1226:S1227)</f>
        <v/>
      </c>
      <c r="T1229">
        <f>SUM(T1226:T1227)</f>
        <v/>
      </c>
      <c r="U1229">
        <f>SUM(U1226:U1227)</f>
        <v/>
      </c>
      <c r="V1229">
        <f>SUM(V1226:V1227)</f>
        <v/>
      </c>
      <c r="W1229">
        <f>SUM(W1226:W1227)</f>
        <v/>
      </c>
      <c r="X1229">
        <f>SUM(X1226:X1227)</f>
        <v/>
      </c>
      <c r="Y1229">
        <f>SUM(Y1226:Y1227)</f>
        <v/>
      </c>
      <c r="Z1229">
        <f>SUM(Z1226:Z1227)</f>
        <v/>
      </c>
      <c r="AA1229">
        <f>SUM(AA1226:AA1227)</f>
        <v/>
      </c>
      <c r="AB1229">
        <f>SUM(AB1226:AB1227)</f>
        <v/>
      </c>
      <c r="AC1229">
        <f>SUM(AC1226:AC1227)</f>
        <v/>
      </c>
      <c r="AD1229">
        <f>SUM(AD1226:AD1227)</f>
        <v/>
      </c>
      <c r="AE1229">
        <f>SUM(AE1226:AE1227)</f>
        <v/>
      </c>
      <c r="AF1229">
        <f>SUM(AF1226:AF1227)</f>
        <v/>
      </c>
      <c r="AG1229">
        <f>SUM(AG1226:AG1227)</f>
        <v/>
      </c>
      <c r="AH1229">
        <f>SUM(AH1226:AH1227)</f>
        <v/>
      </c>
      <c r="AI1229">
        <f>SUM(AI1226:AI1227)</f>
        <v/>
      </c>
      <c r="AJ1229">
        <f>SUM(AJ1226:AJ1227)</f>
        <v/>
      </c>
      <c r="AK1229">
        <f>SUM(AK1226:AK1227)</f>
        <v/>
      </c>
      <c r="AL1229">
        <f>SUM(AL1226:AL1227)</f>
        <v/>
      </c>
      <c r="AM1229">
        <f>SUM(AM1226:AM1227)</f>
        <v/>
      </c>
      <c r="AN1229">
        <f>SUM(AN1226:AN1227)</f>
        <v/>
      </c>
      <c r="AO1229">
        <f>SUM(AO1226:AO1227)</f>
        <v/>
      </c>
      <c r="AP1229">
        <f>SUM(AP1226:AP1227)</f>
        <v/>
      </c>
      <c r="AQ1229">
        <f>SUM(AQ1226:AQ1227)</f>
        <v/>
      </c>
      <c r="AR1229">
        <f>SUM(AR1226:AR1227)</f>
        <v/>
      </c>
      <c r="AS1229">
        <f>SUM(AS1226:AS1227)</f>
        <v/>
      </c>
      <c r="AT1229">
        <f>SUM(AT1226:AT1227)</f>
        <v/>
      </c>
    </row>
    <row r="1230">
      <c r="A1230" t="inlineStr">
        <is>
          <t>Sum check</t>
        </is>
      </c>
      <c r="F1230">
        <f>F1228-F1229</f>
        <v/>
      </c>
      <c r="G1230">
        <f>G1228-G1229</f>
        <v/>
      </c>
      <c r="H1230">
        <f>H1228-H1229</f>
        <v/>
      </c>
      <c r="I1230">
        <f>I1228-I1229</f>
        <v/>
      </c>
      <c r="J1230">
        <f>J1228-J1229</f>
        <v/>
      </c>
      <c r="K1230">
        <f>K1228-K1229</f>
        <v/>
      </c>
      <c r="L1230">
        <f>L1228-L1229</f>
        <v/>
      </c>
      <c r="M1230">
        <f>M1228-M1229</f>
        <v/>
      </c>
      <c r="N1230">
        <f>N1228-N1229</f>
        <v/>
      </c>
      <c r="O1230">
        <f>O1228-O1229</f>
        <v/>
      </c>
      <c r="P1230">
        <f>P1228-P1229</f>
        <v/>
      </c>
      <c r="Q1230">
        <f>Q1228-Q1229</f>
        <v/>
      </c>
      <c r="R1230">
        <f>R1228-R1229</f>
        <v/>
      </c>
      <c r="S1230">
        <f>S1228-S1229</f>
        <v/>
      </c>
      <c r="T1230">
        <f>T1228-T1229</f>
        <v/>
      </c>
      <c r="U1230">
        <f>U1228-U1229</f>
        <v/>
      </c>
      <c r="V1230">
        <f>V1228-V1229</f>
        <v/>
      </c>
      <c r="W1230">
        <f>W1228-W1229</f>
        <v/>
      </c>
      <c r="X1230">
        <f>X1228-X1229</f>
        <v/>
      </c>
      <c r="Y1230">
        <f>Y1228-Y1229</f>
        <v/>
      </c>
      <c r="Z1230">
        <f>Z1228-Z1229</f>
        <v/>
      </c>
      <c r="AA1230">
        <f>AA1228-AA1229</f>
        <v/>
      </c>
      <c r="AB1230">
        <f>AB1228-AB1229</f>
        <v/>
      </c>
      <c r="AC1230">
        <f>AC1228-AC1229</f>
        <v/>
      </c>
      <c r="AD1230">
        <f>AD1228-AD1229</f>
        <v/>
      </c>
      <c r="AE1230">
        <f>AE1228-AE1229</f>
        <v/>
      </c>
      <c r="AF1230">
        <f>AF1228-AF1229</f>
        <v/>
      </c>
      <c r="AG1230">
        <f>AG1228-AG1229</f>
        <v/>
      </c>
      <c r="AH1230">
        <f>AH1228-AH1229</f>
        <v/>
      </c>
      <c r="AI1230">
        <f>AI1228-AI1229</f>
        <v/>
      </c>
      <c r="AJ1230">
        <f>AJ1228-AJ1229</f>
        <v/>
      </c>
      <c r="AK1230">
        <f>AK1228-AK1229</f>
        <v/>
      </c>
      <c r="AL1230">
        <f>AL1228-AL1229</f>
        <v/>
      </c>
      <c r="AM1230">
        <f>AM1228-AM1229</f>
        <v/>
      </c>
      <c r="AN1230">
        <f>AN1228-AN1229</f>
        <v/>
      </c>
      <c r="AO1230">
        <f>AO1228-AO1229</f>
        <v/>
      </c>
      <c r="AP1230">
        <f>AP1228-AP1229</f>
        <v/>
      </c>
      <c r="AQ1230">
        <f>AQ1228-AQ1229</f>
        <v/>
      </c>
      <c r="AR1230">
        <f>AR1228-AR1229</f>
        <v/>
      </c>
      <c r="AS1230">
        <f>AS1228-AS1229</f>
        <v/>
      </c>
      <c r="AT1230">
        <f>AT1228-AT1229</f>
        <v/>
      </c>
    </row>
    <row r="1232">
      <c r="A1232" t="inlineStr">
        <is>
          <t>Diluted earnings per share</t>
        </is>
      </c>
      <c r="C1232" t="inlineStr">
        <is>
          <t>Dollar</t>
        </is>
      </c>
      <c r="D1232" t="inlineStr">
        <is>
          <t>QQQQ</t>
        </is>
      </c>
      <c r="K1232" t="n">
        <v>0.23</v>
      </c>
      <c r="L1232" t="n">
        <v>0.15</v>
      </c>
      <c r="M1232" t="n">
        <v>1.03</v>
      </c>
      <c r="N1232" t="n">
        <v>0.14</v>
      </c>
      <c r="O1232" t="n">
        <v>1.55</v>
      </c>
      <c r="P1232" t="n">
        <v>-0.08</v>
      </c>
      <c r="Q1232" t="n">
        <v>0.19</v>
      </c>
      <c r="R1232" t="n">
        <v>0.2</v>
      </c>
      <c r="S1232" t="n">
        <v>1.02</v>
      </c>
      <c r="T1232" t="n">
        <v>1.34</v>
      </c>
      <c r="U1232" t="n">
        <v>0.84</v>
      </c>
      <c r="V1232" t="n">
        <v>0.62</v>
      </c>
      <c r="W1232" t="n">
        <v>0.11</v>
      </c>
      <c r="X1232" t="n">
        <v>1.87</v>
      </c>
      <c r="Y1232" t="n">
        <v>3.4</v>
      </c>
      <c r="Z1232" t="n">
        <v>0.58</v>
      </c>
      <c r="AA1232" t="n">
        <v>0.36</v>
      </c>
      <c r="AB1232" t="n">
        <v>0.91</v>
      </c>
      <c r="AC1232" t="n">
        <v>0.74</v>
      </c>
      <c r="AD1232" t="n">
        <v>2.6</v>
      </c>
      <c r="AE1232" t="n">
        <v>-0.2</v>
      </c>
      <c r="AF1232" t="n">
        <v>-0.43</v>
      </c>
      <c r="AG1232" t="n">
        <v>0.1</v>
      </c>
      <c r="AH1232" t="n">
        <v>0.4</v>
      </c>
      <c r="AI1232" t="n">
        <v>-0.12</v>
      </c>
      <c r="AJ1232" t="n">
        <v>0.77</v>
      </c>
      <c r="AK1232" t="n">
        <v>0.49</v>
      </c>
      <c r="AL1232" t="n">
        <v>0.47</v>
      </c>
      <c r="AM1232" t="n">
        <v>0.66</v>
      </c>
      <c r="AN1232" t="n">
        <v>2.39</v>
      </c>
      <c r="AO1232" t="n">
        <v>0.8100000000000001</v>
      </c>
      <c r="AP1232" t="n">
        <v>0.34</v>
      </c>
      <c r="AQ1232" t="n">
        <v>0.24</v>
      </c>
      <c r="AR1232" t="n">
        <v>-0.23</v>
      </c>
      <c r="AS1232" t="n">
        <v>1.19</v>
      </c>
      <c r="AT1232" t="n">
        <v>0.05</v>
      </c>
    </row>
    <row r="1234">
      <c r="A1234" t="inlineStr">
        <is>
          <t>Dividend</t>
        </is>
      </c>
      <c r="C1234" t="inlineStr">
        <is>
          <t>Dollar</t>
        </is>
      </c>
      <c r="D1234" t="inlineStr">
        <is>
          <t>QQQQ</t>
        </is>
      </c>
      <c r="F1234" t="n">
        <v>0.11</v>
      </c>
      <c r="G1234" t="n">
        <v>0.12</v>
      </c>
      <c r="H1234" t="n">
        <v>0.12</v>
      </c>
      <c r="I1234" t="n">
        <v>0.13</v>
      </c>
      <c r="J1234" t="n">
        <v>0.47</v>
      </c>
      <c r="K1234" t="n">
        <v>0.13</v>
      </c>
      <c r="L1234" t="n">
        <v>0.13</v>
      </c>
      <c r="M1234" t="n">
        <v>0.13</v>
      </c>
      <c r="N1234" t="n">
        <v>0.14</v>
      </c>
      <c r="O1234" t="n">
        <v>0.52</v>
      </c>
      <c r="P1234" t="n">
        <v>0.14</v>
      </c>
      <c r="Q1234" t="n">
        <v>0.14</v>
      </c>
      <c r="R1234" t="n">
        <v>0.14</v>
      </c>
      <c r="S1234" t="n">
        <v>0.15</v>
      </c>
      <c r="T1234" t="n">
        <v>0.5600000000000001</v>
      </c>
      <c r="U1234" t="n">
        <v>0.15</v>
      </c>
      <c r="V1234" t="n">
        <v>0.15</v>
      </c>
      <c r="W1234" t="n">
        <v>0.15</v>
      </c>
      <c r="X1234" t="n">
        <v>0.16</v>
      </c>
      <c r="Y1234" t="n">
        <v>0.6</v>
      </c>
      <c r="Z1234" t="n">
        <v>0.16</v>
      </c>
      <c r="AA1234" t="n">
        <v>0.16</v>
      </c>
      <c r="AB1234" t="n">
        <v>0.16</v>
      </c>
      <c r="AC1234" t="n">
        <v>0.18</v>
      </c>
      <c r="AD1234" t="n">
        <v>0.64</v>
      </c>
      <c r="AE1234" t="n">
        <v>0.12</v>
      </c>
      <c r="AF1234" t="n">
        <v>0.12</v>
      </c>
      <c r="AG1234" t="n">
        <v>0.12</v>
      </c>
      <c r="AH1234" t="n">
        <v>0.13</v>
      </c>
      <c r="AI1234" t="n">
        <v>0.48</v>
      </c>
      <c r="AJ1234" t="n">
        <v>0.13</v>
      </c>
      <c r="AK1234" t="n">
        <v>0.13</v>
      </c>
      <c r="AL1234" t="n">
        <v>0.13</v>
      </c>
      <c r="AM1234" t="n">
        <v>0.14</v>
      </c>
      <c r="AN1234" t="n">
        <v>0.52</v>
      </c>
      <c r="AO1234" t="n">
        <v>0.14</v>
      </c>
      <c r="AP1234" t="n">
        <v>0.14</v>
      </c>
      <c r="AQ1234" t="n">
        <v>0.14</v>
      </c>
      <c r="AR1234" t="n">
        <v>0.07000000000000001</v>
      </c>
      <c r="AS1234" t="n">
        <v>0.5600000000000001</v>
      </c>
      <c r="AT1234" t="n">
        <v>0.07000000000000001</v>
      </c>
    </row>
    <row r="1235">
      <c r="A1235" t="inlineStr">
        <is>
          <t>Special distribution to Class A and B shares</t>
        </is>
      </c>
      <c r="C1235" t="inlineStr">
        <is>
          <t>Dollar</t>
        </is>
      </c>
      <c r="D1235" t="inlineStr">
        <is>
          <t>QYYY</t>
        </is>
      </c>
      <c r="L1235" t="n">
        <v>0.45</v>
      </c>
      <c r="M1235" t="n">
        <v>0.45</v>
      </c>
      <c r="N1235" t="n">
        <v>0.45</v>
      </c>
      <c r="Q1235" t="n">
        <v>0.11</v>
      </c>
      <c r="R1235" t="n">
        <v>0.11</v>
      </c>
      <c r="S1235" t="n">
        <v>0.11</v>
      </c>
      <c r="AK1235" t="n">
        <v>0.36</v>
      </c>
      <c r="AL1235" t="n">
        <v>0.36</v>
      </c>
      <c r="AM1235" t="n">
        <v>0.36</v>
      </c>
      <c r="AQ1235" t="n">
        <v>0</v>
      </c>
      <c r="AR1235" t="n">
        <v>8</v>
      </c>
    </row>
    <row r="1237">
      <c r="A1237" t="inlineStr">
        <is>
          <t>Balance sheet</t>
        </is>
      </c>
    </row>
    <row r="1238">
      <c r="A1238" t="inlineStr">
        <is>
          <t xml:space="preserve">Assets </t>
        </is>
      </c>
    </row>
    <row r="1239">
      <c r="A1239" t="inlineStr">
        <is>
          <t>Cash and cash equivalents</t>
        </is>
      </c>
      <c r="C1239" t="inlineStr">
        <is>
          <t>Million</t>
        </is>
      </c>
      <c r="D1239" t="inlineStr">
        <is>
          <t>QQQQ</t>
        </is>
      </c>
      <c r="F1239" t="n">
        <v>2643</v>
      </c>
      <c r="G1239" t="n">
        <v>2923</v>
      </c>
      <c r="H1239" t="n">
        <v>3057</v>
      </c>
      <c r="I1239" t="n">
        <v>2774</v>
      </c>
      <c r="K1239" t="n">
        <v>3563</v>
      </c>
      <c r="L1239" t="n">
        <v>4020</v>
      </c>
      <c r="M1239" t="n">
        <v>4372</v>
      </c>
      <c r="N1239" t="n">
        <v>4299</v>
      </c>
      <c r="P1239" t="n">
        <v>6427</v>
      </c>
      <c r="Q1239" t="n">
        <v>4429</v>
      </c>
      <c r="R1239" t="n">
        <v>4538</v>
      </c>
      <c r="S1239" t="n">
        <v>5139</v>
      </c>
      <c r="U1239" t="n">
        <v>6044</v>
      </c>
      <c r="V1239" t="n">
        <v>5913</v>
      </c>
      <c r="W1239" t="n">
        <v>7839</v>
      </c>
      <c r="X1239" t="n">
        <v>8390</v>
      </c>
      <c r="Z1239" t="n">
        <v>6740</v>
      </c>
      <c r="AA1239" t="n">
        <v>7447</v>
      </c>
      <c r="AB1239" t="n">
        <v>7595</v>
      </c>
      <c r="AC1239" t="n">
        <v>6778</v>
      </c>
      <c r="AE1239" t="n">
        <v>9868</v>
      </c>
      <c r="AF1239" t="n">
        <v>9523</v>
      </c>
      <c r="AG1239" t="n">
        <v>8723</v>
      </c>
      <c r="AH1239" t="n">
        <v>9933</v>
      </c>
      <c r="AJ1239" t="n">
        <v>9826</v>
      </c>
      <c r="AK1239" t="n">
        <v>10459</v>
      </c>
      <c r="AL1239" t="n">
        <v>11343</v>
      </c>
      <c r="AM1239" t="n">
        <v>12694</v>
      </c>
      <c r="AO1239" t="n">
        <v>11816</v>
      </c>
      <c r="AP1239" t="n">
        <v>12205</v>
      </c>
      <c r="AQ1239" t="n">
        <v>11306</v>
      </c>
      <c r="AR1239" t="n">
        <v>14396</v>
      </c>
      <c r="AT1239" t="n">
        <v>13049</v>
      </c>
    </row>
    <row r="1240">
      <c r="A1240" t="inlineStr">
        <is>
          <t>Other financial assets</t>
        </is>
      </c>
      <c r="C1240" t="inlineStr">
        <is>
          <t>Million</t>
        </is>
      </c>
      <c r="D1240" t="inlineStr">
        <is>
          <t>QQQQ</t>
        </is>
      </c>
      <c r="F1240" t="n">
        <v>5716</v>
      </c>
      <c r="G1240" t="n">
        <v>5586</v>
      </c>
      <c r="H1240" t="n">
        <v>4531</v>
      </c>
      <c r="I1240" t="n">
        <v>6156</v>
      </c>
      <c r="K1240" t="n">
        <v>7214</v>
      </c>
      <c r="L1240" t="n">
        <v>7304</v>
      </c>
      <c r="M1240" t="n">
        <v>5096</v>
      </c>
      <c r="N1240" t="n">
        <v>4700</v>
      </c>
      <c r="P1240" t="n">
        <v>4693</v>
      </c>
      <c r="Q1240" t="n">
        <v>4998</v>
      </c>
      <c r="R1240" t="n">
        <v>5860</v>
      </c>
      <c r="S1240" t="n">
        <v>4800</v>
      </c>
      <c r="U1240" t="n">
        <v>5271</v>
      </c>
      <c r="V1240" t="n">
        <v>5589</v>
      </c>
      <c r="W1240" t="n">
        <v>5573</v>
      </c>
      <c r="X1240" t="n">
        <v>6227</v>
      </c>
      <c r="Z1240" t="n">
        <v>7004</v>
      </c>
      <c r="AA1240" t="n">
        <v>7507</v>
      </c>
      <c r="AB1240" t="n">
        <v>7975</v>
      </c>
      <c r="AC1240" t="n">
        <v>12468</v>
      </c>
      <c r="AE1240" t="n">
        <v>11206</v>
      </c>
      <c r="AF1240" t="n">
        <v>14353</v>
      </c>
      <c r="AG1240" t="n">
        <v>15997</v>
      </c>
      <c r="AH1240" t="n">
        <v>17730</v>
      </c>
      <c r="AJ1240" t="n">
        <v>19287</v>
      </c>
      <c r="AK1240" t="n">
        <v>19016</v>
      </c>
      <c r="AL1240" t="n">
        <v>17646</v>
      </c>
      <c r="AM1240" t="n">
        <v>16546</v>
      </c>
      <c r="AO1240" t="n">
        <v>17012</v>
      </c>
      <c r="AP1240" t="n">
        <v>23102</v>
      </c>
      <c r="AQ1240" t="n">
        <v>23238</v>
      </c>
      <c r="AR1240" t="n">
        <v>26899</v>
      </c>
      <c r="AT1240" t="n">
        <v>28660</v>
      </c>
    </row>
    <row r="1242">
      <c r="A1242" t="inlineStr">
        <is>
          <t xml:space="preserve">Accounts receivable and other </t>
        </is>
      </c>
    </row>
    <row r="1243">
      <c r="A1243" t="inlineStr">
        <is>
          <t>Accounts receivable and other</t>
        </is>
      </c>
      <c r="C1243" t="inlineStr">
        <is>
          <t>Million</t>
        </is>
      </c>
      <c r="D1243" t="inlineStr">
        <is>
          <t>QQQQ</t>
        </is>
      </c>
      <c r="F1243" t="n">
        <v>6786</v>
      </c>
      <c r="G1243" t="n">
        <v>6937</v>
      </c>
      <c r="H1243" t="n">
        <v>7227</v>
      </c>
      <c r="I1243" t="n">
        <v>7044</v>
      </c>
      <c r="K1243" t="n">
        <v>8208</v>
      </c>
      <c r="L1243" t="n">
        <v>8586</v>
      </c>
      <c r="M1243" t="n">
        <v>8882</v>
      </c>
      <c r="N1243" t="n">
        <v>9133</v>
      </c>
      <c r="P1243" t="n">
        <v>9055</v>
      </c>
      <c r="Q1243" t="n">
        <v>11183</v>
      </c>
      <c r="R1243" t="n">
        <v>11300</v>
      </c>
      <c r="S1243" t="n">
        <v>11973</v>
      </c>
      <c r="U1243" t="n">
        <v>12257</v>
      </c>
      <c r="V1243" t="n">
        <v>12656</v>
      </c>
      <c r="W1243" t="n">
        <v>15424</v>
      </c>
      <c r="X1243" t="n">
        <v>16931</v>
      </c>
      <c r="Z1243" t="n">
        <v>16554</v>
      </c>
      <c r="AA1243" t="n">
        <v>17693</v>
      </c>
      <c r="AB1243" t="n">
        <v>19080</v>
      </c>
      <c r="AC1243" t="n">
        <v>18469</v>
      </c>
      <c r="AE1243" t="n">
        <v>18381</v>
      </c>
      <c r="AF1243" t="n">
        <v>17140</v>
      </c>
      <c r="AG1243" t="n">
        <v>18268</v>
      </c>
      <c r="AH1243" t="n">
        <v>18928</v>
      </c>
      <c r="AJ1243" t="n">
        <v>20202</v>
      </c>
      <c r="AK1243" t="n">
        <v>19543</v>
      </c>
      <c r="AL1243" t="n">
        <v>20272</v>
      </c>
      <c r="AM1243" t="n">
        <v>21760</v>
      </c>
      <c r="AO1243" t="n">
        <v>25587</v>
      </c>
      <c r="AP1243" t="n">
        <v>26563</v>
      </c>
      <c r="AQ1243" t="n">
        <v>29813</v>
      </c>
      <c r="AR1243" t="n">
        <v>27378</v>
      </c>
      <c r="AT1243" t="n">
        <v>27809</v>
      </c>
    </row>
    <row r="1244">
      <c r="A1244" t="inlineStr">
        <is>
          <t>Assets classified as held-for-sale</t>
        </is>
      </c>
      <c r="C1244" t="inlineStr">
        <is>
          <t>Million</t>
        </is>
      </c>
      <c r="D1244" t="inlineStr">
        <is>
          <t>QQQQ</t>
        </is>
      </c>
      <c r="F1244" t="n">
        <v>3069</v>
      </c>
      <c r="G1244" t="n">
        <v>1499</v>
      </c>
      <c r="H1244" t="n">
        <v>881</v>
      </c>
      <c r="I1244" t="n">
        <v>1397</v>
      </c>
      <c r="K1244" t="n">
        <v>1905</v>
      </c>
      <c r="L1244" t="n">
        <v>1685</v>
      </c>
      <c r="M1244" t="n">
        <v>3760</v>
      </c>
      <c r="N1244" t="n">
        <v>432</v>
      </c>
      <c r="P1244" t="n">
        <v>948</v>
      </c>
      <c r="Q1244" t="n">
        <v>1284</v>
      </c>
      <c r="R1244" t="n">
        <v>2304</v>
      </c>
      <c r="S1244" t="n">
        <v>1605</v>
      </c>
      <c r="U1244" t="n">
        <v>302</v>
      </c>
      <c r="V1244" t="n">
        <v>2443</v>
      </c>
      <c r="W1244" t="n">
        <v>1727</v>
      </c>
      <c r="X1244" t="n">
        <v>2185</v>
      </c>
      <c r="Z1244" t="n">
        <v>4025</v>
      </c>
      <c r="AA1244" t="n">
        <v>3985</v>
      </c>
      <c r="AB1244" t="n">
        <v>3759</v>
      </c>
      <c r="AC1244" t="n">
        <v>3502</v>
      </c>
      <c r="AE1244" t="n">
        <v>975</v>
      </c>
      <c r="AF1244" t="n">
        <v>542</v>
      </c>
      <c r="AG1244" t="n">
        <v>3747</v>
      </c>
      <c r="AH1244" t="n">
        <v>5917</v>
      </c>
      <c r="AJ1244" t="n">
        <v>5344</v>
      </c>
      <c r="AK1244" t="n">
        <v>3215</v>
      </c>
      <c r="AL1244" t="n">
        <v>3474</v>
      </c>
      <c r="AM1244" t="n">
        <v>11958</v>
      </c>
      <c r="AO1244" t="n">
        <v>10861</v>
      </c>
      <c r="AP1244" t="n">
        <v>10189</v>
      </c>
      <c r="AQ1244" t="n">
        <v>8610</v>
      </c>
      <c r="AR1244" t="n">
        <v>2830</v>
      </c>
      <c r="AT1244" t="n">
        <v>2423</v>
      </c>
    </row>
    <row r="1245">
      <c r="A1245" t="inlineStr">
        <is>
          <t>Accounts receivable and other (total)</t>
        </is>
      </c>
      <c r="C1245" t="inlineStr">
        <is>
          <t>Million</t>
        </is>
      </c>
      <c r="D1245" t="inlineStr">
        <is>
          <t>QQQQ</t>
        </is>
      </c>
      <c r="AC1245" t="n">
        <v>21971</v>
      </c>
      <c r="AE1245" t="n">
        <v>19356</v>
      </c>
      <c r="AF1245" t="n">
        <v>17682</v>
      </c>
      <c r="AG1245" t="n">
        <v>22015</v>
      </c>
      <c r="AH1245" t="n">
        <v>24845</v>
      </c>
      <c r="AJ1245" t="n">
        <v>25546</v>
      </c>
      <c r="AK1245" t="n">
        <v>22758</v>
      </c>
      <c r="AL1245" t="n">
        <v>23746</v>
      </c>
      <c r="AM1245" t="n">
        <v>33718</v>
      </c>
      <c r="AO1245" t="n">
        <v>36448</v>
      </c>
      <c r="AP1245" t="n">
        <v>36752</v>
      </c>
      <c r="AQ1245" t="n">
        <v>38423</v>
      </c>
      <c r="AR1245" t="n">
        <v>30208</v>
      </c>
      <c r="AT1245" t="n">
        <v>30232</v>
      </c>
    </row>
    <row r="1246">
      <c r="A1246" t="inlineStr">
        <is>
          <t>Accounts receivable and other (total)-c</t>
        </is>
      </c>
      <c r="AC1246">
        <f>SUM(AC1243:AC1244)</f>
        <v/>
      </c>
      <c r="AE1246">
        <f>SUM(AE1243:AE1244)</f>
        <v/>
      </c>
      <c r="AF1246">
        <f>SUM(AF1243:AF1244)</f>
        <v/>
      </c>
      <c r="AG1246">
        <f>SUM(AG1243:AG1244)</f>
        <v/>
      </c>
      <c r="AH1246">
        <f>SUM(AH1243:AH1244)</f>
        <v/>
      </c>
      <c r="AJ1246">
        <f>SUM(AJ1243:AJ1244)</f>
        <v/>
      </c>
      <c r="AK1246">
        <f>SUM(AK1243:AK1244)</f>
        <v/>
      </c>
      <c r="AL1246">
        <f>SUM(AL1243:AL1244)</f>
        <v/>
      </c>
      <c r="AM1246">
        <f>SUM(AM1243:AM1244)</f>
        <v/>
      </c>
      <c r="AO1246">
        <f>SUM(AO1243:AO1244)</f>
        <v/>
      </c>
      <c r="AP1246">
        <f>SUM(AP1243:AP1244)</f>
        <v/>
      </c>
      <c r="AQ1246">
        <f>SUM(AQ1243:AQ1244)</f>
        <v/>
      </c>
      <c r="AR1246">
        <f>SUM(AR1243:AR1244)</f>
        <v/>
      </c>
      <c r="AT1246">
        <f>SUM(AT1243:AT1244)</f>
        <v/>
      </c>
    </row>
    <row r="1247">
      <c r="A1247" t="inlineStr">
        <is>
          <t>Sum check</t>
        </is>
      </c>
      <c r="AC1247">
        <f>AC1245-AC1246</f>
        <v/>
      </c>
      <c r="AE1247">
        <f>AE1245-AE1246</f>
        <v/>
      </c>
      <c r="AF1247">
        <f>AF1245-AF1246</f>
        <v/>
      </c>
      <c r="AG1247">
        <f>AG1245-AG1246</f>
        <v/>
      </c>
      <c r="AH1247">
        <f>AH1245-AH1246</f>
        <v/>
      </c>
      <c r="AJ1247">
        <f>AJ1245-AJ1246</f>
        <v/>
      </c>
      <c r="AK1247">
        <f>AK1245-AK1246</f>
        <v/>
      </c>
      <c r="AL1247">
        <f>AL1245-AL1246</f>
        <v/>
      </c>
      <c r="AM1247">
        <f>AM1245-AM1246</f>
        <v/>
      </c>
      <c r="AO1247">
        <f>AO1245-AO1246</f>
        <v/>
      </c>
      <c r="AP1247">
        <f>AP1245-AP1246</f>
        <v/>
      </c>
      <c r="AQ1247">
        <f>AQ1245-AQ1246</f>
        <v/>
      </c>
      <c r="AR1247">
        <f>AR1245-AR1246</f>
        <v/>
      </c>
      <c r="AT1247">
        <f>AT1245-AT1246</f>
        <v/>
      </c>
    </row>
    <row r="1249">
      <c r="A1249" t="inlineStr">
        <is>
          <t>Inventory</t>
        </is>
      </c>
      <c r="C1249" t="inlineStr">
        <is>
          <t>Million</t>
        </is>
      </c>
      <c r="D1249" t="inlineStr">
        <is>
          <t>QQQQ</t>
        </is>
      </c>
      <c r="F1249" t="n">
        <v>5316</v>
      </c>
      <c r="G1249" t="n">
        <v>5414</v>
      </c>
      <c r="H1249" t="n">
        <v>5289</v>
      </c>
      <c r="I1249" t="n">
        <v>5281</v>
      </c>
      <c r="K1249" t="n">
        <v>5642</v>
      </c>
      <c r="L1249" t="n">
        <v>5865</v>
      </c>
      <c r="M1249" t="n">
        <v>5869</v>
      </c>
      <c r="N1249" t="n">
        <v>5349</v>
      </c>
      <c r="P1249" t="n">
        <v>5437</v>
      </c>
      <c r="Q1249" t="n">
        <v>6290</v>
      </c>
      <c r="R1249" t="n">
        <v>6648</v>
      </c>
      <c r="S1249" t="n">
        <v>6311</v>
      </c>
      <c r="U1249" t="n">
        <v>6638</v>
      </c>
      <c r="V1249" t="n">
        <v>6560</v>
      </c>
      <c r="W1249" t="n">
        <v>7312</v>
      </c>
      <c r="X1249" t="n">
        <v>6989</v>
      </c>
      <c r="Z1249" t="n">
        <v>7219</v>
      </c>
      <c r="AA1249" t="n">
        <v>9761</v>
      </c>
      <c r="AB1249" t="n">
        <v>9732</v>
      </c>
      <c r="AC1249" t="n">
        <v>10272</v>
      </c>
      <c r="AE1249" t="n">
        <v>9719</v>
      </c>
      <c r="AF1249" t="n">
        <v>10212</v>
      </c>
      <c r="AG1249" t="n">
        <v>10374</v>
      </c>
      <c r="AH1249" t="n">
        <v>10360</v>
      </c>
      <c r="AJ1249" t="n">
        <v>10346</v>
      </c>
      <c r="AK1249" t="n">
        <v>11187</v>
      </c>
      <c r="AL1249" t="n">
        <v>11620</v>
      </c>
      <c r="AM1249" t="n">
        <v>11415</v>
      </c>
      <c r="AO1249" t="n">
        <v>12003</v>
      </c>
      <c r="AP1249" t="n">
        <v>12870</v>
      </c>
      <c r="AQ1249" t="n">
        <v>12138</v>
      </c>
      <c r="AR1249" t="n">
        <v>12843</v>
      </c>
      <c r="AT1249" t="n">
        <v>12923</v>
      </c>
    </row>
    <row r="1250">
      <c r="A1250" t="inlineStr">
        <is>
          <t>Equity accounted investments</t>
        </is>
      </c>
      <c r="C1250" t="inlineStr">
        <is>
          <t>Million</t>
        </is>
      </c>
      <c r="D1250" t="inlineStr">
        <is>
          <t>QQQQ</t>
        </is>
      </c>
      <c r="F1250" t="n">
        <v>18497</v>
      </c>
      <c r="G1250" t="n">
        <v>20167</v>
      </c>
      <c r="H1250" t="n">
        <v>20536</v>
      </c>
      <c r="I1250" t="n">
        <v>23216</v>
      </c>
      <c r="K1250" t="n">
        <v>23182</v>
      </c>
      <c r="L1250" t="n">
        <v>23680</v>
      </c>
      <c r="M1250" t="n">
        <v>24453</v>
      </c>
      <c r="N1250" t="n">
        <v>24977</v>
      </c>
      <c r="P1250" t="n">
        <v>24936</v>
      </c>
      <c r="Q1250" t="n">
        <v>26293</v>
      </c>
      <c r="R1250" t="n">
        <v>28155</v>
      </c>
      <c r="S1250" t="n">
        <v>31994</v>
      </c>
      <c r="U1250" t="n">
        <v>30750</v>
      </c>
      <c r="V1250" t="n">
        <v>30025</v>
      </c>
      <c r="W1250" t="n">
        <v>31994</v>
      </c>
      <c r="X1250" t="n">
        <v>33647</v>
      </c>
      <c r="Z1250" t="n">
        <v>34373</v>
      </c>
      <c r="AA1250" t="n">
        <v>35418</v>
      </c>
      <c r="AB1250" t="n">
        <v>40008</v>
      </c>
      <c r="AC1250" t="n">
        <v>40698</v>
      </c>
      <c r="AE1250" t="n">
        <v>39747</v>
      </c>
      <c r="AF1250" t="n">
        <v>39213</v>
      </c>
      <c r="AG1250" t="n">
        <v>40911</v>
      </c>
      <c r="AH1250" t="n">
        <v>41327</v>
      </c>
      <c r="AJ1250" t="n">
        <v>42259</v>
      </c>
      <c r="AK1250" t="n">
        <v>43315</v>
      </c>
      <c r="AL1250" t="n">
        <v>43267</v>
      </c>
      <c r="AM1250" t="n">
        <v>46100</v>
      </c>
      <c r="AO1250" t="n">
        <v>45806</v>
      </c>
      <c r="AP1250" t="n">
        <v>45248</v>
      </c>
      <c r="AQ1250" t="n">
        <v>44064</v>
      </c>
      <c r="AR1250" t="n">
        <v>47094</v>
      </c>
      <c r="AT1250" t="n">
        <v>51102</v>
      </c>
    </row>
    <row r="1251">
      <c r="A1251" t="inlineStr">
        <is>
          <t>Investment properties</t>
        </is>
      </c>
      <c r="C1251" t="inlineStr">
        <is>
          <t>Million</t>
        </is>
      </c>
      <c r="D1251" t="inlineStr">
        <is>
          <t>QQQQ</t>
        </is>
      </c>
      <c r="F1251" t="n">
        <v>45547</v>
      </c>
      <c r="G1251" t="n">
        <v>46652</v>
      </c>
      <c r="H1251" t="n">
        <v>49062</v>
      </c>
      <c r="I1251" t="n">
        <v>47164</v>
      </c>
      <c r="K1251" t="n">
        <v>49110</v>
      </c>
      <c r="L1251" t="n">
        <v>49647</v>
      </c>
      <c r="M1251" t="n">
        <v>50374</v>
      </c>
      <c r="N1251" t="n">
        <v>54172</v>
      </c>
      <c r="P1251" t="n">
        <v>57092</v>
      </c>
      <c r="Q1251" t="n">
        <v>56827</v>
      </c>
      <c r="R1251" t="n">
        <v>56923</v>
      </c>
      <c r="S1251" t="n">
        <v>56870</v>
      </c>
      <c r="U1251" t="n">
        <v>58309</v>
      </c>
      <c r="V1251" t="n">
        <v>58437</v>
      </c>
      <c r="W1251" t="n">
        <v>79217</v>
      </c>
      <c r="X1251" t="n">
        <v>84309</v>
      </c>
      <c r="Z1251" t="n">
        <v>85006</v>
      </c>
      <c r="AA1251" t="n">
        <v>84895</v>
      </c>
      <c r="AB1251" t="n">
        <v>85993</v>
      </c>
      <c r="AC1251" t="n">
        <v>96686</v>
      </c>
      <c r="AE1251" t="n">
        <v>95479</v>
      </c>
      <c r="AF1251" t="n">
        <v>96887</v>
      </c>
      <c r="AG1251" t="n">
        <v>96495</v>
      </c>
      <c r="AH1251" t="n">
        <v>96782</v>
      </c>
      <c r="AJ1251" t="n">
        <v>98864</v>
      </c>
      <c r="AK1251" t="n">
        <v>101010</v>
      </c>
      <c r="AL1251" t="n">
        <v>103493</v>
      </c>
      <c r="AM1251" t="n">
        <v>100865</v>
      </c>
      <c r="AO1251" t="n">
        <v>105429</v>
      </c>
      <c r="AP1251" t="n">
        <v>106952</v>
      </c>
      <c r="AQ1251" t="n">
        <v>111603</v>
      </c>
      <c r="AR1251" t="n">
        <v>115100</v>
      </c>
      <c r="AT1251" t="n">
        <v>118547</v>
      </c>
    </row>
    <row r="1252">
      <c r="A1252" t="inlineStr">
        <is>
          <t>Property, plant and equipment</t>
        </is>
      </c>
      <c r="C1252" t="inlineStr">
        <is>
          <t>Million</t>
        </is>
      </c>
      <c r="D1252" t="inlineStr">
        <is>
          <t>QQQQ</t>
        </is>
      </c>
      <c r="F1252" t="n">
        <v>34174</v>
      </c>
      <c r="G1252" t="n">
        <v>34599</v>
      </c>
      <c r="H1252" t="n">
        <v>37476</v>
      </c>
      <c r="I1252" t="n">
        <v>37273</v>
      </c>
      <c r="K1252" t="n">
        <v>43561</v>
      </c>
      <c r="L1252" t="n">
        <v>44420</v>
      </c>
      <c r="M1252" t="n">
        <v>45203</v>
      </c>
      <c r="N1252" t="n">
        <v>45346</v>
      </c>
      <c r="P1252" t="n">
        <v>45653</v>
      </c>
      <c r="Q1252" t="n">
        <v>46034</v>
      </c>
      <c r="R1252" t="n">
        <v>47130</v>
      </c>
      <c r="S1252" t="n">
        <v>53005</v>
      </c>
      <c r="U1252" t="n">
        <v>54431</v>
      </c>
      <c r="V1252" t="n">
        <v>55698</v>
      </c>
      <c r="W1252" t="n">
        <v>59688</v>
      </c>
      <c r="X1252" t="n">
        <v>67294</v>
      </c>
      <c r="Z1252" t="n">
        <v>72902</v>
      </c>
      <c r="AA1252" t="n">
        <v>79127</v>
      </c>
      <c r="AB1252" t="n">
        <v>77413</v>
      </c>
      <c r="AC1252" t="n">
        <v>89264</v>
      </c>
      <c r="AE1252" t="n">
        <v>85143</v>
      </c>
      <c r="AF1252" t="n">
        <v>86067</v>
      </c>
      <c r="AG1252" t="n">
        <v>89895</v>
      </c>
      <c r="AH1252" t="n">
        <v>100009</v>
      </c>
      <c r="AJ1252" t="n">
        <v>96674</v>
      </c>
      <c r="AK1252" t="n">
        <v>98086</v>
      </c>
      <c r="AL1252" t="n">
        <v>107761</v>
      </c>
      <c r="AM1252" t="n">
        <v>115489</v>
      </c>
      <c r="AO1252" t="n">
        <v>117286</v>
      </c>
      <c r="AP1252" t="n">
        <v>114219</v>
      </c>
      <c r="AQ1252" t="n">
        <v>111538</v>
      </c>
      <c r="AR1252" t="n">
        <v>124268</v>
      </c>
      <c r="AT1252" t="n">
        <v>125390</v>
      </c>
    </row>
    <row r="1253">
      <c r="A1253" t="inlineStr">
        <is>
          <t>Sustainable resources</t>
        </is>
      </c>
      <c r="C1253" t="inlineStr">
        <is>
          <t>Million</t>
        </is>
      </c>
      <c r="D1253" t="inlineStr">
        <is>
          <t>QQQQ</t>
        </is>
      </c>
      <c r="F1253" t="n">
        <v>396</v>
      </c>
    </row>
    <row r="1254">
      <c r="A1254" t="inlineStr">
        <is>
          <t>Intangible assets</t>
        </is>
      </c>
      <c r="C1254" t="inlineStr">
        <is>
          <t>Million</t>
        </is>
      </c>
      <c r="D1254" t="inlineStr">
        <is>
          <t>QQQQ</t>
        </is>
      </c>
      <c r="F1254" t="n">
        <v>4299</v>
      </c>
      <c r="G1254" t="n">
        <v>4326</v>
      </c>
      <c r="H1254" t="n">
        <v>4480</v>
      </c>
      <c r="I1254" t="n">
        <v>5170</v>
      </c>
      <c r="K1254" t="n">
        <v>5407</v>
      </c>
      <c r="L1254" t="n">
        <v>6211</v>
      </c>
      <c r="M1254" t="n">
        <v>6294</v>
      </c>
      <c r="N1254" t="n">
        <v>6073</v>
      </c>
      <c r="P1254" t="n">
        <v>6271</v>
      </c>
      <c r="Q1254" t="n">
        <v>14167</v>
      </c>
      <c r="R1254" t="n">
        <v>14628</v>
      </c>
      <c r="S1254" t="n">
        <v>14242</v>
      </c>
      <c r="U1254" t="n">
        <v>14231</v>
      </c>
      <c r="V1254" t="n">
        <v>13423</v>
      </c>
      <c r="W1254" t="n">
        <v>16146</v>
      </c>
      <c r="X1254" t="n">
        <v>18762</v>
      </c>
      <c r="Z1254" t="n">
        <v>18720</v>
      </c>
      <c r="AA1254" t="n">
        <v>25496</v>
      </c>
      <c r="AB1254" t="n">
        <v>24599</v>
      </c>
      <c r="AC1254" t="n">
        <v>27710</v>
      </c>
      <c r="AE1254" t="n">
        <v>25151</v>
      </c>
      <c r="AF1254" t="n">
        <v>25117</v>
      </c>
      <c r="AG1254" t="n">
        <v>25245</v>
      </c>
      <c r="AH1254" t="n">
        <v>24658</v>
      </c>
      <c r="AJ1254" t="n">
        <v>24224</v>
      </c>
      <c r="AK1254" t="n">
        <v>25018</v>
      </c>
      <c r="AL1254" t="n">
        <v>26056</v>
      </c>
      <c r="AM1254" t="n">
        <v>30609</v>
      </c>
      <c r="AO1254" t="n">
        <v>31597</v>
      </c>
      <c r="AP1254" t="n">
        <v>34750</v>
      </c>
      <c r="AQ1254" t="n">
        <v>36704</v>
      </c>
      <c r="AR1254" t="n">
        <v>38411</v>
      </c>
      <c r="AT1254" t="n">
        <v>41622</v>
      </c>
    </row>
    <row r="1255">
      <c r="A1255" t="inlineStr">
        <is>
          <t>Goodwill</t>
        </is>
      </c>
      <c r="C1255" t="inlineStr">
        <is>
          <t>Million</t>
        </is>
      </c>
      <c r="D1255" t="inlineStr">
        <is>
          <t>QQQQ</t>
        </is>
      </c>
      <c r="F1255" t="n">
        <v>1480</v>
      </c>
      <c r="G1255" t="n">
        <v>1478</v>
      </c>
      <c r="H1255" t="n">
        <v>1473</v>
      </c>
      <c r="I1255" t="n">
        <v>2543</v>
      </c>
      <c r="K1255" t="n">
        <v>3515</v>
      </c>
      <c r="L1255" t="n">
        <v>3594</v>
      </c>
      <c r="M1255" t="n">
        <v>3932</v>
      </c>
      <c r="N1255" t="n">
        <v>3783</v>
      </c>
      <c r="P1255" t="n">
        <v>3906</v>
      </c>
      <c r="Q1255" t="n">
        <v>4984</v>
      </c>
      <c r="R1255" t="n">
        <v>5310</v>
      </c>
      <c r="S1255" t="n">
        <v>5317</v>
      </c>
      <c r="U1255" t="n">
        <v>5516</v>
      </c>
      <c r="V1255" t="n">
        <v>6276</v>
      </c>
      <c r="W1255" t="n">
        <v>7012</v>
      </c>
      <c r="X1255" t="n">
        <v>8815</v>
      </c>
      <c r="Z1255" t="n">
        <v>8929</v>
      </c>
      <c r="AA1255" t="n">
        <v>11816</v>
      </c>
      <c r="AB1255" t="n">
        <v>11594</v>
      </c>
      <c r="AC1255" t="n">
        <v>14550</v>
      </c>
      <c r="AE1255" t="n">
        <v>13338</v>
      </c>
      <c r="AF1255" t="n">
        <v>13816</v>
      </c>
      <c r="AG1255" t="n">
        <v>13872</v>
      </c>
      <c r="AH1255" t="n">
        <v>14714</v>
      </c>
      <c r="AJ1255" t="n">
        <v>14699</v>
      </c>
      <c r="AK1255" t="n">
        <v>14953</v>
      </c>
      <c r="AL1255" t="n">
        <v>16999</v>
      </c>
      <c r="AM1255" t="n">
        <v>20227</v>
      </c>
      <c r="AO1255" t="n">
        <v>21116</v>
      </c>
      <c r="AP1255" t="n">
        <v>22104</v>
      </c>
      <c r="AQ1255" t="n">
        <v>26484</v>
      </c>
      <c r="AR1255" t="n">
        <v>28662</v>
      </c>
      <c r="AT1255" t="n">
        <v>31629</v>
      </c>
    </row>
    <row r="1256">
      <c r="A1256" t="inlineStr">
        <is>
          <t>Deferred income tax assets</t>
        </is>
      </c>
      <c r="C1256" t="inlineStr">
        <is>
          <t>Million</t>
        </is>
      </c>
      <c r="D1256" t="inlineStr">
        <is>
          <t>QQQQ</t>
        </is>
      </c>
      <c r="F1256" t="n">
        <v>1369</v>
      </c>
      <c r="G1256" t="n">
        <v>1417</v>
      </c>
      <c r="H1256" t="n">
        <v>1402</v>
      </c>
      <c r="I1256" t="n">
        <v>1496</v>
      </c>
      <c r="K1256" t="n">
        <v>1484</v>
      </c>
      <c r="L1256" t="n">
        <v>1531</v>
      </c>
      <c r="M1256" t="n">
        <v>1602</v>
      </c>
      <c r="N1256" t="n">
        <v>1562</v>
      </c>
      <c r="P1256" t="n">
        <v>1578</v>
      </c>
      <c r="Q1256" t="n">
        <v>1694</v>
      </c>
      <c r="R1256" t="n">
        <v>1781</v>
      </c>
      <c r="S1256" t="n">
        <v>1464</v>
      </c>
      <c r="U1256" t="n">
        <v>2186</v>
      </c>
      <c r="V1256" t="n">
        <v>2148</v>
      </c>
      <c r="W1256" t="n">
        <v>2029</v>
      </c>
      <c r="X1256" t="n">
        <v>2732</v>
      </c>
      <c r="Z1256" t="n">
        <v>2753</v>
      </c>
      <c r="AA1256" t="n">
        <v>3191</v>
      </c>
      <c r="AB1256" t="n">
        <v>3660</v>
      </c>
      <c r="AC1256" t="n">
        <v>3572</v>
      </c>
      <c r="AE1256" t="n">
        <v>3576</v>
      </c>
      <c r="AF1256" t="n">
        <v>3565</v>
      </c>
      <c r="AG1256" t="n">
        <v>3556</v>
      </c>
      <c r="AH1256" t="n">
        <v>3338</v>
      </c>
      <c r="AJ1256" t="n">
        <v>3298</v>
      </c>
      <c r="AK1256" t="n">
        <v>3415</v>
      </c>
      <c r="AL1256" t="n">
        <v>3493</v>
      </c>
      <c r="AM1256" t="n">
        <v>3340</v>
      </c>
      <c r="AO1256" t="n">
        <v>3440</v>
      </c>
      <c r="AP1256" t="n">
        <v>3664</v>
      </c>
      <c r="AQ1256" t="n">
        <v>3652</v>
      </c>
      <c r="AR1256" t="n">
        <v>3403</v>
      </c>
      <c r="AT1256" t="n">
        <v>3588</v>
      </c>
    </row>
    <row r="1257">
      <c r="A1257" t="inlineStr">
        <is>
          <t>Total assets</t>
        </is>
      </c>
      <c r="C1257" t="inlineStr">
        <is>
          <t>Million</t>
        </is>
      </c>
      <c r="D1257" t="inlineStr">
        <is>
          <t>QQQQ</t>
        </is>
      </c>
      <c r="F1257" t="n">
        <v>129292</v>
      </c>
      <c r="G1257" t="n">
        <v>130998</v>
      </c>
      <c r="H1257" t="n">
        <v>135414</v>
      </c>
      <c r="I1257" t="n">
        <v>139514</v>
      </c>
      <c r="K1257" t="n">
        <v>152791</v>
      </c>
      <c r="L1257" t="n">
        <v>156543</v>
      </c>
      <c r="M1257" t="n">
        <v>159837</v>
      </c>
      <c r="N1257" t="n">
        <v>159826</v>
      </c>
      <c r="P1257" t="n">
        <v>165996</v>
      </c>
      <c r="Q1257" t="n">
        <v>178183</v>
      </c>
      <c r="R1257" t="n">
        <v>184577</v>
      </c>
      <c r="S1257" t="n">
        <v>192720</v>
      </c>
      <c r="U1257" t="n">
        <v>195935</v>
      </c>
      <c r="V1257" t="n">
        <v>199168</v>
      </c>
      <c r="W1257" t="n">
        <v>233961</v>
      </c>
      <c r="X1257" t="n">
        <v>256281</v>
      </c>
      <c r="Z1257" t="n">
        <v>264225</v>
      </c>
      <c r="AA1257" t="n">
        <v>286336</v>
      </c>
      <c r="AB1257" t="n">
        <v>291408</v>
      </c>
      <c r="AC1257" t="n">
        <v>323969</v>
      </c>
      <c r="AE1257" t="n">
        <v>312583</v>
      </c>
      <c r="AF1257" t="n">
        <v>316435</v>
      </c>
      <c r="AG1257" t="n">
        <v>327083</v>
      </c>
      <c r="AH1257" t="n">
        <v>343696</v>
      </c>
      <c r="AJ1257" t="n">
        <v>345023</v>
      </c>
      <c r="AK1257" t="n">
        <v>349217</v>
      </c>
      <c r="AL1257" t="n">
        <v>365424</v>
      </c>
      <c r="AM1257" t="n">
        <v>391003</v>
      </c>
      <c r="AO1257" t="n">
        <v>401953</v>
      </c>
      <c r="AP1257" t="n">
        <v>411866</v>
      </c>
      <c r="AQ1257" t="n">
        <v>419150</v>
      </c>
      <c r="AR1257" t="n">
        <v>441284</v>
      </c>
      <c r="AT1257" t="n">
        <v>456742</v>
      </c>
    </row>
    <row r="1258">
      <c r="A1258" t="inlineStr">
        <is>
          <t>Total assets-c</t>
        </is>
      </c>
      <c r="F1258">
        <f>SUM(F1249:F1256,F1243:F1244,F1239:F1240)</f>
        <v/>
      </c>
      <c r="G1258">
        <f>SUM(G1249:G1256,G1243:G1244,G1239:G1240)</f>
        <v/>
      </c>
      <c r="H1258">
        <f>SUM(H1249:H1256,H1243:H1244,H1239:H1240)</f>
        <v/>
      </c>
      <c r="I1258">
        <f>SUM(I1249:I1256,I1243:I1244,I1239:I1240)</f>
        <v/>
      </c>
      <c r="K1258">
        <f>SUM(K1249:K1256,K1243:K1244,K1239:K1240)</f>
        <v/>
      </c>
      <c r="L1258">
        <f>SUM(L1249:L1256,L1243:L1244,L1239:L1240)</f>
        <v/>
      </c>
      <c r="M1258">
        <f>SUM(M1249:M1256,M1243:M1244,M1239:M1240)</f>
        <v/>
      </c>
      <c r="N1258">
        <f>SUM(N1249:N1256,N1243:N1244,N1239:N1240)</f>
        <v/>
      </c>
      <c r="P1258">
        <f>SUM(P1249:P1256,P1243:P1244,P1239:P1240)</f>
        <v/>
      </c>
      <c r="Q1258">
        <f>SUM(Q1249:Q1256,Q1243:Q1244,Q1239:Q1240)</f>
        <v/>
      </c>
      <c r="R1258">
        <f>SUM(R1249:R1256,R1243:R1244,R1239:R1240)</f>
        <v/>
      </c>
      <c r="S1258">
        <f>SUM(S1249:S1256,S1243:S1244,S1239:S1240)</f>
        <v/>
      </c>
      <c r="U1258">
        <f>SUM(U1249:U1256,U1243:U1244,U1239:U1240)</f>
        <v/>
      </c>
      <c r="V1258">
        <f>SUM(V1249:V1256,V1243:V1244,V1239:V1240)</f>
        <v/>
      </c>
      <c r="W1258">
        <f>SUM(W1249:W1256,W1243:W1244,W1239:W1240)</f>
        <v/>
      </c>
      <c r="X1258">
        <f>SUM(X1249:X1256,X1243:X1244,X1239:X1240)</f>
        <v/>
      </c>
      <c r="Z1258">
        <f>SUM(Z1249:Z1256,Z1243:Z1244,Z1239:Z1240)</f>
        <v/>
      </c>
      <c r="AA1258">
        <f>SUM(AA1249:AA1256,AA1243:AA1244,AA1239:AA1240)</f>
        <v/>
      </c>
      <c r="AB1258">
        <f>SUM(AB1249:AB1256,AB1243:AB1244,AB1239:AB1240)</f>
        <v/>
      </c>
      <c r="AC1258">
        <f>SUM(AC1249:AC1256,AC1243:AC1244,AC1239:AC1240)</f>
        <v/>
      </c>
      <c r="AE1258">
        <f>SUM(AE1249:AE1256,AE1243:AE1244,AE1239:AE1240)</f>
        <v/>
      </c>
      <c r="AF1258">
        <f>SUM(AF1249:AF1256,AF1243:AF1244,AF1239:AF1240)</f>
        <v/>
      </c>
      <c r="AG1258">
        <f>SUM(AG1249:AG1256,AG1243:AG1244,AG1239:AG1240)</f>
        <v/>
      </c>
      <c r="AH1258">
        <f>SUM(AH1249:AH1256,AH1243:AH1244,AH1239:AH1240)</f>
        <v/>
      </c>
      <c r="AJ1258">
        <f>SUM(AJ1249:AJ1256,AJ1243:AJ1244,AJ1239:AJ1240)</f>
        <v/>
      </c>
      <c r="AK1258">
        <f>SUM(AK1249:AK1256,AK1243:AK1244,AK1239:AK1240)</f>
        <v/>
      </c>
      <c r="AL1258">
        <f>SUM(AL1249:AL1256,AL1243:AL1244,AL1239:AL1240)</f>
        <v/>
      </c>
      <c r="AM1258">
        <f>SUM(AM1249:AM1256,AM1243:AM1244,AM1239:AM1240)</f>
        <v/>
      </c>
      <c r="AO1258">
        <f>SUM(AO1249:AO1256,AO1243:AO1244,AO1239:AO1240)</f>
        <v/>
      </c>
      <c r="AP1258">
        <f>SUM(AP1249:AP1256,AP1243:AP1244,AP1239:AP1240)</f>
        <v/>
      </c>
      <c r="AQ1258">
        <f>SUM(AQ1249:AQ1256,AQ1243:AQ1244,AQ1239:AQ1240)</f>
        <v/>
      </c>
      <c r="AR1258">
        <f>SUM(AR1249:AR1256,AR1243:AR1244,AR1239:AR1240)</f>
        <v/>
      </c>
      <c r="AT1258">
        <f>SUM(AT1249:AT1256,AT1243:AT1244,AT1239:AT1240)</f>
        <v/>
      </c>
    </row>
    <row r="1259">
      <c r="A1259" t="inlineStr">
        <is>
          <t>Sum check</t>
        </is>
      </c>
      <c r="F1259">
        <f>F1257-F1258</f>
        <v/>
      </c>
      <c r="G1259">
        <f>G1257-G1258</f>
        <v/>
      </c>
      <c r="H1259">
        <f>H1257-H1258</f>
        <v/>
      </c>
      <c r="I1259">
        <f>I1257-I1258</f>
        <v/>
      </c>
      <c r="K1259">
        <f>K1257-K1258</f>
        <v/>
      </c>
      <c r="L1259">
        <f>L1257-L1258</f>
        <v/>
      </c>
      <c r="M1259">
        <f>M1257-M1258</f>
        <v/>
      </c>
      <c r="N1259">
        <f>N1257-N1258</f>
        <v/>
      </c>
      <c r="P1259">
        <f>P1257-P1258</f>
        <v/>
      </c>
      <c r="Q1259">
        <f>Q1257-Q1258</f>
        <v/>
      </c>
      <c r="R1259">
        <f>R1257-R1258</f>
        <v/>
      </c>
      <c r="S1259">
        <f>S1257-S1258</f>
        <v/>
      </c>
      <c r="U1259">
        <f>U1257-U1258</f>
        <v/>
      </c>
      <c r="V1259">
        <f>V1257-V1258</f>
        <v/>
      </c>
      <c r="W1259">
        <f>W1257-W1258</f>
        <v/>
      </c>
      <c r="X1259">
        <f>X1257-X1258</f>
        <v/>
      </c>
      <c r="Z1259">
        <f>Z1257-Z1258</f>
        <v/>
      </c>
      <c r="AA1259">
        <f>AA1257-AA1258</f>
        <v/>
      </c>
      <c r="AB1259">
        <f>AB1257-AB1258</f>
        <v/>
      </c>
      <c r="AC1259">
        <f>AC1257-AC1258</f>
        <v/>
      </c>
      <c r="AE1259">
        <f>AE1257-AE1258</f>
        <v/>
      </c>
      <c r="AF1259">
        <f>AF1257-AF1258</f>
        <v/>
      </c>
      <c r="AG1259">
        <f>AG1257-AG1258</f>
        <v/>
      </c>
      <c r="AH1259">
        <f>AH1257-AH1258</f>
        <v/>
      </c>
      <c r="AJ1259">
        <f>AJ1257-AJ1258</f>
        <v/>
      </c>
      <c r="AK1259">
        <f>AK1257-AK1258</f>
        <v/>
      </c>
      <c r="AL1259">
        <f>AL1257-AL1258</f>
        <v/>
      </c>
      <c r="AM1259">
        <f>AM1257-AM1258</f>
        <v/>
      </c>
      <c r="AO1259">
        <f>AO1257-AO1258</f>
        <v/>
      </c>
      <c r="AP1259">
        <f>AP1257-AP1258</f>
        <v/>
      </c>
      <c r="AQ1259">
        <f>AQ1257-AQ1258</f>
        <v/>
      </c>
      <c r="AR1259">
        <f>AR1257-AR1258</f>
        <v/>
      </c>
      <c r="AT1259">
        <f>AT1257-AT1258</f>
        <v/>
      </c>
    </row>
    <row r="1261">
      <c r="A1261" t="inlineStr">
        <is>
          <t>Liabilities and equity (deficit)</t>
        </is>
      </c>
    </row>
    <row r="1262">
      <c r="A1262" t="inlineStr">
        <is>
          <t>Accounts payable and other</t>
        </is>
      </c>
    </row>
    <row r="1263">
      <c r="A1263" t="inlineStr">
        <is>
          <t>Accounts payable and other</t>
        </is>
      </c>
      <c r="C1263" t="inlineStr">
        <is>
          <t>Million</t>
        </is>
      </c>
      <c r="D1263" t="inlineStr">
        <is>
          <t>QQQQ</t>
        </is>
      </c>
      <c r="F1263" t="n">
        <v>10562</v>
      </c>
      <c r="G1263" t="n">
        <v>11117</v>
      </c>
      <c r="H1263" t="n">
        <v>11293</v>
      </c>
      <c r="I1263" t="n">
        <v>11366</v>
      </c>
      <c r="K1263" t="n">
        <v>12221</v>
      </c>
      <c r="L1263" t="n">
        <v>12237</v>
      </c>
      <c r="M1263" t="n">
        <v>12478</v>
      </c>
      <c r="N1263" t="n">
        <v>11915</v>
      </c>
      <c r="P1263" t="n">
        <v>12025</v>
      </c>
      <c r="Q1263" t="n">
        <v>15870</v>
      </c>
      <c r="R1263" t="n">
        <v>17045</v>
      </c>
      <c r="S1263" t="n">
        <v>17965</v>
      </c>
      <c r="U1263" t="n">
        <v>18656</v>
      </c>
      <c r="V1263" t="n">
        <v>18330</v>
      </c>
      <c r="W1263" t="n">
        <v>22546</v>
      </c>
      <c r="X1263" t="n">
        <v>23989</v>
      </c>
      <c r="Z1263" t="n">
        <v>27928</v>
      </c>
      <c r="AA1263" t="n">
        <v>32595</v>
      </c>
      <c r="AB1263" t="n">
        <v>34174</v>
      </c>
      <c r="AC1263" t="n">
        <v>43077</v>
      </c>
      <c r="AE1263" t="n">
        <v>40504</v>
      </c>
      <c r="AF1263" t="n">
        <v>42235</v>
      </c>
      <c r="AG1263" t="n">
        <v>45153</v>
      </c>
      <c r="AH1263" t="n">
        <v>50682</v>
      </c>
      <c r="AJ1263" t="n">
        <v>48862</v>
      </c>
      <c r="AK1263" t="n">
        <v>50330</v>
      </c>
      <c r="AL1263" t="n">
        <v>52087</v>
      </c>
      <c r="AM1263" t="n">
        <v>52546</v>
      </c>
      <c r="AO1263" t="n">
        <v>53810</v>
      </c>
      <c r="AP1263" t="n">
        <v>51134</v>
      </c>
      <c r="AQ1263" t="n">
        <v>52859</v>
      </c>
      <c r="AR1263" t="n">
        <v>57065</v>
      </c>
      <c r="AT1263" t="n">
        <v>58080</v>
      </c>
    </row>
    <row r="1264">
      <c r="A1264" t="inlineStr">
        <is>
          <t>Liabilities associated with assets classified as held-for-sale</t>
        </is>
      </c>
      <c r="C1264" t="inlineStr">
        <is>
          <t>Million</t>
        </is>
      </c>
      <c r="D1264" t="inlineStr">
        <is>
          <t>QQQQ</t>
        </is>
      </c>
      <c r="F1264" t="n">
        <v>1438</v>
      </c>
      <c r="G1264" t="n">
        <v>617</v>
      </c>
      <c r="H1264" t="n">
        <v>305</v>
      </c>
      <c r="I1264" t="n">
        <v>522</v>
      </c>
      <c r="K1264" t="n">
        <v>785</v>
      </c>
      <c r="L1264" t="n">
        <v>430</v>
      </c>
      <c r="M1264" t="n">
        <v>1985</v>
      </c>
      <c r="N1264" t="n">
        <v>127</v>
      </c>
      <c r="P1264" t="n">
        <v>52</v>
      </c>
      <c r="Q1264" t="n">
        <v>742</v>
      </c>
      <c r="R1264" t="n">
        <v>1004</v>
      </c>
      <c r="S1264" t="n">
        <v>1424</v>
      </c>
      <c r="U1264" t="n">
        <v>568</v>
      </c>
      <c r="V1264" t="n">
        <v>1502</v>
      </c>
      <c r="W1264" t="n">
        <v>785</v>
      </c>
      <c r="X1264" t="n">
        <v>812</v>
      </c>
      <c r="Z1264" t="n">
        <v>2272</v>
      </c>
      <c r="AA1264" t="n">
        <v>2325</v>
      </c>
      <c r="AB1264" t="n">
        <v>2084</v>
      </c>
      <c r="AC1264" t="n">
        <v>1690</v>
      </c>
      <c r="AE1264" t="n">
        <v>304</v>
      </c>
      <c r="AF1264" t="n">
        <v>173</v>
      </c>
      <c r="AG1264" t="n">
        <v>1503</v>
      </c>
      <c r="AH1264" t="n">
        <v>2359</v>
      </c>
      <c r="AJ1264" t="n">
        <v>2728</v>
      </c>
      <c r="AK1264" t="n">
        <v>1287</v>
      </c>
      <c r="AL1264" t="n">
        <v>1773</v>
      </c>
      <c r="AM1264" t="n">
        <v>3148</v>
      </c>
      <c r="AO1264" t="n">
        <v>1153</v>
      </c>
      <c r="AP1264" t="n">
        <v>1556</v>
      </c>
      <c r="AQ1264" t="n">
        <v>2028</v>
      </c>
      <c r="AR1264" t="n">
        <v>876</v>
      </c>
      <c r="AT1264" t="n">
        <v>680</v>
      </c>
    </row>
    <row r="1265">
      <c r="A1265" t="inlineStr">
        <is>
          <t>Accounts payable and other (total)</t>
        </is>
      </c>
      <c r="C1265" t="inlineStr">
        <is>
          <t>Million</t>
        </is>
      </c>
      <c r="D1265" t="inlineStr">
        <is>
          <t>QQQQ</t>
        </is>
      </c>
      <c r="AC1265" t="n">
        <v>44767</v>
      </c>
      <c r="AE1265" t="n">
        <v>40808</v>
      </c>
      <c r="AF1265" t="n">
        <v>42408</v>
      </c>
      <c r="AG1265" t="n">
        <v>46656</v>
      </c>
      <c r="AH1265" t="n">
        <v>53041</v>
      </c>
      <c r="AJ1265" t="n">
        <v>51590</v>
      </c>
      <c r="AK1265" t="n">
        <v>51617</v>
      </c>
      <c r="AL1265" t="n">
        <v>53860</v>
      </c>
      <c r="AM1265" t="n">
        <v>56165</v>
      </c>
      <c r="AO1265" t="n">
        <v>54963</v>
      </c>
      <c r="AP1265" t="n">
        <v>52690</v>
      </c>
      <c r="AQ1265" t="n">
        <v>54887</v>
      </c>
      <c r="AR1265" t="n">
        <v>57620</v>
      </c>
      <c r="AT1265" t="n">
        <v>58760</v>
      </c>
    </row>
    <row r="1266">
      <c r="A1266" t="inlineStr">
        <is>
          <t>Accounts payable and other (total)-c</t>
        </is>
      </c>
      <c r="AC1266">
        <f>SUM(AC1263:AC1264)</f>
        <v/>
      </c>
      <c r="AE1266">
        <f>SUM(AE1263:AE1264)</f>
        <v/>
      </c>
      <c r="AF1266">
        <f>SUM(AF1263:AF1264)</f>
        <v/>
      </c>
      <c r="AG1266">
        <f>SUM(AG1263:AG1264)</f>
        <v/>
      </c>
      <c r="AH1266">
        <f>SUM(AH1263:AH1264)</f>
        <v/>
      </c>
      <c r="AJ1266">
        <f>SUM(AJ1263:AJ1264)</f>
        <v/>
      </c>
      <c r="AK1266">
        <f>SUM(AK1263:AK1264)</f>
        <v/>
      </c>
      <c r="AL1266">
        <f>SUM(AL1263:AL1264)</f>
        <v/>
      </c>
      <c r="AM1266">
        <f>SUM(AM1263:AM1264)</f>
        <v/>
      </c>
      <c r="AO1266">
        <f>SUM(AO1263:AO1264)</f>
        <v/>
      </c>
      <c r="AP1266">
        <f>SUM(AP1263:AP1264)</f>
        <v/>
      </c>
      <c r="AQ1266">
        <f>SUM(AQ1263:AQ1264)</f>
        <v/>
      </c>
      <c r="AR1266">
        <f>SUM(AR1263:AR1264)</f>
        <v/>
      </c>
      <c r="AT1266">
        <f>SUM(AT1263:AT1264)</f>
        <v/>
      </c>
    </row>
    <row r="1267">
      <c r="A1267" t="inlineStr">
        <is>
          <t>Sum check</t>
        </is>
      </c>
      <c r="AC1267">
        <f>AC1265-AC1266</f>
        <v/>
      </c>
      <c r="AE1267">
        <f>AE1265-AE1266</f>
        <v/>
      </c>
      <c r="AF1267">
        <f>AF1265-AF1266</f>
        <v/>
      </c>
      <c r="AG1267">
        <f>AG1265-AG1266</f>
        <v/>
      </c>
      <c r="AH1267">
        <f>AH1265-AH1266</f>
        <v/>
      </c>
      <c r="AJ1267">
        <f>AJ1265-AJ1266</f>
        <v/>
      </c>
      <c r="AK1267">
        <f>AK1265-AK1266</f>
        <v/>
      </c>
      <c r="AL1267">
        <f>AL1265-AL1266</f>
        <v/>
      </c>
      <c r="AM1267">
        <f>AM1265-AM1266</f>
        <v/>
      </c>
      <c r="AO1267">
        <f>AO1265-AO1266</f>
        <v/>
      </c>
      <c r="AP1267">
        <f>AP1265-AP1266</f>
        <v/>
      </c>
      <c r="AQ1267">
        <f>AQ1265-AQ1266</f>
        <v/>
      </c>
      <c r="AR1267">
        <f>AR1265-AR1266</f>
        <v/>
      </c>
      <c r="AT1267">
        <f>AT1265-AT1266</f>
        <v/>
      </c>
    </row>
    <row r="1269">
      <c r="A1269" t="inlineStr">
        <is>
          <t>Corporate borrowings</t>
        </is>
      </c>
      <c r="C1269" t="inlineStr">
        <is>
          <t>Million</t>
        </is>
      </c>
      <c r="D1269" t="inlineStr">
        <is>
          <t>QQQQ</t>
        </is>
      </c>
      <c r="F1269" t="n">
        <v>4668</v>
      </c>
      <c r="G1269" t="n">
        <v>3826</v>
      </c>
      <c r="H1269" t="n">
        <v>4426</v>
      </c>
      <c r="I1269" t="n">
        <v>3936</v>
      </c>
      <c r="K1269" t="n">
        <v>4329</v>
      </c>
      <c r="L1269" t="n">
        <v>4469</v>
      </c>
      <c r="M1269" t="n">
        <v>4674</v>
      </c>
      <c r="N1269" t="n">
        <v>4500</v>
      </c>
      <c r="P1269" t="n">
        <v>5272</v>
      </c>
      <c r="Q1269" t="n">
        <v>4924</v>
      </c>
      <c r="R1269" t="n">
        <v>5705</v>
      </c>
      <c r="S1269" t="n">
        <v>5659</v>
      </c>
      <c r="U1269" t="n">
        <v>6476</v>
      </c>
      <c r="V1269" t="n">
        <v>6424</v>
      </c>
      <c r="W1269" t="n">
        <v>6661</v>
      </c>
      <c r="X1269" t="n">
        <v>6409</v>
      </c>
      <c r="Z1269" t="n">
        <v>7459</v>
      </c>
      <c r="AA1269" t="n">
        <v>7060</v>
      </c>
      <c r="AB1269" t="n">
        <v>7035</v>
      </c>
      <c r="AC1269" t="n">
        <v>7083</v>
      </c>
      <c r="AE1269" t="n">
        <v>7235</v>
      </c>
      <c r="AF1269" t="n">
        <v>8051</v>
      </c>
      <c r="AG1269" t="n">
        <v>8587</v>
      </c>
      <c r="AH1269" t="n">
        <v>9077</v>
      </c>
      <c r="AJ1269" t="n">
        <v>9102</v>
      </c>
      <c r="AK1269" t="n">
        <v>9145</v>
      </c>
      <c r="AL1269" t="n">
        <v>10309</v>
      </c>
      <c r="AM1269" t="n">
        <v>10875</v>
      </c>
      <c r="AO1269" t="n">
        <v>11154</v>
      </c>
      <c r="AP1269" t="n">
        <v>12054</v>
      </c>
      <c r="AQ1269" t="n">
        <v>11296</v>
      </c>
      <c r="AR1269" t="n">
        <v>11390</v>
      </c>
      <c r="AT1269" t="n">
        <v>12367</v>
      </c>
    </row>
    <row r="1270">
      <c r="A1270" t="inlineStr">
        <is>
          <t>Property-specific borrowings</t>
        </is>
      </c>
      <c r="C1270" t="inlineStr">
        <is>
          <t>Million</t>
        </is>
      </c>
      <c r="D1270" t="inlineStr">
        <is>
          <t>QQQQ</t>
        </is>
      </c>
      <c r="F1270" t="n">
        <v>39524</v>
      </c>
      <c r="G1270" t="n">
        <v>40332</v>
      </c>
      <c r="H1270" t="n">
        <v>46428</v>
      </c>
      <c r="I1270" t="n">
        <v>46044</v>
      </c>
      <c r="K1270" t="n">
        <v>50699</v>
      </c>
      <c r="L1270" t="n">
        <v>50887</v>
      </c>
      <c r="M1270" t="n">
        <v>50910</v>
      </c>
      <c r="N1270" t="n">
        <v>52442</v>
      </c>
      <c r="P1270" t="n">
        <v>56635</v>
      </c>
      <c r="Q1270" t="n">
        <v>57246</v>
      </c>
      <c r="R1270" t="n">
        <v>58095</v>
      </c>
      <c r="S1270" t="n">
        <v>63721</v>
      </c>
      <c r="U1270" t="n">
        <v>65901</v>
      </c>
      <c r="V1270" t="n">
        <v>70638</v>
      </c>
      <c r="W1270" t="n">
        <v>91551</v>
      </c>
    </row>
    <row r="1271">
      <c r="A1271" t="inlineStr">
        <is>
          <t>Subsidiary borrowings</t>
        </is>
      </c>
      <c r="C1271" t="inlineStr">
        <is>
          <t>Million</t>
        </is>
      </c>
      <c r="D1271" t="inlineStr">
        <is>
          <t>QQQQ</t>
        </is>
      </c>
      <c r="F1271" t="n">
        <v>9209</v>
      </c>
      <c r="G1271" t="n">
        <v>8698</v>
      </c>
      <c r="H1271" t="n">
        <v>8587</v>
      </c>
      <c r="I1271" t="n">
        <v>8303</v>
      </c>
      <c r="K1271" t="n">
        <v>9695</v>
      </c>
      <c r="L1271" t="n">
        <v>10174</v>
      </c>
      <c r="M1271" t="n">
        <v>9663</v>
      </c>
      <c r="N1271" t="n">
        <v>7949</v>
      </c>
      <c r="P1271" t="n">
        <v>7990</v>
      </c>
      <c r="Q1271" t="n">
        <v>9829</v>
      </c>
      <c r="R1271" t="n">
        <v>9487</v>
      </c>
      <c r="S1271" t="n">
        <v>9009</v>
      </c>
      <c r="U1271" t="n">
        <v>7938</v>
      </c>
      <c r="V1271" t="n">
        <v>8107</v>
      </c>
      <c r="W1271" t="n">
        <v>8762</v>
      </c>
    </row>
    <row r="1272">
      <c r="A1272" t="inlineStr">
        <is>
          <t>Non-recourse borrowings in entities that we manage</t>
        </is>
      </c>
      <c r="C1272" t="inlineStr">
        <is>
          <t>Million</t>
        </is>
      </c>
      <c r="D1272" t="inlineStr">
        <is>
          <t>QQQQ</t>
        </is>
      </c>
      <c r="X1272" t="n">
        <v>111809</v>
      </c>
      <c r="Z1272" t="n">
        <v>111550</v>
      </c>
      <c r="AA1272" t="n">
        <v>123371</v>
      </c>
      <c r="AB1272" t="n">
        <v>123204</v>
      </c>
      <c r="AC1272" t="n">
        <v>136292</v>
      </c>
      <c r="AE1272" t="n">
        <v>133760</v>
      </c>
      <c r="AF1272" t="n">
        <v>136362</v>
      </c>
      <c r="AG1272" t="n">
        <v>140230</v>
      </c>
      <c r="AH1272" t="n">
        <v>139324</v>
      </c>
      <c r="AJ1272" t="n">
        <v>139487</v>
      </c>
      <c r="AK1272" t="n">
        <v>143126</v>
      </c>
      <c r="AL1272" t="n">
        <v>156165</v>
      </c>
      <c r="AM1272" t="n">
        <v>165057</v>
      </c>
      <c r="AO1272" t="n">
        <v>173880</v>
      </c>
      <c r="AP1272" t="n">
        <v>187585</v>
      </c>
      <c r="AQ1272" t="n">
        <v>193180</v>
      </c>
      <c r="AR1272" t="n">
        <v>203005</v>
      </c>
      <c r="AT1272" t="n">
        <v>210460</v>
      </c>
    </row>
    <row r="1273">
      <c r="A1273" t="inlineStr">
        <is>
          <t>Deferred income tax liabilities</t>
        </is>
      </c>
      <c r="C1273" t="inlineStr">
        <is>
          <t>Million</t>
        </is>
      </c>
      <c r="D1273" t="inlineStr">
        <is>
          <t>QQQQ</t>
        </is>
      </c>
      <c r="F1273" t="n">
        <v>8117</v>
      </c>
      <c r="G1273" t="n">
        <v>7951</v>
      </c>
      <c r="H1273" t="n">
        <v>7763</v>
      </c>
      <c r="I1273" t="n">
        <v>8785</v>
      </c>
      <c r="K1273" t="n">
        <v>10216</v>
      </c>
      <c r="L1273" t="n">
        <v>10447</v>
      </c>
      <c r="M1273" t="n">
        <v>9465</v>
      </c>
      <c r="N1273" t="n">
        <v>9640</v>
      </c>
      <c r="P1273" t="n">
        <v>9830</v>
      </c>
      <c r="Q1273" t="n">
        <v>11909</v>
      </c>
      <c r="R1273" t="n">
        <v>12233</v>
      </c>
      <c r="S1273" t="n">
        <v>11409</v>
      </c>
      <c r="U1273" t="n">
        <v>11146</v>
      </c>
      <c r="V1273" t="n">
        <v>11103</v>
      </c>
      <c r="W1273" t="n">
        <v>11550</v>
      </c>
      <c r="X1273" t="n">
        <v>12236</v>
      </c>
      <c r="Z1273" t="n">
        <v>12511</v>
      </c>
      <c r="AA1273" t="n">
        <v>13752</v>
      </c>
      <c r="AB1273" t="n">
        <v>13214</v>
      </c>
      <c r="AC1273" t="n">
        <v>14849</v>
      </c>
      <c r="AE1273" t="n">
        <v>14175</v>
      </c>
      <c r="AF1273" t="n">
        <v>14347</v>
      </c>
      <c r="AG1273" t="n">
        <v>14314</v>
      </c>
      <c r="AH1273" t="n">
        <v>15913</v>
      </c>
      <c r="AJ1273" t="n">
        <v>15263</v>
      </c>
      <c r="AK1273" t="n">
        <v>15914</v>
      </c>
      <c r="AL1273" t="n">
        <v>17729</v>
      </c>
      <c r="AM1273" t="n">
        <v>20328</v>
      </c>
      <c r="AO1273" t="n">
        <v>20891</v>
      </c>
      <c r="AP1273" t="n">
        <v>20737</v>
      </c>
      <c r="AQ1273" t="n">
        <v>21487</v>
      </c>
      <c r="AR1273" t="n">
        <v>23190</v>
      </c>
      <c r="AT1273" t="n">
        <v>24143</v>
      </c>
    </row>
    <row r="1274">
      <c r="A1274" t="inlineStr">
        <is>
          <t>Subsidiary equity obligations</t>
        </is>
      </c>
      <c r="C1274" t="inlineStr">
        <is>
          <t>Million</t>
        </is>
      </c>
      <c r="D1274" t="inlineStr">
        <is>
          <t>QQQQ</t>
        </is>
      </c>
      <c r="F1274" t="n">
        <v>3425</v>
      </c>
      <c r="G1274" t="n">
        <v>3435</v>
      </c>
      <c r="H1274" t="n">
        <v>3356</v>
      </c>
      <c r="I1274" t="n">
        <v>3331</v>
      </c>
      <c r="K1274" t="n">
        <v>3419</v>
      </c>
      <c r="L1274" t="n">
        <v>3360</v>
      </c>
      <c r="M1274" t="n">
        <v>3543</v>
      </c>
      <c r="N1274" t="n">
        <v>3565</v>
      </c>
      <c r="P1274" t="n">
        <v>3766</v>
      </c>
      <c r="Q1274" t="n">
        <v>3618</v>
      </c>
      <c r="R1274" t="n">
        <v>3677</v>
      </c>
      <c r="S1274" t="n">
        <v>3661</v>
      </c>
      <c r="U1274" t="n">
        <v>3935</v>
      </c>
      <c r="V1274" t="n">
        <v>3894</v>
      </c>
      <c r="W1274" t="n">
        <v>3847</v>
      </c>
      <c r="X1274" t="n">
        <v>3876</v>
      </c>
      <c r="Z1274" t="n">
        <v>3941</v>
      </c>
      <c r="AA1274" t="n">
        <v>4104</v>
      </c>
      <c r="AB1274" t="n">
        <v>4096</v>
      </c>
      <c r="AC1274" t="n">
        <v>4132</v>
      </c>
      <c r="AE1274" t="n">
        <v>4158</v>
      </c>
      <c r="AF1274" t="n">
        <v>4201</v>
      </c>
      <c r="AG1274" t="n">
        <v>3989</v>
      </c>
      <c r="AH1274" t="n">
        <v>3699</v>
      </c>
      <c r="AJ1274" t="n">
        <v>3647</v>
      </c>
      <c r="AK1274" t="n">
        <v>3478</v>
      </c>
      <c r="AL1274" t="n">
        <v>3790</v>
      </c>
      <c r="AM1274" t="n">
        <v>3837</v>
      </c>
      <c r="AO1274" t="n">
        <v>4632</v>
      </c>
      <c r="AP1274" t="n">
        <v>4788</v>
      </c>
      <c r="AQ1274" t="n">
        <v>4324</v>
      </c>
      <c r="AR1274" t="n">
        <v>4188</v>
      </c>
      <c r="AT1274" t="n">
        <v>4098</v>
      </c>
    </row>
    <row r="1276">
      <c r="A1276" t="inlineStr">
        <is>
          <t>Equity</t>
        </is>
      </c>
    </row>
    <row r="1277">
      <c r="A1277" t="inlineStr">
        <is>
          <t>Preferred equity</t>
        </is>
      </c>
      <c r="C1277" t="inlineStr">
        <is>
          <t>Million</t>
        </is>
      </c>
      <c r="D1277" t="inlineStr">
        <is>
          <t>QQQQ</t>
        </is>
      </c>
      <c r="F1277" t="n">
        <v>3549</v>
      </c>
      <c r="G1277" t="n">
        <v>3549</v>
      </c>
      <c r="H1277" t="n">
        <v>3549</v>
      </c>
      <c r="I1277" t="n">
        <v>3739</v>
      </c>
      <c r="K1277" t="n">
        <v>3739</v>
      </c>
      <c r="L1277" t="n">
        <v>3734</v>
      </c>
      <c r="M1277" t="n">
        <v>3732</v>
      </c>
      <c r="N1277" t="n">
        <v>3954</v>
      </c>
      <c r="P1277" t="n">
        <v>3950</v>
      </c>
      <c r="Q1277" t="n">
        <v>3949</v>
      </c>
      <c r="R1277" t="n">
        <v>4196</v>
      </c>
      <c r="S1277" t="n">
        <v>4192</v>
      </c>
      <c r="U1277" t="n">
        <v>4192</v>
      </c>
      <c r="V1277" t="n">
        <v>4192</v>
      </c>
      <c r="W1277" t="n">
        <v>4192</v>
      </c>
      <c r="X1277" t="n">
        <v>4168</v>
      </c>
      <c r="Z1277" t="n">
        <v>4149</v>
      </c>
      <c r="AA1277" t="n">
        <v>4146</v>
      </c>
      <c r="AB1277" t="n">
        <v>4145</v>
      </c>
      <c r="AC1277" t="n">
        <v>4145</v>
      </c>
      <c r="AE1277" t="n">
        <v>4145</v>
      </c>
      <c r="AF1277" t="n">
        <v>4145</v>
      </c>
      <c r="AG1277" t="n">
        <v>4145</v>
      </c>
      <c r="AH1277" t="n">
        <v>4145</v>
      </c>
      <c r="AJ1277" t="n">
        <v>4145</v>
      </c>
      <c r="AK1277" t="n">
        <v>4145</v>
      </c>
      <c r="AL1277" t="n">
        <v>4145</v>
      </c>
      <c r="AM1277" t="n">
        <v>4145</v>
      </c>
      <c r="AO1277" t="n">
        <v>4145</v>
      </c>
      <c r="AP1277" t="n">
        <v>4145</v>
      </c>
      <c r="AQ1277" t="n">
        <v>4145</v>
      </c>
      <c r="AR1277" t="n">
        <v>4145</v>
      </c>
      <c r="AT1277" t="n">
        <v>4103</v>
      </c>
    </row>
    <row r="1278">
      <c r="A1278" t="inlineStr">
        <is>
          <t>Non-controlling interests in net assets</t>
        </is>
      </c>
      <c r="C1278" t="inlineStr">
        <is>
          <t>Million</t>
        </is>
      </c>
      <c r="D1278" t="inlineStr">
        <is>
          <t>QQQQ</t>
        </is>
      </c>
      <c r="F1278" t="n">
        <v>29360</v>
      </c>
      <c r="G1278" t="n">
        <v>30006</v>
      </c>
      <c r="H1278" t="n">
        <v>29401</v>
      </c>
      <c r="I1278" t="n">
        <v>31920</v>
      </c>
      <c r="K1278" t="n">
        <v>35806</v>
      </c>
      <c r="L1278" t="n">
        <v>39172</v>
      </c>
      <c r="M1278" t="n">
        <v>40955</v>
      </c>
      <c r="N1278" t="n">
        <v>43235</v>
      </c>
      <c r="P1278" t="n">
        <v>43965</v>
      </c>
      <c r="Q1278" t="n">
        <v>47767</v>
      </c>
      <c r="R1278" t="n">
        <v>50171</v>
      </c>
      <c r="S1278" t="n">
        <v>51628</v>
      </c>
      <c r="U1278" t="n">
        <v>52667</v>
      </c>
      <c r="V1278" t="n">
        <v>50597</v>
      </c>
      <c r="W1278" t="n">
        <v>61376</v>
      </c>
      <c r="X1278" t="n">
        <v>67335</v>
      </c>
      <c r="Z1278" t="n">
        <v>68021</v>
      </c>
      <c r="AA1278" t="n">
        <v>72324</v>
      </c>
      <c r="AB1278" t="n">
        <v>74029</v>
      </c>
      <c r="AC1278" t="n">
        <v>81833</v>
      </c>
      <c r="AE1278" t="n">
        <v>79637</v>
      </c>
      <c r="AF1278" t="n">
        <v>78996</v>
      </c>
      <c r="AG1278" t="n">
        <v>80156</v>
      </c>
      <c r="AH1278" t="n">
        <v>86804</v>
      </c>
      <c r="AJ1278" t="n">
        <v>88836</v>
      </c>
      <c r="AK1278" t="n">
        <v>88423</v>
      </c>
      <c r="AL1278" t="n">
        <v>80618</v>
      </c>
      <c r="AM1278" t="n">
        <v>88386</v>
      </c>
      <c r="AO1278" t="n">
        <v>88889</v>
      </c>
      <c r="AP1278" t="n">
        <v>88215</v>
      </c>
      <c r="AQ1278" t="n">
        <v>89430</v>
      </c>
      <c r="AR1278" t="n">
        <v>98138</v>
      </c>
      <c r="AT1278" t="n">
        <v>102851</v>
      </c>
    </row>
    <row r="1279">
      <c r="A1279" t="inlineStr">
        <is>
          <t>Common equity</t>
        </is>
      </c>
      <c r="C1279" t="inlineStr">
        <is>
          <t>Million</t>
        </is>
      </c>
      <c r="D1279" t="inlineStr">
        <is>
          <t>QQQQ</t>
        </is>
      </c>
      <c r="F1279" t="n">
        <v>19440</v>
      </c>
      <c r="G1279" t="n">
        <v>21467</v>
      </c>
      <c r="H1279" t="n">
        <v>20306</v>
      </c>
      <c r="I1279" t="n">
        <v>21568</v>
      </c>
      <c r="K1279" t="n">
        <v>21882</v>
      </c>
      <c r="L1279" t="n">
        <v>21633</v>
      </c>
      <c r="M1279" t="n">
        <v>22432</v>
      </c>
      <c r="N1279" t="n">
        <v>22499</v>
      </c>
      <c r="P1279" t="n">
        <v>22511</v>
      </c>
      <c r="Q1279" t="n">
        <v>22329</v>
      </c>
      <c r="R1279" t="n">
        <v>22964</v>
      </c>
      <c r="S1279" t="n">
        <v>24052</v>
      </c>
      <c r="U1279" t="n">
        <v>24456</v>
      </c>
      <c r="V1279" t="n">
        <v>24381</v>
      </c>
      <c r="W1279" t="n">
        <v>22691</v>
      </c>
      <c r="X1279" t="n">
        <v>25647</v>
      </c>
      <c r="Z1279" t="n">
        <v>26394</v>
      </c>
      <c r="AA1279" t="n">
        <v>26659</v>
      </c>
      <c r="AB1279" t="n">
        <v>29427</v>
      </c>
      <c r="AC1279" t="n">
        <v>30868</v>
      </c>
      <c r="AE1279" t="n">
        <v>28665</v>
      </c>
      <c r="AF1279" t="n">
        <v>27925</v>
      </c>
      <c r="AG1279" t="n">
        <v>29006</v>
      </c>
      <c r="AH1279" t="n">
        <v>31693</v>
      </c>
      <c r="AJ1279" t="n">
        <v>32953</v>
      </c>
      <c r="AK1279" t="n">
        <v>33369</v>
      </c>
      <c r="AL1279" t="n">
        <v>38808</v>
      </c>
      <c r="AM1279" t="n">
        <v>42210</v>
      </c>
      <c r="AO1279" t="n">
        <v>43399</v>
      </c>
      <c r="AP1279" t="n">
        <v>41652</v>
      </c>
      <c r="AQ1279" t="n">
        <v>40401</v>
      </c>
      <c r="AR1279" t="n">
        <v>39608</v>
      </c>
      <c r="AT1279" t="n">
        <v>39960</v>
      </c>
    </row>
    <row r="1280">
      <c r="A1280" t="inlineStr">
        <is>
          <t>Total equity</t>
        </is>
      </c>
      <c r="C1280" t="inlineStr">
        <is>
          <t>Million</t>
        </is>
      </c>
      <c r="D1280" t="inlineStr">
        <is>
          <t>QQQQ</t>
        </is>
      </c>
      <c r="F1280" t="n">
        <v>52349</v>
      </c>
      <c r="G1280" t="n">
        <v>55022</v>
      </c>
      <c r="H1280" t="n">
        <v>53256</v>
      </c>
      <c r="I1280" t="n">
        <v>57227</v>
      </c>
      <c r="K1280" t="n">
        <v>61427</v>
      </c>
      <c r="L1280" t="n">
        <v>64539</v>
      </c>
      <c r="M1280" t="n">
        <v>67119</v>
      </c>
      <c r="N1280" t="n">
        <v>69688</v>
      </c>
      <c r="P1280" t="n">
        <v>70426</v>
      </c>
      <c r="Q1280" t="n">
        <v>74045</v>
      </c>
      <c r="R1280" t="n">
        <v>77331</v>
      </c>
      <c r="S1280" t="n">
        <v>79872</v>
      </c>
      <c r="U1280" t="n">
        <v>81315</v>
      </c>
      <c r="V1280" t="n">
        <v>79170</v>
      </c>
      <c r="W1280" t="n">
        <v>88259</v>
      </c>
      <c r="X1280" t="n">
        <v>97150</v>
      </c>
      <c r="Z1280" t="n">
        <v>98564</v>
      </c>
      <c r="AA1280" t="n">
        <v>103129</v>
      </c>
      <c r="AB1280" t="n">
        <v>107601</v>
      </c>
      <c r="AC1280" t="n">
        <v>116846</v>
      </c>
      <c r="AE1280" t="n">
        <v>112447</v>
      </c>
      <c r="AF1280" t="n">
        <v>111066</v>
      </c>
      <c r="AG1280" t="n">
        <v>113307</v>
      </c>
      <c r="AH1280" t="n">
        <v>122642</v>
      </c>
      <c r="AJ1280" t="n">
        <v>125934</v>
      </c>
      <c r="AK1280" t="n">
        <v>125937</v>
      </c>
      <c r="AL1280" t="n">
        <v>123571</v>
      </c>
      <c r="AM1280" t="n">
        <v>134741</v>
      </c>
      <c r="AO1280" t="n">
        <v>136433</v>
      </c>
      <c r="AP1280" t="n">
        <v>134012</v>
      </c>
      <c r="AQ1280" t="n">
        <v>133976</v>
      </c>
      <c r="AR1280" t="n">
        <v>141891</v>
      </c>
      <c r="AT1280" t="n">
        <v>146914</v>
      </c>
    </row>
    <row r="1281">
      <c r="A1281" t="inlineStr">
        <is>
          <t>Total equity-c</t>
        </is>
      </c>
      <c r="F1281">
        <f>SUM(F1277:F1279)</f>
        <v/>
      </c>
      <c r="G1281">
        <f>SUM(G1277:G1279)</f>
        <v/>
      </c>
      <c r="H1281">
        <f>SUM(H1277:H1279)</f>
        <v/>
      </c>
      <c r="I1281">
        <f>SUM(I1277:I1279)</f>
        <v/>
      </c>
      <c r="K1281">
        <f>SUM(K1277:K1279)</f>
        <v/>
      </c>
      <c r="L1281">
        <f>SUM(L1277:L1279)</f>
        <v/>
      </c>
      <c r="M1281">
        <f>SUM(M1277:M1279)</f>
        <v/>
      </c>
      <c r="N1281">
        <f>SUM(N1277:N1279)</f>
        <v/>
      </c>
      <c r="P1281">
        <f>SUM(P1277:P1279)</f>
        <v/>
      </c>
      <c r="Q1281">
        <f>SUM(Q1277:Q1279)</f>
        <v/>
      </c>
      <c r="R1281">
        <f>SUM(R1277:R1279)</f>
        <v/>
      </c>
      <c r="S1281">
        <f>SUM(S1277:S1279)</f>
        <v/>
      </c>
      <c r="U1281">
        <f>SUM(U1277:U1279)</f>
        <v/>
      </c>
      <c r="V1281">
        <f>SUM(V1277:V1279)</f>
        <v/>
      </c>
      <c r="W1281">
        <f>SUM(W1277:W1279)</f>
        <v/>
      </c>
      <c r="X1281">
        <f>SUM(X1277:X1279)</f>
        <v/>
      </c>
      <c r="Z1281">
        <f>SUM(Z1277:Z1279)</f>
        <v/>
      </c>
      <c r="AA1281">
        <f>SUM(AA1277:AA1279)</f>
        <v/>
      </c>
      <c r="AB1281">
        <f>SUM(AB1277:AB1279)</f>
        <v/>
      </c>
      <c r="AC1281">
        <f>SUM(AC1277:AC1279)</f>
        <v/>
      </c>
      <c r="AE1281">
        <f>SUM(AE1277:AE1279)</f>
        <v/>
      </c>
      <c r="AF1281">
        <f>SUM(AF1277:AF1279)</f>
        <v/>
      </c>
      <c r="AG1281">
        <f>SUM(AG1277:AG1279)</f>
        <v/>
      </c>
      <c r="AH1281">
        <f>SUM(AH1277:AH1279)</f>
        <v/>
      </c>
      <c r="AJ1281">
        <f>SUM(AJ1277:AJ1279)</f>
        <v/>
      </c>
      <c r="AK1281">
        <f>SUM(AK1277:AK1279)</f>
        <v/>
      </c>
      <c r="AL1281">
        <f>SUM(AL1277:AL1279)</f>
        <v/>
      </c>
      <c r="AM1281">
        <f>SUM(AM1277:AM1279)</f>
        <v/>
      </c>
      <c r="AO1281">
        <f>SUM(AO1277:AO1279)</f>
        <v/>
      </c>
      <c r="AP1281">
        <f>SUM(AP1277:AP1279)</f>
        <v/>
      </c>
      <c r="AQ1281">
        <f>SUM(AQ1277:AQ1279)</f>
        <v/>
      </c>
      <c r="AR1281">
        <f>SUM(AR1277:AR1279)</f>
        <v/>
      </c>
      <c r="AT1281">
        <f>SUM(AT1277:AT1279)</f>
        <v/>
      </c>
    </row>
    <row r="1282">
      <c r="A1282" t="inlineStr">
        <is>
          <t>Sum check</t>
        </is>
      </c>
      <c r="F1282">
        <f>F1280-F1281</f>
        <v/>
      </c>
      <c r="G1282">
        <f>G1280-G1281</f>
        <v/>
      </c>
      <c r="H1282">
        <f>H1280-H1281</f>
        <v/>
      </c>
      <c r="I1282">
        <f>I1280-I1281</f>
        <v/>
      </c>
      <c r="K1282">
        <f>K1280-K1281</f>
        <v/>
      </c>
      <c r="L1282">
        <f>L1280-L1281</f>
        <v/>
      </c>
      <c r="M1282">
        <f>M1280-M1281</f>
        <v/>
      </c>
      <c r="N1282">
        <f>N1280-N1281</f>
        <v/>
      </c>
      <c r="P1282">
        <f>P1280-P1281</f>
        <v/>
      </c>
      <c r="Q1282">
        <f>Q1280-Q1281</f>
        <v/>
      </c>
      <c r="R1282">
        <f>R1280-R1281</f>
        <v/>
      </c>
      <c r="S1282">
        <f>S1280-S1281</f>
        <v/>
      </c>
      <c r="U1282">
        <f>U1280-U1281</f>
        <v/>
      </c>
      <c r="V1282">
        <f>V1280-V1281</f>
        <v/>
      </c>
      <c r="W1282">
        <f>W1280-W1281</f>
        <v/>
      </c>
      <c r="X1282">
        <f>X1280-X1281</f>
        <v/>
      </c>
      <c r="Z1282">
        <f>Z1280-Z1281</f>
        <v/>
      </c>
      <c r="AA1282">
        <f>AA1280-AA1281</f>
        <v/>
      </c>
      <c r="AB1282">
        <f>AB1280-AB1281</f>
        <v/>
      </c>
      <c r="AC1282">
        <f>AC1280-AC1281</f>
        <v/>
      </c>
      <c r="AE1282">
        <f>AE1280-AE1281</f>
        <v/>
      </c>
      <c r="AF1282">
        <f>AF1280-AF1281</f>
        <v/>
      </c>
      <c r="AG1282">
        <f>AG1280-AG1281</f>
        <v/>
      </c>
      <c r="AH1282">
        <f>AH1280-AH1281</f>
        <v/>
      </c>
      <c r="AJ1282">
        <f>AJ1280-AJ1281</f>
        <v/>
      </c>
      <c r="AK1282">
        <f>AK1280-AK1281</f>
        <v/>
      </c>
      <c r="AL1282">
        <f>AL1280-AL1281</f>
        <v/>
      </c>
      <c r="AM1282">
        <f>AM1280-AM1281</f>
        <v/>
      </c>
      <c r="AO1282">
        <f>AO1280-AO1281</f>
        <v/>
      </c>
      <c r="AP1282">
        <f>AP1280-AP1281</f>
        <v/>
      </c>
      <c r="AQ1282">
        <f>AQ1280-AQ1281</f>
        <v/>
      </c>
      <c r="AR1282">
        <f>AR1280-AR1281</f>
        <v/>
      </c>
      <c r="AT1282">
        <f>AT1280-AT1281</f>
        <v/>
      </c>
    </row>
    <row r="1284">
      <c r="A1284" t="inlineStr">
        <is>
          <t>Total liabilities and equity (deficit)</t>
        </is>
      </c>
      <c r="C1284" t="inlineStr">
        <is>
          <t>Million</t>
        </is>
      </c>
      <c r="D1284" t="inlineStr">
        <is>
          <t>QQQQ</t>
        </is>
      </c>
      <c r="F1284" t="n">
        <v>129292</v>
      </c>
      <c r="G1284" t="n">
        <v>130998</v>
      </c>
      <c r="H1284" t="n">
        <v>135414</v>
      </c>
      <c r="I1284" t="n">
        <v>139514</v>
      </c>
      <c r="K1284" t="n">
        <v>152791</v>
      </c>
      <c r="L1284" t="n">
        <v>156543</v>
      </c>
      <c r="M1284" t="n">
        <v>159837</v>
      </c>
      <c r="N1284" t="n">
        <v>159826</v>
      </c>
      <c r="P1284" t="n">
        <v>165996</v>
      </c>
      <c r="Q1284" t="n">
        <v>178183</v>
      </c>
      <c r="R1284" t="n">
        <v>184577</v>
      </c>
      <c r="S1284" t="n">
        <v>192720</v>
      </c>
      <c r="U1284" t="n">
        <v>195935</v>
      </c>
      <c r="V1284" t="n">
        <v>199168</v>
      </c>
      <c r="W1284" t="n">
        <v>233961</v>
      </c>
      <c r="X1284" t="n">
        <v>256281</v>
      </c>
      <c r="Z1284" t="n">
        <v>264225</v>
      </c>
      <c r="AA1284" t="n">
        <v>286336</v>
      </c>
      <c r="AB1284" t="n">
        <v>291408</v>
      </c>
      <c r="AC1284" t="n">
        <v>323969</v>
      </c>
      <c r="AE1284" t="n">
        <v>312583</v>
      </c>
      <c r="AF1284" t="n">
        <v>316435</v>
      </c>
      <c r="AG1284" t="n">
        <v>327083</v>
      </c>
      <c r="AH1284" t="n">
        <v>343696</v>
      </c>
      <c r="AJ1284" t="n">
        <v>345023</v>
      </c>
      <c r="AK1284" t="n">
        <v>349217</v>
      </c>
      <c r="AL1284" t="n">
        <v>365424</v>
      </c>
      <c r="AM1284" t="n">
        <v>391003</v>
      </c>
      <c r="AO1284" t="n">
        <v>401953</v>
      </c>
      <c r="AP1284" t="n">
        <v>411866</v>
      </c>
      <c r="AQ1284" t="n">
        <v>419150</v>
      </c>
      <c r="AR1284" t="n">
        <v>441284</v>
      </c>
      <c r="AT1284" t="n">
        <v>456742</v>
      </c>
    </row>
    <row r="1285">
      <c r="A1285" t="inlineStr">
        <is>
          <t>Total liabilities and equity (deficit)-c</t>
        </is>
      </c>
      <c r="F1285">
        <f>SUM(F1277:F1279,F1269:F1274,F1263:F1264)</f>
        <v/>
      </c>
      <c r="G1285">
        <f>SUM(G1277:G1279,G1269:G1274,G1263:G1264)</f>
        <v/>
      </c>
      <c r="H1285">
        <f>SUM(H1277:H1279,H1269:H1274,H1263:H1264)</f>
        <v/>
      </c>
      <c r="I1285">
        <f>SUM(I1277:I1279,I1269:I1274,I1263:I1264)</f>
        <v/>
      </c>
      <c r="K1285">
        <f>SUM(K1277:K1279,K1269:K1274,K1263:K1264)</f>
        <v/>
      </c>
      <c r="L1285">
        <f>SUM(L1277:L1279,L1269:L1274,L1263:L1264)</f>
        <v/>
      </c>
      <c r="M1285">
        <f>SUM(M1277:M1279,M1269:M1274,M1263:M1264)</f>
        <v/>
      </c>
      <c r="N1285">
        <f>SUM(N1277:N1279,N1269:N1274,N1263:N1264)</f>
        <v/>
      </c>
      <c r="P1285">
        <f>SUM(P1277:P1279,P1269:P1274,P1263:P1264)</f>
        <v/>
      </c>
      <c r="Q1285">
        <f>SUM(Q1277:Q1279,Q1269:Q1274,Q1263:Q1264)</f>
        <v/>
      </c>
      <c r="R1285">
        <f>SUM(R1277:R1279,R1269:R1274,R1263:R1264)</f>
        <v/>
      </c>
      <c r="S1285">
        <f>SUM(S1277:S1279,S1269:S1274,S1263:S1264)</f>
        <v/>
      </c>
      <c r="U1285">
        <f>SUM(U1277:U1279,U1269:U1274,U1263:U1264)</f>
        <v/>
      </c>
      <c r="V1285">
        <f>SUM(V1277:V1279,V1269:V1274,V1263:V1264)</f>
        <v/>
      </c>
      <c r="W1285">
        <f>SUM(W1277:W1279,W1269:W1274,W1263:W1264)</f>
        <v/>
      </c>
      <c r="X1285">
        <f>SUM(X1277:X1279,X1269:X1274,X1263:X1264)</f>
        <v/>
      </c>
      <c r="Z1285">
        <f>SUM(Z1277:Z1279,Z1269:Z1274,Z1263:Z1264)</f>
        <v/>
      </c>
      <c r="AA1285">
        <f>SUM(AA1277:AA1279,AA1269:AA1274,AA1263:AA1264)</f>
        <v/>
      </c>
      <c r="AB1285">
        <f>SUM(AB1277:AB1279,AB1269:AB1274,AB1263:AB1264)</f>
        <v/>
      </c>
      <c r="AC1285">
        <f>SUM(AC1277:AC1279,AC1269:AC1274,AC1263:AC1264)</f>
        <v/>
      </c>
      <c r="AE1285">
        <f>SUM(AE1277:AE1279,AE1269:AE1274,AE1265)</f>
        <v/>
      </c>
      <c r="AF1285">
        <f>SUM(AF1277:AF1279,AF1269:AF1274,AF1265)</f>
        <v/>
      </c>
      <c r="AG1285">
        <f>SUM(AG1277:AG1279,AG1269:AG1274,AG1265)</f>
        <v/>
      </c>
      <c r="AH1285">
        <f>SUM(AH1277:AH1279,AH1269:AH1274,AH1265)</f>
        <v/>
      </c>
      <c r="AJ1285">
        <f>SUM(AJ1277:AJ1279,AJ1269:AJ1274,AJ1265)</f>
        <v/>
      </c>
      <c r="AK1285">
        <f>SUM(AK1277:AK1279,AK1269:AK1274,AK1265)</f>
        <v/>
      </c>
      <c r="AL1285">
        <f>SUM(AL1277:AL1279,AL1269:AL1274,AL1265)</f>
        <v/>
      </c>
      <c r="AM1285">
        <f>SUM(AM1277:AM1279,AM1269:AM1274,AM1265)</f>
        <v/>
      </c>
      <c r="AO1285">
        <f>SUM(AO1277:AO1279,AO1269:AO1274,AO1265)</f>
        <v/>
      </c>
      <c r="AP1285">
        <f>SUM(AP1277:AP1279,AP1269:AP1274,AP1265)</f>
        <v/>
      </c>
      <c r="AQ1285">
        <f>SUM(AQ1277:AQ1279,AQ1269:AQ1274,AQ1265)</f>
        <v/>
      </c>
      <c r="AR1285">
        <f>SUM(AR1277:AR1279,AR1269:AR1274,AR1265)</f>
        <v/>
      </c>
      <c r="AT1285">
        <f>SUM(AT1277:AT1279,AT1269:AT1274,AT1265)</f>
        <v/>
      </c>
    </row>
    <row r="1286">
      <c r="A1286" t="inlineStr">
        <is>
          <t>Sum check 1</t>
        </is>
      </c>
      <c r="F1286">
        <f>F1284-F1285</f>
        <v/>
      </c>
      <c r="G1286">
        <f>G1284-G1285</f>
        <v/>
      </c>
      <c r="H1286">
        <f>H1284-H1285</f>
        <v/>
      </c>
      <c r="I1286">
        <f>I1284-I1285</f>
        <v/>
      </c>
      <c r="K1286">
        <f>K1284-K1285</f>
        <v/>
      </c>
      <c r="L1286">
        <f>L1284-L1285</f>
        <v/>
      </c>
      <c r="M1286">
        <f>M1284-M1285</f>
        <v/>
      </c>
      <c r="N1286">
        <f>N1284-N1285</f>
        <v/>
      </c>
      <c r="P1286">
        <f>P1284-P1285</f>
        <v/>
      </c>
      <c r="Q1286">
        <f>Q1284-Q1285</f>
        <v/>
      </c>
      <c r="R1286">
        <f>R1284-R1285</f>
        <v/>
      </c>
      <c r="S1286">
        <f>S1284-S1285</f>
        <v/>
      </c>
      <c r="U1286">
        <f>U1284-U1285</f>
        <v/>
      </c>
      <c r="V1286">
        <f>V1284-V1285</f>
        <v/>
      </c>
      <c r="W1286">
        <f>W1284-W1285</f>
        <v/>
      </c>
      <c r="X1286">
        <f>X1284-X1285</f>
        <v/>
      </c>
      <c r="Z1286">
        <f>Z1284-Z1285</f>
        <v/>
      </c>
      <c r="AA1286">
        <f>AA1284-AA1285</f>
        <v/>
      </c>
      <c r="AB1286">
        <f>AB1284-AB1285</f>
        <v/>
      </c>
      <c r="AC1286">
        <f>AC1284-AC1285</f>
        <v/>
      </c>
      <c r="AE1286">
        <f>AE1284-AE1285</f>
        <v/>
      </c>
      <c r="AF1286">
        <f>AF1284-AF1285</f>
        <v/>
      </c>
      <c r="AG1286">
        <f>AG1284-AG1285</f>
        <v/>
      </c>
      <c r="AH1286">
        <f>AH1284-AH1285</f>
        <v/>
      </c>
      <c r="AJ1286">
        <f>AJ1284-AJ1285</f>
        <v/>
      </c>
      <c r="AK1286">
        <f>AK1284-AK1285</f>
        <v/>
      </c>
      <c r="AL1286">
        <f>AL1284-AL1285</f>
        <v/>
      </c>
      <c r="AM1286">
        <f>AM1284-AM1285</f>
        <v/>
      </c>
      <c r="AO1286">
        <f>AO1284-AO1285</f>
        <v/>
      </c>
      <c r="AP1286">
        <f>AP1284-AP1285</f>
        <v/>
      </c>
      <c r="AQ1286">
        <f>AQ1284-AQ1285</f>
        <v/>
      </c>
      <c r="AR1286">
        <f>AR1284-AR1285</f>
        <v/>
      </c>
      <c r="AT1286">
        <f>AT1284-AT1285</f>
        <v/>
      </c>
    </row>
    <row r="1287">
      <c r="A1287" t="inlineStr">
        <is>
          <t>Sum check 2</t>
        </is>
      </c>
      <c r="F1287">
        <f>F1284-F1258</f>
        <v/>
      </c>
      <c r="G1287">
        <f>G1284-G1258</f>
        <v/>
      </c>
      <c r="H1287">
        <f>H1284-H1258</f>
        <v/>
      </c>
      <c r="I1287">
        <f>I1284-I1258</f>
        <v/>
      </c>
      <c r="K1287">
        <f>K1284-K1258</f>
        <v/>
      </c>
      <c r="L1287">
        <f>L1284-L1258</f>
        <v/>
      </c>
      <c r="M1287">
        <f>M1284-M1258</f>
        <v/>
      </c>
      <c r="N1287">
        <f>N1284-N1258</f>
        <v/>
      </c>
      <c r="P1287">
        <f>P1284-P1258</f>
        <v/>
      </c>
      <c r="Q1287">
        <f>Q1284-Q1258</f>
        <v/>
      </c>
      <c r="R1287">
        <f>R1284-R1258</f>
        <v/>
      </c>
      <c r="S1287">
        <f>S1284-S1258</f>
        <v/>
      </c>
      <c r="U1287">
        <f>U1284-U1258</f>
        <v/>
      </c>
      <c r="V1287">
        <f>V1284-V1258</f>
        <v/>
      </c>
      <c r="W1287">
        <f>W1284-W1258</f>
        <v/>
      </c>
      <c r="X1287">
        <f>X1284-X1258</f>
        <v/>
      </c>
      <c r="Z1287">
        <f>Z1284-Z1258</f>
        <v/>
      </c>
      <c r="AA1287">
        <f>AA1284-AA1258</f>
        <v/>
      </c>
      <c r="AB1287">
        <f>AB1284-AB1258</f>
        <v/>
      </c>
      <c r="AC1287">
        <f>AC1284-AC1258</f>
        <v/>
      </c>
      <c r="AE1287">
        <f>AE1284-AE1258</f>
        <v/>
      </c>
      <c r="AF1287">
        <f>AF1284-AF1258</f>
        <v/>
      </c>
      <c r="AG1287">
        <f>AG1284-AG1258</f>
        <v/>
      </c>
      <c r="AH1287">
        <f>AH1284-AH1258</f>
        <v/>
      </c>
      <c r="AJ1287">
        <f>AJ1284-AJ1258</f>
        <v/>
      </c>
      <c r="AK1287">
        <f>AK1284-AK1258</f>
        <v/>
      </c>
      <c r="AL1287">
        <f>AL1284-AL1258</f>
        <v/>
      </c>
      <c r="AM1287">
        <f>AM1284-AM1258</f>
        <v/>
      </c>
      <c r="AO1287">
        <f>AO1284-AO1258</f>
        <v/>
      </c>
      <c r="AP1287">
        <f>AP1284-AP1258</f>
        <v/>
      </c>
      <c r="AQ1287">
        <f>AQ1284-AQ1258</f>
        <v/>
      </c>
      <c r="AR1287">
        <f>AR1284-AR1258</f>
        <v/>
      </c>
      <c r="AT1287">
        <f>AT1284-AT1258</f>
        <v/>
      </c>
    </row>
    <row r="1289">
      <c r="A1289" t="inlineStr">
        <is>
          <t>Cash flow statement</t>
        </is>
      </c>
    </row>
    <row r="1290">
      <c r="A1290" t="inlineStr">
        <is>
          <t>Cash flow from operating activities</t>
        </is>
      </c>
    </row>
    <row r="1291">
      <c r="A1291" t="inlineStr">
        <is>
          <t>Net income/(loss)</t>
        </is>
      </c>
      <c r="C1291" t="inlineStr">
        <is>
          <t>Million</t>
        </is>
      </c>
      <c r="D1291" t="inlineStr">
        <is>
          <t>QQQQ</t>
        </is>
      </c>
      <c r="E1291" t="inlineStr">
        <is>
          <t>Yes</t>
        </is>
      </c>
      <c r="F1291" t="n">
        <v>1438</v>
      </c>
      <c r="G1291" t="n">
        <v>1199</v>
      </c>
      <c r="H1291" t="n">
        <v>845</v>
      </c>
      <c r="J1291" t="n">
        <v>4669</v>
      </c>
      <c r="K1291" t="n">
        <v>636</v>
      </c>
      <c r="L1291" t="n">
        <v>584</v>
      </c>
      <c r="M1291" t="n">
        <v>2021</v>
      </c>
      <c r="O1291" t="n">
        <v>3338</v>
      </c>
      <c r="P1291" t="n">
        <v>518</v>
      </c>
      <c r="Q1291" t="n">
        <v>958</v>
      </c>
      <c r="R1291" t="n">
        <v>992</v>
      </c>
      <c r="T1291" t="n">
        <v>4551</v>
      </c>
      <c r="U1291" t="n">
        <v>1855</v>
      </c>
      <c r="V1291" t="n">
        <v>1664</v>
      </c>
      <c r="W1291" t="n">
        <v>941</v>
      </c>
      <c r="Y1291" t="n">
        <v>7488</v>
      </c>
      <c r="Z1291" t="n">
        <v>1256</v>
      </c>
      <c r="AA1291" t="n">
        <v>704</v>
      </c>
      <c r="AB1291" t="n">
        <v>1756</v>
      </c>
      <c r="AD1291" t="n">
        <v>5354</v>
      </c>
      <c r="AE1291" t="n">
        <v>-157</v>
      </c>
      <c r="AF1291" t="n">
        <v>-1493</v>
      </c>
      <c r="AG1291" t="n">
        <v>542</v>
      </c>
      <c r="AI1291" t="n">
        <v>707</v>
      </c>
      <c r="AJ1291" t="n">
        <v>3776</v>
      </c>
      <c r="AK1291" t="n">
        <v>2429</v>
      </c>
      <c r="AL1291" t="n">
        <v>2722</v>
      </c>
      <c r="AN1291" t="n">
        <v>12388</v>
      </c>
      <c r="AO1291" t="n">
        <v>2960</v>
      </c>
      <c r="AP1291" t="n">
        <v>1475</v>
      </c>
      <c r="AQ1291" t="n">
        <v>716</v>
      </c>
      <c r="AS1291" t="n">
        <v>5195</v>
      </c>
      <c r="AT1291" t="n">
        <v>424</v>
      </c>
    </row>
    <row r="1292">
      <c r="A1292" t="inlineStr">
        <is>
          <t>Link check</t>
        </is>
      </c>
      <c r="F1292">
        <f>F1291-F1192</f>
        <v/>
      </c>
      <c r="G1292">
        <f>G1291-G1192</f>
        <v/>
      </c>
      <c r="H1292">
        <f>H1291-H1192</f>
        <v/>
      </c>
      <c r="J1292">
        <f>J1291-J1192</f>
        <v/>
      </c>
      <c r="K1292">
        <f>K1291-K1192</f>
        <v/>
      </c>
      <c r="L1292">
        <f>L1291-L1192</f>
        <v/>
      </c>
      <c r="M1292">
        <f>M1291-M1192</f>
        <v/>
      </c>
      <c r="O1292">
        <f>O1291-O1192</f>
        <v/>
      </c>
      <c r="P1292">
        <f>P1291-P1192</f>
        <v/>
      </c>
      <c r="Q1292">
        <f>Q1291-Q1192</f>
        <v/>
      </c>
      <c r="R1292">
        <f>R1291-R1192</f>
        <v/>
      </c>
      <c r="T1292">
        <f>T1291-T1192</f>
        <v/>
      </c>
      <c r="U1292">
        <f>U1291-U1192</f>
        <v/>
      </c>
      <c r="V1292">
        <f>V1291-V1192</f>
        <v/>
      </c>
      <c r="W1292">
        <f>W1291-W1192</f>
        <v/>
      </c>
      <c r="Y1292">
        <f>Y1291-Y1192</f>
        <v/>
      </c>
      <c r="Z1292">
        <f>Z1291-Z1192</f>
        <v/>
      </c>
      <c r="AA1292">
        <f>AA1291-AA1192</f>
        <v/>
      </c>
      <c r="AB1292">
        <f>AB1291-AB1192</f>
        <v/>
      </c>
      <c r="AD1292">
        <f>AD1291-AD1192</f>
        <v/>
      </c>
      <c r="AE1292">
        <f>AE1291-AE1192</f>
        <v/>
      </c>
      <c r="AF1292">
        <f>AF1291-AF1192</f>
        <v/>
      </c>
      <c r="AG1292">
        <f>AG1291-AG1192</f>
        <v/>
      </c>
      <c r="AI1292">
        <f>AI1291-AI1192</f>
        <v/>
      </c>
      <c r="AJ1292">
        <f>AJ1291-AJ1192</f>
        <v/>
      </c>
      <c r="AK1292">
        <f>AK1291-AK1192</f>
        <v/>
      </c>
      <c r="AL1292">
        <f>AL1291-AL1192</f>
        <v/>
      </c>
      <c r="AN1292">
        <f>AN1291-AN1192</f>
        <v/>
      </c>
      <c r="AO1292">
        <f>AO1291-AO1192</f>
        <v/>
      </c>
      <c r="AP1292">
        <f>AP1291-AP1192</f>
        <v/>
      </c>
      <c r="AQ1292">
        <f>AQ1291-AQ1192</f>
        <v/>
      </c>
      <c r="AS1292">
        <f>AS1291-AS1192</f>
        <v/>
      </c>
      <c r="AT1292">
        <f>AT1291-AT1192</f>
        <v/>
      </c>
    </row>
    <row r="1293">
      <c r="A1293" t="inlineStr">
        <is>
          <t>Other income and gains</t>
        </is>
      </c>
      <c r="C1293" t="inlineStr">
        <is>
          <t>Million</t>
        </is>
      </c>
      <c r="D1293" t="inlineStr">
        <is>
          <t>QQQQ</t>
        </is>
      </c>
      <c r="E1293" t="inlineStr">
        <is>
          <t>Yes</t>
        </is>
      </c>
      <c r="F1293" t="n">
        <v>0</v>
      </c>
      <c r="G1293" t="n">
        <v>-12</v>
      </c>
      <c r="H1293" t="n">
        <v>-133</v>
      </c>
      <c r="J1293" t="n">
        <v>-145</v>
      </c>
      <c r="O1293" t="n">
        <v>-482</v>
      </c>
      <c r="P1293" t="n">
        <v>-265</v>
      </c>
      <c r="Q1293" t="n">
        <v>0</v>
      </c>
      <c r="R1293" t="n">
        <v>29</v>
      </c>
      <c r="T1293" t="n">
        <v>-1180</v>
      </c>
      <c r="U1293" t="n">
        <v>-342</v>
      </c>
      <c r="V1293" t="n">
        <v>-95</v>
      </c>
      <c r="W1293" t="n">
        <v>-144</v>
      </c>
      <c r="Y1293" t="n">
        <v>-1166</v>
      </c>
      <c r="Z1293" t="n">
        <v>-32</v>
      </c>
      <c r="AA1293" t="n">
        <v>-889</v>
      </c>
      <c r="AB1293" t="n">
        <v>-51</v>
      </c>
      <c r="AD1293" t="n">
        <v>-1285</v>
      </c>
      <c r="AE1293" t="n">
        <v>-241</v>
      </c>
      <c r="AF1293" t="n">
        <v>-29</v>
      </c>
      <c r="AG1293" t="n">
        <v>-34</v>
      </c>
      <c r="AI1293" t="n">
        <v>-785</v>
      </c>
      <c r="AJ1293" t="n">
        <v>-704</v>
      </c>
      <c r="AK1293" t="n">
        <v>-1251</v>
      </c>
      <c r="AL1293" t="n">
        <v>-1123</v>
      </c>
      <c r="AN1293" t="n">
        <v>-3099</v>
      </c>
      <c r="AO1293" t="n">
        <v>-29</v>
      </c>
      <c r="AP1293" t="n">
        <v>-465</v>
      </c>
      <c r="AQ1293" t="n">
        <v>-111</v>
      </c>
      <c r="AS1293" t="n">
        <v>-1594</v>
      </c>
      <c r="AT1293" t="n">
        <v>-381</v>
      </c>
    </row>
    <row r="1294">
      <c r="A1294" t="inlineStr">
        <is>
          <t>Share of undistributed equity accounted (earnings) loss</t>
        </is>
      </c>
      <c r="C1294" t="inlineStr">
        <is>
          <t>Million</t>
        </is>
      </c>
      <c r="D1294" t="inlineStr">
        <is>
          <t>QQQQ</t>
        </is>
      </c>
      <c r="E1294" t="inlineStr">
        <is>
          <t>Yes</t>
        </is>
      </c>
      <c r="F1294" t="n">
        <v>-151</v>
      </c>
      <c r="G1294" t="n">
        <v>-490</v>
      </c>
      <c r="H1294" t="n">
        <v>-98</v>
      </c>
      <c r="J1294" t="n">
        <v>-1215</v>
      </c>
      <c r="K1294" t="n">
        <v>-61</v>
      </c>
      <c r="L1294" t="n">
        <v>-298</v>
      </c>
      <c r="M1294" t="n">
        <v>-318</v>
      </c>
      <c r="O1294" t="n">
        <v>-618</v>
      </c>
      <c r="P1294" t="n">
        <v>-107</v>
      </c>
      <c r="Q1294" t="n">
        <v>-155</v>
      </c>
      <c r="R1294" t="n">
        <v>-392</v>
      </c>
      <c r="T1294" t="n">
        <v>-481</v>
      </c>
      <c r="U1294" t="n">
        <v>366</v>
      </c>
      <c r="V1294" t="n">
        <v>-165</v>
      </c>
      <c r="W1294" t="n">
        <v>-218</v>
      </c>
      <c r="Y1294" t="n">
        <v>-294</v>
      </c>
      <c r="Z1294" t="n">
        <v>-212</v>
      </c>
      <c r="AA1294" t="n">
        <v>-838</v>
      </c>
      <c r="AB1294" t="n">
        <v>-143</v>
      </c>
      <c r="AD1294" t="n">
        <v>-1654</v>
      </c>
      <c r="AE1294" t="n">
        <v>493</v>
      </c>
      <c r="AF1294" t="n">
        <v>835</v>
      </c>
      <c r="AG1294" t="n">
        <v>241</v>
      </c>
      <c r="AI1294" t="n">
        <v>1347</v>
      </c>
      <c r="AJ1294" t="n">
        <v>-273</v>
      </c>
      <c r="AK1294" t="n">
        <v>8</v>
      </c>
      <c r="AL1294" t="n">
        <v>-287</v>
      </c>
      <c r="AN1294" t="n">
        <v>-693</v>
      </c>
      <c r="AO1294" t="n">
        <v>-589</v>
      </c>
      <c r="AP1294" t="n">
        <v>150</v>
      </c>
      <c r="AQ1294" t="n">
        <v>-492</v>
      </c>
      <c r="AS1294" t="n">
        <v>-355</v>
      </c>
      <c r="AT1294" t="n">
        <v>42</v>
      </c>
    </row>
    <row r="1295">
      <c r="A1295" t="inlineStr">
        <is>
          <t>Fair value changes</t>
        </is>
      </c>
      <c r="C1295" t="inlineStr">
        <is>
          <t>Million</t>
        </is>
      </c>
      <c r="D1295" t="inlineStr">
        <is>
          <t>QQQQ</t>
        </is>
      </c>
      <c r="E1295" t="inlineStr">
        <is>
          <t>Yes</t>
        </is>
      </c>
      <c r="F1295" t="n">
        <v>-1113</v>
      </c>
      <c r="G1295" t="n">
        <v>-70</v>
      </c>
      <c r="H1295" t="n">
        <v>-389</v>
      </c>
      <c r="J1295" t="n">
        <v>-2166</v>
      </c>
      <c r="K1295" t="n">
        <v>-352</v>
      </c>
      <c r="L1295" t="n">
        <v>-65</v>
      </c>
      <c r="M1295" t="n">
        <v>59</v>
      </c>
      <c r="O1295" t="n">
        <v>130</v>
      </c>
      <c r="P1295" t="n">
        <v>204</v>
      </c>
      <c r="Q1295" t="n">
        <v>-213</v>
      </c>
      <c r="R1295" t="n">
        <v>-132</v>
      </c>
      <c r="T1295" t="n">
        <v>-421</v>
      </c>
      <c r="U1295" t="n">
        <v>-572</v>
      </c>
      <c r="V1295" t="n">
        <v>-833</v>
      </c>
      <c r="W1295" t="n">
        <v>-132</v>
      </c>
      <c r="Y1295" t="n">
        <v>-1794</v>
      </c>
      <c r="Z1295" t="n">
        <v>-169</v>
      </c>
      <c r="AA1295" t="n">
        <v>1398</v>
      </c>
      <c r="AB1295" t="n">
        <v>-394</v>
      </c>
      <c r="AD1295" t="n">
        <v>831</v>
      </c>
      <c r="AE1295" t="n">
        <v>414</v>
      </c>
      <c r="AF1295" t="n">
        <v>1153</v>
      </c>
      <c r="AG1295" t="n">
        <v>31</v>
      </c>
      <c r="AI1295" t="n">
        <v>1423</v>
      </c>
      <c r="AJ1295" t="n">
        <v>-2094</v>
      </c>
      <c r="AK1295" t="n">
        <v>-377</v>
      </c>
      <c r="AL1295" t="n">
        <v>-700</v>
      </c>
      <c r="AN1295" t="n">
        <v>-5151</v>
      </c>
      <c r="AO1295" t="n">
        <v>-1780</v>
      </c>
      <c r="AP1295" t="n">
        <v>397</v>
      </c>
      <c r="AQ1295" t="n">
        <v>549</v>
      </c>
      <c r="AS1295" t="n">
        <v>977</v>
      </c>
      <c r="AT1295" t="n">
        <v>-38</v>
      </c>
    </row>
    <row r="1296">
      <c r="A1296" t="inlineStr">
        <is>
          <t>Depreciation and amortization</t>
        </is>
      </c>
      <c r="C1296" t="inlineStr">
        <is>
          <t>Million</t>
        </is>
      </c>
      <c r="D1296" t="inlineStr">
        <is>
          <t>QQQQ</t>
        </is>
      </c>
      <c r="E1296" t="inlineStr">
        <is>
          <t>Yes</t>
        </is>
      </c>
      <c r="F1296" t="n">
        <v>401</v>
      </c>
      <c r="G1296" t="n">
        <v>428</v>
      </c>
      <c r="H1296" t="n">
        <v>436</v>
      </c>
      <c r="J1296" t="n">
        <v>1695</v>
      </c>
      <c r="K1296" t="n">
        <v>481</v>
      </c>
      <c r="L1296" t="n">
        <v>516</v>
      </c>
      <c r="M1296" t="n">
        <v>541</v>
      </c>
      <c r="O1296" t="n">
        <v>2020</v>
      </c>
      <c r="P1296" t="n">
        <v>499</v>
      </c>
      <c r="Q1296" t="n">
        <v>613</v>
      </c>
      <c r="R1296" t="n">
        <v>643</v>
      </c>
      <c r="T1296" t="n">
        <v>2345</v>
      </c>
      <c r="U1296" t="n">
        <v>670</v>
      </c>
      <c r="V1296" t="n">
        <v>672</v>
      </c>
      <c r="W1296" t="n">
        <v>833</v>
      </c>
      <c r="Y1296" t="n">
        <v>3102</v>
      </c>
      <c r="Z1296" t="n">
        <v>1034</v>
      </c>
      <c r="AA1296" t="n">
        <v>1234</v>
      </c>
      <c r="AB1296" t="n">
        <v>1299</v>
      </c>
      <c r="AD1296" t="n">
        <v>4876</v>
      </c>
      <c r="AE1296" t="n">
        <v>1409</v>
      </c>
      <c r="AF1296" t="n">
        <v>1376</v>
      </c>
      <c r="AG1296" t="n">
        <v>1470</v>
      </c>
      <c r="AI1296" t="n">
        <v>5791</v>
      </c>
      <c r="AJ1296" t="n">
        <v>1510</v>
      </c>
      <c r="AK1296" t="n">
        <v>1571</v>
      </c>
      <c r="AL1296" t="n">
        <v>1617</v>
      </c>
      <c r="AN1296" t="n">
        <v>6437</v>
      </c>
      <c r="AO1296" t="n">
        <v>1811</v>
      </c>
      <c r="AP1296" t="n">
        <v>1886</v>
      </c>
      <c r="AQ1296" t="n">
        <v>1997</v>
      </c>
      <c r="AS1296" t="n">
        <v>7683</v>
      </c>
      <c r="AT1296" t="n">
        <v>2188</v>
      </c>
    </row>
    <row r="1297">
      <c r="A1297" t="inlineStr">
        <is>
          <t>Deferred income taxes</t>
        </is>
      </c>
      <c r="C1297" t="inlineStr">
        <is>
          <t>Million</t>
        </is>
      </c>
      <c r="D1297" t="inlineStr">
        <is>
          <t>QQQQ</t>
        </is>
      </c>
      <c r="E1297" t="inlineStr">
        <is>
          <t>Yes</t>
        </is>
      </c>
      <c r="F1297" t="n">
        <v>167</v>
      </c>
      <c r="G1297" t="n">
        <v>-405</v>
      </c>
      <c r="H1297" t="n">
        <v>107</v>
      </c>
      <c r="J1297" t="n">
        <v>64</v>
      </c>
      <c r="K1297" t="n">
        <v>170</v>
      </c>
      <c r="L1297" t="n">
        <v>162</v>
      </c>
      <c r="M1297" t="n">
        <v>-1030</v>
      </c>
      <c r="O1297" t="n">
        <v>-558</v>
      </c>
      <c r="P1297" t="n">
        <v>108</v>
      </c>
      <c r="Q1297" t="n">
        <v>31</v>
      </c>
      <c r="R1297" t="n">
        <v>162</v>
      </c>
      <c r="T1297" t="n">
        <v>327</v>
      </c>
      <c r="U1297" t="n">
        <v>-74</v>
      </c>
      <c r="V1297" t="n">
        <v>203</v>
      </c>
      <c r="W1297" t="n">
        <v>25</v>
      </c>
      <c r="Y1297" t="n">
        <v>-1109</v>
      </c>
      <c r="Z1297" t="n">
        <v>49</v>
      </c>
      <c r="AA1297" t="n">
        <v>7</v>
      </c>
      <c r="AB1297" t="n">
        <v>-464</v>
      </c>
      <c r="AD1297" t="n">
        <v>-475</v>
      </c>
      <c r="AE1297" t="n">
        <v>168</v>
      </c>
      <c r="AF1297" t="n">
        <v>-96</v>
      </c>
      <c r="AG1297" t="n">
        <v>21</v>
      </c>
      <c r="AI1297" t="n">
        <v>81</v>
      </c>
      <c r="AJ1297" t="n">
        <v>189</v>
      </c>
      <c r="AK1297" t="n">
        <v>301</v>
      </c>
      <c r="AL1297" t="n">
        <v>428</v>
      </c>
      <c r="AN1297" t="n">
        <v>1210</v>
      </c>
      <c r="AO1297" t="n">
        <v>425</v>
      </c>
      <c r="AP1297" t="n">
        <v>-189</v>
      </c>
      <c r="AQ1297" t="n">
        <v>240</v>
      </c>
      <c r="AS1297" t="n">
        <v>191</v>
      </c>
      <c r="AT1297" t="n">
        <v>-92</v>
      </c>
    </row>
    <row r="1298">
      <c r="A1298" t="inlineStr">
        <is>
          <t>Sales of (investments in) residential inventory</t>
        </is>
      </c>
      <c r="C1298" t="inlineStr">
        <is>
          <t>Million</t>
        </is>
      </c>
      <c r="D1298" t="inlineStr">
        <is>
          <t>QQQQ</t>
        </is>
      </c>
      <c r="E1298" t="inlineStr">
        <is>
          <t>Yes</t>
        </is>
      </c>
      <c r="F1298" t="n">
        <v>-94</v>
      </c>
      <c r="G1298" t="n">
        <v>37</v>
      </c>
      <c r="H1298" t="n">
        <v>-73</v>
      </c>
      <c r="J1298" t="n">
        <v>-128</v>
      </c>
      <c r="K1298" t="n">
        <v>-212</v>
      </c>
      <c r="L1298" t="n">
        <v>57</v>
      </c>
      <c r="M1298" t="n">
        <v>-342</v>
      </c>
      <c r="O1298" t="n">
        <v>-243</v>
      </c>
      <c r="P1298" t="n">
        <v>-96</v>
      </c>
      <c r="Q1298" t="n">
        <v>-11</v>
      </c>
      <c r="R1298" t="n">
        <v>-78</v>
      </c>
      <c r="T1298" t="n">
        <v>19</v>
      </c>
      <c r="U1298" t="n">
        <v>-61</v>
      </c>
      <c r="V1298" t="n">
        <v>83</v>
      </c>
      <c r="W1298" t="n">
        <v>-120</v>
      </c>
      <c r="Y1298" t="n">
        <v>258</v>
      </c>
      <c r="Z1298" t="n">
        <v>-31</v>
      </c>
      <c r="AA1298" t="n">
        <v>-3</v>
      </c>
      <c r="AB1298" t="n">
        <v>-44</v>
      </c>
      <c r="AD1298" t="n">
        <v>-319</v>
      </c>
      <c r="AE1298" t="n">
        <v>-58</v>
      </c>
      <c r="AF1298" t="n">
        <v>-109</v>
      </c>
      <c r="AG1298" t="n">
        <v>3</v>
      </c>
      <c r="AI1298" t="n">
        <v>51</v>
      </c>
      <c r="AJ1298" t="n">
        <v>-30</v>
      </c>
      <c r="AK1298" t="n">
        <v>-37</v>
      </c>
      <c r="AL1298" t="n">
        <v>-121</v>
      </c>
      <c r="AN1298" t="n">
        <v>-34</v>
      </c>
      <c r="AO1298" t="n">
        <v>-153</v>
      </c>
      <c r="AP1298" t="n">
        <v>36</v>
      </c>
      <c r="AQ1298" t="n">
        <v>301</v>
      </c>
      <c r="AS1298" t="n">
        <v>-119</v>
      </c>
      <c r="AT1298" t="n">
        <v>-22</v>
      </c>
    </row>
    <row r="1299">
      <c r="A1299" t="inlineStr">
        <is>
          <t>Net change in non-cash working capital balances</t>
        </is>
      </c>
      <c r="C1299" t="inlineStr">
        <is>
          <t>Million</t>
        </is>
      </c>
      <c r="D1299" t="inlineStr">
        <is>
          <t>QQQQ</t>
        </is>
      </c>
      <c r="E1299" t="inlineStr">
        <is>
          <t>Yes</t>
        </is>
      </c>
      <c r="F1299" t="n">
        <v>-199</v>
      </c>
      <c r="G1299" t="n">
        <v>-20</v>
      </c>
      <c r="H1299" t="n">
        <v>290</v>
      </c>
      <c r="J1299" t="n">
        <v>14</v>
      </c>
      <c r="K1299" t="n">
        <v>-443</v>
      </c>
      <c r="L1299" t="n">
        <v>-91</v>
      </c>
      <c r="M1299" t="n">
        <v>-296</v>
      </c>
      <c r="O1299" t="n">
        <v>-504</v>
      </c>
      <c r="P1299" t="n">
        <v>-322</v>
      </c>
      <c r="Q1299" t="n">
        <v>-64</v>
      </c>
      <c r="R1299" t="n">
        <v>-48</v>
      </c>
      <c r="T1299" t="n">
        <v>-1155</v>
      </c>
      <c r="U1299" t="n">
        <v>-570</v>
      </c>
      <c r="V1299" t="n">
        <v>-606</v>
      </c>
      <c r="W1299" t="n">
        <v>-709</v>
      </c>
      <c r="Y1299" t="n">
        <v>-1326</v>
      </c>
      <c r="Z1299" t="n">
        <v>-299</v>
      </c>
      <c r="AA1299" t="n">
        <v>-810</v>
      </c>
      <c r="AB1299" t="n">
        <v>-61</v>
      </c>
      <c r="AD1299" t="n">
        <v>-1000</v>
      </c>
      <c r="AE1299" t="n">
        <v>-346</v>
      </c>
      <c r="AF1299" t="n">
        <v>-21</v>
      </c>
      <c r="AG1299" t="n">
        <v>-47</v>
      </c>
      <c r="AI1299" t="n">
        <v>-274</v>
      </c>
      <c r="AJ1299" t="n">
        <v>-543</v>
      </c>
      <c r="AK1299" t="n">
        <v>-1111</v>
      </c>
      <c r="AL1299" t="n">
        <v>-311</v>
      </c>
      <c r="AN1299" t="n">
        <v>-3184</v>
      </c>
      <c r="AO1299" t="n">
        <v>-2175</v>
      </c>
      <c r="AP1299" t="n">
        <v>-162</v>
      </c>
      <c r="AQ1299" t="n">
        <v>-1044</v>
      </c>
      <c r="AS1299" t="n">
        <v>-3227</v>
      </c>
      <c r="AT1299" t="n">
        <v>-1003</v>
      </c>
    </row>
    <row r="1300">
      <c r="A1300" t="inlineStr">
        <is>
          <t>Net cash provided by (used in) operating activities</t>
        </is>
      </c>
      <c r="C1300" t="inlineStr">
        <is>
          <t>Million</t>
        </is>
      </c>
      <c r="D1300" t="inlineStr">
        <is>
          <t>QQQQ</t>
        </is>
      </c>
      <c r="E1300" t="inlineStr">
        <is>
          <t>Yes</t>
        </is>
      </c>
      <c r="F1300" t="n">
        <v>449</v>
      </c>
      <c r="G1300" t="n">
        <v>667</v>
      </c>
      <c r="H1300" t="n">
        <v>985</v>
      </c>
      <c r="J1300" t="n">
        <v>2788</v>
      </c>
      <c r="K1300" t="n">
        <v>219</v>
      </c>
      <c r="L1300" t="n">
        <v>865</v>
      </c>
      <c r="M1300" t="n">
        <v>635</v>
      </c>
      <c r="O1300" t="n">
        <v>3083</v>
      </c>
      <c r="P1300" t="n">
        <v>539</v>
      </c>
      <c r="Q1300" t="n">
        <v>1159</v>
      </c>
      <c r="R1300" t="n">
        <v>1176</v>
      </c>
      <c r="T1300" t="n">
        <v>4005</v>
      </c>
      <c r="U1300" t="n">
        <v>1272</v>
      </c>
      <c r="V1300" t="n">
        <v>923</v>
      </c>
      <c r="W1300" t="n">
        <v>476</v>
      </c>
      <c r="Y1300" t="n">
        <v>5159</v>
      </c>
      <c r="Z1300" t="n">
        <v>1596</v>
      </c>
      <c r="AA1300" t="n">
        <v>803</v>
      </c>
      <c r="AB1300" t="n">
        <v>1898</v>
      </c>
      <c r="AD1300" t="n">
        <v>6328</v>
      </c>
      <c r="AE1300" t="n">
        <v>1682</v>
      </c>
      <c r="AF1300" t="n">
        <v>1616</v>
      </c>
      <c r="AG1300" t="n">
        <v>2227</v>
      </c>
      <c r="AI1300" t="n">
        <v>8341</v>
      </c>
      <c r="AJ1300" t="n">
        <v>1831</v>
      </c>
      <c r="AK1300" t="n">
        <v>1533</v>
      </c>
      <c r="AL1300" t="n">
        <v>2225</v>
      </c>
      <c r="AN1300" t="n">
        <v>7874</v>
      </c>
      <c r="AO1300" t="n">
        <v>470</v>
      </c>
      <c r="AP1300" t="n">
        <v>3128</v>
      </c>
      <c r="AQ1300" t="n">
        <v>2156</v>
      </c>
      <c r="AS1300" t="n">
        <v>8751</v>
      </c>
      <c r="AT1300" t="n">
        <v>1118</v>
      </c>
    </row>
    <row r="1301">
      <c r="A1301" t="inlineStr">
        <is>
          <t>Net cash provided by (used in) operating activities-c</t>
        </is>
      </c>
      <c r="F1301">
        <f>SUM(F1291,F1293:F1299)</f>
        <v/>
      </c>
      <c r="G1301">
        <f>SUM(G1291,G1293:G1299)</f>
        <v/>
      </c>
      <c r="H1301">
        <f>SUM(H1291,H1293:H1299)</f>
        <v/>
      </c>
      <c r="J1301">
        <f>SUM(J1291,J1293:J1299)</f>
        <v/>
      </c>
      <c r="K1301">
        <f>SUM(K1291,K1293:K1299)</f>
        <v/>
      </c>
      <c r="L1301">
        <f>SUM(L1291,L1293:L1299)</f>
        <v/>
      </c>
      <c r="M1301">
        <f>SUM(M1291,M1293:M1299)</f>
        <v/>
      </c>
      <c r="O1301">
        <f>SUM(O1291,O1293:O1299)</f>
        <v/>
      </c>
      <c r="P1301">
        <f>SUM(P1291,P1293:P1299)</f>
        <v/>
      </c>
      <c r="Q1301">
        <f>SUM(Q1291,Q1293:Q1299)</f>
        <v/>
      </c>
      <c r="R1301">
        <f>SUM(R1291,R1293:R1299)</f>
        <v/>
      </c>
      <c r="T1301">
        <f>SUM(T1291,T1293:T1299)</f>
        <v/>
      </c>
      <c r="U1301">
        <f>SUM(U1291,U1293:U1299)</f>
        <v/>
      </c>
      <c r="V1301">
        <f>SUM(V1291,V1293:V1299)</f>
        <v/>
      </c>
      <c r="W1301">
        <f>SUM(W1291,W1293:W1299)</f>
        <v/>
      </c>
      <c r="Y1301">
        <f>SUM(Y1291,Y1293:Y1299)</f>
        <v/>
      </c>
      <c r="Z1301">
        <f>SUM(Z1291,Z1293:Z1299)</f>
        <v/>
      </c>
      <c r="AA1301">
        <f>SUM(AA1291,AA1293:AA1299)</f>
        <v/>
      </c>
      <c r="AB1301">
        <f>SUM(AB1291,AB1293:AB1299)</f>
        <v/>
      </c>
      <c r="AD1301">
        <f>SUM(AD1291,AD1293:AD1299)</f>
        <v/>
      </c>
      <c r="AE1301">
        <f>SUM(AE1291,AE1293:AE1299)</f>
        <v/>
      </c>
      <c r="AF1301">
        <f>SUM(AF1291,AF1293:AF1299)</f>
        <v/>
      </c>
      <c r="AG1301">
        <f>SUM(AG1291,AG1293:AG1299)</f>
        <v/>
      </c>
      <c r="AI1301">
        <f>SUM(AI1291,AI1293:AI1299)</f>
        <v/>
      </c>
      <c r="AJ1301">
        <f>SUM(AJ1291,AJ1293:AJ1299)</f>
        <v/>
      </c>
      <c r="AK1301">
        <f>SUM(AK1291,AK1293:AK1299)</f>
        <v/>
      </c>
      <c r="AL1301">
        <f>SUM(AL1291,AL1293:AL1299)</f>
        <v/>
      </c>
      <c r="AN1301">
        <f>SUM(AN1291,AN1293:AN1299)</f>
        <v/>
      </c>
      <c r="AO1301">
        <f>SUM(AO1291,AO1293:AO1299)</f>
        <v/>
      </c>
      <c r="AP1301">
        <f>SUM(AP1291,AP1293:AP1299)</f>
        <v/>
      </c>
      <c r="AQ1301">
        <f>SUM(AQ1291,AQ1293:AQ1299)</f>
        <v/>
      </c>
      <c r="AS1301">
        <f>SUM(AS1291,AS1293:AS1299)</f>
        <v/>
      </c>
      <c r="AT1301">
        <f>SUM(AT1291,AT1293:AT1299)</f>
        <v/>
      </c>
    </row>
    <row r="1302">
      <c r="A1302" t="inlineStr">
        <is>
          <t>Sum check</t>
        </is>
      </c>
      <c r="F1302">
        <f>F1300-F1301</f>
        <v/>
      </c>
      <c r="G1302">
        <f>G1300-G1301</f>
        <v/>
      </c>
      <c r="H1302">
        <f>H1300-H1301</f>
        <v/>
      </c>
      <c r="J1302">
        <f>J1300-J1301</f>
        <v/>
      </c>
      <c r="K1302">
        <f>K1300-K1301</f>
        <v/>
      </c>
      <c r="L1302">
        <f>L1300-L1301</f>
        <v/>
      </c>
      <c r="M1302">
        <f>M1300-M1301</f>
        <v/>
      </c>
      <c r="O1302">
        <f>O1300-O1301</f>
        <v/>
      </c>
      <c r="P1302">
        <f>P1300-P1301</f>
        <v/>
      </c>
      <c r="Q1302">
        <f>Q1300-Q1301</f>
        <v/>
      </c>
      <c r="R1302">
        <f>R1300-R1301</f>
        <v/>
      </c>
      <c r="T1302">
        <f>T1300-T1301</f>
        <v/>
      </c>
      <c r="U1302">
        <f>U1300-U1301</f>
        <v/>
      </c>
      <c r="V1302">
        <f>V1300-V1301</f>
        <v/>
      </c>
      <c r="W1302">
        <f>W1300-W1301</f>
        <v/>
      </c>
      <c r="Y1302">
        <f>Y1300-Y1301</f>
        <v/>
      </c>
      <c r="Z1302">
        <f>Z1300-Z1301</f>
        <v/>
      </c>
      <c r="AA1302">
        <f>AA1300-AA1301</f>
        <v/>
      </c>
      <c r="AB1302">
        <f>AB1300-AB1301</f>
        <v/>
      </c>
      <c r="AD1302">
        <f>AD1300-AD1301</f>
        <v/>
      </c>
      <c r="AE1302">
        <f>AE1300-AE1301</f>
        <v/>
      </c>
      <c r="AF1302">
        <f>AF1300-AF1301</f>
        <v/>
      </c>
      <c r="AG1302">
        <f>AG1300-AG1301</f>
        <v/>
      </c>
      <c r="AI1302">
        <f>AI1300-AI1301</f>
        <v/>
      </c>
      <c r="AJ1302">
        <f>AJ1300-AJ1301</f>
        <v/>
      </c>
      <c r="AK1302">
        <f>AK1300-AK1301</f>
        <v/>
      </c>
      <c r="AL1302">
        <f>AL1300-AL1301</f>
        <v/>
      </c>
      <c r="AN1302">
        <f>AN1300-AN1301</f>
        <v/>
      </c>
      <c r="AO1302">
        <f>AO1300-AO1301</f>
        <v/>
      </c>
      <c r="AP1302">
        <f>AP1300-AP1301</f>
        <v/>
      </c>
      <c r="AQ1302">
        <f>AQ1300-AQ1301</f>
        <v/>
      </c>
      <c r="AS1302">
        <f>AS1300-AS1301</f>
        <v/>
      </c>
      <c r="AT1302">
        <f>AT1300-AT1301</f>
        <v/>
      </c>
    </row>
    <row r="1304">
      <c r="A1304" t="inlineStr">
        <is>
          <t>Cash flow from investing activities</t>
        </is>
      </c>
    </row>
    <row r="1305">
      <c r="A1305" t="inlineStr">
        <is>
          <t>Acquisition</t>
        </is>
      </c>
    </row>
    <row r="1306">
      <c r="A1306" t="inlineStr">
        <is>
          <t>Investment properties</t>
        </is>
      </c>
      <c r="C1306" t="inlineStr">
        <is>
          <t>Million</t>
        </is>
      </c>
      <c r="D1306" t="inlineStr">
        <is>
          <t>QQQQ</t>
        </is>
      </c>
      <c r="E1306" t="inlineStr">
        <is>
          <t>Yes</t>
        </is>
      </c>
      <c r="F1306" t="n">
        <v>-803</v>
      </c>
      <c r="G1306" t="n">
        <v>-667</v>
      </c>
      <c r="H1306" t="n">
        <v>-744</v>
      </c>
      <c r="J1306" t="n">
        <v>-2918</v>
      </c>
      <c r="K1306" t="n">
        <v>-412</v>
      </c>
      <c r="L1306" t="n">
        <v>-715</v>
      </c>
      <c r="M1306" t="n">
        <v>-292</v>
      </c>
      <c r="O1306" t="n">
        <v>-1969</v>
      </c>
      <c r="P1306" t="n">
        <v>-390</v>
      </c>
      <c r="Q1306" t="n">
        <v>-500</v>
      </c>
      <c r="R1306" t="n">
        <v>-536</v>
      </c>
      <c r="T1306" t="n">
        <v>-2114</v>
      </c>
      <c r="U1306" t="n">
        <v>-442</v>
      </c>
      <c r="V1306" t="n">
        <v>-546</v>
      </c>
      <c r="W1306" t="n">
        <v>-756</v>
      </c>
      <c r="Y1306" t="n">
        <v>-2879</v>
      </c>
      <c r="Z1306" t="n">
        <v>-979</v>
      </c>
      <c r="AA1306" t="n">
        <v>-1047</v>
      </c>
      <c r="AB1306" t="n">
        <v>-1305</v>
      </c>
      <c r="AD1306" t="n">
        <v>-6921</v>
      </c>
      <c r="AE1306" t="n">
        <v>-875</v>
      </c>
      <c r="AF1306" t="n">
        <v>-1206</v>
      </c>
      <c r="AG1306" t="n">
        <v>-1143</v>
      </c>
      <c r="AI1306" t="n">
        <v>-5111</v>
      </c>
      <c r="AJ1306" t="n">
        <v>-2215</v>
      </c>
      <c r="AK1306" t="n">
        <v>-2274</v>
      </c>
      <c r="AL1306" t="n">
        <v>-3309</v>
      </c>
      <c r="AN1306" t="n">
        <v>-11286</v>
      </c>
      <c r="AO1306" t="n">
        <v>-1491</v>
      </c>
      <c r="AP1306" t="n">
        <v>-2944</v>
      </c>
      <c r="AQ1306" t="n">
        <v>-2949</v>
      </c>
      <c r="AS1306" t="n">
        <v>-9664</v>
      </c>
      <c r="AT1306" t="n">
        <v>-2574</v>
      </c>
    </row>
    <row r="1307">
      <c r="A1307" t="inlineStr">
        <is>
          <t>Property, plant and equipment</t>
        </is>
      </c>
      <c r="C1307" t="inlineStr">
        <is>
          <t>Million</t>
        </is>
      </c>
      <c r="D1307" t="inlineStr">
        <is>
          <t>QQQQ</t>
        </is>
      </c>
      <c r="E1307" t="inlineStr">
        <is>
          <t>Yes</t>
        </is>
      </c>
      <c r="F1307" t="n">
        <v>-199</v>
      </c>
      <c r="G1307" t="n">
        <v>-266</v>
      </c>
      <c r="H1307" t="n">
        <v>-295</v>
      </c>
      <c r="J1307" t="n">
        <v>-1114</v>
      </c>
      <c r="K1307" t="n">
        <v>-301</v>
      </c>
      <c r="L1307" t="n">
        <v>-330</v>
      </c>
      <c r="M1307" t="n">
        <v>-376</v>
      </c>
      <c r="O1307" t="n">
        <v>-1472</v>
      </c>
      <c r="P1307" t="n">
        <v>-397</v>
      </c>
      <c r="Q1307" t="n">
        <v>-412</v>
      </c>
      <c r="R1307" t="n">
        <v>-419</v>
      </c>
      <c r="T1307" t="n">
        <v>-1690</v>
      </c>
      <c r="U1307" t="n">
        <v>-351</v>
      </c>
      <c r="V1307" t="n">
        <v>-398</v>
      </c>
      <c r="W1307" t="n">
        <v>-516</v>
      </c>
      <c r="Y1307" t="n">
        <v>-1962</v>
      </c>
      <c r="Z1307" t="n">
        <v>-538</v>
      </c>
      <c r="AA1307" t="n">
        <v>-652</v>
      </c>
      <c r="AB1307" t="n">
        <v>-783</v>
      </c>
      <c r="AD1307" t="n">
        <v>-3053</v>
      </c>
      <c r="AE1307" t="n">
        <v>-1413</v>
      </c>
      <c r="AF1307" t="n">
        <v>-579</v>
      </c>
      <c r="AG1307" t="n">
        <v>-882</v>
      </c>
      <c r="AI1307" t="n">
        <v>-4012</v>
      </c>
      <c r="AJ1307" t="n">
        <v>-1680</v>
      </c>
      <c r="AK1307" t="n">
        <v>-1259</v>
      </c>
      <c r="AL1307" t="n">
        <v>-1401</v>
      </c>
      <c r="AN1307" t="n">
        <v>-6881</v>
      </c>
      <c r="AO1307" t="n">
        <v>-1588</v>
      </c>
      <c r="AP1307" t="n">
        <v>-1660</v>
      </c>
      <c r="AQ1307" t="n">
        <v>-1946</v>
      </c>
      <c r="AS1307" t="n">
        <v>-7236</v>
      </c>
      <c r="AT1307" t="n">
        <v>-1552</v>
      </c>
    </row>
    <row r="1308">
      <c r="A1308" t="inlineStr">
        <is>
          <t>Equity accounted investments</t>
        </is>
      </c>
      <c r="C1308" t="inlineStr">
        <is>
          <t>Million</t>
        </is>
      </c>
      <c r="D1308" t="inlineStr">
        <is>
          <t>QQQQ</t>
        </is>
      </c>
      <c r="E1308" t="inlineStr">
        <is>
          <t>Yes</t>
        </is>
      </c>
      <c r="F1308" t="n">
        <v>-2705</v>
      </c>
      <c r="G1308" t="n">
        <v>-663</v>
      </c>
      <c r="H1308" t="n">
        <v>-281</v>
      </c>
      <c r="J1308" t="n">
        <v>-4136</v>
      </c>
      <c r="K1308" t="n">
        <v>-134</v>
      </c>
      <c r="L1308" t="n">
        <v>-692</v>
      </c>
      <c r="M1308" t="n">
        <v>-239</v>
      </c>
      <c r="O1308" t="n">
        <v>-1237</v>
      </c>
      <c r="P1308" t="n">
        <v>-157</v>
      </c>
      <c r="Q1308" t="n">
        <v>-555</v>
      </c>
      <c r="R1308" t="n">
        <v>-1104</v>
      </c>
      <c r="T1308" t="n">
        <v>-2718</v>
      </c>
      <c r="U1308" t="n">
        <v>-197</v>
      </c>
      <c r="V1308" t="n">
        <v>-220</v>
      </c>
      <c r="W1308" t="n">
        <v>-291</v>
      </c>
      <c r="Y1308" t="n">
        <v>-953</v>
      </c>
      <c r="Z1308" t="n">
        <v>-925</v>
      </c>
      <c r="AA1308" t="n">
        <v>-340</v>
      </c>
      <c r="AB1308" t="n">
        <v>-2957</v>
      </c>
      <c r="AD1308" t="n">
        <v>-5534</v>
      </c>
      <c r="AE1308" t="n">
        <v>-1522</v>
      </c>
      <c r="AF1308" t="n">
        <v>-207</v>
      </c>
      <c r="AG1308" t="n">
        <v>-1671</v>
      </c>
      <c r="AI1308" t="n">
        <v>-3733</v>
      </c>
      <c r="AJ1308" t="n">
        <v>-387</v>
      </c>
      <c r="AK1308" t="n">
        <v>-801</v>
      </c>
      <c r="AL1308" t="n">
        <v>-509</v>
      </c>
      <c r="AN1308" t="n">
        <v>-3708</v>
      </c>
      <c r="AO1308" t="n">
        <v>-728</v>
      </c>
      <c r="AP1308" t="n">
        <v>-1917</v>
      </c>
      <c r="AQ1308" t="n">
        <v>-1089</v>
      </c>
      <c r="AS1308" t="n">
        <v>-5142</v>
      </c>
      <c r="AT1308" t="n">
        <v>-3565</v>
      </c>
    </row>
    <row r="1309">
      <c r="A1309" t="inlineStr">
        <is>
          <t>Financial assets and other</t>
        </is>
      </c>
      <c r="C1309" t="inlineStr">
        <is>
          <t>Million</t>
        </is>
      </c>
      <c r="D1309" t="inlineStr">
        <is>
          <t>QQQQ</t>
        </is>
      </c>
      <c r="E1309" t="inlineStr">
        <is>
          <t>Yes</t>
        </is>
      </c>
      <c r="F1309" t="n">
        <v>-712</v>
      </c>
      <c r="G1309" t="n">
        <v>-1074</v>
      </c>
      <c r="H1309" t="n">
        <v>-619</v>
      </c>
      <c r="J1309" t="n">
        <v>-4589</v>
      </c>
      <c r="K1309" t="n">
        <v>-1354</v>
      </c>
      <c r="L1309" t="n">
        <v>-1023</v>
      </c>
      <c r="M1309" t="n">
        <v>-419</v>
      </c>
      <c r="O1309" t="n">
        <v>-3747</v>
      </c>
      <c r="P1309" t="n">
        <v>-781</v>
      </c>
      <c r="Q1309" t="n">
        <v>-1115</v>
      </c>
      <c r="R1309" t="n">
        <v>-1615</v>
      </c>
      <c r="T1309" t="n">
        <v>-4623</v>
      </c>
      <c r="U1309" t="n">
        <v>-834</v>
      </c>
      <c r="V1309" t="n">
        <v>-1361</v>
      </c>
      <c r="W1309" t="n">
        <v>-1647</v>
      </c>
      <c r="Y1309" t="n">
        <v>-5288</v>
      </c>
      <c r="Z1309" t="n">
        <v>-1601</v>
      </c>
      <c r="AA1309" t="n">
        <v>-2526</v>
      </c>
      <c r="AB1309" t="n">
        <v>-2889</v>
      </c>
      <c r="AD1309" t="n">
        <v>-10830</v>
      </c>
      <c r="AE1309" t="n">
        <v>-4511</v>
      </c>
      <c r="AF1309" t="n">
        <v>-7100</v>
      </c>
      <c r="AG1309" t="n">
        <v>-6035</v>
      </c>
      <c r="AI1309" t="n">
        <v>-25536</v>
      </c>
      <c r="AJ1309" t="n">
        <v>-8052</v>
      </c>
      <c r="AK1309" t="n">
        <v>-7906</v>
      </c>
      <c r="AL1309" t="n">
        <v>-8378</v>
      </c>
      <c r="AN1309" t="n">
        <v>-35058</v>
      </c>
      <c r="AO1309" t="n">
        <v>-17467</v>
      </c>
      <c r="AP1309" t="n">
        <v>-19594</v>
      </c>
      <c r="AQ1309" t="n">
        <v>-15709</v>
      </c>
      <c r="AS1309" t="n">
        <v>-67974</v>
      </c>
      <c r="AT1309" t="n">
        <v>-23160</v>
      </c>
    </row>
    <row r="1310">
      <c r="A1310" t="inlineStr">
        <is>
          <t>Acquisition of subsidiaries</t>
        </is>
      </c>
      <c r="C1310" t="inlineStr">
        <is>
          <t>Million</t>
        </is>
      </c>
      <c r="D1310" t="inlineStr">
        <is>
          <t>QQQQ</t>
        </is>
      </c>
      <c r="E1310" t="inlineStr">
        <is>
          <t>Yes</t>
        </is>
      </c>
      <c r="F1310" t="n">
        <v>-1250</v>
      </c>
      <c r="G1310" t="n">
        <v>-385</v>
      </c>
      <c r="H1310" t="n">
        <v>-5406</v>
      </c>
      <c r="J1310" t="n">
        <v>-7812</v>
      </c>
      <c r="K1310" t="n">
        <v>-2604</v>
      </c>
      <c r="L1310" t="n">
        <v>-2284</v>
      </c>
      <c r="M1310" t="n">
        <v>-1194</v>
      </c>
      <c r="O1310" t="n">
        <v>-9442</v>
      </c>
      <c r="P1310" t="n">
        <v>-1311</v>
      </c>
      <c r="Q1310" t="n">
        <v>-5949</v>
      </c>
      <c r="R1310" t="n">
        <v>-932</v>
      </c>
      <c r="T1310" t="n">
        <v>-10336</v>
      </c>
      <c r="U1310" t="n">
        <v>-2385</v>
      </c>
      <c r="V1310" t="n">
        <v>-2557</v>
      </c>
      <c r="W1310" t="n">
        <v>-4697</v>
      </c>
      <c r="Y1310" t="n">
        <v>-22269</v>
      </c>
      <c r="Z1310" t="n">
        <v>-2253</v>
      </c>
      <c r="AA1310" t="n">
        <v>-17066</v>
      </c>
      <c r="AB1310" t="n">
        <v>-914</v>
      </c>
      <c r="AD1310" t="n">
        <v>-31088</v>
      </c>
      <c r="AE1310" t="n">
        <v>-121</v>
      </c>
      <c r="AF1310" t="n">
        <v>65</v>
      </c>
      <c r="AG1310" t="n">
        <v>-3348</v>
      </c>
      <c r="AI1310" t="n">
        <v>-3453</v>
      </c>
      <c r="AJ1310" t="n">
        <v>-1730</v>
      </c>
      <c r="AK1310" t="n">
        <v>-1043</v>
      </c>
      <c r="AL1310" t="n">
        <v>-3158</v>
      </c>
      <c r="AN1310" t="n">
        <v>-14559</v>
      </c>
      <c r="AO1310" t="n">
        <v>-801</v>
      </c>
      <c r="AP1310" t="n">
        <v>-9383</v>
      </c>
      <c r="AQ1310" t="n">
        <v>-10201</v>
      </c>
      <c r="AS1310" t="n">
        <v>-26306</v>
      </c>
      <c r="AT1310" t="n">
        <v>-5221</v>
      </c>
    </row>
    <row r="1311">
      <c r="A1311" t="inlineStr">
        <is>
          <t>Dispositions</t>
        </is>
      </c>
    </row>
    <row r="1312">
      <c r="A1312" t="inlineStr">
        <is>
          <t>Investment properties</t>
        </is>
      </c>
      <c r="C1312" t="inlineStr">
        <is>
          <t>Million</t>
        </is>
      </c>
      <c r="D1312" t="inlineStr">
        <is>
          <t>QQQQ</t>
        </is>
      </c>
      <c r="E1312" t="inlineStr">
        <is>
          <t>Yes</t>
        </is>
      </c>
      <c r="F1312" t="n">
        <v>550</v>
      </c>
      <c r="G1312" t="n">
        <v>837</v>
      </c>
      <c r="H1312" t="n">
        <v>303</v>
      </c>
      <c r="J1312" t="n">
        <v>2544</v>
      </c>
      <c r="K1312" t="n">
        <v>544</v>
      </c>
      <c r="L1312" t="n">
        <v>1240</v>
      </c>
      <c r="M1312" t="n">
        <v>766</v>
      </c>
      <c r="O1312" t="n">
        <v>4014</v>
      </c>
      <c r="P1312" t="n">
        <v>602</v>
      </c>
      <c r="Q1312" t="n">
        <v>175</v>
      </c>
      <c r="R1312" t="n">
        <v>1191</v>
      </c>
      <c r="T1312" t="n">
        <v>2906</v>
      </c>
      <c r="U1312" t="n">
        <v>758</v>
      </c>
      <c r="V1312" t="n">
        <v>11</v>
      </c>
      <c r="W1312" t="n">
        <v>1316</v>
      </c>
      <c r="Y1312" t="n">
        <v>4311</v>
      </c>
      <c r="Z1312" t="n">
        <v>914</v>
      </c>
      <c r="AA1312" t="n">
        <v>786</v>
      </c>
      <c r="AB1312" t="n">
        <v>1447</v>
      </c>
      <c r="AD1312" t="n">
        <v>5239</v>
      </c>
      <c r="AE1312" t="n">
        <v>291</v>
      </c>
      <c r="AF1312" t="n">
        <v>253</v>
      </c>
      <c r="AG1312" t="n">
        <v>228</v>
      </c>
      <c r="AI1312" t="n">
        <v>2266</v>
      </c>
      <c r="AJ1312" t="n">
        <v>1932</v>
      </c>
      <c r="AK1312" t="n">
        <v>1668</v>
      </c>
      <c r="AL1312" t="n">
        <v>959</v>
      </c>
      <c r="AN1312" t="n">
        <v>6219</v>
      </c>
      <c r="AO1312" t="n">
        <v>562</v>
      </c>
      <c r="AP1312" t="n">
        <v>1030</v>
      </c>
      <c r="AQ1312" t="n">
        <v>530</v>
      </c>
      <c r="AS1312" t="n">
        <v>3874</v>
      </c>
      <c r="AT1312" t="n">
        <v>57</v>
      </c>
    </row>
    <row r="1313">
      <c r="A1313" t="inlineStr">
        <is>
          <t>Property, plant and equipment</t>
        </is>
      </c>
      <c r="C1313" t="inlineStr">
        <is>
          <t>Million</t>
        </is>
      </c>
      <c r="D1313" t="inlineStr">
        <is>
          <t>QQQQ</t>
        </is>
      </c>
      <c r="E1313" t="inlineStr">
        <is>
          <t>Yes</t>
        </is>
      </c>
      <c r="F1313" t="n">
        <v>17</v>
      </c>
      <c r="G1313" t="n">
        <v>70</v>
      </c>
      <c r="H1313" t="n">
        <v>60</v>
      </c>
      <c r="J1313" t="n">
        <v>196</v>
      </c>
      <c r="K1313" t="n">
        <v>5</v>
      </c>
      <c r="L1313" t="n">
        <v>7</v>
      </c>
      <c r="M1313" t="n">
        <v>21</v>
      </c>
      <c r="O1313" t="n">
        <v>65</v>
      </c>
      <c r="P1313" t="n">
        <v>42</v>
      </c>
      <c r="Q1313" t="n">
        <v>13</v>
      </c>
      <c r="R1313" t="n">
        <v>2</v>
      </c>
      <c r="T1313" t="n">
        <v>66</v>
      </c>
      <c r="U1313" t="n">
        <v>529</v>
      </c>
      <c r="V1313" t="n">
        <v>27</v>
      </c>
      <c r="W1313" t="n">
        <v>30</v>
      </c>
      <c r="Y1313" t="n">
        <v>787</v>
      </c>
      <c r="Z1313" t="n">
        <v>14</v>
      </c>
      <c r="AA1313" t="n">
        <v>63</v>
      </c>
      <c r="AB1313" t="n">
        <v>22</v>
      </c>
      <c r="AD1313" t="n">
        <v>140</v>
      </c>
      <c r="AE1313" t="n">
        <v>42</v>
      </c>
      <c r="AF1313" t="n">
        <v>13</v>
      </c>
      <c r="AG1313" t="n">
        <v>41</v>
      </c>
      <c r="AI1313" t="n">
        <v>125</v>
      </c>
      <c r="AJ1313" t="n">
        <v>13</v>
      </c>
      <c r="AK1313" t="n">
        <v>70</v>
      </c>
      <c r="AL1313" t="n">
        <v>45</v>
      </c>
      <c r="AN1313" t="n">
        <v>723</v>
      </c>
      <c r="AO1313" t="n">
        <v>80</v>
      </c>
      <c r="AP1313" t="n">
        <v>129</v>
      </c>
      <c r="AQ1313" t="n">
        <v>212</v>
      </c>
      <c r="AS1313" t="n">
        <v>595</v>
      </c>
      <c r="AT1313" t="n">
        <v>241</v>
      </c>
    </row>
    <row r="1314">
      <c r="A1314" t="inlineStr">
        <is>
          <t>Equity accounted investments</t>
        </is>
      </c>
      <c r="C1314" t="inlineStr">
        <is>
          <t>Million</t>
        </is>
      </c>
      <c r="D1314" t="inlineStr">
        <is>
          <t>QQQQ</t>
        </is>
      </c>
      <c r="E1314" t="inlineStr">
        <is>
          <t>Yes</t>
        </is>
      </c>
      <c r="F1314" t="n">
        <v>17</v>
      </c>
      <c r="G1314" t="n">
        <v>747</v>
      </c>
      <c r="H1314" t="n">
        <v>207</v>
      </c>
      <c r="J1314" t="n">
        <v>1842</v>
      </c>
      <c r="K1314" t="n">
        <v>173</v>
      </c>
      <c r="L1314" t="n">
        <v>324</v>
      </c>
      <c r="M1314" t="n">
        <v>472</v>
      </c>
      <c r="O1314" t="n">
        <v>1050</v>
      </c>
      <c r="P1314" t="n">
        <v>22</v>
      </c>
      <c r="Q1314" t="n">
        <v>701</v>
      </c>
      <c r="R1314" t="n">
        <v>69</v>
      </c>
      <c r="T1314" t="n">
        <v>889</v>
      </c>
      <c r="U1314" t="n">
        <v>1328</v>
      </c>
      <c r="V1314" t="n">
        <v>155</v>
      </c>
      <c r="W1314" t="n">
        <v>3</v>
      </c>
      <c r="Y1314" t="n">
        <v>2163</v>
      </c>
      <c r="Z1314" t="n">
        <v>640</v>
      </c>
      <c r="AA1314" t="n">
        <v>454</v>
      </c>
      <c r="AB1314" t="n">
        <v>746</v>
      </c>
      <c r="AD1314" t="n">
        <v>1725</v>
      </c>
      <c r="AE1314" t="n">
        <v>78</v>
      </c>
      <c r="AF1314" t="n">
        <v>12</v>
      </c>
      <c r="AG1314" t="n">
        <v>47</v>
      </c>
      <c r="AI1314" t="n">
        <v>215</v>
      </c>
      <c r="AJ1314" t="n">
        <v>359</v>
      </c>
      <c r="AK1314" t="n">
        <v>815</v>
      </c>
      <c r="AL1314" t="n">
        <v>205</v>
      </c>
      <c r="AN1314" t="n">
        <v>1711</v>
      </c>
      <c r="AO1314" t="n">
        <v>369</v>
      </c>
      <c r="AP1314" t="n">
        <v>886</v>
      </c>
      <c r="AQ1314" t="n">
        <v>339</v>
      </c>
      <c r="AS1314" t="n">
        <v>1645</v>
      </c>
      <c r="AT1314" t="n">
        <v>252</v>
      </c>
    </row>
    <row r="1315">
      <c r="A1315" t="inlineStr">
        <is>
          <t>Financial assets and other</t>
        </is>
      </c>
      <c r="C1315" t="inlineStr">
        <is>
          <t>Million</t>
        </is>
      </c>
      <c r="D1315" t="inlineStr">
        <is>
          <t>QQQQ</t>
        </is>
      </c>
      <c r="E1315" t="inlineStr">
        <is>
          <t>Yes</t>
        </is>
      </c>
      <c r="F1315" t="n">
        <v>667</v>
      </c>
      <c r="G1315" t="n">
        <v>895</v>
      </c>
      <c r="H1315" t="n">
        <v>537</v>
      </c>
      <c r="J1315" t="n">
        <v>2823</v>
      </c>
      <c r="K1315" t="n">
        <v>725</v>
      </c>
      <c r="L1315" t="n">
        <v>933</v>
      </c>
      <c r="M1315" t="n">
        <v>1216</v>
      </c>
      <c r="O1315" t="n">
        <v>3955</v>
      </c>
      <c r="P1315" t="n">
        <v>641</v>
      </c>
      <c r="Q1315" t="n">
        <v>746</v>
      </c>
      <c r="R1315" t="n">
        <v>783</v>
      </c>
      <c r="T1315" t="n">
        <v>2843</v>
      </c>
      <c r="U1315" t="n">
        <v>383</v>
      </c>
      <c r="V1315" t="n">
        <v>991</v>
      </c>
      <c r="W1315" t="n">
        <v>1735</v>
      </c>
      <c r="Y1315" t="n">
        <v>4523</v>
      </c>
      <c r="Z1315" t="n">
        <v>1391</v>
      </c>
      <c r="AA1315" t="n">
        <v>2310</v>
      </c>
      <c r="AB1315" t="n">
        <v>2621</v>
      </c>
      <c r="AD1315" t="n">
        <v>10850</v>
      </c>
      <c r="AE1315" t="n">
        <v>4914</v>
      </c>
      <c r="AF1315" t="n">
        <v>5290</v>
      </c>
      <c r="AG1315" t="n">
        <v>5659</v>
      </c>
      <c r="AI1315" t="n">
        <v>22557</v>
      </c>
      <c r="AJ1315" t="n">
        <v>8286</v>
      </c>
      <c r="AK1315" t="n">
        <v>7240</v>
      </c>
      <c r="AL1315" t="n">
        <v>7958</v>
      </c>
      <c r="AN1315" t="n">
        <v>35622</v>
      </c>
      <c r="AO1315" t="n">
        <v>17417</v>
      </c>
      <c r="AP1315" t="n">
        <v>17573</v>
      </c>
      <c r="AQ1315" t="n">
        <v>15713</v>
      </c>
      <c r="AS1315" t="n">
        <v>63953</v>
      </c>
      <c r="AT1315" t="n">
        <v>21601</v>
      </c>
    </row>
    <row r="1316">
      <c r="A1316" t="inlineStr">
        <is>
          <t>Disposition of subsidiaries</t>
        </is>
      </c>
      <c r="C1316" t="inlineStr">
        <is>
          <t>Million</t>
        </is>
      </c>
      <c r="D1316" t="inlineStr">
        <is>
          <t>QQQQ</t>
        </is>
      </c>
      <c r="E1316" t="inlineStr">
        <is>
          <t>Yes</t>
        </is>
      </c>
      <c r="F1316" t="n">
        <v>60</v>
      </c>
      <c r="G1316" t="n">
        <v>21</v>
      </c>
      <c r="H1316" t="n">
        <v>266</v>
      </c>
      <c r="J1316" t="n">
        <v>347</v>
      </c>
      <c r="K1316" t="n">
        <v>0</v>
      </c>
      <c r="L1316" t="n">
        <v>127</v>
      </c>
      <c r="M1316" t="n">
        <v>4</v>
      </c>
      <c r="O1316" t="n">
        <v>360</v>
      </c>
      <c r="P1316" t="n">
        <v>507</v>
      </c>
      <c r="Q1316" t="n">
        <v>-37</v>
      </c>
      <c r="R1316" t="n">
        <v>13</v>
      </c>
      <c r="T1316" t="n">
        <v>2834</v>
      </c>
      <c r="U1316" t="n">
        <v>5</v>
      </c>
      <c r="V1316" t="n">
        <v>-6</v>
      </c>
      <c r="W1316" t="n">
        <v>91</v>
      </c>
      <c r="Y1316" t="n">
        <v>1729</v>
      </c>
      <c r="Z1316" t="n">
        <v>35</v>
      </c>
      <c r="AA1316" t="n">
        <v>1112</v>
      </c>
      <c r="AB1316" t="n">
        <v>222</v>
      </c>
      <c r="AD1316" t="n">
        <v>2336</v>
      </c>
      <c r="AE1316" t="n">
        <v>952</v>
      </c>
      <c r="AF1316" t="n">
        <v>10</v>
      </c>
      <c r="AG1316" t="n">
        <v>281</v>
      </c>
      <c r="AI1316" t="n">
        <v>3415</v>
      </c>
      <c r="AJ1316" t="n">
        <v>360</v>
      </c>
      <c r="AK1316" t="n">
        <v>3332</v>
      </c>
      <c r="AL1316" t="n">
        <v>1799</v>
      </c>
      <c r="AN1316" t="n">
        <v>5952</v>
      </c>
      <c r="AO1316" t="n">
        <v>1980</v>
      </c>
      <c r="AP1316" t="n">
        <v>417</v>
      </c>
      <c r="AQ1316" t="n">
        <v>3</v>
      </c>
      <c r="AS1316" t="n">
        <v>6325</v>
      </c>
      <c r="AT1316" t="n">
        <v>375</v>
      </c>
    </row>
    <row r="1317">
      <c r="A1317" t="inlineStr">
        <is>
          <t>Restricted cash and deposits</t>
        </is>
      </c>
      <c r="C1317" t="inlineStr">
        <is>
          <t>Million</t>
        </is>
      </c>
      <c r="D1317" t="inlineStr">
        <is>
          <t>QQQQ</t>
        </is>
      </c>
      <c r="E1317" t="inlineStr">
        <is>
          <t>Yes</t>
        </is>
      </c>
      <c r="F1317" t="n">
        <v>1755</v>
      </c>
      <c r="G1317" t="n">
        <v>23</v>
      </c>
      <c r="H1317" t="n">
        <v>-82</v>
      </c>
      <c r="J1317" t="n">
        <v>1753</v>
      </c>
      <c r="K1317" t="n">
        <v>-577</v>
      </c>
      <c r="L1317" t="n">
        <v>470</v>
      </c>
      <c r="M1317" t="n">
        <v>-141</v>
      </c>
      <c r="O1317" t="n">
        <v>-134</v>
      </c>
      <c r="P1317" t="n">
        <v>-103</v>
      </c>
      <c r="Q1317" t="n">
        <v>39</v>
      </c>
      <c r="R1317" t="n">
        <v>157</v>
      </c>
      <c r="T1317" t="n">
        <v>549</v>
      </c>
      <c r="U1317" t="n">
        <v>-192</v>
      </c>
      <c r="V1317" t="n">
        <v>227</v>
      </c>
      <c r="W1317" t="n">
        <v>-119</v>
      </c>
      <c r="Y1317" t="n">
        <v>5</v>
      </c>
      <c r="Z1317" t="n">
        <v>71</v>
      </c>
      <c r="AA1317" t="n">
        <v>158</v>
      </c>
      <c r="AB1317" t="n">
        <v>13</v>
      </c>
      <c r="AD1317" t="n">
        <v>462</v>
      </c>
      <c r="AE1317" t="n">
        <v>78</v>
      </c>
      <c r="AF1317" t="n">
        <v>-216</v>
      </c>
      <c r="AG1317" t="n">
        <v>-177</v>
      </c>
      <c r="AI1317" t="n">
        <v>-606</v>
      </c>
      <c r="AJ1317" t="n">
        <v>-1045</v>
      </c>
      <c r="AK1317" t="n">
        <v>1428</v>
      </c>
      <c r="AL1317" t="n">
        <v>-141</v>
      </c>
      <c r="AN1317" t="n">
        <v>220</v>
      </c>
      <c r="AO1317" t="n">
        <v>-1005</v>
      </c>
      <c r="AP1317" t="n">
        <v>-84</v>
      </c>
      <c r="AQ1317" t="n">
        <v>1074</v>
      </c>
      <c r="AS1317" t="n">
        <v>280</v>
      </c>
      <c r="AT1317" t="n">
        <v>244</v>
      </c>
    </row>
    <row r="1318">
      <c r="A1318" t="inlineStr">
        <is>
          <t>Net cash provided by (used in) investing activities</t>
        </is>
      </c>
      <c r="C1318" t="inlineStr">
        <is>
          <t>Million</t>
        </is>
      </c>
      <c r="D1318" t="inlineStr">
        <is>
          <t>QQQQ</t>
        </is>
      </c>
      <c r="E1318" t="inlineStr">
        <is>
          <t>Yes</t>
        </is>
      </c>
      <c r="F1318" t="n">
        <v>-2603</v>
      </c>
      <c r="G1318" t="n">
        <v>-462</v>
      </c>
      <c r="H1318" t="n">
        <v>-6054</v>
      </c>
      <c r="J1318" t="n">
        <v>-11064</v>
      </c>
      <c r="K1318" t="n">
        <v>-3935</v>
      </c>
      <c r="L1318" t="n">
        <v>-1943</v>
      </c>
      <c r="M1318" t="n">
        <v>-182</v>
      </c>
      <c r="O1318" t="n">
        <v>-8557</v>
      </c>
      <c r="P1318" t="n">
        <v>-1325</v>
      </c>
      <c r="Q1318" t="n">
        <v>-6894</v>
      </c>
      <c r="R1318" t="n">
        <v>-2391</v>
      </c>
      <c r="T1318" t="n">
        <v>-11394</v>
      </c>
      <c r="U1318" t="n">
        <v>-1398</v>
      </c>
      <c r="V1318" t="n">
        <v>-3677</v>
      </c>
      <c r="W1318" t="n">
        <v>-4851</v>
      </c>
      <c r="Y1318" t="n">
        <v>-19833</v>
      </c>
      <c r="Z1318" t="n">
        <v>-3231</v>
      </c>
      <c r="AA1318" t="n">
        <v>-16748</v>
      </c>
      <c r="AB1318" t="n">
        <v>-3777</v>
      </c>
      <c r="AD1318" t="n">
        <v>-36674</v>
      </c>
      <c r="AE1318" t="n">
        <v>-2087</v>
      </c>
      <c r="AF1318" t="n">
        <v>-3665</v>
      </c>
      <c r="AG1318" t="n">
        <v>-7000</v>
      </c>
      <c r="AI1318" t="n">
        <v>-13873</v>
      </c>
      <c r="AJ1318" t="n">
        <v>-4159</v>
      </c>
      <c r="AK1318" t="n">
        <v>1270</v>
      </c>
      <c r="AL1318" t="n">
        <v>-5930</v>
      </c>
      <c r="AN1318" t="n">
        <v>-21045</v>
      </c>
      <c r="AO1318" t="n">
        <v>-2672</v>
      </c>
      <c r="AP1318" t="n">
        <v>-15547</v>
      </c>
      <c r="AQ1318" t="n">
        <v>-14023</v>
      </c>
      <c r="AS1318" t="n">
        <v>-39650</v>
      </c>
      <c r="AT1318" t="n">
        <v>-13302</v>
      </c>
    </row>
    <row r="1319">
      <c r="A1319" t="inlineStr">
        <is>
          <t>Net cash provided by (used in) investing activities-c</t>
        </is>
      </c>
      <c r="F1319">
        <f>SUM(F1306:F1317)</f>
        <v/>
      </c>
      <c r="G1319">
        <f>SUM(G1306:G1317)</f>
        <v/>
      </c>
      <c r="H1319">
        <f>SUM(H1306:H1317)</f>
        <v/>
      </c>
      <c r="J1319">
        <f>SUM(J1306:J1317)</f>
        <v/>
      </c>
      <c r="K1319">
        <f>SUM(K1306:K1317)</f>
        <v/>
      </c>
      <c r="L1319">
        <f>SUM(L1306:L1317)</f>
        <v/>
      </c>
      <c r="M1319">
        <f>SUM(M1306:M1317)</f>
        <v/>
      </c>
      <c r="O1319">
        <f>SUM(O1306:O1317)</f>
        <v/>
      </c>
      <c r="P1319">
        <f>SUM(P1306:P1317)</f>
        <v/>
      </c>
      <c r="Q1319">
        <f>SUM(Q1306:Q1317)</f>
        <v/>
      </c>
      <c r="R1319">
        <f>SUM(R1306:R1317)</f>
        <v/>
      </c>
      <c r="T1319">
        <f>SUM(T1306:T1317)</f>
        <v/>
      </c>
      <c r="U1319">
        <f>SUM(U1306:U1317)</f>
        <v/>
      </c>
      <c r="V1319">
        <f>SUM(V1306:V1317)</f>
        <v/>
      </c>
      <c r="W1319">
        <f>SUM(W1306:W1317)</f>
        <v/>
      </c>
      <c r="Y1319">
        <f>SUM(Y1306:Y1317)</f>
        <v/>
      </c>
      <c r="Z1319">
        <f>SUM(Z1306:Z1317)</f>
        <v/>
      </c>
      <c r="AA1319">
        <f>SUM(AA1306:AA1317)</f>
        <v/>
      </c>
      <c r="AB1319">
        <f>SUM(AB1306:AB1317)</f>
        <v/>
      </c>
      <c r="AD1319">
        <f>SUM(AD1306:AD1317)</f>
        <v/>
      </c>
      <c r="AE1319">
        <f>SUM(AE1306:AE1317)</f>
        <v/>
      </c>
      <c r="AF1319">
        <f>SUM(AF1306:AF1317)</f>
        <v/>
      </c>
      <c r="AG1319">
        <f>SUM(AG1306:AG1317)</f>
        <v/>
      </c>
      <c r="AI1319">
        <f>SUM(AI1306:AI1317)</f>
        <v/>
      </c>
      <c r="AJ1319">
        <f>SUM(AJ1306:AJ1317)</f>
        <v/>
      </c>
      <c r="AK1319">
        <f>SUM(AK1306:AK1317)</f>
        <v/>
      </c>
      <c r="AL1319">
        <f>SUM(AL1306:AL1317)</f>
        <v/>
      </c>
      <c r="AN1319">
        <f>SUM(AN1306:AN1317)</f>
        <v/>
      </c>
      <c r="AO1319">
        <f>SUM(AO1306:AO1317)</f>
        <v/>
      </c>
      <c r="AP1319">
        <f>SUM(AP1306:AP1317)</f>
        <v/>
      </c>
      <c r="AQ1319">
        <f>SUM(AQ1306:AQ1317)</f>
        <v/>
      </c>
      <c r="AS1319">
        <f>SUM(AS1306:AS1317)</f>
        <v/>
      </c>
      <c r="AT1319">
        <f>SUM(AT1306:AT1317)</f>
        <v/>
      </c>
    </row>
    <row r="1320">
      <c r="A1320" t="inlineStr">
        <is>
          <t>Sum check</t>
        </is>
      </c>
      <c r="F1320">
        <f>F1318-F1319</f>
        <v/>
      </c>
      <c r="G1320">
        <f>G1318-G1319</f>
        <v/>
      </c>
      <c r="H1320">
        <f>H1318-H1319</f>
        <v/>
      </c>
      <c r="J1320">
        <f>J1318-J1319</f>
        <v/>
      </c>
      <c r="K1320">
        <f>K1318-K1319</f>
        <v/>
      </c>
      <c r="L1320">
        <f>L1318-L1319</f>
        <v/>
      </c>
      <c r="M1320">
        <f>M1318-M1319</f>
        <v/>
      </c>
      <c r="O1320">
        <f>O1318-O1319</f>
        <v/>
      </c>
      <c r="P1320">
        <f>P1318-P1319</f>
        <v/>
      </c>
      <c r="Q1320">
        <f>Q1318-Q1319</f>
        <v/>
      </c>
      <c r="R1320">
        <f>R1318-R1319</f>
        <v/>
      </c>
      <c r="T1320">
        <f>T1318-T1319</f>
        <v/>
      </c>
      <c r="U1320">
        <f>U1318-U1319</f>
        <v/>
      </c>
      <c r="V1320">
        <f>V1318-V1319</f>
        <v/>
      </c>
      <c r="W1320">
        <f>W1318-W1319</f>
        <v/>
      </c>
      <c r="Y1320">
        <f>Y1318-Y1319</f>
        <v/>
      </c>
      <c r="Z1320">
        <f>Z1318-Z1319</f>
        <v/>
      </c>
      <c r="AA1320">
        <f>AA1318-AA1319</f>
        <v/>
      </c>
      <c r="AB1320">
        <f>AB1318-AB1319</f>
        <v/>
      </c>
      <c r="AD1320">
        <f>AD1318-AD1319</f>
        <v/>
      </c>
      <c r="AE1320">
        <f>AE1318-AE1319</f>
        <v/>
      </c>
      <c r="AF1320">
        <f>AF1318-AF1319</f>
        <v/>
      </c>
      <c r="AG1320">
        <f>AG1318-AG1319</f>
        <v/>
      </c>
      <c r="AI1320">
        <f>AI1318-AI1319</f>
        <v/>
      </c>
      <c r="AJ1320">
        <f>AJ1318-AJ1319</f>
        <v/>
      </c>
      <c r="AK1320">
        <f>AK1318-AK1319</f>
        <v/>
      </c>
      <c r="AL1320">
        <f>AL1318-AL1319</f>
        <v/>
      </c>
      <c r="AN1320">
        <f>AN1318-AN1319</f>
        <v/>
      </c>
      <c r="AO1320">
        <f>AO1318-AO1319</f>
        <v/>
      </c>
      <c r="AP1320">
        <f>AP1318-AP1319</f>
        <v/>
      </c>
      <c r="AQ1320">
        <f>AQ1318-AQ1319</f>
        <v/>
      </c>
      <c r="AS1320">
        <f>AS1318-AS1319</f>
        <v/>
      </c>
      <c r="AT1320">
        <f>AT1318-AT1319</f>
        <v/>
      </c>
    </row>
    <row r="1322">
      <c r="A1322" t="inlineStr">
        <is>
          <t>Cash flow from financing activities</t>
        </is>
      </c>
    </row>
    <row r="1323">
      <c r="A1323" t="inlineStr">
        <is>
          <t>Corporate borrowings arranged</t>
        </is>
      </c>
      <c r="C1323" t="inlineStr">
        <is>
          <t>Million</t>
        </is>
      </c>
      <c r="D1323" t="inlineStr">
        <is>
          <t>QQQQ</t>
        </is>
      </c>
      <c r="E1323" t="inlineStr">
        <is>
          <t>Yes</t>
        </is>
      </c>
      <c r="F1323" t="n">
        <v>496</v>
      </c>
      <c r="G1323" t="n">
        <v>0</v>
      </c>
      <c r="H1323" t="n">
        <v>280</v>
      </c>
      <c r="J1323" t="n">
        <v>776</v>
      </c>
      <c r="K1323" t="n">
        <v>0</v>
      </c>
      <c r="L1323" t="n">
        <v>492</v>
      </c>
      <c r="M1323" t="n">
        <v>377</v>
      </c>
      <c r="O1323" t="n">
        <v>869</v>
      </c>
      <c r="P1323" t="n">
        <v>743</v>
      </c>
      <c r="Q1323" t="n">
        <v>0</v>
      </c>
      <c r="R1323" t="n">
        <v>541</v>
      </c>
      <c r="T1323" t="n">
        <v>1284</v>
      </c>
      <c r="U1323" t="n">
        <v>1003</v>
      </c>
      <c r="V1323" t="n">
        <v>0</v>
      </c>
      <c r="W1323" t="n">
        <v>0</v>
      </c>
      <c r="Y1323" t="n">
        <v>1090</v>
      </c>
      <c r="Z1323" t="n">
        <v>992</v>
      </c>
      <c r="AA1323" t="n">
        <v>0</v>
      </c>
      <c r="AB1323" t="n">
        <v>0</v>
      </c>
      <c r="AD1323" t="n">
        <v>992</v>
      </c>
      <c r="AE1323" t="n">
        <v>589</v>
      </c>
      <c r="AF1323" t="n">
        <v>745</v>
      </c>
      <c r="AG1323" t="n">
        <v>492</v>
      </c>
      <c r="AI1323" t="n">
        <v>2216</v>
      </c>
      <c r="AJ1323" t="n">
        <v>0</v>
      </c>
      <c r="AK1323" t="n">
        <v>497</v>
      </c>
      <c r="AL1323" t="n">
        <v>853</v>
      </c>
      <c r="AN1323" t="n">
        <v>1350</v>
      </c>
      <c r="AO1323" t="n">
        <v>828</v>
      </c>
      <c r="AP1323" t="n">
        <v>0</v>
      </c>
      <c r="AQ1323" t="n">
        <v>0</v>
      </c>
      <c r="AS1323" t="n">
        <v>1567</v>
      </c>
    </row>
    <row r="1324">
      <c r="A1324" t="inlineStr">
        <is>
          <t>Corporate borrowings repaid</t>
        </is>
      </c>
      <c r="C1324" t="inlineStr">
        <is>
          <t>Million</t>
        </is>
      </c>
      <c r="D1324" t="inlineStr">
        <is>
          <t>QQQQ</t>
        </is>
      </c>
      <c r="E1324" t="inlineStr">
        <is>
          <t>Yes</t>
        </is>
      </c>
      <c r="K1324" t="n">
        <v>0</v>
      </c>
      <c r="L1324" t="n">
        <v>0</v>
      </c>
      <c r="M1324" t="n">
        <v>-232</v>
      </c>
      <c r="O1324" t="n">
        <v>-232</v>
      </c>
      <c r="P1324" t="n">
        <v>0</v>
      </c>
      <c r="Q1324" t="n">
        <v>-434</v>
      </c>
      <c r="R1324" t="n">
        <v>0</v>
      </c>
      <c r="T1324" t="n">
        <v>-434</v>
      </c>
      <c r="Z1324" t="n">
        <v>0</v>
      </c>
      <c r="AA1324" t="n">
        <v>-450</v>
      </c>
      <c r="AB1324" t="n">
        <v>0</v>
      </c>
      <c r="AD1324" t="n">
        <v>-450</v>
      </c>
      <c r="AE1324" t="n">
        <v>-251</v>
      </c>
      <c r="AF1324" t="n">
        <v>0</v>
      </c>
      <c r="AG1324" t="n">
        <v>0</v>
      </c>
      <c r="AI1324" t="n">
        <v>-251</v>
      </c>
      <c r="AK1324" t="n">
        <v>-526</v>
      </c>
      <c r="AN1324" t="n">
        <v>-526</v>
      </c>
    </row>
    <row r="1325">
      <c r="A1325" t="inlineStr">
        <is>
          <t>Commercial paper and bank borrowings, net</t>
        </is>
      </c>
      <c r="C1325" t="inlineStr">
        <is>
          <t>Million</t>
        </is>
      </c>
      <c r="D1325" t="inlineStr">
        <is>
          <t>QQQQ</t>
        </is>
      </c>
      <c r="E1325" t="inlineStr">
        <is>
          <t>Yes</t>
        </is>
      </c>
      <c r="F1325" t="n">
        <v>385</v>
      </c>
      <c r="G1325" t="n">
        <v>-900</v>
      </c>
      <c r="H1325" t="n">
        <v>504</v>
      </c>
      <c r="J1325" t="n">
        <v>-384</v>
      </c>
      <c r="K1325" t="n">
        <v>197</v>
      </c>
      <c r="L1325" t="n">
        <v>-1140</v>
      </c>
      <c r="M1325" t="n">
        <v>138</v>
      </c>
      <c r="O1325" t="n">
        <v>-171</v>
      </c>
      <c r="P1325" t="n">
        <v>0</v>
      </c>
      <c r="Q1325" t="n">
        <v>0</v>
      </c>
      <c r="R1325" t="n">
        <v>124</v>
      </c>
      <c r="T1325" t="n">
        <v>103</v>
      </c>
      <c r="U1325" t="n">
        <v>-103</v>
      </c>
      <c r="V1325" t="n">
        <v>0</v>
      </c>
      <c r="W1325" t="n">
        <v>186</v>
      </c>
      <c r="Y1325" t="n">
        <v>-103</v>
      </c>
      <c r="AJ1325" t="n">
        <v>0</v>
      </c>
      <c r="AK1325" t="n">
        <v>0</v>
      </c>
      <c r="AL1325" t="n">
        <v>350</v>
      </c>
      <c r="AN1325" t="n">
        <v>912</v>
      </c>
      <c r="AO1325" t="n">
        <v>-556</v>
      </c>
      <c r="AP1325" t="n">
        <v>958</v>
      </c>
      <c r="AQ1325" t="n">
        <v>-631</v>
      </c>
      <c r="AS1325" t="n">
        <v>-912</v>
      </c>
      <c r="AT1325" t="n">
        <v>973</v>
      </c>
    </row>
    <row r="1326">
      <c r="A1326" t="inlineStr">
        <is>
          <t>Other debt of subsidiaries issued</t>
        </is>
      </c>
      <c r="C1326" t="inlineStr">
        <is>
          <t>Million</t>
        </is>
      </c>
      <c r="D1326" t="inlineStr">
        <is>
          <t>QQQQ</t>
        </is>
      </c>
      <c r="E1326" t="inlineStr">
        <is>
          <t>Yes</t>
        </is>
      </c>
      <c r="F1326" t="n">
        <v>2716</v>
      </c>
      <c r="G1326" t="n">
        <v>1587</v>
      </c>
      <c r="H1326" t="n">
        <v>805</v>
      </c>
    </row>
    <row r="1327">
      <c r="A1327" t="inlineStr">
        <is>
          <t>Property-specific mortgages issued</t>
        </is>
      </c>
      <c r="C1327" t="inlineStr">
        <is>
          <t>Million</t>
        </is>
      </c>
      <c r="D1327" t="inlineStr">
        <is>
          <t>QQQQ</t>
        </is>
      </c>
      <c r="E1327" t="inlineStr">
        <is>
          <t>Yes</t>
        </is>
      </c>
      <c r="F1327" t="n">
        <v>1084</v>
      </c>
      <c r="G1327" t="n">
        <v>2395</v>
      </c>
      <c r="H1327" t="n">
        <v>6154</v>
      </c>
    </row>
    <row r="1328">
      <c r="A1328" t="inlineStr">
        <is>
          <t>Non-recourse borrowings arranged</t>
        </is>
      </c>
      <c r="C1328" t="inlineStr">
        <is>
          <t>Million</t>
        </is>
      </c>
      <c r="D1328" t="inlineStr">
        <is>
          <t>QQQQ</t>
        </is>
      </c>
      <c r="E1328" t="inlineStr">
        <is>
          <t>Yes</t>
        </is>
      </c>
      <c r="J1328" t="n">
        <v>18871</v>
      </c>
      <c r="K1328" t="n">
        <v>8093</v>
      </c>
      <c r="L1328" t="n">
        <v>5185</v>
      </c>
      <c r="M1328" t="n">
        <v>4113</v>
      </c>
      <c r="O1328" t="n">
        <v>23826</v>
      </c>
      <c r="P1328" t="n">
        <v>6233</v>
      </c>
      <c r="Q1328" t="n">
        <v>7520</v>
      </c>
      <c r="R1328" t="n">
        <v>4168</v>
      </c>
      <c r="T1328" t="n">
        <v>26251</v>
      </c>
      <c r="U1328" t="n">
        <v>9288</v>
      </c>
      <c r="V1328" t="n">
        <v>9649</v>
      </c>
      <c r="W1328" t="n">
        <v>9749</v>
      </c>
      <c r="Y1328" t="n">
        <v>43541</v>
      </c>
      <c r="Z1328" t="n">
        <v>8396</v>
      </c>
      <c r="AA1328" t="n">
        <v>23726</v>
      </c>
      <c r="AB1328" t="n">
        <v>8979</v>
      </c>
      <c r="AD1328" t="n">
        <v>64576</v>
      </c>
      <c r="AE1328" t="n">
        <v>10875</v>
      </c>
      <c r="AF1328" t="n">
        <v>5779</v>
      </c>
      <c r="AG1328" t="n">
        <v>7498</v>
      </c>
      <c r="AI1328" t="n">
        <v>37594</v>
      </c>
      <c r="AJ1328" t="n">
        <v>8967</v>
      </c>
      <c r="AK1328" t="n">
        <v>13859</v>
      </c>
      <c r="AL1328" t="n">
        <v>21942</v>
      </c>
      <c r="AN1328" t="n">
        <v>80376</v>
      </c>
      <c r="AO1328" t="n">
        <v>14304</v>
      </c>
      <c r="AP1328" t="n">
        <v>28089</v>
      </c>
      <c r="AQ1328" t="n">
        <v>22751</v>
      </c>
      <c r="AS1328" t="n">
        <v>89459</v>
      </c>
      <c r="AT1328" t="n">
        <v>19467</v>
      </c>
    </row>
    <row r="1329">
      <c r="A1329" t="inlineStr">
        <is>
          <t>Property-specific mortgages repaid</t>
        </is>
      </c>
      <c r="C1329" t="inlineStr">
        <is>
          <t>Million</t>
        </is>
      </c>
      <c r="D1329" t="inlineStr">
        <is>
          <t>QQQQ</t>
        </is>
      </c>
      <c r="E1329" t="inlineStr">
        <is>
          <t>Yes</t>
        </is>
      </c>
      <c r="F1329" t="n">
        <v>-1064</v>
      </c>
      <c r="G1329" t="n">
        <v>-2078</v>
      </c>
      <c r="H1329" t="n">
        <v>-1544</v>
      </c>
    </row>
    <row r="1330">
      <c r="A1330" t="inlineStr">
        <is>
          <t>Other debt of subsidiaries repaid</t>
        </is>
      </c>
      <c r="C1330" t="inlineStr">
        <is>
          <t>Million</t>
        </is>
      </c>
      <c r="D1330" t="inlineStr">
        <is>
          <t>QQQQ</t>
        </is>
      </c>
      <c r="E1330" t="inlineStr">
        <is>
          <t>Yes</t>
        </is>
      </c>
      <c r="F1330" t="n">
        <v>-1582</v>
      </c>
      <c r="G1330" t="n">
        <v>-2115</v>
      </c>
      <c r="H1330" t="n">
        <v>-641</v>
      </c>
    </row>
    <row r="1331">
      <c r="A1331" t="inlineStr">
        <is>
          <t>Non-recourse borrowings repaid</t>
        </is>
      </c>
      <c r="C1331" t="inlineStr">
        <is>
          <t>Million</t>
        </is>
      </c>
      <c r="D1331" t="inlineStr">
        <is>
          <t>QQQQ</t>
        </is>
      </c>
      <c r="E1331" t="inlineStr">
        <is>
          <t>Yes</t>
        </is>
      </c>
      <c r="J1331" t="n">
        <v>-12366</v>
      </c>
      <c r="K1331" t="n">
        <v>-4773</v>
      </c>
      <c r="L1331" t="n">
        <v>-4815</v>
      </c>
      <c r="M1331" t="n">
        <v>-4301</v>
      </c>
      <c r="O1331" t="n">
        <v>-20373</v>
      </c>
      <c r="P1331" t="n">
        <v>-5265</v>
      </c>
      <c r="Q1331" t="n">
        <v>-4505</v>
      </c>
      <c r="R1331" t="n">
        <v>-4137</v>
      </c>
      <c r="T1331" t="n">
        <v>-21636</v>
      </c>
      <c r="U1331" t="n">
        <v>-8002</v>
      </c>
      <c r="V1331" t="n">
        <v>-5619</v>
      </c>
      <c r="W1331" t="n">
        <v>-6254</v>
      </c>
      <c r="Y1331" t="n">
        <v>-28243</v>
      </c>
      <c r="Z1331" t="n">
        <v>-6996</v>
      </c>
      <c r="AA1331" t="n">
        <v>-10490</v>
      </c>
      <c r="AB1331" t="n">
        <v>-6764</v>
      </c>
      <c r="AD1331" t="n">
        <v>-42215</v>
      </c>
      <c r="AE1331" t="n">
        <v>-8281</v>
      </c>
      <c r="AF1331" t="n">
        <v>-5713</v>
      </c>
      <c r="AG1331" t="n">
        <v>-6028</v>
      </c>
      <c r="AI1331" t="n">
        <v>-33496</v>
      </c>
      <c r="AJ1331" t="n">
        <v>-8662</v>
      </c>
      <c r="AK1331" t="n">
        <v>-10827</v>
      </c>
      <c r="AL1331" t="n">
        <v>-14958</v>
      </c>
      <c r="AN1331" t="n">
        <v>-61923</v>
      </c>
      <c r="AO1331" t="n">
        <v>-9850</v>
      </c>
      <c r="AP1331" t="n">
        <v>-15910</v>
      </c>
      <c r="AQ1331" t="n">
        <v>-14685</v>
      </c>
      <c r="AS1331" t="n">
        <v>-61067</v>
      </c>
      <c r="AT1331" t="n">
        <v>-12836</v>
      </c>
    </row>
    <row r="1332">
      <c r="A1332" t="inlineStr">
        <is>
          <t>Subsidiary equity obligations issued</t>
        </is>
      </c>
      <c r="C1332" t="inlineStr">
        <is>
          <t>Million</t>
        </is>
      </c>
      <c r="D1332" t="inlineStr">
        <is>
          <t>QQQQ</t>
        </is>
      </c>
      <c r="E1332" t="inlineStr">
        <is>
          <t>Yes</t>
        </is>
      </c>
      <c r="F1332" t="n">
        <v>12</v>
      </c>
      <c r="G1332" t="n">
        <v>3</v>
      </c>
      <c r="H1332" t="n">
        <v>21</v>
      </c>
      <c r="J1332" t="n">
        <v>41</v>
      </c>
      <c r="K1332" t="n">
        <v>8</v>
      </c>
      <c r="L1332" t="n">
        <v>1</v>
      </c>
      <c r="M1332" t="n">
        <v>0</v>
      </c>
      <c r="O1332" t="n">
        <v>9</v>
      </c>
      <c r="P1332" t="n">
        <v>249</v>
      </c>
      <c r="Q1332" t="n">
        <v>0</v>
      </c>
      <c r="R1332" t="n">
        <v>154</v>
      </c>
      <c r="T1332" t="n">
        <v>419</v>
      </c>
      <c r="U1332" t="n">
        <v>162</v>
      </c>
      <c r="V1332" t="n">
        <v>26</v>
      </c>
      <c r="W1332" t="n">
        <v>11</v>
      </c>
      <c r="Y1332" t="n">
        <v>212</v>
      </c>
      <c r="Z1332" t="n">
        <v>2</v>
      </c>
      <c r="AA1332" t="n">
        <v>180</v>
      </c>
      <c r="AB1332" t="n">
        <v>0</v>
      </c>
      <c r="AD1332" t="n">
        <v>212</v>
      </c>
      <c r="AE1332" t="n">
        <v>122</v>
      </c>
      <c r="AF1332" t="n">
        <v>73</v>
      </c>
      <c r="AG1332" t="n">
        <v>0</v>
      </c>
      <c r="AI1332" t="n">
        <v>231</v>
      </c>
      <c r="AJ1332" t="n">
        <v>0</v>
      </c>
      <c r="AK1332" t="n">
        <v>0</v>
      </c>
      <c r="AL1332" t="n">
        <v>0</v>
      </c>
      <c r="AN1332" t="n">
        <v>450</v>
      </c>
      <c r="AO1332" t="n">
        <v>57</v>
      </c>
      <c r="AP1332" t="n">
        <v>0</v>
      </c>
      <c r="AS1332" t="n">
        <v>75</v>
      </c>
    </row>
    <row r="1333">
      <c r="A1333" t="inlineStr">
        <is>
          <t>Non-recourse credit facilities, net</t>
        </is>
      </c>
      <c r="C1333" t="inlineStr">
        <is>
          <t>Million</t>
        </is>
      </c>
      <c r="D1333" t="inlineStr">
        <is>
          <t>QQQQ</t>
        </is>
      </c>
      <c r="E1333" t="inlineStr">
        <is>
          <t>Yes</t>
        </is>
      </c>
      <c r="M1333" t="n">
        <v>-981</v>
      </c>
      <c r="O1333" t="n">
        <v>-1690</v>
      </c>
      <c r="P1333" t="n">
        <v>1480</v>
      </c>
      <c r="Q1333" t="n">
        <v>-1296</v>
      </c>
      <c r="R1333" t="n">
        <v>-205</v>
      </c>
      <c r="T1333" t="n">
        <v>819</v>
      </c>
      <c r="U1333" t="n">
        <v>-566</v>
      </c>
      <c r="V1333" t="n">
        <v>835</v>
      </c>
      <c r="W1333" t="n">
        <v>1210</v>
      </c>
      <c r="Y1333" t="n">
        <v>3291</v>
      </c>
      <c r="Z1333" t="n">
        <v>-440</v>
      </c>
      <c r="AA1333" t="n">
        <v>178</v>
      </c>
      <c r="AB1333" t="n">
        <v>-2159</v>
      </c>
      <c r="AD1333" t="n">
        <v>-926</v>
      </c>
      <c r="AE1333" t="n">
        <v>-1854</v>
      </c>
      <c r="AF1333" t="n">
        <v>981</v>
      </c>
      <c r="AG1333" t="n">
        <v>432</v>
      </c>
      <c r="AI1333" t="n">
        <v>-1705</v>
      </c>
      <c r="AJ1333" t="n">
        <v>2238</v>
      </c>
      <c r="AK1333" t="n">
        <v>-1564</v>
      </c>
      <c r="AL1333" t="n">
        <v>2685</v>
      </c>
      <c r="AN1333" t="n">
        <v>6222</v>
      </c>
      <c r="AO1333" t="n">
        <v>1546</v>
      </c>
      <c r="AP1333" t="n">
        <v>1354</v>
      </c>
      <c r="AQ1333" t="n">
        <v>2724</v>
      </c>
      <c r="AS1333" t="n">
        <v>6869</v>
      </c>
      <c r="AT1333" t="n">
        <v>-366</v>
      </c>
    </row>
    <row r="1334">
      <c r="A1334" t="inlineStr">
        <is>
          <t>Subsidiary equity obligations redeemed</t>
        </is>
      </c>
      <c r="C1334" t="inlineStr">
        <is>
          <t>Million</t>
        </is>
      </c>
      <c r="D1334" t="inlineStr">
        <is>
          <t>QQQQ</t>
        </is>
      </c>
      <c r="E1334" t="inlineStr">
        <is>
          <t>Yes</t>
        </is>
      </c>
      <c r="F1334" t="n">
        <v>-5</v>
      </c>
      <c r="G1334" t="n">
        <v>-56</v>
      </c>
      <c r="H1334" t="n">
        <v>-19</v>
      </c>
      <c r="J1334" t="n">
        <v>-110</v>
      </c>
      <c r="K1334" t="n">
        <v>-11</v>
      </c>
      <c r="L1334" t="n">
        <v>-164</v>
      </c>
      <c r="M1334" t="n">
        <v>-2</v>
      </c>
      <c r="O1334" t="n">
        <v>-177</v>
      </c>
      <c r="P1334" t="n">
        <v>-176</v>
      </c>
      <c r="Q1334" t="n">
        <v>-123</v>
      </c>
      <c r="R1334" t="n">
        <v>-42</v>
      </c>
      <c r="T1334" t="n">
        <v>-347</v>
      </c>
      <c r="U1334" t="n">
        <v>-342</v>
      </c>
      <c r="V1334" t="n">
        <v>-32</v>
      </c>
      <c r="W1334" t="n">
        <v>-42</v>
      </c>
      <c r="Y1334" t="n">
        <v>-485</v>
      </c>
      <c r="Z1334" t="n">
        <v>-5</v>
      </c>
      <c r="AA1334" t="n">
        <v>-25</v>
      </c>
      <c r="AB1334" t="n">
        <v>0</v>
      </c>
      <c r="AD1334" t="n">
        <v>-45</v>
      </c>
      <c r="AE1334" t="n">
        <v>-4</v>
      </c>
      <c r="AF1334" t="n">
        <v>-20</v>
      </c>
      <c r="AG1334" t="n">
        <v>-219</v>
      </c>
      <c r="AI1334" t="n">
        <v>-246</v>
      </c>
      <c r="AJ1334" t="n">
        <v>-6</v>
      </c>
      <c r="AK1334" t="n">
        <v>-242</v>
      </c>
      <c r="AL1334" t="n">
        <v>0</v>
      </c>
      <c r="AN1334" t="n">
        <v>-1314</v>
      </c>
      <c r="AO1334" t="n">
        <v>-229</v>
      </c>
      <c r="AP1334" t="n">
        <v>0</v>
      </c>
      <c r="AQ1334" t="n">
        <v>-230</v>
      </c>
      <c r="AS1334" t="n">
        <v>-563</v>
      </c>
    </row>
    <row r="1335">
      <c r="A1335" t="inlineStr">
        <is>
          <t>Subsidiary equity obligations, net</t>
        </is>
      </c>
      <c r="C1335" t="inlineStr">
        <is>
          <t>Million</t>
        </is>
      </c>
      <c r="D1335" t="inlineStr">
        <is>
          <t>QQQQ</t>
        </is>
      </c>
      <c r="E1335" t="inlineStr">
        <is>
          <t>Yes</t>
        </is>
      </c>
      <c r="AT1335" t="n">
        <v>-1</v>
      </c>
    </row>
    <row r="1336">
      <c r="A1336" t="inlineStr">
        <is>
          <t>Deposits from related parties</t>
        </is>
      </c>
      <c r="C1336" t="inlineStr">
        <is>
          <t>Million</t>
        </is>
      </c>
      <c r="D1336" t="inlineStr">
        <is>
          <t>QQQQ</t>
        </is>
      </c>
      <c r="E1336" t="inlineStr">
        <is>
          <t>Yes</t>
        </is>
      </c>
      <c r="AJ1336" t="n">
        <v>0</v>
      </c>
      <c r="AK1336" t="n">
        <v>802</v>
      </c>
      <c r="AL1336" t="n">
        <v>0</v>
      </c>
      <c r="AN1336" t="n">
        <v>806</v>
      </c>
      <c r="AO1336" t="n">
        <v>0</v>
      </c>
      <c r="AP1336" t="n">
        <v>37</v>
      </c>
      <c r="AQ1336" t="n">
        <v>411</v>
      </c>
      <c r="AS1336" t="n">
        <v>1563</v>
      </c>
    </row>
    <row r="1337">
      <c r="A1337" s="2" t="inlineStr">
        <is>
          <t>Deposits provided to related parties</t>
        </is>
      </c>
      <c r="B1337" s="2" t="n"/>
      <c r="C1337" s="2" t="inlineStr">
        <is>
          <t>Million</t>
        </is>
      </c>
      <c r="D1337" s="2" t="inlineStr">
        <is>
          <t>QQQQ</t>
        </is>
      </c>
      <c r="E1337" s="2" t="inlineStr">
        <is>
          <t>Yes</t>
        </is>
      </c>
      <c r="F1337" s="2" t="n"/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n"/>
      <c r="AI1337" s="2" t="n"/>
      <c r="AJ1337" s="2" t="n">
        <v>0</v>
      </c>
      <c r="AK1337" s="2" t="n">
        <v>0</v>
      </c>
      <c r="AL1337" s="2" t="n">
        <v>-557</v>
      </c>
      <c r="AM1337" s="2" t="n"/>
      <c r="AN1337" s="2" t="n">
        <v>-1155</v>
      </c>
      <c r="AO1337" s="2" t="n">
        <v>-35</v>
      </c>
      <c r="AP1337" s="2" t="n">
        <v>0</v>
      </c>
      <c r="AQ1337" s="2" t="n">
        <v>0</v>
      </c>
      <c r="AR1337" s="2" t="n"/>
      <c r="AS1337" s="2" t="n">
        <v>-35</v>
      </c>
      <c r="AT1337" s="2" t="n">
        <v>-325</v>
      </c>
    </row>
    <row r="1338">
      <c r="A1338" t="inlineStr">
        <is>
          <t>Capital provided from-non-controlling interests</t>
        </is>
      </c>
      <c r="C1338" t="inlineStr">
        <is>
          <t>Million</t>
        </is>
      </c>
      <c r="D1338" t="inlineStr">
        <is>
          <t>QQQQ</t>
        </is>
      </c>
      <c r="E1338" t="inlineStr">
        <is>
          <t>Yes</t>
        </is>
      </c>
      <c r="F1338" t="n">
        <v>1764</v>
      </c>
      <c r="G1338" t="n">
        <v>792</v>
      </c>
      <c r="H1338" t="n">
        <v>1162</v>
      </c>
      <c r="J1338" t="n">
        <v>4998</v>
      </c>
      <c r="K1338" t="n">
        <v>1836</v>
      </c>
      <c r="L1338" t="n">
        <v>4014</v>
      </c>
      <c r="M1338" t="n">
        <v>2400</v>
      </c>
      <c r="O1338" t="n">
        <v>10554</v>
      </c>
      <c r="P1338" t="n">
        <v>1327</v>
      </c>
      <c r="Q1338" t="n">
        <v>4282</v>
      </c>
      <c r="R1338" t="n">
        <v>2288</v>
      </c>
      <c r="T1338" t="n">
        <v>9488</v>
      </c>
      <c r="U1338" t="n">
        <v>1667</v>
      </c>
      <c r="V1338" t="n">
        <v>1050</v>
      </c>
      <c r="W1338" t="n">
        <v>2408</v>
      </c>
      <c r="Y1338" t="n">
        <v>9306</v>
      </c>
      <c r="Z1338" t="n">
        <v>1603</v>
      </c>
      <c r="AA1338" t="n">
        <v>6296</v>
      </c>
      <c r="AB1338" t="n">
        <v>3647</v>
      </c>
      <c r="AD1338" t="n">
        <v>19447</v>
      </c>
      <c r="AE1338" t="n">
        <v>6369</v>
      </c>
      <c r="AF1338" t="n">
        <v>1649</v>
      </c>
      <c r="AG1338" t="n">
        <v>4981</v>
      </c>
      <c r="AI1338" t="n">
        <v>16312</v>
      </c>
      <c r="AJ1338" t="n">
        <v>3629</v>
      </c>
      <c r="AK1338" t="n">
        <v>3831</v>
      </c>
      <c r="AL1338" t="n">
        <v>2100</v>
      </c>
      <c r="AN1338" t="n">
        <v>14190</v>
      </c>
      <c r="AO1338" t="n">
        <v>1697</v>
      </c>
      <c r="AP1338" t="n">
        <v>3788</v>
      </c>
      <c r="AQ1338" t="n">
        <v>4847</v>
      </c>
      <c r="AS1338" t="n">
        <v>15263</v>
      </c>
      <c r="AT1338" t="n">
        <v>8424</v>
      </c>
    </row>
    <row r="1339">
      <c r="A1339" t="inlineStr">
        <is>
          <t>Capital repaid to non-controlling interests</t>
        </is>
      </c>
      <c r="C1339" t="inlineStr">
        <is>
          <t>Million</t>
        </is>
      </c>
      <c r="D1339" t="inlineStr">
        <is>
          <t>QQQQ</t>
        </is>
      </c>
      <c r="E1339" t="inlineStr">
        <is>
          <t>Yes</t>
        </is>
      </c>
      <c r="F1339" t="n">
        <v>-1438</v>
      </c>
      <c r="G1339" t="n">
        <v>-259</v>
      </c>
      <c r="H1339" t="n">
        <v>-590</v>
      </c>
      <c r="J1339" t="n">
        <v>-2627</v>
      </c>
      <c r="K1339" t="n">
        <v>-238</v>
      </c>
      <c r="L1339" t="n">
        <v>-1463</v>
      </c>
      <c r="M1339" t="n">
        <v>-865</v>
      </c>
      <c r="O1339" t="n">
        <v>-2905</v>
      </c>
      <c r="P1339" t="n">
        <v>-720</v>
      </c>
      <c r="Q1339" t="n">
        <v>-702</v>
      </c>
      <c r="R1339" t="n">
        <v>-395</v>
      </c>
      <c r="T1339" t="n">
        <v>-2295</v>
      </c>
      <c r="U1339" t="n">
        <v>-35</v>
      </c>
      <c r="V1339" t="n">
        <v>-1178</v>
      </c>
      <c r="W1339" t="n">
        <v>-73</v>
      </c>
      <c r="Y1339" t="n">
        <v>-2643</v>
      </c>
      <c r="Z1339" t="n">
        <v>-705</v>
      </c>
      <c r="AA1339" t="n">
        <v>-537</v>
      </c>
      <c r="AB1339" t="n">
        <v>8</v>
      </c>
      <c r="AD1339" t="n">
        <v>-2811</v>
      </c>
      <c r="AE1339" t="n">
        <v>-1009</v>
      </c>
      <c r="AF1339" t="n">
        <v>-112</v>
      </c>
      <c r="AG1339" t="n">
        <v>-1688</v>
      </c>
      <c r="AI1339" t="n">
        <v>-3593</v>
      </c>
      <c r="AJ1339" t="n">
        <v>-713</v>
      </c>
      <c r="AK1339" t="n">
        <v>-3956</v>
      </c>
      <c r="AL1339" t="n">
        <v>-5740</v>
      </c>
      <c r="AN1339" t="n">
        <v>-11722</v>
      </c>
      <c r="AO1339" t="n">
        <v>-2998</v>
      </c>
      <c r="AP1339" t="n">
        <v>-743</v>
      </c>
      <c r="AQ1339" t="n">
        <v>-482</v>
      </c>
      <c r="AS1339" t="n">
        <v>-4477</v>
      </c>
      <c r="AT1339" t="n">
        <v>-946</v>
      </c>
    </row>
    <row r="1340">
      <c r="A1340" t="inlineStr">
        <is>
          <t>Preferred equity issuance</t>
        </is>
      </c>
      <c r="C1340" t="inlineStr">
        <is>
          <t>Million</t>
        </is>
      </c>
      <c r="D1340" t="inlineStr">
        <is>
          <t>QQQQ</t>
        </is>
      </c>
      <c r="E1340" t="inlineStr">
        <is>
          <t>Yes</t>
        </is>
      </c>
      <c r="J1340" t="n">
        <v>185</v>
      </c>
      <c r="K1340" t="n">
        <v>0</v>
      </c>
      <c r="L1340" t="n">
        <v>0</v>
      </c>
      <c r="M1340" t="n">
        <v>0</v>
      </c>
      <c r="O1340" t="n">
        <v>219</v>
      </c>
      <c r="R1340" t="n">
        <v>241</v>
      </c>
      <c r="T1340" t="n">
        <v>241</v>
      </c>
    </row>
    <row r="1341">
      <c r="A1341" t="inlineStr">
        <is>
          <t>Repayment of lease liabilities</t>
        </is>
      </c>
      <c r="C1341" t="inlineStr">
        <is>
          <t>Million</t>
        </is>
      </c>
      <c r="D1341" t="inlineStr">
        <is>
          <t>QQQQ</t>
        </is>
      </c>
      <c r="E1341" t="inlineStr">
        <is>
          <t>Yes</t>
        </is>
      </c>
      <c r="Z1341" t="n">
        <v>-100</v>
      </c>
      <c r="AA1341" t="n">
        <v>-128</v>
      </c>
      <c r="AB1341" t="n">
        <v>-99</v>
      </c>
      <c r="AD1341" t="n">
        <v>-424</v>
      </c>
      <c r="AE1341" t="n">
        <v>-131</v>
      </c>
      <c r="AF1341" t="n">
        <v>-140</v>
      </c>
      <c r="AG1341" t="n">
        <v>-123</v>
      </c>
      <c r="AI1341" t="n">
        <v>-602</v>
      </c>
      <c r="AJ1341" t="n">
        <v>-228</v>
      </c>
      <c r="AK1341" t="n">
        <v>-356</v>
      </c>
      <c r="AL1341" t="n">
        <v>-227</v>
      </c>
      <c r="AN1341" t="n">
        <v>-1411</v>
      </c>
      <c r="AO1341" t="n">
        <v>-153</v>
      </c>
      <c r="AP1341" t="n">
        <v>-208</v>
      </c>
      <c r="AQ1341" t="n">
        <v>-231</v>
      </c>
      <c r="AS1341" t="n">
        <v>-773</v>
      </c>
      <c r="AT1341" t="n">
        <v>-205</v>
      </c>
    </row>
    <row r="1342">
      <c r="A1342" t="inlineStr">
        <is>
          <t>Preferred equity redemptions</t>
        </is>
      </c>
      <c r="C1342" t="inlineStr">
        <is>
          <t>Million</t>
        </is>
      </c>
      <c r="D1342" t="inlineStr">
        <is>
          <t>QQQQ</t>
        </is>
      </c>
      <c r="E1342" t="inlineStr">
        <is>
          <t>Yes</t>
        </is>
      </c>
      <c r="K1342" t="n">
        <v>0</v>
      </c>
      <c r="L1342" t="n">
        <v>-5</v>
      </c>
      <c r="M1342" t="n">
        <v>-1</v>
      </c>
      <c r="O1342" t="n">
        <v>-6</v>
      </c>
      <c r="P1342" t="n">
        <v>-3</v>
      </c>
      <c r="Q1342" t="n">
        <v>-1</v>
      </c>
      <c r="R1342" t="n">
        <v>0</v>
      </c>
      <c r="T1342" t="n">
        <v>-7</v>
      </c>
      <c r="U1342" t="n">
        <v>0</v>
      </c>
      <c r="V1342" t="n">
        <v>0</v>
      </c>
      <c r="W1342" t="n">
        <v>0</v>
      </c>
      <c r="Y1342" t="n">
        <v>-17</v>
      </c>
      <c r="Z1342" t="n">
        <v>-13</v>
      </c>
      <c r="AA1342" t="n">
        <v>-2</v>
      </c>
      <c r="AB1342" t="n">
        <v>-1</v>
      </c>
      <c r="AD1342" t="n">
        <v>-16</v>
      </c>
      <c r="AT1342" t="n">
        <v>-22</v>
      </c>
    </row>
    <row r="1343">
      <c r="A1343" t="inlineStr">
        <is>
          <t>Settlement of deferred consideration</t>
        </is>
      </c>
      <c r="C1343" t="inlineStr">
        <is>
          <t>Million</t>
        </is>
      </c>
      <c r="D1343" t="inlineStr">
        <is>
          <t>QQQQ</t>
        </is>
      </c>
      <c r="E1343" t="inlineStr">
        <is>
          <t>Yes</t>
        </is>
      </c>
      <c r="AO1343" t="n">
        <v>0</v>
      </c>
      <c r="AP1343" t="n">
        <v>-1037</v>
      </c>
      <c r="AQ1343" t="n">
        <v>-602</v>
      </c>
      <c r="AS1343" t="n">
        <v>-1706</v>
      </c>
      <c r="AT1343" t="n">
        <v>-22</v>
      </c>
    </row>
    <row r="1344">
      <c r="A1344" t="inlineStr">
        <is>
          <t>Common shares issued</t>
        </is>
      </c>
      <c r="C1344" t="inlineStr">
        <is>
          <t>Million</t>
        </is>
      </c>
      <c r="D1344" t="inlineStr">
        <is>
          <t>QQQQ</t>
        </is>
      </c>
      <c r="E1344" t="inlineStr">
        <is>
          <t>Yes</t>
        </is>
      </c>
      <c r="F1344" t="n">
        <v>44</v>
      </c>
      <c r="G1344" t="n">
        <v>1196</v>
      </c>
      <c r="H1344" t="n">
        <v>12</v>
      </c>
      <c r="J1344" t="n">
        <v>1346</v>
      </c>
      <c r="K1344" t="n">
        <v>8</v>
      </c>
      <c r="L1344" t="n">
        <v>2</v>
      </c>
      <c r="M1344" t="n">
        <v>2</v>
      </c>
      <c r="O1344" t="n">
        <v>14</v>
      </c>
      <c r="P1344" t="n">
        <v>7</v>
      </c>
      <c r="Q1344" t="n">
        <v>2</v>
      </c>
      <c r="R1344" t="n">
        <v>4</v>
      </c>
      <c r="T1344" t="n">
        <v>15</v>
      </c>
      <c r="U1344" t="n">
        <v>5</v>
      </c>
      <c r="V1344" t="n">
        <v>2</v>
      </c>
      <c r="W1344" t="n">
        <v>2</v>
      </c>
      <c r="Y1344" t="n">
        <v>11</v>
      </c>
      <c r="Z1344" t="n">
        <v>4</v>
      </c>
      <c r="AA1344" t="n">
        <v>2</v>
      </c>
      <c r="AB1344" t="n">
        <v>3</v>
      </c>
      <c r="AD1344" t="n">
        <v>13</v>
      </c>
      <c r="AE1344" t="n">
        <v>3</v>
      </c>
      <c r="AF1344" t="n">
        <v>2</v>
      </c>
      <c r="AG1344" t="n">
        <v>5</v>
      </c>
      <c r="AI1344" t="n">
        <v>17</v>
      </c>
      <c r="AJ1344" t="n">
        <v>13</v>
      </c>
      <c r="AK1344" t="n">
        <v>2</v>
      </c>
      <c r="AL1344" t="n">
        <v>2</v>
      </c>
      <c r="AN1344" t="n">
        <v>23</v>
      </c>
      <c r="AO1344" t="n">
        <v>4</v>
      </c>
      <c r="AP1344" t="n">
        <v>5</v>
      </c>
      <c r="AQ1344" t="n">
        <v>3</v>
      </c>
      <c r="AS1344" t="n">
        <v>14</v>
      </c>
      <c r="AT1344" t="n">
        <v>44</v>
      </c>
    </row>
    <row r="1345">
      <c r="A1345" t="inlineStr">
        <is>
          <t>Common shares repurchased</t>
        </is>
      </c>
      <c r="C1345" t="inlineStr">
        <is>
          <t>Million</t>
        </is>
      </c>
      <c r="D1345" t="inlineStr">
        <is>
          <t>QQQQ</t>
        </is>
      </c>
      <c r="E1345" t="inlineStr">
        <is>
          <t>Yes</t>
        </is>
      </c>
      <c r="F1345" t="n">
        <v>-177</v>
      </c>
      <c r="G1345" t="n">
        <v>-27</v>
      </c>
      <c r="H1345" t="n">
        <v>-133</v>
      </c>
      <c r="J1345" t="n">
        <v>-424</v>
      </c>
      <c r="K1345" t="n">
        <v>-94</v>
      </c>
      <c r="L1345" t="n">
        <v>0</v>
      </c>
      <c r="M1345" t="n">
        <v>0</v>
      </c>
      <c r="O1345" t="n">
        <v>-148</v>
      </c>
      <c r="P1345" t="n">
        <v>-61</v>
      </c>
      <c r="Q1345" t="n">
        <v>-4</v>
      </c>
      <c r="R1345" t="n">
        <v>0</v>
      </c>
      <c r="T1345" t="n">
        <v>-124</v>
      </c>
      <c r="U1345" t="n">
        <v>-211</v>
      </c>
      <c r="V1345" t="n">
        <v>0</v>
      </c>
      <c r="W1345" t="n">
        <v>0</v>
      </c>
      <c r="Y1345" t="n">
        <v>-389</v>
      </c>
      <c r="Z1345" t="n">
        <v>-35</v>
      </c>
      <c r="AA1345" t="n">
        <v>-58</v>
      </c>
      <c r="AB1345" t="n">
        <v>-24</v>
      </c>
      <c r="AD1345" t="n">
        <v>-267</v>
      </c>
      <c r="AE1345" t="n">
        <v>-217</v>
      </c>
      <c r="AF1345" t="n">
        <v>-92</v>
      </c>
      <c r="AG1345" t="n">
        <v>-21</v>
      </c>
      <c r="AI1345" t="n">
        <v>-419</v>
      </c>
      <c r="AJ1345" t="n">
        <v>-91</v>
      </c>
      <c r="AK1345" t="n">
        <v>-231</v>
      </c>
      <c r="AL1345" t="n">
        <v>0</v>
      </c>
      <c r="AN1345" t="n">
        <v>-368</v>
      </c>
      <c r="AO1345" t="n">
        <v>-213</v>
      </c>
      <c r="AP1345" t="n">
        <v>-237</v>
      </c>
      <c r="AQ1345" t="n">
        <v>-47</v>
      </c>
      <c r="AS1345" t="n">
        <v>-686</v>
      </c>
      <c r="AT1345" t="n">
        <v>-272</v>
      </c>
    </row>
    <row r="1346">
      <c r="A1346" t="inlineStr">
        <is>
          <t>Distributions to non-controlling interests</t>
        </is>
      </c>
      <c r="C1346" t="inlineStr">
        <is>
          <t>Million</t>
        </is>
      </c>
      <c r="D1346" t="inlineStr">
        <is>
          <t>QQQQ</t>
        </is>
      </c>
      <c r="E1346" t="inlineStr">
        <is>
          <t>Yes</t>
        </is>
      </c>
      <c r="F1346" t="n">
        <v>-327</v>
      </c>
      <c r="G1346" t="n">
        <v>-372</v>
      </c>
      <c r="H1346" t="n">
        <v>-479</v>
      </c>
      <c r="J1346" t="n">
        <v>-1500</v>
      </c>
      <c r="K1346" t="n">
        <v>-441</v>
      </c>
      <c r="L1346" t="n">
        <v>-400</v>
      </c>
      <c r="M1346" t="n">
        <v>-609</v>
      </c>
      <c r="O1346" t="n">
        <v>-2163</v>
      </c>
      <c r="P1346" t="n">
        <v>-785</v>
      </c>
      <c r="Q1346" t="n">
        <v>-813</v>
      </c>
      <c r="R1346" t="n">
        <v>-1186</v>
      </c>
      <c r="T1346" t="n">
        <v>-4907</v>
      </c>
      <c r="U1346" t="n">
        <v>-1643</v>
      </c>
      <c r="V1346" t="n">
        <v>-1767</v>
      </c>
      <c r="W1346" t="n">
        <v>-662</v>
      </c>
      <c r="Y1346" t="n">
        <v>-6709</v>
      </c>
      <c r="Z1346" t="n">
        <v>-2488</v>
      </c>
      <c r="AA1346" t="n">
        <v>-1919</v>
      </c>
      <c r="AB1346" t="n">
        <v>-1233</v>
      </c>
      <c r="AD1346" t="n">
        <v>-8568</v>
      </c>
      <c r="AE1346" t="n">
        <v>-2157</v>
      </c>
      <c r="AF1346" t="n">
        <v>-1308</v>
      </c>
      <c r="AG1346" t="n">
        <v>-1173</v>
      </c>
      <c r="AI1346" t="n">
        <v>-6493</v>
      </c>
      <c r="AJ1346" t="n">
        <v>-2527</v>
      </c>
      <c r="AK1346" t="n">
        <v>-2823</v>
      </c>
      <c r="AL1346" t="n">
        <v>-1351</v>
      </c>
      <c r="AN1346" t="n">
        <v>-8163</v>
      </c>
      <c r="AO1346" t="n">
        <v>-2992</v>
      </c>
      <c r="AP1346" t="n">
        <v>-2736</v>
      </c>
      <c r="AQ1346" t="n">
        <v>-2469</v>
      </c>
      <c r="AS1346" t="n">
        <v>-11102</v>
      </c>
      <c r="AT1346" t="n">
        <v>-2996</v>
      </c>
    </row>
    <row r="1347">
      <c r="A1347" t="inlineStr">
        <is>
          <t>Distributions to shareholders</t>
        </is>
      </c>
      <c r="C1347" t="inlineStr">
        <is>
          <t>Million</t>
        </is>
      </c>
      <c r="D1347" t="inlineStr">
        <is>
          <t>QQQQ</t>
        </is>
      </c>
      <c r="E1347" t="inlineStr">
        <is>
          <t>Yes</t>
        </is>
      </c>
      <c r="F1347" t="n">
        <v>-139</v>
      </c>
      <c r="G1347" t="n">
        <v>-150</v>
      </c>
      <c r="H1347" t="n">
        <v>-147</v>
      </c>
      <c r="J1347" t="n">
        <v>-584</v>
      </c>
      <c r="K1347" t="n">
        <v>-158</v>
      </c>
      <c r="L1347" t="n">
        <v>-159</v>
      </c>
      <c r="M1347" t="n">
        <v>-158</v>
      </c>
      <c r="O1347" t="n">
        <v>-633</v>
      </c>
      <c r="P1347" t="n">
        <v>-171</v>
      </c>
      <c r="Q1347" t="n">
        <v>-170</v>
      </c>
      <c r="R1347" t="n">
        <v>-195</v>
      </c>
      <c r="T1347" t="n">
        <v>-685</v>
      </c>
      <c r="U1347" t="n">
        <v>-181</v>
      </c>
      <c r="V1347" t="n">
        <v>-182</v>
      </c>
      <c r="W1347" t="n">
        <v>-182</v>
      </c>
      <c r="Y1347" t="n">
        <v>-726</v>
      </c>
      <c r="Z1347" t="n">
        <v>-190</v>
      </c>
      <c r="AA1347" t="n">
        <v>-191</v>
      </c>
      <c r="AB1347" t="n">
        <v>-191</v>
      </c>
      <c r="AD1347" t="n">
        <v>-772</v>
      </c>
      <c r="AE1347" t="n">
        <v>-217</v>
      </c>
      <c r="AF1347" t="n">
        <v>-217</v>
      </c>
      <c r="AG1347" t="n">
        <v>-216</v>
      </c>
      <c r="AI1347" t="n">
        <v>-867</v>
      </c>
      <c r="AJ1347" t="n">
        <v>-233</v>
      </c>
      <c r="AK1347" t="n">
        <v>-772</v>
      </c>
      <c r="AL1347" t="n">
        <v>-240</v>
      </c>
      <c r="AN1347" t="n">
        <v>-1486</v>
      </c>
      <c r="AO1347" t="n">
        <v>-257</v>
      </c>
      <c r="AP1347" t="n">
        <v>-256</v>
      </c>
      <c r="AQ1347" t="n">
        <v>-256</v>
      </c>
      <c r="AS1347" t="n">
        <v>-1029</v>
      </c>
      <c r="AT1347" t="n">
        <v>-151</v>
      </c>
    </row>
    <row r="1348">
      <c r="A1348" t="inlineStr">
        <is>
          <t>Net cash provided by (used in) financing activities</t>
        </is>
      </c>
      <c r="C1348" t="inlineStr">
        <is>
          <t>Million</t>
        </is>
      </c>
      <c r="D1348" t="inlineStr">
        <is>
          <t>QQQQ</t>
        </is>
      </c>
      <c r="E1348" t="inlineStr">
        <is>
          <t>Yes</t>
        </is>
      </c>
      <c r="F1348" t="n">
        <v>1769</v>
      </c>
      <c r="G1348" t="n">
        <v>16</v>
      </c>
      <c r="H1348" t="n">
        <v>5385</v>
      </c>
      <c r="J1348" t="n">
        <v>8222</v>
      </c>
      <c r="K1348" t="n">
        <v>4427</v>
      </c>
      <c r="L1348" t="n">
        <v>1548</v>
      </c>
      <c r="M1348" t="n">
        <v>-119</v>
      </c>
      <c r="O1348" t="n">
        <v>6993</v>
      </c>
      <c r="P1348" t="n">
        <v>2858</v>
      </c>
      <c r="Q1348" t="n">
        <v>3756</v>
      </c>
      <c r="R1348" t="n">
        <v>1360</v>
      </c>
      <c r="T1348" t="n">
        <v>8185</v>
      </c>
      <c r="U1348" t="n">
        <v>1042</v>
      </c>
      <c r="V1348" t="n">
        <v>2784</v>
      </c>
      <c r="W1348" t="n">
        <v>6353</v>
      </c>
      <c r="Y1348" t="n">
        <v>18136</v>
      </c>
      <c r="Z1348" t="n">
        <v>25</v>
      </c>
      <c r="AA1348" t="n">
        <v>16582</v>
      </c>
      <c r="AB1348" t="n">
        <v>2166</v>
      </c>
      <c r="AD1348" t="n">
        <v>28746</v>
      </c>
      <c r="AE1348" t="n">
        <v>3837</v>
      </c>
      <c r="AF1348" t="n">
        <v>1627</v>
      </c>
      <c r="AG1348" t="n">
        <v>3940</v>
      </c>
      <c r="AI1348" t="n">
        <v>8698</v>
      </c>
      <c r="AJ1348" t="n">
        <v>2387</v>
      </c>
      <c r="AK1348" t="n">
        <v>-2306</v>
      </c>
      <c r="AL1348" t="n">
        <v>4859</v>
      </c>
      <c r="AN1348" t="n">
        <v>16261</v>
      </c>
      <c r="AO1348" t="n">
        <v>1153</v>
      </c>
      <c r="AP1348" t="n">
        <v>13104</v>
      </c>
      <c r="AQ1348" t="n">
        <v>11103</v>
      </c>
      <c r="AS1348" t="n">
        <v>32460</v>
      </c>
      <c r="AT1348" t="n">
        <v>10766</v>
      </c>
    </row>
    <row r="1349">
      <c r="A1349" t="inlineStr">
        <is>
          <t>Net cash provided by (used in) financing activities-c</t>
        </is>
      </c>
      <c r="F1349">
        <f>SUM(F1323:F1347)</f>
        <v/>
      </c>
      <c r="G1349">
        <f>SUM(G1323:G1347)</f>
        <v/>
      </c>
      <c r="H1349">
        <f>SUM(H1323:H1347)</f>
        <v/>
      </c>
      <c r="J1349">
        <f>SUM(J1323:J1347)</f>
        <v/>
      </c>
      <c r="K1349">
        <f>SUM(K1323:K1347)</f>
        <v/>
      </c>
      <c r="L1349">
        <f>SUM(L1323:L1347)</f>
        <v/>
      </c>
      <c r="M1349">
        <f>SUM(M1323:M1347)</f>
        <v/>
      </c>
      <c r="O1349">
        <f>SUM(O1323:O1347)</f>
        <v/>
      </c>
      <c r="P1349">
        <f>SUM(P1323:P1347)</f>
        <v/>
      </c>
      <c r="Q1349">
        <f>SUM(Q1323:Q1347)</f>
        <v/>
      </c>
      <c r="R1349">
        <f>SUM(R1323:R1347)</f>
        <v/>
      </c>
      <c r="T1349">
        <f>SUM(T1323:T1347)</f>
        <v/>
      </c>
      <c r="U1349">
        <f>SUM(U1323:U1347)</f>
        <v/>
      </c>
      <c r="V1349">
        <f>SUM(V1323:V1347)</f>
        <v/>
      </c>
      <c r="W1349">
        <f>SUM(W1323:W1347)</f>
        <v/>
      </c>
      <c r="Y1349">
        <f>SUM(Y1323:Y1347)</f>
        <v/>
      </c>
      <c r="Z1349">
        <f>SUM(Z1323:Z1347)</f>
        <v/>
      </c>
      <c r="AA1349">
        <f>SUM(AA1323:AA1347)</f>
        <v/>
      </c>
      <c r="AB1349">
        <f>SUM(AB1323:AB1347)</f>
        <v/>
      </c>
      <c r="AD1349">
        <f>SUM(AD1323:AD1347)</f>
        <v/>
      </c>
      <c r="AE1349">
        <f>SUM(AE1323:AE1347)</f>
        <v/>
      </c>
      <c r="AF1349">
        <f>SUM(AF1323:AF1347)</f>
        <v/>
      </c>
      <c r="AG1349">
        <f>SUM(AG1323:AG1347)</f>
        <v/>
      </c>
      <c r="AI1349">
        <f>SUM(AI1323:AI1347)</f>
        <v/>
      </c>
      <c r="AJ1349">
        <f>SUM(AJ1323:AJ1347)</f>
        <v/>
      </c>
      <c r="AK1349">
        <f>SUM(AK1323:AK1347)</f>
        <v/>
      </c>
      <c r="AL1349">
        <f>SUM(AL1323:AL1347)</f>
        <v/>
      </c>
      <c r="AN1349">
        <f>SUM(AN1323:AN1347)</f>
        <v/>
      </c>
      <c r="AO1349">
        <f>SUM(AO1323:AO1347)</f>
        <v/>
      </c>
      <c r="AP1349">
        <f>SUM(AP1323:AP1347)</f>
        <v/>
      </c>
      <c r="AQ1349">
        <f>SUM(AQ1323:AQ1347)</f>
        <v/>
      </c>
      <c r="AS1349">
        <f>SUM(AS1323:AS1347)</f>
        <v/>
      </c>
      <c r="AT1349">
        <f>SUM(AT1323:AT1347)</f>
        <v/>
      </c>
    </row>
    <row r="1350">
      <c r="A1350" t="inlineStr">
        <is>
          <t>Sum check</t>
        </is>
      </c>
      <c r="F1350">
        <f>F1348-F1349</f>
        <v/>
      </c>
      <c r="G1350">
        <f>G1348-G1349</f>
        <v/>
      </c>
      <c r="H1350">
        <f>H1348-H1349</f>
        <v/>
      </c>
      <c r="J1350">
        <f>J1348-J1349</f>
        <v/>
      </c>
      <c r="K1350">
        <f>K1348-K1349</f>
        <v/>
      </c>
      <c r="L1350">
        <f>L1348-L1349</f>
        <v/>
      </c>
      <c r="M1350">
        <f>M1348-M1349</f>
        <v/>
      </c>
      <c r="O1350">
        <f>O1348-O1349</f>
        <v/>
      </c>
      <c r="P1350">
        <f>P1348-P1349</f>
        <v/>
      </c>
      <c r="Q1350">
        <f>Q1348-Q1349</f>
        <v/>
      </c>
      <c r="R1350">
        <f>R1348-R1349</f>
        <v/>
      </c>
      <c r="T1350">
        <f>T1348-T1349</f>
        <v/>
      </c>
      <c r="U1350">
        <f>U1348-U1349</f>
        <v/>
      </c>
      <c r="V1350">
        <f>V1348-V1349</f>
        <v/>
      </c>
      <c r="W1350">
        <f>W1348-W1349</f>
        <v/>
      </c>
      <c r="Y1350">
        <f>Y1348-Y1349</f>
        <v/>
      </c>
      <c r="Z1350">
        <f>Z1348-Z1349</f>
        <v/>
      </c>
      <c r="AA1350">
        <f>AA1348-AA1349</f>
        <v/>
      </c>
      <c r="AB1350">
        <f>AB1348-AB1349</f>
        <v/>
      </c>
      <c r="AD1350">
        <f>AD1348-AD1349</f>
        <v/>
      </c>
      <c r="AE1350">
        <f>AE1348-AE1349</f>
        <v/>
      </c>
      <c r="AF1350">
        <f>AF1348-AF1349</f>
        <v/>
      </c>
      <c r="AG1350">
        <f>AG1348-AG1349</f>
        <v/>
      </c>
      <c r="AI1350">
        <f>AI1348-AI1349</f>
        <v/>
      </c>
      <c r="AJ1350">
        <f>AJ1348-AJ1349</f>
        <v/>
      </c>
      <c r="AK1350">
        <f>AK1348-AK1349</f>
        <v/>
      </c>
      <c r="AL1350">
        <f>AL1348-AL1349</f>
        <v/>
      </c>
      <c r="AN1350">
        <f>AN1348-AN1349</f>
        <v/>
      </c>
      <c r="AO1350">
        <f>AO1348-AO1349</f>
        <v/>
      </c>
      <c r="AP1350">
        <f>AP1348-AP1349</f>
        <v/>
      </c>
      <c r="AQ1350">
        <f>AQ1348-AQ1349</f>
        <v/>
      </c>
      <c r="AS1350">
        <f>AS1348-AS1349</f>
        <v/>
      </c>
      <c r="AT1350">
        <f>AT1348-AT1349</f>
        <v/>
      </c>
    </row>
    <row r="1352">
      <c r="A1352" t="inlineStr">
        <is>
          <t>Cash and cash equivalents</t>
        </is>
      </c>
    </row>
    <row r="1353">
      <c r="A1353" t="inlineStr">
        <is>
          <t>Change in cash and cash equivalents</t>
        </is>
      </c>
      <c r="C1353" t="inlineStr">
        <is>
          <t>Million</t>
        </is>
      </c>
      <c r="D1353" t="inlineStr">
        <is>
          <t>QQQQ</t>
        </is>
      </c>
      <c r="E1353" t="inlineStr">
        <is>
          <t>Yes</t>
        </is>
      </c>
      <c r="F1353" t="n">
        <v>-385</v>
      </c>
      <c r="G1353" t="n">
        <v>221</v>
      </c>
      <c r="H1353" t="n">
        <v>316</v>
      </c>
      <c r="J1353" t="n">
        <v>-54</v>
      </c>
      <c r="K1353" t="n">
        <v>711</v>
      </c>
      <c r="L1353" t="n">
        <v>470</v>
      </c>
      <c r="M1353" t="n">
        <v>334</v>
      </c>
      <c r="O1353" t="n">
        <v>1519</v>
      </c>
      <c r="P1353" t="n">
        <v>2072</v>
      </c>
      <c r="Q1353" t="n">
        <v>-1979</v>
      </c>
      <c r="R1353" t="n">
        <v>145</v>
      </c>
      <c r="T1353" t="n">
        <v>796</v>
      </c>
      <c r="U1353" t="n">
        <v>916</v>
      </c>
      <c r="V1353" t="n">
        <v>30</v>
      </c>
      <c r="W1353" t="n">
        <v>1978</v>
      </c>
      <c r="Y1353" t="n">
        <v>3462</v>
      </c>
      <c r="Z1353" t="n">
        <v>-1610</v>
      </c>
      <c r="AA1353" t="n">
        <v>637</v>
      </c>
      <c r="AB1353" t="n">
        <v>287</v>
      </c>
      <c r="AD1353" t="n">
        <v>-1600</v>
      </c>
      <c r="AE1353" t="n">
        <v>3432</v>
      </c>
      <c r="AF1353" t="n">
        <v>-422</v>
      </c>
      <c r="AG1353" t="n">
        <v>-833</v>
      </c>
      <c r="AI1353" t="n">
        <v>3166</v>
      </c>
      <c r="AJ1353" t="n">
        <v>59</v>
      </c>
      <c r="AK1353" t="n">
        <v>497</v>
      </c>
      <c r="AL1353" t="n">
        <v>1154</v>
      </c>
      <c r="AN1353" t="n">
        <v>3090</v>
      </c>
      <c r="AO1353" t="n">
        <v>-1049</v>
      </c>
      <c r="AP1353" t="n">
        <v>685</v>
      </c>
      <c r="AQ1353" t="n">
        <v>-764</v>
      </c>
      <c r="AS1353" t="n">
        <v>1561</v>
      </c>
      <c r="AT1353" t="n">
        <v>-1418</v>
      </c>
    </row>
    <row r="1354">
      <c r="A1354" t="inlineStr">
        <is>
          <t>Change in cash and cash equivalents-c</t>
        </is>
      </c>
      <c r="F1354">
        <f>SUM(F1348,F1318,F1300)</f>
        <v/>
      </c>
      <c r="G1354">
        <f>SUM(G1348,G1318,G1300)</f>
        <v/>
      </c>
      <c r="H1354">
        <f>SUM(H1348,H1318,H1300)</f>
        <v/>
      </c>
      <c r="J1354">
        <f>SUM(J1348,J1318,J1300)</f>
        <v/>
      </c>
      <c r="K1354">
        <f>SUM(K1348,K1318,K1300)</f>
        <v/>
      </c>
      <c r="L1354">
        <f>SUM(L1348,L1318,L1300)</f>
        <v/>
      </c>
      <c r="M1354">
        <f>SUM(M1348,M1318,M1300)</f>
        <v/>
      </c>
      <c r="O1354">
        <f>SUM(O1348,O1318,O1300)</f>
        <v/>
      </c>
      <c r="P1354">
        <f>SUM(P1348,P1318,P1300)</f>
        <v/>
      </c>
      <c r="Q1354">
        <f>SUM(Q1348,Q1318,Q1300)</f>
        <v/>
      </c>
      <c r="R1354">
        <f>SUM(R1348,R1318,R1300)</f>
        <v/>
      </c>
      <c r="T1354">
        <f>SUM(T1348,T1318,T1300)</f>
        <v/>
      </c>
      <c r="U1354">
        <f>SUM(U1348,U1318,U1300)</f>
        <v/>
      </c>
      <c r="V1354">
        <f>SUM(V1348,V1318,V1300)</f>
        <v/>
      </c>
      <c r="W1354">
        <f>SUM(W1348,W1318,W1300)</f>
        <v/>
      </c>
      <c r="Y1354">
        <f>SUM(Y1348,Y1318,Y1300)</f>
        <v/>
      </c>
      <c r="Z1354">
        <f>SUM(Z1348,Z1318,Z1300)</f>
        <v/>
      </c>
      <c r="AA1354">
        <f>SUM(AA1348,AA1318,AA1300)</f>
        <v/>
      </c>
      <c r="AB1354">
        <f>SUM(AB1348,AB1318,AB1300)</f>
        <v/>
      </c>
      <c r="AD1354">
        <f>SUM(AD1348,AD1318,AD1300)</f>
        <v/>
      </c>
      <c r="AE1354">
        <f>SUM(AE1348,AE1318,AE1300)</f>
        <v/>
      </c>
      <c r="AF1354">
        <f>SUM(AF1348,AF1318,AF1300)</f>
        <v/>
      </c>
      <c r="AG1354">
        <f>SUM(AG1348,AG1318,AG1300)</f>
        <v/>
      </c>
      <c r="AI1354">
        <f>SUM(AI1348,AI1318,AI1300)</f>
        <v/>
      </c>
      <c r="AJ1354">
        <f>SUM(AJ1348,AJ1318,AJ1300)</f>
        <v/>
      </c>
      <c r="AK1354">
        <f>SUM(AK1348,AK1318,AK1300)</f>
        <v/>
      </c>
      <c r="AL1354">
        <f>SUM(AL1348,AL1318,AL1300)</f>
        <v/>
      </c>
      <c r="AN1354">
        <f>SUM(AN1348,AN1318,AN1300)</f>
        <v/>
      </c>
      <c r="AO1354">
        <f>SUM(AO1348,AO1318,AO1300)</f>
        <v/>
      </c>
      <c r="AP1354">
        <f>SUM(AP1348,AP1318,AP1300)</f>
        <v/>
      </c>
      <c r="AQ1354">
        <f>SUM(AQ1348,AQ1318,AQ1300)</f>
        <v/>
      </c>
      <c r="AS1354">
        <f>SUM(AS1348,AS1318,AS1300)</f>
        <v/>
      </c>
      <c r="AT1354">
        <f>SUM(AT1348,AT1318,AT1300)</f>
        <v/>
      </c>
    </row>
    <row r="1355">
      <c r="A1355" t="inlineStr">
        <is>
          <t>Sum check</t>
        </is>
      </c>
      <c r="F1355">
        <f>F1353-F1354</f>
        <v/>
      </c>
      <c r="G1355">
        <f>G1353-G1354</f>
        <v/>
      </c>
      <c r="H1355">
        <f>H1353-H1354</f>
        <v/>
      </c>
      <c r="J1355">
        <f>J1353-J1354</f>
        <v/>
      </c>
      <c r="K1355">
        <f>K1353-K1354</f>
        <v/>
      </c>
      <c r="L1355">
        <f>L1353-L1354</f>
        <v/>
      </c>
      <c r="M1355">
        <f>M1353-M1354</f>
        <v/>
      </c>
      <c r="O1355">
        <f>O1353-O1354</f>
        <v/>
      </c>
      <c r="P1355">
        <f>P1353-P1354</f>
        <v/>
      </c>
      <c r="Q1355">
        <f>Q1353-Q1354</f>
        <v/>
      </c>
      <c r="R1355">
        <f>R1353-R1354</f>
        <v/>
      </c>
      <c r="T1355">
        <f>T1353-T1354</f>
        <v/>
      </c>
      <c r="U1355">
        <f>U1353-U1354</f>
        <v/>
      </c>
      <c r="V1355">
        <f>V1353-V1354</f>
        <v/>
      </c>
      <c r="W1355">
        <f>W1353-W1354</f>
        <v/>
      </c>
      <c r="Y1355">
        <f>Y1353-Y1354</f>
        <v/>
      </c>
      <c r="Z1355">
        <f>Z1353-Z1354</f>
        <v/>
      </c>
      <c r="AA1355">
        <f>AA1353-AA1354</f>
        <v/>
      </c>
      <c r="AB1355">
        <f>AB1353-AB1354</f>
        <v/>
      </c>
      <c r="AD1355">
        <f>AD1353-AD1354</f>
        <v/>
      </c>
      <c r="AE1355">
        <f>AE1353-AE1354</f>
        <v/>
      </c>
      <c r="AF1355">
        <f>AF1353-AF1354</f>
        <v/>
      </c>
      <c r="AG1355">
        <f>AG1353-AG1354</f>
        <v/>
      </c>
      <c r="AI1355">
        <f>AI1353-AI1354</f>
        <v/>
      </c>
      <c r="AJ1355">
        <f>AJ1353-AJ1354</f>
        <v/>
      </c>
      <c r="AK1355">
        <f>AK1353-AK1354</f>
        <v/>
      </c>
      <c r="AL1355">
        <f>AL1353-AL1354</f>
        <v/>
      </c>
      <c r="AN1355">
        <f>AN1353-AN1354</f>
        <v/>
      </c>
      <c r="AO1355">
        <f>AO1353-AO1354</f>
        <v/>
      </c>
      <c r="AP1355">
        <f>AP1353-AP1354</f>
        <v/>
      </c>
      <c r="AQ1355">
        <f>AQ1353-AQ1354</f>
        <v/>
      </c>
      <c r="AS1355">
        <f>AS1353-AS1354</f>
        <v/>
      </c>
      <c r="AT1355">
        <f>AT1353-AT1354</f>
        <v/>
      </c>
    </row>
    <row r="1357">
      <c r="A1357" t="inlineStr">
        <is>
          <t>Net change in cash classified within assets held-for-sale</t>
        </is>
      </c>
      <c r="C1357" t="inlineStr">
        <is>
          <t>Million</t>
        </is>
      </c>
      <c r="D1357" t="inlineStr">
        <is>
          <t>QQQQ</t>
        </is>
      </c>
      <c r="E1357" t="inlineStr">
        <is>
          <t>Yes</t>
        </is>
      </c>
      <c r="P1357" t="n">
        <v>0</v>
      </c>
      <c r="Q1357" t="n">
        <v>0</v>
      </c>
      <c r="R1357" t="n">
        <v>-67</v>
      </c>
      <c r="T1357" t="n">
        <v>-20</v>
      </c>
      <c r="U1357" t="n">
        <v>-17</v>
      </c>
      <c r="V1357" t="n">
        <v>-12</v>
      </c>
      <c r="W1357" t="n">
        <v>7</v>
      </c>
      <c r="Y1357" t="n">
        <v>-1</v>
      </c>
      <c r="Z1357" t="n">
        <v>-56</v>
      </c>
      <c r="AA1357" t="n">
        <v>34</v>
      </c>
      <c r="AB1357" t="n">
        <v>0</v>
      </c>
      <c r="AD1357" t="n">
        <v>-7</v>
      </c>
      <c r="AE1357" t="n">
        <v>24</v>
      </c>
      <c r="AF1357" t="n">
        <v>-3</v>
      </c>
      <c r="AG1357" t="n">
        <v>-25</v>
      </c>
      <c r="AI1357" t="n">
        <v>23</v>
      </c>
      <c r="AJ1357" t="n">
        <v>-46</v>
      </c>
      <c r="AK1357" t="n">
        <v>18</v>
      </c>
      <c r="AL1357" t="n">
        <v>-170</v>
      </c>
      <c r="AN1357" t="n">
        <v>-207</v>
      </c>
      <c r="AO1357" t="n">
        <v>14</v>
      </c>
      <c r="AP1357" t="n">
        <v>-14</v>
      </c>
      <c r="AQ1357" t="n">
        <v>30</v>
      </c>
      <c r="AS1357" t="n">
        <v>158</v>
      </c>
      <c r="AT1357" t="n">
        <v>-8</v>
      </c>
    </row>
    <row r="1358">
      <c r="A1358" t="inlineStr">
        <is>
          <t>Foreign exchange revaluation</t>
        </is>
      </c>
      <c r="C1358" t="inlineStr">
        <is>
          <t>Million</t>
        </is>
      </c>
      <c r="D1358" t="inlineStr">
        <is>
          <t>QQQQ</t>
        </is>
      </c>
      <c r="E1358" t="inlineStr">
        <is>
          <t>Yes</t>
        </is>
      </c>
      <c r="F1358" t="n">
        <v>-132</v>
      </c>
      <c r="G1358" t="n">
        <v>59</v>
      </c>
      <c r="H1358" t="n">
        <v>-182</v>
      </c>
      <c r="J1358" t="n">
        <v>-332</v>
      </c>
      <c r="K1358" t="n">
        <v>78</v>
      </c>
      <c r="L1358" t="n">
        <v>-13</v>
      </c>
      <c r="M1358" t="n">
        <v>18</v>
      </c>
      <c r="O1358" t="n">
        <v>6</v>
      </c>
      <c r="P1358" t="n">
        <v>56</v>
      </c>
      <c r="Q1358" t="n">
        <v>-19</v>
      </c>
      <c r="R1358" t="n">
        <v>31</v>
      </c>
      <c r="T1358" t="n">
        <v>64</v>
      </c>
      <c r="U1358" t="n">
        <v>6</v>
      </c>
      <c r="V1358" t="n">
        <v>-149</v>
      </c>
      <c r="W1358" t="n">
        <v>-59</v>
      </c>
      <c r="Y1358" t="n">
        <v>-210</v>
      </c>
      <c r="Z1358" t="n">
        <v>16</v>
      </c>
      <c r="AA1358" t="n">
        <v>36</v>
      </c>
      <c r="AB1358" t="n">
        <v>-139</v>
      </c>
      <c r="AD1358" t="n">
        <v>-5</v>
      </c>
      <c r="AE1358" t="n">
        <v>-366</v>
      </c>
      <c r="AF1358" t="n">
        <v>80</v>
      </c>
      <c r="AG1358" t="n">
        <v>58</v>
      </c>
      <c r="AI1358" t="n">
        <v>-34</v>
      </c>
      <c r="AJ1358" t="n">
        <v>-120</v>
      </c>
      <c r="AK1358" t="n">
        <v>118</v>
      </c>
      <c r="AL1358" t="n">
        <v>-100</v>
      </c>
      <c r="AN1358" t="n">
        <v>-122</v>
      </c>
      <c r="AO1358" t="n">
        <v>157</v>
      </c>
      <c r="AP1358" t="n">
        <v>-282</v>
      </c>
      <c r="AQ1358" t="n">
        <v>-165</v>
      </c>
      <c r="AS1358" t="n">
        <v>-17</v>
      </c>
      <c r="AT1358" t="n">
        <v>79</v>
      </c>
    </row>
    <row r="1359">
      <c r="A1359" t="inlineStr">
        <is>
          <t>Balance at the beginning of year</t>
        </is>
      </c>
      <c r="C1359" t="inlineStr">
        <is>
          <t>Million</t>
        </is>
      </c>
      <c r="D1359" t="inlineStr">
        <is>
          <t>QQQQ</t>
        </is>
      </c>
      <c r="F1359" t="n">
        <v>3160</v>
      </c>
      <c r="G1359" t="n">
        <v>2643</v>
      </c>
      <c r="H1359" t="n">
        <v>2923</v>
      </c>
      <c r="J1359" t="n">
        <v>3160</v>
      </c>
      <c r="K1359" t="n">
        <v>2774</v>
      </c>
      <c r="L1359" t="n">
        <v>3563</v>
      </c>
      <c r="M1359" t="n">
        <v>4020</v>
      </c>
      <c r="O1359" t="n">
        <v>2774</v>
      </c>
      <c r="P1359" t="n">
        <v>4299</v>
      </c>
      <c r="Q1359" t="n">
        <v>6427</v>
      </c>
      <c r="R1359" t="n">
        <v>4429</v>
      </c>
      <c r="T1359" t="n">
        <v>4299</v>
      </c>
      <c r="U1359" t="n">
        <v>5139</v>
      </c>
      <c r="V1359" t="n">
        <v>6044</v>
      </c>
      <c r="W1359" t="n">
        <v>5913</v>
      </c>
      <c r="Y1359" t="n">
        <v>5139</v>
      </c>
      <c r="Z1359" t="n">
        <v>8390</v>
      </c>
      <c r="AA1359" t="n">
        <v>6740</v>
      </c>
      <c r="AB1359" t="n">
        <v>7447</v>
      </c>
      <c r="AD1359" t="n">
        <v>8390</v>
      </c>
      <c r="AE1359" t="n">
        <v>6778</v>
      </c>
      <c r="AF1359" t="n">
        <v>9868</v>
      </c>
      <c r="AG1359" t="n">
        <v>9523</v>
      </c>
      <c r="AI1359" t="n">
        <v>6778</v>
      </c>
      <c r="AJ1359" t="n">
        <v>9933</v>
      </c>
      <c r="AK1359" t="n">
        <v>9826</v>
      </c>
      <c r="AL1359" t="n">
        <v>10459</v>
      </c>
      <c r="AN1359" t="n">
        <v>9933</v>
      </c>
      <c r="AO1359" t="n">
        <v>12694</v>
      </c>
      <c r="AP1359" t="n">
        <v>11816</v>
      </c>
      <c r="AQ1359" t="n">
        <v>12205</v>
      </c>
      <c r="AS1359" t="n">
        <v>12694</v>
      </c>
      <c r="AT1359" t="n">
        <v>14396</v>
      </c>
    </row>
    <row r="1360">
      <c r="A1360" t="inlineStr">
        <is>
          <t>Balance at the end of year</t>
        </is>
      </c>
      <c r="C1360" t="inlineStr">
        <is>
          <t>Million</t>
        </is>
      </c>
      <c r="D1360" t="inlineStr">
        <is>
          <t>QQQQ</t>
        </is>
      </c>
      <c r="F1360" t="n">
        <v>2643</v>
      </c>
      <c r="G1360" t="n">
        <v>2923</v>
      </c>
      <c r="H1360" t="n">
        <v>3057</v>
      </c>
      <c r="J1360" t="n">
        <v>2774</v>
      </c>
      <c r="K1360" t="n">
        <v>3563</v>
      </c>
      <c r="L1360" t="n">
        <v>4020</v>
      </c>
      <c r="M1360" t="n">
        <v>4372</v>
      </c>
      <c r="O1360" t="n">
        <v>4299</v>
      </c>
      <c r="P1360" t="n">
        <v>6427</v>
      </c>
      <c r="Q1360" t="n">
        <v>4429</v>
      </c>
      <c r="R1360" t="n">
        <v>4538</v>
      </c>
      <c r="T1360" t="n">
        <v>5139</v>
      </c>
      <c r="U1360" t="n">
        <v>6044</v>
      </c>
      <c r="V1360" t="n">
        <v>5913</v>
      </c>
      <c r="W1360" t="n">
        <v>7839</v>
      </c>
      <c r="Y1360" t="n">
        <v>8390</v>
      </c>
      <c r="Z1360" t="n">
        <v>6740</v>
      </c>
      <c r="AA1360" t="n">
        <v>7447</v>
      </c>
      <c r="AB1360" t="n">
        <v>7595</v>
      </c>
      <c r="AD1360" t="n">
        <v>6778</v>
      </c>
      <c r="AE1360" t="n">
        <v>9868</v>
      </c>
      <c r="AF1360" t="n">
        <v>9523</v>
      </c>
      <c r="AG1360" t="n">
        <v>8723</v>
      </c>
      <c r="AI1360" t="n">
        <v>9933</v>
      </c>
      <c r="AJ1360" t="n">
        <v>9826</v>
      </c>
      <c r="AK1360" t="n">
        <v>10459</v>
      </c>
      <c r="AL1360" t="n">
        <v>11343</v>
      </c>
      <c r="AN1360" t="n">
        <v>12694</v>
      </c>
      <c r="AO1360" t="n">
        <v>11816</v>
      </c>
      <c r="AP1360" t="n">
        <v>12205</v>
      </c>
      <c r="AQ1360" t="n">
        <v>11306</v>
      </c>
      <c r="AS1360" t="n">
        <v>14396</v>
      </c>
      <c r="AT1360" t="n">
        <v>13049</v>
      </c>
    </row>
    <row r="1361">
      <c r="A1361" t="inlineStr">
        <is>
          <t>Balance at the end of year-c</t>
        </is>
      </c>
      <c r="F1361">
        <f>SUM(F1357:F1359,F1353)</f>
        <v/>
      </c>
      <c r="G1361">
        <f>SUM(G1357:G1359,G1353)</f>
        <v/>
      </c>
      <c r="H1361">
        <f>SUM(H1357:H1359,H1353)</f>
        <v/>
      </c>
      <c r="J1361">
        <f>SUM(J1357:J1359,J1353)</f>
        <v/>
      </c>
      <c r="K1361">
        <f>SUM(K1357:K1359,K1353)</f>
        <v/>
      </c>
      <c r="L1361">
        <f>SUM(L1357:L1359,L1353)</f>
        <v/>
      </c>
      <c r="M1361">
        <f>SUM(M1357:M1359,M1353)</f>
        <v/>
      </c>
      <c r="O1361">
        <f>SUM(O1357:O1359,O1353)</f>
        <v/>
      </c>
      <c r="P1361">
        <f>SUM(P1357:P1359,P1353)</f>
        <v/>
      </c>
      <c r="Q1361">
        <f>SUM(Q1357:Q1359,Q1353)</f>
        <v/>
      </c>
      <c r="R1361">
        <f>SUM(R1357:R1359,R1353)</f>
        <v/>
      </c>
      <c r="T1361">
        <f>SUM(T1357:T1359,T1353)</f>
        <v/>
      </c>
      <c r="U1361">
        <f>SUM(U1357:U1359,U1353)</f>
        <v/>
      </c>
      <c r="V1361">
        <f>SUM(V1357:V1359,V1353)</f>
        <v/>
      </c>
      <c r="W1361">
        <f>SUM(W1357:W1359,W1353)</f>
        <v/>
      </c>
      <c r="Y1361">
        <f>SUM(Y1357:Y1359,Y1353)</f>
        <v/>
      </c>
      <c r="Z1361">
        <f>SUM(Z1357:Z1359,Z1353)</f>
        <v/>
      </c>
      <c r="AA1361">
        <f>SUM(AA1357:AA1359,AA1353)</f>
        <v/>
      </c>
      <c r="AB1361">
        <f>SUM(AB1357:AB1359,AB1353)</f>
        <v/>
      </c>
      <c r="AD1361">
        <f>SUM(AD1357:AD1359,AD1353)</f>
        <v/>
      </c>
      <c r="AE1361">
        <f>SUM(AE1357:AE1359,AE1353)</f>
        <v/>
      </c>
      <c r="AF1361">
        <f>SUM(AF1357:AF1359,AF1353)</f>
        <v/>
      </c>
      <c r="AG1361">
        <f>SUM(AG1357:AG1359,AG1353)</f>
        <v/>
      </c>
      <c r="AI1361">
        <f>SUM(AI1357:AI1359,AI1353)</f>
        <v/>
      </c>
      <c r="AJ1361">
        <f>SUM(AJ1357:AJ1359,AJ1353)</f>
        <v/>
      </c>
      <c r="AK1361">
        <f>SUM(AK1357:AK1359,AK1353)</f>
        <v/>
      </c>
      <c r="AL1361">
        <f>SUM(AL1357:AL1359,AL1353)</f>
        <v/>
      </c>
      <c r="AN1361">
        <f>SUM(AN1357:AN1359,AN1353)</f>
        <v/>
      </c>
      <c r="AO1361">
        <f>SUM(AO1357:AO1359,AO1353)</f>
        <v/>
      </c>
      <c r="AP1361">
        <f>SUM(AP1357:AP1359,AP1353)</f>
        <v/>
      </c>
      <c r="AQ1361">
        <f>SUM(AQ1357:AQ1359,AQ1353)</f>
        <v/>
      </c>
      <c r="AS1361">
        <f>SUM(AS1357:AS1359,AS1353)</f>
        <v/>
      </c>
      <c r="AT1361">
        <f>SUM(AT1357:AT1359,AT1353)</f>
        <v/>
      </c>
    </row>
    <row r="1362">
      <c r="A1362" t="inlineStr">
        <is>
          <t>Sum check</t>
        </is>
      </c>
      <c r="F1362">
        <f>F1360-F1361</f>
        <v/>
      </c>
      <c r="G1362">
        <f>G1360-G1361</f>
        <v/>
      </c>
      <c r="H1362">
        <f>H1360-H1361</f>
        <v/>
      </c>
      <c r="J1362">
        <f>J1360-J1361</f>
        <v/>
      </c>
      <c r="K1362">
        <f>K1360-K1361</f>
        <v/>
      </c>
      <c r="L1362">
        <f>L1360-L1361</f>
        <v/>
      </c>
      <c r="M1362">
        <f>M1360-M1361</f>
        <v/>
      </c>
      <c r="O1362">
        <f>O1360-O1361</f>
        <v/>
      </c>
      <c r="P1362">
        <f>P1360-P1361</f>
        <v/>
      </c>
      <c r="Q1362">
        <f>Q1360-Q1361</f>
        <v/>
      </c>
      <c r="R1362">
        <f>R1360-R1361</f>
        <v/>
      </c>
      <c r="T1362">
        <f>T1360-T1361</f>
        <v/>
      </c>
      <c r="U1362">
        <f>U1360-U1361</f>
        <v/>
      </c>
      <c r="V1362">
        <f>V1360-V1361</f>
        <v/>
      </c>
      <c r="W1362">
        <f>W1360-W1361</f>
        <v/>
      </c>
      <c r="Y1362">
        <f>Y1360-Y1361</f>
        <v/>
      </c>
      <c r="Z1362">
        <f>Z1360-Z1361</f>
        <v/>
      </c>
      <c r="AA1362">
        <f>AA1360-AA1361</f>
        <v/>
      </c>
      <c r="AB1362">
        <f>AB1360-AB1361</f>
        <v/>
      </c>
      <c r="AD1362">
        <f>AD1360-AD1361</f>
        <v/>
      </c>
      <c r="AE1362">
        <f>AE1360-AE1361</f>
        <v/>
      </c>
      <c r="AF1362">
        <f>AF1360-AF1361</f>
        <v/>
      </c>
      <c r="AG1362">
        <f>AG1360-AG1361</f>
        <v/>
      </c>
      <c r="AI1362">
        <f>AI1360-AI1361</f>
        <v/>
      </c>
      <c r="AJ1362">
        <f>AJ1360-AJ1361</f>
        <v/>
      </c>
      <c r="AK1362">
        <f>AK1360-AK1361</f>
        <v/>
      </c>
      <c r="AL1362">
        <f>AL1360-AL1361</f>
        <v/>
      </c>
      <c r="AN1362">
        <f>AN1360-AN1361</f>
        <v/>
      </c>
      <c r="AO1362">
        <f>AO1360-AO1361</f>
        <v/>
      </c>
      <c r="AP1362">
        <f>AP1360-AP1361</f>
        <v/>
      </c>
      <c r="AQ1362">
        <f>AQ1360-AQ1361</f>
        <v/>
      </c>
      <c r="AS1362">
        <f>AS1360-AS1361</f>
        <v/>
      </c>
      <c r="AT1362">
        <f>AT1360-AT1361</f>
        <v/>
      </c>
    </row>
    <row r="1363">
      <c r="A1363" t="inlineStr">
        <is>
          <t>Link check</t>
        </is>
      </c>
      <c r="F1363">
        <f>F1360-F1239</f>
        <v/>
      </c>
      <c r="G1363">
        <f>G1360-G1239</f>
        <v/>
      </c>
      <c r="H1363">
        <f>H1360-H1239</f>
        <v/>
      </c>
      <c r="J1363">
        <f>J1360-I1239</f>
        <v/>
      </c>
      <c r="K1363">
        <f>K1360-K1239</f>
        <v/>
      </c>
      <c r="L1363">
        <f>L1360-L1239</f>
        <v/>
      </c>
      <c r="M1363">
        <f>M1360-M1239</f>
        <v/>
      </c>
      <c r="O1363">
        <f>O1360-N1239</f>
        <v/>
      </c>
      <c r="P1363">
        <f>P1360-P1239</f>
        <v/>
      </c>
      <c r="Q1363">
        <f>Q1360-Q1239</f>
        <v/>
      </c>
      <c r="R1363">
        <f>R1360-R1239</f>
        <v/>
      </c>
      <c r="T1363">
        <f>T1360-S1239</f>
        <v/>
      </c>
      <c r="U1363">
        <f>U1360-U1239</f>
        <v/>
      </c>
      <c r="V1363">
        <f>V1360-V1239</f>
        <v/>
      </c>
      <c r="W1363">
        <f>W1360-W1239</f>
        <v/>
      </c>
      <c r="Y1363">
        <f>Y1360-X1239</f>
        <v/>
      </c>
      <c r="Z1363">
        <f>Z1360-Z1239</f>
        <v/>
      </c>
      <c r="AA1363">
        <f>AA1360-AA1239</f>
        <v/>
      </c>
      <c r="AB1363">
        <f>AB1360-AB1239</f>
        <v/>
      </c>
      <c r="AD1363">
        <f>AD1360-AC1239</f>
        <v/>
      </c>
      <c r="AE1363">
        <f>AE1360-AE1239</f>
        <v/>
      </c>
      <c r="AF1363">
        <f>AF1360-AF1239</f>
        <v/>
      </c>
      <c r="AG1363">
        <f>AG1360-AG1239</f>
        <v/>
      </c>
      <c r="AI1363">
        <f>AI1360-AH1239</f>
        <v/>
      </c>
      <c r="AJ1363">
        <f>AJ1360-AJ1239</f>
        <v/>
      </c>
      <c r="AK1363">
        <f>AK1360-AK1239</f>
        <v/>
      </c>
      <c r="AL1363">
        <f>AL1360-AL1239</f>
        <v/>
      </c>
      <c r="AN1363">
        <f>AN1360-AM1239</f>
        <v/>
      </c>
      <c r="AO1363">
        <f>AO1360-AO1239</f>
        <v/>
      </c>
      <c r="AP1363">
        <f>AP1360-AP1239</f>
        <v/>
      </c>
      <c r="AQ1363">
        <f>AQ1360-AQ1239</f>
        <v/>
      </c>
      <c r="AS1363">
        <f>AS1360-AR1239</f>
        <v/>
      </c>
      <c r="AT1363">
        <f>AT1360-AT1239</f>
        <v/>
      </c>
    </row>
    <row r="1365">
      <c r="A1365" t="inlineStr">
        <is>
          <t>Supplemental cash flow disclosures</t>
        </is>
      </c>
    </row>
    <row r="1366">
      <c r="A1366" t="inlineStr">
        <is>
          <t>Income taxes paid</t>
        </is>
      </c>
      <c r="C1366" t="inlineStr">
        <is>
          <t>Million</t>
        </is>
      </c>
      <c r="D1366" t="inlineStr">
        <is>
          <t>QQQQ</t>
        </is>
      </c>
      <c r="J1366" t="n">
        <v>226</v>
      </c>
      <c r="O1366" t="n">
        <v>371</v>
      </c>
      <c r="T1366" t="n">
        <v>402</v>
      </c>
      <c r="Y1366" t="n">
        <v>980</v>
      </c>
      <c r="AD1366" t="n">
        <v>504</v>
      </c>
      <c r="AI1366" t="n">
        <v>1101</v>
      </c>
      <c r="AN1366" t="n">
        <v>1116</v>
      </c>
      <c r="AS1366" t="n">
        <v>1079</v>
      </c>
    </row>
    <row r="1367">
      <c r="A1367" t="inlineStr">
        <is>
          <t>Interest paid</t>
        </is>
      </c>
      <c r="C1367" t="inlineStr">
        <is>
          <t>Million</t>
        </is>
      </c>
      <c r="D1367" t="inlineStr">
        <is>
          <t>QQQQ</t>
        </is>
      </c>
      <c r="J1367" t="n">
        <v>2931</v>
      </c>
      <c r="O1367" t="n">
        <v>3062</v>
      </c>
      <c r="T1367" t="n">
        <v>3374</v>
      </c>
      <c r="Y1367" t="n">
        <v>4712</v>
      </c>
      <c r="AD1367" t="n">
        <v>6323</v>
      </c>
      <c r="AI1367" t="n">
        <v>6583</v>
      </c>
      <c r="AN1367" t="n">
        <v>7001</v>
      </c>
      <c r="AS1367" t="n">
        <v>9009</v>
      </c>
    </row>
    <row r="1369">
      <c r="A1369" t="inlineStr">
        <is>
          <t>Funds from operations (FFO)</t>
        </is>
      </c>
    </row>
    <row r="1370">
      <c r="A1370" t="inlineStr">
        <is>
          <t>Reconciliation of net income to FFO and distributable earnings</t>
        </is>
      </c>
    </row>
    <row r="1371">
      <c r="A1371" t="inlineStr">
        <is>
          <t>Net income/(loss)</t>
        </is>
      </c>
      <c r="C1371" t="inlineStr">
        <is>
          <t>Million</t>
        </is>
      </c>
      <c r="D1371" t="inlineStr">
        <is>
          <t>QQQQ</t>
        </is>
      </c>
      <c r="F1371" t="n">
        <v>1438</v>
      </c>
      <c r="G1371" t="n">
        <v>1199</v>
      </c>
      <c r="H1371" t="n">
        <v>845</v>
      </c>
      <c r="I1371" t="n">
        <v>1187</v>
      </c>
      <c r="J1371" t="n">
        <v>4669</v>
      </c>
      <c r="K1371" t="n">
        <v>636</v>
      </c>
      <c r="L1371" t="n">
        <v>584</v>
      </c>
      <c r="M1371" t="n">
        <v>2021</v>
      </c>
      <c r="N1371" t="n">
        <v>97</v>
      </c>
      <c r="O1371" t="n">
        <v>3338</v>
      </c>
      <c r="P1371" t="n">
        <v>518</v>
      </c>
      <c r="Q1371" t="n">
        <v>958</v>
      </c>
      <c r="R1371" t="n">
        <v>992</v>
      </c>
      <c r="S1371" t="n">
        <v>2083</v>
      </c>
      <c r="T1371" t="n">
        <v>4551</v>
      </c>
      <c r="U1371" t="n">
        <v>1855</v>
      </c>
      <c r="V1371" t="n">
        <v>1664</v>
      </c>
      <c r="W1371" t="n">
        <v>941</v>
      </c>
      <c r="X1371" t="n">
        <v>3028</v>
      </c>
      <c r="Y1371" t="n">
        <v>7488</v>
      </c>
      <c r="Z1371" t="n">
        <v>1256</v>
      </c>
      <c r="AA1371" t="n">
        <v>704</v>
      </c>
      <c r="AB1371" t="n">
        <v>1756</v>
      </c>
      <c r="AC1371" t="n">
        <v>1638</v>
      </c>
      <c r="AD1371" t="n">
        <v>5354</v>
      </c>
      <c r="AE1371" t="n">
        <v>-157</v>
      </c>
      <c r="AF1371" t="n">
        <v>-1493</v>
      </c>
      <c r="AG1371" t="n">
        <v>542</v>
      </c>
      <c r="AH1371" t="n">
        <v>1815</v>
      </c>
      <c r="AI1371" t="n">
        <v>707</v>
      </c>
      <c r="AJ1371" t="n">
        <v>3776</v>
      </c>
      <c r="AK1371" t="n">
        <v>2429</v>
      </c>
      <c r="AL1371" t="n">
        <v>2722</v>
      </c>
      <c r="AM1371" t="n">
        <v>3461</v>
      </c>
      <c r="AN1371" t="n">
        <v>12388</v>
      </c>
      <c r="AO1371" t="n">
        <v>2960</v>
      </c>
      <c r="AP1371" t="n">
        <v>1475</v>
      </c>
      <c r="AQ1371" t="n">
        <v>716</v>
      </c>
      <c r="AR1371" t="n">
        <v>44</v>
      </c>
      <c r="AS1371" t="n">
        <v>5195</v>
      </c>
      <c r="AT1371" t="n">
        <v>424</v>
      </c>
    </row>
    <row r="1372">
      <c r="A1372" t="inlineStr">
        <is>
          <t>Link check</t>
        </is>
      </c>
      <c r="F1372">
        <f>F1371-F1192</f>
        <v/>
      </c>
      <c r="G1372">
        <f>G1371-G1192</f>
        <v/>
      </c>
      <c r="H1372">
        <f>H1371-H1192</f>
        <v/>
      </c>
      <c r="J1372">
        <f>J1371-J1192</f>
        <v/>
      </c>
      <c r="K1372">
        <f>K1371-K1192</f>
        <v/>
      </c>
      <c r="L1372">
        <f>L1371-L1192</f>
        <v/>
      </c>
      <c r="M1372">
        <f>M1371-M1192</f>
        <v/>
      </c>
      <c r="N1372">
        <f>N1371-N1192</f>
        <v/>
      </c>
      <c r="O1372">
        <f>O1371-O1192</f>
        <v/>
      </c>
      <c r="P1372">
        <f>P1371-P1192</f>
        <v/>
      </c>
      <c r="Q1372">
        <f>Q1371-Q1192</f>
        <v/>
      </c>
      <c r="R1372">
        <f>R1371-R1192</f>
        <v/>
      </c>
      <c r="S1372">
        <f>S1371-S1192</f>
        <v/>
      </c>
      <c r="T1372">
        <f>T1371-T1192</f>
        <v/>
      </c>
      <c r="U1372">
        <f>U1371-U1192</f>
        <v/>
      </c>
      <c r="V1372">
        <f>V1371-V1192</f>
        <v/>
      </c>
      <c r="W1372">
        <f>W1371-W1192</f>
        <v/>
      </c>
      <c r="X1372">
        <f>X1371-X1192</f>
        <v/>
      </c>
      <c r="AC1372">
        <f>AC1371-AC1192</f>
        <v/>
      </c>
      <c r="AE1372">
        <f>AE1371-AE1192</f>
        <v/>
      </c>
      <c r="AF1372">
        <f>AF1371-AF1192</f>
        <v/>
      </c>
      <c r="AG1372">
        <f>AG1371-AG1192</f>
        <v/>
      </c>
      <c r="AM1372">
        <f>AM1371-AM1192</f>
        <v/>
      </c>
      <c r="AN1372">
        <f>AN1371-AN1192</f>
        <v/>
      </c>
      <c r="AO1372">
        <f>AO1371-AO1192</f>
        <v/>
      </c>
      <c r="AP1372">
        <f>AP1371-AP1192</f>
        <v/>
      </c>
      <c r="AQ1372">
        <f>AQ1371-AQ1192</f>
        <v/>
      </c>
      <c r="AR1372">
        <f>AR1371-AR1192</f>
        <v/>
      </c>
      <c r="AS1372">
        <f>AS1371-AS1192</f>
        <v/>
      </c>
      <c r="AT1372">
        <f>AT1371-AT1192</f>
        <v/>
      </c>
    </row>
    <row r="1373">
      <c r="A1373" t="inlineStr">
        <is>
          <t>Equity accounted fair value changes and other non-FFO items</t>
        </is>
      </c>
      <c r="C1373" t="inlineStr">
        <is>
          <t>Million</t>
        </is>
      </c>
      <c r="D1373" t="inlineStr">
        <is>
          <t>QQQQ</t>
        </is>
      </c>
      <c r="F1373" t="n">
        <v>19</v>
      </c>
      <c r="G1373" t="n">
        <v>-257</v>
      </c>
      <c r="H1373" t="n">
        <v>77</v>
      </c>
      <c r="I1373" t="n">
        <v>-101</v>
      </c>
      <c r="J1373" t="n">
        <v>-262</v>
      </c>
      <c r="K1373" t="n">
        <v>274</v>
      </c>
      <c r="L1373" t="n">
        <v>4</v>
      </c>
      <c r="M1373" t="n">
        <v>-18</v>
      </c>
      <c r="N1373" t="n">
        <v>198</v>
      </c>
      <c r="O1373" t="n">
        <v>458</v>
      </c>
      <c r="P1373" t="n">
        <v>122</v>
      </c>
      <c r="Q1373" t="n">
        <v>241</v>
      </c>
      <c r="R1373" t="n">
        <v>-15</v>
      </c>
      <c r="S1373" t="n">
        <v>508</v>
      </c>
      <c r="T1373" t="n">
        <v>856</v>
      </c>
      <c r="U1373" t="n">
        <v>333</v>
      </c>
      <c r="V1373" t="n">
        <v>283</v>
      </c>
      <c r="W1373" t="n">
        <v>446</v>
      </c>
      <c r="X1373" t="n">
        <v>222</v>
      </c>
      <c r="Y1373" t="n">
        <v>1284</v>
      </c>
      <c r="Z1373" t="n">
        <v>251</v>
      </c>
      <c r="AA1373" t="n">
        <v>-379</v>
      </c>
      <c r="AB1373" t="n">
        <v>180</v>
      </c>
      <c r="AC1373" t="n">
        <v>91</v>
      </c>
      <c r="AD1373" t="n">
        <v>143</v>
      </c>
      <c r="AE1373" t="n">
        <v>938</v>
      </c>
      <c r="AF1373" t="n">
        <v>1253</v>
      </c>
      <c r="AG1373" t="n">
        <v>602</v>
      </c>
      <c r="AH1373" t="n">
        <v>377</v>
      </c>
      <c r="AI1373" t="n">
        <v>3170</v>
      </c>
      <c r="AJ1373" t="n">
        <v>288</v>
      </c>
      <c r="AK1373" t="n">
        <v>328</v>
      </c>
      <c r="AL1373" t="n">
        <v>307</v>
      </c>
      <c r="AM1373" t="n">
        <v>432</v>
      </c>
      <c r="AN1373" t="n">
        <v>1355</v>
      </c>
      <c r="AO1373" t="n">
        <v>226</v>
      </c>
      <c r="AP1373" t="n">
        <v>535</v>
      </c>
      <c r="AQ1373" t="n">
        <v>141</v>
      </c>
      <c r="AR1373" t="n">
        <v>938</v>
      </c>
      <c r="AS1373" t="n">
        <v>1840</v>
      </c>
      <c r="AT1373" t="n">
        <v>804</v>
      </c>
    </row>
    <row r="1374">
      <c r="A1374" t="inlineStr">
        <is>
          <t>Fair value changes</t>
        </is>
      </c>
      <c r="C1374" t="inlineStr">
        <is>
          <t>Million</t>
        </is>
      </c>
      <c r="D1374" t="inlineStr">
        <is>
          <t>QQQQ</t>
        </is>
      </c>
      <c r="F1374" t="n">
        <v>-1113</v>
      </c>
      <c r="G1374" t="n">
        <v>-70</v>
      </c>
      <c r="H1374" t="n">
        <v>-389</v>
      </c>
      <c r="I1374" t="n">
        <v>-594</v>
      </c>
      <c r="J1374" t="n">
        <v>-2166</v>
      </c>
      <c r="K1374" t="n">
        <v>-352</v>
      </c>
      <c r="L1374" t="n">
        <v>-65</v>
      </c>
      <c r="M1374" t="n">
        <v>59</v>
      </c>
      <c r="N1374" t="n">
        <v>488</v>
      </c>
      <c r="O1374" t="n">
        <v>130</v>
      </c>
      <c r="P1374" t="n">
        <v>204</v>
      </c>
      <c r="Q1374" t="n">
        <v>-213</v>
      </c>
      <c r="R1374" t="n">
        <v>-132</v>
      </c>
      <c r="S1374" t="n">
        <v>-280</v>
      </c>
      <c r="T1374" t="n">
        <v>-421</v>
      </c>
      <c r="U1374" t="n">
        <v>-572</v>
      </c>
      <c r="V1374" t="n">
        <v>-833</v>
      </c>
      <c r="W1374" t="n">
        <v>-132</v>
      </c>
      <c r="X1374" t="n">
        <v>-257</v>
      </c>
      <c r="Y1374" t="n">
        <v>-1794</v>
      </c>
      <c r="Z1374" t="n">
        <v>-169</v>
      </c>
      <c r="AA1374" t="n">
        <v>1398</v>
      </c>
      <c r="AB1374" t="n">
        <v>-394</v>
      </c>
      <c r="AC1374" t="n">
        <v>-4</v>
      </c>
      <c r="AD1374" t="n">
        <v>831</v>
      </c>
      <c r="AE1374" t="n">
        <v>414</v>
      </c>
      <c r="AF1374" t="n">
        <v>1153</v>
      </c>
      <c r="AG1374" t="n">
        <v>31</v>
      </c>
      <c r="AH1374" t="n">
        <v>-175</v>
      </c>
      <c r="AI1374" t="n">
        <v>1423</v>
      </c>
      <c r="AJ1374" t="n">
        <v>-2094</v>
      </c>
      <c r="AK1374" t="n">
        <v>-377</v>
      </c>
      <c r="AL1374" t="n">
        <v>-700</v>
      </c>
      <c r="AM1374" t="n">
        <v>-1980</v>
      </c>
      <c r="AN1374" t="n">
        <v>-5151</v>
      </c>
      <c r="AO1374" t="n">
        <v>-1780</v>
      </c>
      <c r="AP1374" t="n">
        <v>397</v>
      </c>
      <c r="AQ1374" t="n">
        <v>549</v>
      </c>
      <c r="AR1374" t="n">
        <v>1811</v>
      </c>
      <c r="AS1374" t="n">
        <v>977</v>
      </c>
      <c r="AT1374" t="n">
        <v>-38</v>
      </c>
    </row>
    <row r="1375">
      <c r="A1375" t="inlineStr">
        <is>
          <t>Depreciation and amortization</t>
        </is>
      </c>
      <c r="C1375" t="inlineStr">
        <is>
          <t>Million</t>
        </is>
      </c>
      <c r="D1375" t="inlineStr">
        <is>
          <t>QQQQ</t>
        </is>
      </c>
      <c r="F1375" t="n">
        <v>401</v>
      </c>
      <c r="G1375" t="n">
        <v>428</v>
      </c>
      <c r="H1375" t="n">
        <v>436</v>
      </c>
      <c r="I1375" t="n">
        <v>430</v>
      </c>
      <c r="J1375" t="n">
        <v>1695</v>
      </c>
      <c r="K1375" t="n">
        <v>481</v>
      </c>
      <c r="L1375" t="n">
        <v>516</v>
      </c>
      <c r="M1375" t="n">
        <v>541</v>
      </c>
      <c r="N1375" t="n">
        <v>482</v>
      </c>
      <c r="O1375" t="n">
        <v>2020</v>
      </c>
      <c r="P1375" t="n">
        <v>499</v>
      </c>
      <c r="Q1375" t="n">
        <v>613</v>
      </c>
      <c r="R1375" t="n">
        <v>643</v>
      </c>
      <c r="S1375" t="n">
        <v>590</v>
      </c>
      <c r="T1375" t="n">
        <v>2345</v>
      </c>
      <c r="U1375" t="n">
        <v>670</v>
      </c>
      <c r="V1375" t="n">
        <v>672</v>
      </c>
      <c r="W1375" t="n">
        <v>833</v>
      </c>
      <c r="X1375" t="n">
        <v>927</v>
      </c>
      <c r="Y1375" t="n">
        <v>3102</v>
      </c>
      <c r="Z1375" t="n">
        <v>1034</v>
      </c>
      <c r="AA1375" t="n">
        <v>1234</v>
      </c>
      <c r="AB1375" t="n">
        <v>1299</v>
      </c>
      <c r="AC1375" t="n">
        <v>1309</v>
      </c>
      <c r="AD1375" t="n">
        <v>4876</v>
      </c>
      <c r="AE1375" t="n">
        <v>1409</v>
      </c>
      <c r="AF1375" t="n">
        <v>1376</v>
      </c>
      <c r="AG1375" t="n">
        <v>1470</v>
      </c>
      <c r="AH1375" t="n">
        <v>1536</v>
      </c>
      <c r="AI1375" t="n">
        <v>5791</v>
      </c>
      <c r="AJ1375" t="n">
        <v>1510</v>
      </c>
      <c r="AK1375" t="n">
        <v>1571</v>
      </c>
      <c r="AL1375" t="n">
        <v>1617</v>
      </c>
      <c r="AM1375" t="n">
        <v>1739</v>
      </c>
      <c r="AN1375" t="n">
        <v>6437</v>
      </c>
      <c r="AO1375" t="n">
        <v>1811</v>
      </c>
      <c r="AP1375" t="n">
        <v>1886</v>
      </c>
      <c r="AQ1375" t="n">
        <v>1997</v>
      </c>
      <c r="AR1375" t="n">
        <v>1989</v>
      </c>
      <c r="AS1375" t="n">
        <v>7683</v>
      </c>
      <c r="AT1375" t="n">
        <v>2188</v>
      </c>
    </row>
    <row r="1376">
      <c r="A1376" t="inlineStr">
        <is>
          <t>Deferred income taxes</t>
        </is>
      </c>
      <c r="C1376" t="inlineStr">
        <is>
          <t>Million</t>
        </is>
      </c>
      <c r="D1376" t="inlineStr">
        <is>
          <t>QQQQ</t>
        </is>
      </c>
      <c r="F1376" t="n">
        <v>167</v>
      </c>
      <c r="G1376" t="n">
        <v>-405</v>
      </c>
      <c r="H1376" t="n">
        <v>107</v>
      </c>
      <c r="I1376" t="n">
        <v>195</v>
      </c>
      <c r="J1376" t="n">
        <v>64</v>
      </c>
      <c r="K1376" t="n">
        <v>170</v>
      </c>
      <c r="L1376" t="n">
        <v>162</v>
      </c>
      <c r="M1376" t="n">
        <v>-1030</v>
      </c>
      <c r="N1376" t="n">
        <v>140</v>
      </c>
      <c r="O1376" t="n">
        <v>-558</v>
      </c>
      <c r="P1376" t="n">
        <v>108</v>
      </c>
      <c r="Q1376" t="n">
        <v>31</v>
      </c>
      <c r="R1376" t="n">
        <v>162</v>
      </c>
      <c r="S1376" t="n">
        <v>26</v>
      </c>
      <c r="T1376" t="n">
        <v>327</v>
      </c>
      <c r="U1376" t="n">
        <v>-74</v>
      </c>
      <c r="V1376" t="n">
        <v>203</v>
      </c>
      <c r="W1376" t="n">
        <v>25</v>
      </c>
      <c r="X1376" t="n">
        <v>-1263</v>
      </c>
      <c r="Y1376" t="n">
        <v>-1109</v>
      </c>
      <c r="Z1376" t="n">
        <v>49</v>
      </c>
      <c r="AA1376" t="n">
        <v>7</v>
      </c>
      <c r="AB1376" t="n">
        <v>-464</v>
      </c>
      <c r="AC1376" t="n">
        <v>-67</v>
      </c>
      <c r="AD1376" t="n">
        <v>-475</v>
      </c>
      <c r="AE1376" t="n">
        <v>168</v>
      </c>
      <c r="AF1376" t="n">
        <v>-96</v>
      </c>
      <c r="AG1376" t="n">
        <v>21</v>
      </c>
      <c r="AH1376" t="n">
        <v>-12</v>
      </c>
      <c r="AI1376" t="n">
        <v>81</v>
      </c>
      <c r="AJ1376" t="n">
        <v>189</v>
      </c>
      <c r="AK1376" t="n">
        <v>301</v>
      </c>
      <c r="AL1376" t="n">
        <v>428</v>
      </c>
      <c r="AM1376" t="n">
        <v>292</v>
      </c>
      <c r="AN1376" t="n">
        <v>1210</v>
      </c>
      <c r="AO1376" t="n">
        <v>425</v>
      </c>
      <c r="AP1376" t="n">
        <v>-189</v>
      </c>
      <c r="AQ1376" t="n">
        <v>240</v>
      </c>
      <c r="AR1376" t="n">
        <v>-285</v>
      </c>
      <c r="AS1376" t="n">
        <v>191</v>
      </c>
      <c r="AT1376" t="n">
        <v>-92</v>
      </c>
    </row>
    <row r="1377">
      <c r="A1377" t="inlineStr">
        <is>
          <t>Realized disposition gains recorded as fair value changes or equity</t>
        </is>
      </c>
      <c r="C1377" t="inlineStr">
        <is>
          <t>Million</t>
        </is>
      </c>
      <c r="D1377" t="inlineStr">
        <is>
          <t>QQQQ</t>
        </is>
      </c>
      <c r="F1377" t="n">
        <v>162</v>
      </c>
      <c r="G1377" t="n">
        <v>191</v>
      </c>
      <c r="H1377" t="n">
        <v>68</v>
      </c>
      <c r="I1377" t="n">
        <v>426</v>
      </c>
      <c r="J1377" t="n">
        <v>847</v>
      </c>
      <c r="K1377" t="n">
        <v>212</v>
      </c>
      <c r="L1377" t="n">
        <v>123</v>
      </c>
      <c r="M1377" t="n">
        <v>235</v>
      </c>
      <c r="N1377" t="n">
        <v>196</v>
      </c>
      <c r="O1377" t="n">
        <v>766</v>
      </c>
      <c r="P1377" t="n">
        <v>152</v>
      </c>
      <c r="Q1377" t="n">
        <v>499</v>
      </c>
      <c r="R1377" t="n">
        <v>232</v>
      </c>
      <c r="S1377" t="n">
        <v>233</v>
      </c>
      <c r="T1377" t="n">
        <v>1116</v>
      </c>
      <c r="U1377" t="n">
        <v>420</v>
      </c>
      <c r="V1377" t="n">
        <v>95</v>
      </c>
      <c r="W1377" t="n">
        <v>387</v>
      </c>
      <c r="X1377" t="n">
        <v>543</v>
      </c>
      <c r="Y1377" t="n">
        <v>1445</v>
      </c>
      <c r="Z1377" t="n">
        <v>232</v>
      </c>
      <c r="AA1377" t="n">
        <v>7</v>
      </c>
      <c r="AB1377" t="n">
        <v>190</v>
      </c>
      <c r="AC1377" t="n">
        <v>192</v>
      </c>
      <c r="AD1377" t="n">
        <v>621</v>
      </c>
      <c r="AE1377" t="n">
        <v>93</v>
      </c>
      <c r="AF1377" t="n">
        <v>469</v>
      </c>
      <c r="AG1377" t="n">
        <v>161</v>
      </c>
      <c r="AH1377" t="n">
        <v>831</v>
      </c>
      <c r="AI1377" t="n">
        <v>1554</v>
      </c>
      <c r="AJ1377" t="n">
        <v>1724</v>
      </c>
      <c r="AK1377" t="n">
        <v>488</v>
      </c>
      <c r="AL1377" t="n">
        <v>255</v>
      </c>
      <c r="AM1377" t="n">
        <v>394</v>
      </c>
      <c r="AN1377" t="n">
        <v>2861</v>
      </c>
      <c r="AO1377" t="n">
        <v>368</v>
      </c>
      <c r="AP1377" t="n">
        <v>152</v>
      </c>
      <c r="AQ1377" t="n">
        <v>170</v>
      </c>
      <c r="AR1377" t="n">
        <v>213</v>
      </c>
      <c r="AS1377" t="n">
        <v>903</v>
      </c>
      <c r="AT1377" t="n">
        <v>116</v>
      </c>
    </row>
    <row r="1378">
      <c r="A1378" t="inlineStr">
        <is>
          <t>Non-controlling interest in FFO</t>
        </is>
      </c>
      <c r="C1378" t="inlineStr">
        <is>
          <t>Million</t>
        </is>
      </c>
      <c r="D1378" t="inlineStr">
        <is>
          <t>QQQQ</t>
        </is>
      </c>
      <c r="F1378" t="n">
        <v>-517</v>
      </c>
      <c r="G1378" t="n">
        <v>-566</v>
      </c>
      <c r="H1378" t="n">
        <v>-643</v>
      </c>
      <c r="I1378" t="n">
        <v>-562</v>
      </c>
      <c r="J1378" t="n">
        <v>-2288</v>
      </c>
      <c r="K1378" t="n">
        <v>-718</v>
      </c>
      <c r="L1378" t="n">
        <v>-687</v>
      </c>
      <c r="M1378" t="n">
        <v>-925</v>
      </c>
      <c r="N1378" t="n">
        <v>-587</v>
      </c>
      <c r="O1378" t="n">
        <v>-2917</v>
      </c>
      <c r="P1378" t="n">
        <v>-929</v>
      </c>
      <c r="Q1378" t="n">
        <v>-1103</v>
      </c>
      <c r="R1378" t="n">
        <v>-1073</v>
      </c>
      <c r="S1378" t="n">
        <v>-1859</v>
      </c>
      <c r="T1378" t="n">
        <v>-4964</v>
      </c>
      <c r="U1378" t="n">
        <v>-1462</v>
      </c>
      <c r="V1378" t="n">
        <v>-1294</v>
      </c>
      <c r="W1378" t="n">
        <v>-1415</v>
      </c>
      <c r="X1378" t="n">
        <v>-1844</v>
      </c>
      <c r="Y1378" t="n">
        <v>-6015</v>
      </c>
      <c r="Z1378" t="n">
        <v>-1602</v>
      </c>
      <c r="AA1378" t="n">
        <v>-1863</v>
      </c>
      <c r="AB1378" t="n">
        <v>-1741</v>
      </c>
      <c r="AC1378" t="n">
        <v>-1955</v>
      </c>
      <c r="AD1378" t="n">
        <v>-7161</v>
      </c>
      <c r="AE1378" t="n">
        <v>-1981</v>
      </c>
      <c r="AF1378" t="n">
        <v>-1501</v>
      </c>
      <c r="AG1378" t="n">
        <v>-1788</v>
      </c>
      <c r="AH1378" t="n">
        <v>-2276</v>
      </c>
      <c r="AI1378" t="n">
        <v>-7546</v>
      </c>
      <c r="AJ1378" t="n">
        <v>-2572</v>
      </c>
      <c r="AK1378" t="n">
        <v>-3140</v>
      </c>
      <c r="AL1378" t="n">
        <v>-3221</v>
      </c>
      <c r="AM1378" t="n">
        <v>-2609</v>
      </c>
      <c r="AN1378" t="n">
        <v>-11542</v>
      </c>
      <c r="AO1378" t="n">
        <v>-2413</v>
      </c>
      <c r="AP1378" t="n">
        <v>-2857</v>
      </c>
      <c r="AQ1378" t="n">
        <v>-2347</v>
      </c>
      <c r="AR1378" t="n">
        <v>-2878</v>
      </c>
      <c r="AS1378" t="n">
        <v>-10495</v>
      </c>
      <c r="AT1378" t="n">
        <v>-2222</v>
      </c>
    </row>
    <row r="1379">
      <c r="A1379" t="inlineStr">
        <is>
          <t>Total FFO</t>
        </is>
      </c>
      <c r="C1379" t="inlineStr">
        <is>
          <t>Million</t>
        </is>
      </c>
      <c r="D1379" t="inlineStr">
        <is>
          <t>QQQQ</t>
        </is>
      </c>
      <c r="F1379" t="n">
        <v>557</v>
      </c>
      <c r="G1379" t="n">
        <v>520</v>
      </c>
      <c r="H1379" t="n">
        <v>501</v>
      </c>
      <c r="I1379" t="n">
        <v>981</v>
      </c>
      <c r="J1379" t="n">
        <v>2559</v>
      </c>
      <c r="K1379" t="n">
        <v>703</v>
      </c>
      <c r="L1379" t="n">
        <v>637</v>
      </c>
      <c r="M1379" t="n">
        <v>883</v>
      </c>
      <c r="N1379" t="n">
        <v>1014</v>
      </c>
      <c r="O1379" t="n">
        <v>3237</v>
      </c>
      <c r="P1379" t="n">
        <v>674</v>
      </c>
      <c r="Q1379" t="n">
        <v>1026</v>
      </c>
      <c r="R1379" t="n">
        <v>809</v>
      </c>
      <c r="S1379" t="n">
        <v>1301</v>
      </c>
      <c r="T1379" t="n">
        <v>3810</v>
      </c>
      <c r="U1379" t="n">
        <v>1170</v>
      </c>
      <c r="V1379" t="n">
        <v>790</v>
      </c>
      <c r="W1379" t="n">
        <v>1085</v>
      </c>
      <c r="X1379" t="n">
        <v>1356</v>
      </c>
      <c r="Y1379" t="n">
        <v>4401</v>
      </c>
      <c r="Z1379" t="n">
        <v>1051</v>
      </c>
      <c r="AA1379" t="n">
        <v>1108</v>
      </c>
      <c r="AB1379" t="n">
        <v>826</v>
      </c>
      <c r="AC1379" t="n">
        <v>1204</v>
      </c>
      <c r="AD1379" t="n">
        <v>4189</v>
      </c>
      <c r="AE1379" t="n">
        <v>884</v>
      </c>
      <c r="AF1379" t="n">
        <v>1161</v>
      </c>
      <c r="AG1379" t="n">
        <v>1039</v>
      </c>
      <c r="AH1379" t="n">
        <v>2096</v>
      </c>
      <c r="AI1379" t="n">
        <v>5180</v>
      </c>
      <c r="AJ1379" t="n">
        <v>2821</v>
      </c>
      <c r="AK1379" t="n">
        <v>1600</v>
      </c>
      <c r="AL1379" t="n">
        <v>1408</v>
      </c>
      <c r="AM1379" t="n">
        <v>1729</v>
      </c>
      <c r="AN1379" t="n">
        <v>7558</v>
      </c>
      <c r="AO1379" t="n">
        <v>1597</v>
      </c>
      <c r="AP1379" t="n">
        <v>1399</v>
      </c>
      <c r="AQ1379" t="n">
        <v>1466</v>
      </c>
      <c r="AR1379" t="n">
        <v>1832</v>
      </c>
      <c r="AS1379" t="n">
        <v>6294</v>
      </c>
      <c r="AT1379" t="n">
        <v>1180</v>
      </c>
    </row>
    <row r="1380">
      <c r="A1380" t="inlineStr">
        <is>
          <t>Total FFO-c</t>
        </is>
      </c>
      <c r="F1380">
        <f>SUM(F1373:F1378,F1371)</f>
        <v/>
      </c>
      <c r="G1380">
        <f>SUM(G1373:G1378,G1371)</f>
        <v/>
      </c>
      <c r="H1380">
        <f>SUM(H1373:H1378,H1371)</f>
        <v/>
      </c>
      <c r="I1380">
        <f>SUM(I1373:I1378,I1371)</f>
        <v/>
      </c>
      <c r="J1380">
        <f>SUM(J1373:J1378,J1371)</f>
        <v/>
      </c>
      <c r="K1380">
        <f>SUM(K1373:K1378,K1371)</f>
        <v/>
      </c>
      <c r="L1380">
        <f>SUM(L1373:L1378,L1371)</f>
        <v/>
      </c>
      <c r="M1380">
        <f>SUM(M1373:M1378,M1371)</f>
        <v/>
      </c>
      <c r="N1380">
        <f>SUM(N1373:N1378,N1371)</f>
        <v/>
      </c>
      <c r="O1380">
        <f>SUM(O1373:O1378,O1371)</f>
        <v/>
      </c>
      <c r="P1380">
        <f>SUM(P1373:P1378,P1371)</f>
        <v/>
      </c>
      <c r="Q1380">
        <f>SUM(Q1373:Q1378,Q1371)</f>
        <v/>
      </c>
      <c r="R1380">
        <f>SUM(R1373:R1378,R1371)</f>
        <v/>
      </c>
      <c r="S1380">
        <f>SUM(S1373:S1378,S1371)</f>
        <v/>
      </c>
      <c r="T1380">
        <f>SUM(T1373:T1378,T1371)</f>
        <v/>
      </c>
      <c r="U1380">
        <f>SUM(U1373:U1378,U1371)</f>
        <v/>
      </c>
      <c r="V1380">
        <f>SUM(V1373:V1378,V1371)</f>
        <v/>
      </c>
      <c r="W1380">
        <f>SUM(W1373:W1378,W1371)</f>
        <v/>
      </c>
      <c r="X1380">
        <f>SUM(X1373:X1378,X1371)</f>
        <v/>
      </c>
      <c r="Y1380">
        <f>SUM(Y1373:Y1378,Y1371)</f>
        <v/>
      </c>
      <c r="Z1380">
        <f>SUM(Z1373:Z1378,Z1371)</f>
        <v/>
      </c>
      <c r="AA1380">
        <f>SUM(AA1373:AA1378,AA1371)</f>
        <v/>
      </c>
      <c r="AB1380">
        <f>SUM(AB1373:AB1378,AB1371)</f>
        <v/>
      </c>
      <c r="AC1380">
        <f>SUM(AC1373:AC1378,AC1371)</f>
        <v/>
      </c>
      <c r="AD1380">
        <f>SUM(AD1373:AD1378,AD1371)</f>
        <v/>
      </c>
      <c r="AE1380">
        <f>SUM(AE1373:AE1378,AE1371)</f>
        <v/>
      </c>
      <c r="AF1380">
        <f>SUM(AF1373:AF1378,AF1371)</f>
        <v/>
      </c>
      <c r="AG1380">
        <f>SUM(AG1373:AG1378,AG1371)</f>
        <v/>
      </c>
      <c r="AH1380">
        <f>SUM(AH1373:AH1378,AH1371)</f>
        <v/>
      </c>
      <c r="AI1380">
        <f>SUM(AI1373:AI1378,AI1371)</f>
        <v/>
      </c>
      <c r="AJ1380">
        <f>SUM(AJ1373:AJ1378,AJ1371)</f>
        <v/>
      </c>
      <c r="AK1380">
        <f>SUM(AK1373:AK1378,AK1371)</f>
        <v/>
      </c>
      <c r="AL1380">
        <f>SUM(AL1373:AL1378,AL1371)</f>
        <v/>
      </c>
      <c r="AM1380">
        <f>SUM(AM1373:AM1378,AM1371)</f>
        <v/>
      </c>
      <c r="AN1380">
        <f>SUM(AN1373:AN1378,AN1371)</f>
        <v/>
      </c>
      <c r="AO1380">
        <f>SUM(AO1373:AO1378,AO1371)</f>
        <v/>
      </c>
      <c r="AP1380">
        <f>SUM(AP1373:AP1378,AP1371)</f>
        <v/>
      </c>
      <c r="AQ1380">
        <f>SUM(AQ1373:AQ1378,AQ1371)</f>
        <v/>
      </c>
      <c r="AR1380">
        <f>SUM(AR1373:AR1378,AR1371)</f>
        <v/>
      </c>
      <c r="AS1380">
        <f>SUM(AS1373:AS1378,AS1371)</f>
        <v/>
      </c>
      <c r="AT1380">
        <f>SUM(AT1373:AT1378,AT1371)</f>
        <v/>
      </c>
    </row>
    <row r="1381">
      <c r="A1381" t="inlineStr">
        <is>
          <t>Sum check</t>
        </is>
      </c>
      <c r="F1381">
        <f>F1379-F1380</f>
        <v/>
      </c>
      <c r="G1381">
        <f>G1379-G1380</f>
        <v/>
      </c>
      <c r="H1381">
        <f>H1379-H1380</f>
        <v/>
      </c>
      <c r="I1381">
        <f>I1379-I1380</f>
        <v/>
      </c>
      <c r="J1381">
        <f>J1379-J1380</f>
        <v/>
      </c>
      <c r="K1381">
        <f>K1379-K1380</f>
        <v/>
      </c>
      <c r="L1381">
        <f>L1379-L1380</f>
        <v/>
      </c>
      <c r="M1381">
        <f>M1379-M1380</f>
        <v/>
      </c>
      <c r="N1381">
        <f>N1379-N1380</f>
        <v/>
      </c>
      <c r="O1381">
        <f>O1379-O1380</f>
        <v/>
      </c>
      <c r="P1381">
        <f>P1379-P1380</f>
        <v/>
      </c>
      <c r="Q1381">
        <f>Q1379-Q1380</f>
        <v/>
      </c>
      <c r="R1381">
        <f>R1379-R1380</f>
        <v/>
      </c>
      <c r="S1381">
        <f>S1379-S1380</f>
        <v/>
      </c>
      <c r="T1381">
        <f>T1379-T1380</f>
        <v/>
      </c>
      <c r="U1381">
        <f>U1379-U1380</f>
        <v/>
      </c>
      <c r="V1381">
        <f>V1379-V1380</f>
        <v/>
      </c>
      <c r="W1381">
        <f>W1379-W1380</f>
        <v/>
      </c>
      <c r="X1381">
        <f>X1379-X1380</f>
        <v/>
      </c>
      <c r="Y1381">
        <f>Y1379-Y1380</f>
        <v/>
      </c>
      <c r="Z1381">
        <f>Z1379-Z1380</f>
        <v/>
      </c>
      <c r="AA1381">
        <f>AA1379-AA1380</f>
        <v/>
      </c>
      <c r="AB1381">
        <f>AB1379-AB1380</f>
        <v/>
      </c>
      <c r="AC1381">
        <f>AC1379-AC1380</f>
        <v/>
      </c>
      <c r="AD1381">
        <f>AD1379-AD1380</f>
        <v/>
      </c>
      <c r="AE1381">
        <f>AE1379-AE1380</f>
        <v/>
      </c>
      <c r="AF1381">
        <f>AF1379-AF1380</f>
        <v/>
      </c>
      <c r="AG1381">
        <f>AG1379-AG1380</f>
        <v/>
      </c>
      <c r="AH1381">
        <f>AH1379-AH1380</f>
        <v/>
      </c>
      <c r="AI1381">
        <f>AI1379-AI1380</f>
        <v/>
      </c>
      <c r="AJ1381">
        <f>AJ1379-AJ1380</f>
        <v/>
      </c>
      <c r="AK1381">
        <f>AK1379-AK1380</f>
        <v/>
      </c>
      <c r="AL1381">
        <f>AL1379-AL1380</f>
        <v/>
      </c>
      <c r="AM1381">
        <f>AM1379-AM1380</f>
        <v/>
      </c>
      <c r="AN1381">
        <f>AN1379-AN1380</f>
        <v/>
      </c>
      <c r="AO1381">
        <f>AO1379-AO1380</f>
        <v/>
      </c>
      <c r="AP1381">
        <f>AP1379-AP1380</f>
        <v/>
      </c>
      <c r="AQ1381">
        <f>AQ1379-AQ1380</f>
        <v/>
      </c>
      <c r="AR1381">
        <f>AR1379-AR1380</f>
        <v/>
      </c>
      <c r="AS1381">
        <f>AS1379-AS1380</f>
        <v/>
      </c>
      <c r="AT1381">
        <f>AT1379-AT1380</f>
        <v/>
      </c>
    </row>
    <row r="1383">
      <c r="A1383" t="inlineStr">
        <is>
          <t>Less total disposition gains</t>
        </is>
      </c>
      <c r="C1383" t="inlineStr">
        <is>
          <t>Million</t>
        </is>
      </c>
      <c r="D1383" t="inlineStr">
        <is>
          <t>QQQQ</t>
        </is>
      </c>
      <c r="E1383" t="inlineStr">
        <is>
          <t>Yes</t>
        </is>
      </c>
      <c r="T1383" t="n">
        <v>-1316</v>
      </c>
      <c r="U1383" t="n">
        <v>-473</v>
      </c>
      <c r="V1383" t="n">
        <v>-132</v>
      </c>
      <c r="W1383" t="n">
        <v>-401</v>
      </c>
      <c r="Y1383" t="n">
        <v>-1516</v>
      </c>
      <c r="Z1383" t="n">
        <v>-223</v>
      </c>
      <c r="AA1383" t="n">
        <v>-303</v>
      </c>
      <c r="AB1383" t="n">
        <v>-125</v>
      </c>
      <c r="AD1383" t="n">
        <v>-882</v>
      </c>
      <c r="AE1383" t="n">
        <v>-107</v>
      </c>
      <c r="AF1383" t="n">
        <v>-473</v>
      </c>
      <c r="AG1383" t="n">
        <v>-162</v>
      </c>
      <c r="AI1383" t="n">
        <v>-1552</v>
      </c>
      <c r="AJ1383" t="n">
        <v>-1821</v>
      </c>
      <c r="AK1383" t="n">
        <v>-582</v>
      </c>
      <c r="AL1383" t="n">
        <v>-328</v>
      </c>
      <c r="AM1383" t="n">
        <v>-351</v>
      </c>
      <c r="AN1383" t="n">
        <v>-3082</v>
      </c>
      <c r="AO1383" t="n">
        <v>-356</v>
      </c>
      <c r="AP1383" t="n">
        <v>-197</v>
      </c>
      <c r="AQ1383" t="n">
        <v>-151</v>
      </c>
      <c r="AR1383" t="n">
        <v>-417</v>
      </c>
      <c r="AS1383" t="n">
        <v>-1121</v>
      </c>
      <c r="AT1383" t="n">
        <v>-212</v>
      </c>
    </row>
    <row r="1384">
      <c r="A1384" t="inlineStr">
        <is>
          <t>Less realized carried interest, net</t>
        </is>
      </c>
      <c r="C1384" t="inlineStr">
        <is>
          <t>Million</t>
        </is>
      </c>
      <c r="D1384" t="inlineStr">
        <is>
          <t>QQQQ</t>
        </is>
      </c>
      <c r="E1384" t="inlineStr">
        <is>
          <t>Yes</t>
        </is>
      </c>
      <c r="T1384" t="n">
        <v>-74</v>
      </c>
      <c r="U1384" t="n">
        <v>-20</v>
      </c>
      <c r="V1384" t="n">
        <v>-2</v>
      </c>
      <c r="W1384" t="n">
        <v>0</v>
      </c>
      <c r="Y1384" t="n">
        <v>-188</v>
      </c>
      <c r="Z1384" t="n">
        <v>-85</v>
      </c>
      <c r="AA1384" t="n">
        <v>-137</v>
      </c>
      <c r="AB1384" t="n">
        <v>-39</v>
      </c>
      <c r="AD1384" t="n">
        <v>-396</v>
      </c>
      <c r="AE1384" t="n">
        <v>-59</v>
      </c>
      <c r="AF1384" t="n">
        <v>-31</v>
      </c>
      <c r="AG1384" t="n">
        <v>-27</v>
      </c>
      <c r="AI1384" t="n">
        <v>-348</v>
      </c>
      <c r="AJ1384" t="n">
        <v>-223</v>
      </c>
      <c r="AK1384" t="n">
        <v>-205</v>
      </c>
      <c r="AL1384" t="n">
        <v>-146</v>
      </c>
      <c r="AM1384" t="n">
        <v>-141</v>
      </c>
      <c r="AN1384" t="n">
        <v>-715</v>
      </c>
      <c r="AO1384" t="n">
        <v>-128</v>
      </c>
      <c r="AP1384" t="n">
        <v>-48</v>
      </c>
      <c r="AQ1384" t="n">
        <v>-99</v>
      </c>
      <c r="AR1384" t="n">
        <v>-280</v>
      </c>
      <c r="AS1384" t="n">
        <v>-555</v>
      </c>
      <c r="AT1384" t="n">
        <v>-206</v>
      </c>
    </row>
    <row r="1385">
      <c r="A1385" t="inlineStr">
        <is>
          <t>Operating funds from operations</t>
        </is>
      </c>
      <c r="C1385" t="inlineStr">
        <is>
          <t>Million</t>
        </is>
      </c>
      <c r="D1385" t="inlineStr">
        <is>
          <t>QQQQ</t>
        </is>
      </c>
      <c r="E1385" t="inlineStr">
        <is>
          <t>Yes</t>
        </is>
      </c>
      <c r="AQ1385" t="n">
        <v>1216</v>
      </c>
      <c r="AR1385" t="n">
        <v>1135</v>
      </c>
      <c r="AS1385" t="n">
        <v>4618</v>
      </c>
    </row>
    <row r="1386">
      <c r="A1386" t="inlineStr">
        <is>
          <t>Operating funds from operations-c</t>
        </is>
      </c>
      <c r="AQ1386">
        <f>SUM(AQ1383:AQ1384,AQ1379)</f>
        <v/>
      </c>
      <c r="AR1386">
        <f>SUM(AR1383:AR1384,AR1379)</f>
        <v/>
      </c>
      <c r="AS1386">
        <f>SUM(AS1383:AS1384,AS1379)</f>
        <v/>
      </c>
    </row>
    <row r="1387">
      <c r="A1387" t="inlineStr">
        <is>
          <t>Sum check</t>
        </is>
      </c>
      <c r="AQ1387">
        <f>AQ1385-AQ1386</f>
        <v/>
      </c>
      <c r="AR1387">
        <f>AR1385-AR1386</f>
        <v/>
      </c>
      <c r="AS1387">
        <f>AS1385-AS1386</f>
        <v/>
      </c>
    </row>
    <row r="1389">
      <c r="A1389" t="inlineStr">
        <is>
          <t>Less: Net invested capital FFO</t>
        </is>
      </c>
      <c r="C1389" t="inlineStr">
        <is>
          <t>Million</t>
        </is>
      </c>
      <c r="D1389" t="inlineStr">
        <is>
          <t>QQQQ</t>
        </is>
      </c>
      <c r="E1389" t="inlineStr">
        <is>
          <t>Yes</t>
        </is>
      </c>
      <c r="T1389" t="n">
        <v>-1524</v>
      </c>
      <c r="U1389" t="n">
        <v>-334</v>
      </c>
      <c r="V1389" t="n">
        <v>-417</v>
      </c>
      <c r="W1389" t="n">
        <v>-364</v>
      </c>
      <c r="Y1389" t="n">
        <v>-1568</v>
      </c>
      <c r="Z1389" t="n">
        <v>-505</v>
      </c>
      <c r="AA1389" t="n">
        <v>-405</v>
      </c>
      <c r="AB1389" t="n">
        <v>-356</v>
      </c>
      <c r="AD1389" t="n">
        <v>-1710</v>
      </c>
      <c r="AE1389" t="n">
        <v>-397</v>
      </c>
      <c r="AF1389" t="n">
        <v>-333</v>
      </c>
      <c r="AG1389" t="n">
        <v>-478</v>
      </c>
      <c r="AI1389" t="n">
        <v>-1852</v>
      </c>
      <c r="AJ1389" t="n">
        <v>-364</v>
      </c>
      <c r="AK1389" t="n">
        <v>-330</v>
      </c>
      <c r="AL1389" t="n">
        <v>-483</v>
      </c>
      <c r="AM1389" t="n">
        <v>-685</v>
      </c>
      <c r="AN1389" t="n">
        <v>-1862</v>
      </c>
      <c r="AO1389" t="n">
        <v>-612</v>
      </c>
      <c r="AP1389" t="n">
        <v>-629</v>
      </c>
      <c r="AQ1389" t="n">
        <v>-685</v>
      </c>
      <c r="AR1389" t="n">
        <v>-624</v>
      </c>
      <c r="AS1389" t="n">
        <v>-2655</v>
      </c>
    </row>
    <row r="1390">
      <c r="A1390" t="inlineStr">
        <is>
          <t>Less:Asset management business FFO</t>
        </is>
      </c>
      <c r="C1390" t="inlineStr">
        <is>
          <t>Million</t>
        </is>
      </c>
      <c r="D1390" t="inlineStr">
        <is>
          <t>QQQQ</t>
        </is>
      </c>
      <c r="E1390" t="inlineStr">
        <is>
          <t>Yes</t>
        </is>
      </c>
      <c r="AR1390" t="n">
        <v>-511</v>
      </c>
      <c r="AS1390" t="n">
        <v>-1963</v>
      </c>
      <c r="AT1390" t="n">
        <v>-427</v>
      </c>
    </row>
    <row r="1391">
      <c r="A1391" t="inlineStr">
        <is>
          <t xml:space="preserve">Less: FFO from operating businesses </t>
        </is>
      </c>
      <c r="C1391" t="inlineStr">
        <is>
          <t>Million</t>
        </is>
      </c>
      <c r="D1391" t="inlineStr">
        <is>
          <t>QQQQ</t>
        </is>
      </c>
      <c r="E1391" t="inlineStr">
        <is>
          <t>Yes</t>
        </is>
      </c>
      <c r="AT1391" t="n">
        <v>-355</v>
      </c>
    </row>
    <row r="1392">
      <c r="A1392" t="inlineStr">
        <is>
          <t xml:space="preserve">Less: FFO from corporate costs and other </t>
        </is>
      </c>
      <c r="C1392" t="inlineStr">
        <is>
          <t>Million</t>
        </is>
      </c>
      <c r="D1392" t="inlineStr">
        <is>
          <t>QQQQ</t>
        </is>
      </c>
      <c r="E1392" t="inlineStr">
        <is>
          <t>Yes</t>
        </is>
      </c>
      <c r="AT1392" t="n">
        <v>165</v>
      </c>
    </row>
    <row r="1393">
      <c r="A1393" t="inlineStr">
        <is>
          <t>Corporate activities</t>
        </is>
      </c>
      <c r="C1393" t="inlineStr">
        <is>
          <t>Million</t>
        </is>
      </c>
      <c r="D1393" t="inlineStr">
        <is>
          <t>QQQQ</t>
        </is>
      </c>
      <c r="E1393" t="inlineStr">
        <is>
          <t>Yes</t>
        </is>
      </c>
      <c r="T1393" t="n">
        <v>-300</v>
      </c>
      <c r="U1393" t="n">
        <v>-115</v>
      </c>
      <c r="V1393" t="n">
        <v>-122</v>
      </c>
      <c r="W1393" t="n">
        <v>-110</v>
      </c>
      <c r="Y1393" t="n">
        <v>-486</v>
      </c>
      <c r="Z1393" t="n">
        <v>-124</v>
      </c>
      <c r="AA1393" t="n">
        <v>-122</v>
      </c>
      <c r="AB1393" t="n">
        <v>-96</v>
      </c>
      <c r="AD1393" t="n">
        <v>-483</v>
      </c>
      <c r="AE1393" t="n">
        <v>-126</v>
      </c>
      <c r="AF1393" t="n">
        <v>-134</v>
      </c>
      <c r="AG1393" t="n">
        <v>-135</v>
      </c>
      <c r="AI1393" t="n">
        <v>-539</v>
      </c>
      <c r="AJ1393" t="n">
        <v>-152</v>
      </c>
      <c r="AK1393" t="n">
        <v>-144</v>
      </c>
      <c r="AL1393" t="n">
        <v>-144</v>
      </c>
      <c r="AM1393" t="n">
        <v>-152</v>
      </c>
      <c r="AN1393" t="n">
        <v>-592</v>
      </c>
      <c r="AO1393" t="n">
        <v>-173</v>
      </c>
      <c r="AP1393" t="n">
        <v>-174</v>
      </c>
      <c r="AQ1393" t="n">
        <v>-173</v>
      </c>
      <c r="AR1393" t="n">
        <v>-163</v>
      </c>
      <c r="AS1393" t="n">
        <v>-595</v>
      </c>
    </row>
    <row r="1394">
      <c r="A1394" t="inlineStr">
        <is>
          <t>Other wholly owned investment</t>
        </is>
      </c>
      <c r="C1394" t="inlineStr">
        <is>
          <t>Million</t>
        </is>
      </c>
      <c r="D1394" t="inlineStr">
        <is>
          <t>QQQQ</t>
        </is>
      </c>
      <c r="E1394" t="inlineStr">
        <is>
          <t>Yes</t>
        </is>
      </c>
      <c r="T1394" t="n">
        <v>23</v>
      </c>
      <c r="U1394" t="n">
        <v>-38</v>
      </c>
      <c r="V1394" t="n">
        <v>7</v>
      </c>
      <c r="W1394" t="n">
        <v>18</v>
      </c>
      <c r="Y1394" t="n">
        <v>41</v>
      </c>
      <c r="Z1394" t="n">
        <v>-39</v>
      </c>
      <c r="AA1394" t="n">
        <v>-30</v>
      </c>
      <c r="AB1394" t="n">
        <v>1</v>
      </c>
      <c r="AD1394" t="n">
        <v>-36</v>
      </c>
      <c r="AE1394" t="n">
        <v>-46</v>
      </c>
      <c r="AF1394" t="n">
        <v>-35</v>
      </c>
      <c r="AG1394" t="n">
        <v>46</v>
      </c>
      <c r="AI1394" t="n">
        <v>16</v>
      </c>
      <c r="AJ1394" t="n">
        <v>12</v>
      </c>
    </row>
    <row r="1395">
      <c r="A1395" t="inlineStr">
        <is>
          <t>Insurance solutions operating earnings</t>
        </is>
      </c>
      <c r="C1395" t="inlineStr">
        <is>
          <t>Million</t>
        </is>
      </c>
      <c r="D1395" t="inlineStr">
        <is>
          <t>QQQQ</t>
        </is>
      </c>
      <c r="AP1395" t="n">
        <v>46</v>
      </c>
      <c r="AQ1395" t="n">
        <v>159</v>
      </c>
      <c r="AR1395" t="n">
        <v>170</v>
      </c>
      <c r="AS1395" t="n">
        <v>388</v>
      </c>
    </row>
    <row r="1396">
      <c r="A1396" t="inlineStr">
        <is>
          <t>Distributions from investments</t>
        </is>
      </c>
      <c r="C1396" t="inlineStr">
        <is>
          <t>Million</t>
        </is>
      </c>
      <c r="D1396" t="inlineStr">
        <is>
          <t>QQQQ</t>
        </is>
      </c>
      <c r="E1396" t="inlineStr">
        <is>
          <t>Yes</t>
        </is>
      </c>
      <c r="T1396" t="n">
        <v>1351</v>
      </c>
      <c r="U1396" t="n">
        <v>390</v>
      </c>
      <c r="V1396" t="n">
        <v>362</v>
      </c>
      <c r="W1396" t="n">
        <v>506</v>
      </c>
      <c r="Y1396" t="n">
        <v>1698</v>
      </c>
      <c r="Z1396" t="n">
        <v>383</v>
      </c>
      <c r="AA1396" t="n">
        <v>389</v>
      </c>
      <c r="AB1396" t="n">
        <v>420</v>
      </c>
      <c r="AD1396" t="n">
        <v>1598</v>
      </c>
      <c r="AE1396" t="n">
        <v>562</v>
      </c>
      <c r="AF1396" t="n">
        <v>443</v>
      </c>
      <c r="AG1396" t="n">
        <v>459</v>
      </c>
      <c r="AI1396" t="n">
        <v>1929</v>
      </c>
      <c r="AJ1396" t="n">
        <v>454</v>
      </c>
      <c r="AK1396" t="n">
        <v>477</v>
      </c>
      <c r="AL1396" t="n">
        <v>572</v>
      </c>
      <c r="AM1396" t="n">
        <v>660</v>
      </c>
      <c r="AN1396" t="n">
        <v>2198</v>
      </c>
      <c r="AO1396" t="n">
        <v>622</v>
      </c>
      <c r="AP1396" t="n">
        <v>612</v>
      </c>
      <c r="AQ1396" t="n">
        <v>696</v>
      </c>
      <c r="AR1396" t="n">
        <v>624</v>
      </c>
      <c r="AS1396" t="n">
        <v>2558</v>
      </c>
    </row>
    <row r="1397">
      <c r="A1397" t="inlineStr">
        <is>
          <t>Distributions from asset management business</t>
        </is>
      </c>
      <c r="C1397" t="inlineStr">
        <is>
          <t>Million</t>
        </is>
      </c>
      <c r="D1397" t="inlineStr">
        <is>
          <t>QQQQ</t>
        </is>
      </c>
      <c r="E1397" t="inlineStr">
        <is>
          <t>Yes</t>
        </is>
      </c>
      <c r="AR1397" t="n">
        <v>534</v>
      </c>
      <c r="AS1397" t="n">
        <v>2061</v>
      </c>
      <c r="AT1397" t="n">
        <v>678</v>
      </c>
    </row>
    <row r="1398">
      <c r="A1398" t="inlineStr">
        <is>
          <t xml:space="preserve">Distributions from operating businesses </t>
        </is>
      </c>
      <c r="C1398" t="inlineStr">
        <is>
          <t>Million</t>
        </is>
      </c>
      <c r="D1398" t="inlineStr">
        <is>
          <t>QQQQ</t>
        </is>
      </c>
      <c r="E1398" t="inlineStr">
        <is>
          <t>Yes</t>
        </is>
      </c>
      <c r="AT1398" t="n">
        <v>304</v>
      </c>
    </row>
    <row r="1399">
      <c r="A1399" t="inlineStr">
        <is>
          <t xml:space="preserve">Corporate costs and other </t>
        </is>
      </c>
      <c r="C1399" t="inlineStr">
        <is>
          <t>Million</t>
        </is>
      </c>
      <c r="D1399" t="inlineStr">
        <is>
          <t>QQQQ</t>
        </is>
      </c>
      <c r="E1399" t="inlineStr">
        <is>
          <t>Yes</t>
        </is>
      </c>
      <c r="AT1399" t="n">
        <v>-182</v>
      </c>
    </row>
    <row r="1400">
      <c r="A1400" t="inlineStr">
        <is>
          <t>Our share of Oaktree's fee-related earnings</t>
        </is>
      </c>
      <c r="C1400" t="inlineStr">
        <is>
          <t>Million</t>
        </is>
      </c>
      <c r="D1400" t="inlineStr">
        <is>
          <t>QQQQ</t>
        </is>
      </c>
      <c r="E1400" t="inlineStr">
        <is>
          <t>Yes</t>
        </is>
      </c>
      <c r="Z1400" t="n">
        <v>0</v>
      </c>
      <c r="AA1400" t="n">
        <v>0</v>
      </c>
      <c r="AB1400" t="n">
        <v>0</v>
      </c>
      <c r="AD1400" t="n">
        <v>-32</v>
      </c>
      <c r="AE1400" t="n">
        <v>-35</v>
      </c>
      <c r="AF1400" t="n">
        <v>-45</v>
      </c>
      <c r="AG1400" t="n">
        <v>-49</v>
      </c>
      <c r="AI1400" t="n">
        <v>-186</v>
      </c>
      <c r="AJ1400" t="n">
        <v>-54</v>
      </c>
    </row>
    <row r="1401">
      <c r="A1401" t="inlineStr">
        <is>
          <t>Our share of Oaktree's distributable earnings, excluding realized carried interest</t>
        </is>
      </c>
      <c r="C1401" t="inlineStr">
        <is>
          <t>Million</t>
        </is>
      </c>
      <c r="D1401" t="inlineStr">
        <is>
          <t>QQQQ</t>
        </is>
      </c>
      <c r="E1401" t="inlineStr">
        <is>
          <t>Yes</t>
        </is>
      </c>
      <c r="AJ1401" t="n">
        <v>76</v>
      </c>
    </row>
    <row r="1402">
      <c r="A1402" t="inlineStr">
        <is>
          <t>Our share of Oaktree's distributable earnings</t>
        </is>
      </c>
      <c r="C1402" t="inlineStr">
        <is>
          <t>Million</t>
        </is>
      </c>
      <c r="D1402" t="inlineStr">
        <is>
          <t>QQQQ</t>
        </is>
      </c>
      <c r="E1402" t="inlineStr">
        <is>
          <t>Yes</t>
        </is>
      </c>
      <c r="Z1402" t="n">
        <v>0</v>
      </c>
      <c r="AA1402" t="n">
        <v>0</v>
      </c>
      <c r="AB1402" t="n">
        <v>0</v>
      </c>
      <c r="AD1402" t="n">
        <v>42</v>
      </c>
      <c r="AE1402" t="n">
        <v>55</v>
      </c>
      <c r="AF1402" t="n">
        <v>58</v>
      </c>
      <c r="AG1402" t="n">
        <v>41</v>
      </c>
      <c r="AI1402" t="n">
        <v>259</v>
      </c>
    </row>
    <row r="1403">
      <c r="A1403" t="inlineStr">
        <is>
          <t>Equity based compensation</t>
        </is>
      </c>
      <c r="C1403" t="inlineStr">
        <is>
          <t>Million</t>
        </is>
      </c>
      <c r="D1403" t="inlineStr">
        <is>
          <t>QQQQ</t>
        </is>
      </c>
      <c r="E1403" t="inlineStr">
        <is>
          <t>Yes</t>
        </is>
      </c>
      <c r="AD1403" t="n">
        <v>87</v>
      </c>
      <c r="AE1403" t="n">
        <v>25</v>
      </c>
      <c r="AF1403" t="n">
        <v>21</v>
      </c>
      <c r="AG1403" t="n">
        <v>23</v>
      </c>
      <c r="AI1403" t="n">
        <v>94</v>
      </c>
      <c r="AJ1403" t="n">
        <v>29</v>
      </c>
      <c r="AK1403" t="n">
        <v>27</v>
      </c>
      <c r="AL1403" t="n">
        <v>33</v>
      </c>
      <c r="AM1403" t="n">
        <v>30</v>
      </c>
      <c r="AN1403" t="n">
        <v>119</v>
      </c>
      <c r="AO1403" t="n">
        <v>37</v>
      </c>
      <c r="AP1403" t="n">
        <v>39</v>
      </c>
      <c r="AQ1403" t="n">
        <v>43</v>
      </c>
      <c r="AR1403" t="n">
        <v>18</v>
      </c>
      <c r="AS1403" t="n">
        <v>62</v>
      </c>
    </row>
    <row r="1404">
      <c r="A1404" t="inlineStr">
        <is>
          <t>Preferred share dividends</t>
        </is>
      </c>
      <c r="C1404" t="inlineStr">
        <is>
          <t>Million</t>
        </is>
      </c>
      <c r="D1404" t="inlineStr">
        <is>
          <t>QQQQ</t>
        </is>
      </c>
      <c r="E1404" t="inlineStr">
        <is>
          <t>Yes</t>
        </is>
      </c>
      <c r="T1404" t="n">
        <v>-145</v>
      </c>
      <c r="U1404" t="n">
        <v>-38</v>
      </c>
      <c r="V1404" t="n">
        <v>-38</v>
      </c>
      <c r="W1404" t="n">
        <v>-38</v>
      </c>
      <c r="Y1404" t="n">
        <v>-151</v>
      </c>
      <c r="Z1404" t="n">
        <v>-37</v>
      </c>
      <c r="AA1404" t="n">
        <v>-38</v>
      </c>
      <c r="AB1404" t="n">
        <v>-38</v>
      </c>
      <c r="AD1404" t="n">
        <v>-152</v>
      </c>
      <c r="AE1404" t="n">
        <v>-35</v>
      </c>
      <c r="AF1404" t="n">
        <v>-36</v>
      </c>
      <c r="AG1404" t="n">
        <v>-34</v>
      </c>
      <c r="AI1404" t="n">
        <v>-142</v>
      </c>
      <c r="AJ1404" t="n">
        <v>-39</v>
      </c>
      <c r="AK1404" t="n">
        <v>-41</v>
      </c>
      <c r="AL1404" t="n">
        <v>-39</v>
      </c>
      <c r="AM1404" t="n">
        <v>-38</v>
      </c>
      <c r="AN1404" t="n">
        <v>-157</v>
      </c>
      <c r="AO1404" t="n">
        <v>-40</v>
      </c>
      <c r="AP1404" t="n">
        <v>-39</v>
      </c>
      <c r="AQ1404" t="n">
        <v>-40</v>
      </c>
      <c r="AR1404" t="n">
        <v>-41</v>
      </c>
      <c r="AS1404" t="n">
        <v>-160</v>
      </c>
    </row>
    <row r="1405">
      <c r="A1405" t="inlineStr">
        <is>
          <t>Distributable earnings before realizations</t>
        </is>
      </c>
      <c r="C1405" t="inlineStr">
        <is>
          <t>Million</t>
        </is>
      </c>
      <c r="D1405" t="inlineStr">
        <is>
          <t>QQQQ</t>
        </is>
      </c>
      <c r="E1405" t="inlineStr">
        <is>
          <t>Yes</t>
        </is>
      </c>
      <c r="T1405" t="n">
        <v>1825</v>
      </c>
      <c r="U1405" t="n">
        <v>542</v>
      </c>
      <c r="V1405" t="n">
        <v>448</v>
      </c>
      <c r="W1405" t="n">
        <v>696</v>
      </c>
      <c r="Y1405" t="n">
        <v>2231</v>
      </c>
      <c r="Z1405" t="n">
        <v>421</v>
      </c>
      <c r="AA1405" t="n">
        <v>462</v>
      </c>
      <c r="AB1405" t="n">
        <v>593</v>
      </c>
      <c r="AD1405" t="n">
        <v>2225</v>
      </c>
      <c r="AE1405" t="n">
        <v>729</v>
      </c>
      <c r="AF1405" t="n">
        <v>596</v>
      </c>
      <c r="AG1405" t="n">
        <v>723</v>
      </c>
      <c r="AI1405" t="n">
        <v>2859</v>
      </c>
      <c r="AJ1405" t="n">
        <v>739</v>
      </c>
      <c r="AK1405" t="n">
        <v>802</v>
      </c>
      <c r="AL1405" t="n">
        <v>873</v>
      </c>
      <c r="AM1405" t="n">
        <v>1052</v>
      </c>
      <c r="AN1405" t="n">
        <v>3467</v>
      </c>
      <c r="AO1405" t="n">
        <v>947</v>
      </c>
      <c r="AP1405" t="n">
        <v>1009</v>
      </c>
      <c r="AQ1405" t="n">
        <v>1216</v>
      </c>
      <c r="AR1405" t="n">
        <v>1142</v>
      </c>
      <c r="AS1405" t="n">
        <v>4314</v>
      </c>
      <c r="AT1405" t="n">
        <v>945</v>
      </c>
    </row>
    <row r="1406">
      <c r="A1406" t="inlineStr">
        <is>
          <t>Distributable earnings before realizations-c</t>
        </is>
      </c>
      <c r="T1406">
        <f>SUM(T1389:T1404,T1383:T1384,T1371,T1373:T1378)</f>
        <v/>
      </c>
      <c r="U1406">
        <f>SUM(U1389:U1404,U1383:U1384,U1371,U1373:U1378)</f>
        <v/>
      </c>
      <c r="V1406">
        <f>SUM(V1389:V1404,V1383:V1384,V1371,V1373:V1378)</f>
        <v/>
      </c>
      <c r="W1406">
        <f>SUM(W1389:W1404,W1383:W1384,W1371,W1373:W1378)</f>
        <v/>
      </c>
      <c r="Y1406">
        <f>SUM(Y1389:Y1404,Y1383:Y1384,Y1371,Y1373:Y1378)</f>
        <v/>
      </c>
      <c r="Z1406">
        <f>SUM(Z1389:Z1404,Z1383:Z1384,Z1371,Z1373:Z1378)</f>
        <v/>
      </c>
      <c r="AA1406">
        <f>SUM(AA1389:AA1404,AA1383:AA1384,AA1371,AA1373:AA1378)</f>
        <v/>
      </c>
      <c r="AB1406">
        <f>SUM(AB1389:AB1404,AB1383:AB1384,AB1371,AB1373:AB1378)</f>
        <v/>
      </c>
      <c r="AD1406">
        <f>SUM(AD1389:AD1404,AD1383:AD1384,AD1371,AD1373:AD1378)</f>
        <v/>
      </c>
      <c r="AE1406">
        <f>SUM(AE1389:AE1404,AE1383:AE1384,AE1371,AE1373:AE1378)</f>
        <v/>
      </c>
      <c r="AF1406">
        <f>SUM(AF1389:AF1404,AF1383:AF1384,AF1371,AF1373:AF1378)</f>
        <v/>
      </c>
      <c r="AG1406">
        <f>SUM(AG1389:AG1404,AG1383:AG1384,AG1371,AG1373:AG1378)</f>
        <v/>
      </c>
      <c r="AI1406">
        <f>SUM(AI1389:AI1404,AI1383:AI1384,AI1371,AI1373:AI1378)</f>
        <v/>
      </c>
      <c r="AJ1406">
        <f>SUM(AJ1389:AJ1404,AJ1383:AJ1384,AJ1371,AJ1373:AJ1378)</f>
        <v/>
      </c>
      <c r="AK1406">
        <f>SUM(AK1389:AK1404,AK1383:AK1384,AK1371,AK1373:AK1378)</f>
        <v/>
      </c>
      <c r="AL1406">
        <f>SUM(AL1389:AL1404,AL1383:AL1384,AL1371,AL1373:AL1378)</f>
        <v/>
      </c>
      <c r="AM1406">
        <f>SUM(AM1389:AM1404,AM1383:AM1384,AM1371,AM1373:AM1378)</f>
        <v/>
      </c>
      <c r="AN1406">
        <f>SUM(AN1389:AN1404,AN1383:AN1384,AN1371,AN1373:AN1378)</f>
        <v/>
      </c>
      <c r="AO1406">
        <f>SUM(AO1389:AO1404,AO1383:AO1384,AO1371,AO1373:AO1378)</f>
        <v/>
      </c>
      <c r="AP1406">
        <f>SUM(AP1389:AP1404,AP1383:AP1384,AP1371,AP1373:AP1378)</f>
        <v/>
      </c>
      <c r="AQ1406">
        <f>SUM(AQ1389:AQ1404,AQ1383:AQ1384,AQ1371,AQ1373:AQ1378)</f>
        <v/>
      </c>
      <c r="AR1406">
        <f>SUM(AR1389:AR1404,AR1383:AR1384,AR1371,AR1373:AR1378)</f>
        <v/>
      </c>
      <c r="AS1406">
        <f>SUM(AS1389:AS1404,AS1383:AS1384,AS1371,AS1373:AS1378)</f>
        <v/>
      </c>
      <c r="AT1406">
        <f>SUM(AT1389:AT1404,AT1383:AT1384,AT1371,AT1373:AT1378)</f>
        <v/>
      </c>
    </row>
    <row r="1407">
      <c r="A1407" t="inlineStr">
        <is>
          <t>Sum check</t>
        </is>
      </c>
      <c r="T1407">
        <f>T1405-T1406</f>
        <v/>
      </c>
      <c r="U1407">
        <f>U1405-U1406</f>
        <v/>
      </c>
      <c r="V1407">
        <f>V1405-V1406</f>
        <v/>
      </c>
      <c r="W1407">
        <f>W1405-W1406</f>
        <v/>
      </c>
      <c r="Y1407">
        <f>Y1405-Y1406</f>
        <v/>
      </c>
      <c r="Z1407">
        <f>Z1405-Z1406</f>
        <v/>
      </c>
      <c r="AA1407">
        <f>AA1405-AA1406</f>
        <v/>
      </c>
      <c r="AB1407">
        <f>AB1405-AB1406</f>
        <v/>
      </c>
      <c r="AD1407">
        <f>AD1405-AD1406</f>
        <v/>
      </c>
      <c r="AE1407">
        <f>AE1405-AE1406</f>
        <v/>
      </c>
      <c r="AF1407">
        <f>AF1405-AF1406</f>
        <v/>
      </c>
      <c r="AG1407">
        <f>AG1405-AG1406</f>
        <v/>
      </c>
      <c r="AI1407">
        <f>AI1405-AI1406</f>
        <v/>
      </c>
      <c r="AJ1407">
        <f>AJ1405-AJ1406</f>
        <v/>
      </c>
      <c r="AK1407">
        <f>AK1405-AK1406</f>
        <v/>
      </c>
      <c r="AL1407">
        <f>AL1405-AL1406</f>
        <v/>
      </c>
      <c r="AM1407">
        <f>AM1405-AM1406</f>
        <v/>
      </c>
      <c r="AN1407">
        <f>AN1405-AN1406</f>
        <v/>
      </c>
      <c r="AO1407">
        <f>AO1405-AO1406</f>
        <v/>
      </c>
      <c r="AP1407">
        <f>AP1405-AP1406</f>
        <v/>
      </c>
      <c r="AQ1407">
        <f>AQ1405-AQ1406</f>
        <v/>
      </c>
      <c r="AR1407">
        <f>AR1405-AR1406</f>
        <v/>
      </c>
      <c r="AS1407">
        <f>AS1405-AS1406</f>
        <v/>
      </c>
      <c r="AT1407">
        <f>AT1405-AT1406</f>
        <v/>
      </c>
    </row>
    <row r="1409">
      <c r="A1409" s="2" t="inlineStr">
        <is>
          <t>Realized carried interest, net</t>
        </is>
      </c>
      <c r="B1409" s="2" t="n"/>
      <c r="C1409" s="2" t="inlineStr">
        <is>
          <t>Million</t>
        </is>
      </c>
      <c r="D1409" s="2" t="inlineStr">
        <is>
          <t>QQQQ</t>
        </is>
      </c>
      <c r="E1409" s="2" t="inlineStr">
        <is>
          <t>Yes</t>
        </is>
      </c>
      <c r="F1409" s="2" t="n"/>
      <c r="G1409" s="2" t="n"/>
      <c r="H1409" s="2" t="n"/>
      <c r="I1409" s="2" t="n"/>
      <c r="J1409" s="2" t="n"/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n">
        <v>223</v>
      </c>
      <c r="AK1409" s="2" t="n">
        <v>205</v>
      </c>
      <c r="AL1409" s="2" t="n">
        <v>146</v>
      </c>
      <c r="AM1409" s="2" t="n">
        <v>141</v>
      </c>
      <c r="AN1409" s="2" t="n">
        <v>715</v>
      </c>
      <c r="AO1409" s="2" t="n">
        <v>128</v>
      </c>
      <c r="AP1409" s="2" t="n">
        <v>48</v>
      </c>
      <c r="AQ1409" s="2" t="n">
        <v>99</v>
      </c>
      <c r="AR1409" s="2" t="n">
        <v>280</v>
      </c>
      <c r="AS1409" s="2" t="n">
        <v>555</v>
      </c>
      <c r="AT1409" s="2" t="n">
        <v>206</v>
      </c>
    </row>
    <row r="1410">
      <c r="A1410" t="inlineStr">
        <is>
          <t>Disposition gains from principal investments</t>
        </is>
      </c>
      <c r="C1410" t="inlineStr">
        <is>
          <t>Million</t>
        </is>
      </c>
      <c r="D1410" t="inlineStr">
        <is>
          <t>QQQQ</t>
        </is>
      </c>
      <c r="E1410" t="inlineStr">
        <is>
          <t>Yes</t>
        </is>
      </c>
      <c r="AJ1410" t="n">
        <v>1544</v>
      </c>
      <c r="AK1410" t="n">
        <v>225</v>
      </c>
      <c r="AL1410" t="n">
        <v>223</v>
      </c>
      <c r="AM1410" t="n">
        <v>108</v>
      </c>
      <c r="AN1410" t="n">
        <v>2100</v>
      </c>
      <c r="AO1410" t="n">
        <v>107</v>
      </c>
      <c r="AP1410" t="n">
        <v>129</v>
      </c>
      <c r="AQ1410" t="n">
        <v>48</v>
      </c>
      <c r="AR1410" t="n">
        <v>76</v>
      </c>
      <c r="AS1410" t="n">
        <v>360</v>
      </c>
      <c r="AT1410" t="n">
        <v>6</v>
      </c>
    </row>
    <row r="1411">
      <c r="A1411" s="2" t="inlineStr">
        <is>
          <t>Realized carried interest, net, excluding Oaktree</t>
        </is>
      </c>
      <c r="B1411" s="2" t="n"/>
      <c r="C1411" s="2" t="inlineStr">
        <is>
          <t>Million</t>
        </is>
      </c>
      <c r="D1411" s="2" t="inlineStr">
        <is>
          <t>QQQQ</t>
        </is>
      </c>
      <c r="E1411" s="2" t="inlineStr">
        <is>
          <t>Yes</t>
        </is>
      </c>
      <c r="F1411" s="2" t="n"/>
      <c r="G1411" s="2" t="n"/>
      <c r="H1411" s="2" t="n"/>
      <c r="I1411" s="2" t="n"/>
      <c r="J1411" s="2" t="n"/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>
        <v>74</v>
      </c>
      <c r="U1411" s="2" t="n">
        <v>20</v>
      </c>
      <c r="V1411" s="2" t="n">
        <v>2</v>
      </c>
      <c r="W1411" s="2" t="n"/>
      <c r="X1411" s="2" t="n"/>
      <c r="Y1411" s="2" t="n">
        <v>188</v>
      </c>
      <c r="Z1411" s="2" t="n">
        <v>85</v>
      </c>
      <c r="AA1411" s="2" t="n">
        <v>137</v>
      </c>
      <c r="AB1411" s="2" t="n">
        <v>39</v>
      </c>
      <c r="AC1411" s="2" t="n"/>
      <c r="AD1411" s="2" t="n">
        <v>386</v>
      </c>
      <c r="AE1411" s="2" t="n">
        <v>30</v>
      </c>
      <c r="AF1411" s="2" t="n">
        <v>9</v>
      </c>
      <c r="AG1411" s="2" t="n">
        <v>24</v>
      </c>
      <c r="AH1411" s="2" t="n"/>
      <c r="AI1411" s="2" t="n">
        <v>244</v>
      </c>
      <c r="AJ1411" s="2" t="n"/>
      <c r="AK1411" s="2" t="n"/>
      <c r="AL1411" s="2" t="n"/>
      <c r="AM1411" s="2" t="n"/>
      <c r="AN1411" s="2" t="n"/>
      <c r="AO1411" s="2" t="n"/>
      <c r="AP1411" s="2" t="n"/>
      <c r="AQ1411" s="2" t="n"/>
      <c r="AR1411" s="2" t="n"/>
      <c r="AS1411" s="2" t="n"/>
      <c r="AT1411" s="2" t="n"/>
    </row>
    <row r="1412">
      <c r="A1412" t="inlineStr">
        <is>
          <t>Distributable earnings</t>
        </is>
      </c>
      <c r="C1412" t="inlineStr">
        <is>
          <t>Million</t>
        </is>
      </c>
      <c r="D1412" t="inlineStr">
        <is>
          <t>QQQQ</t>
        </is>
      </c>
      <c r="E1412" t="inlineStr">
        <is>
          <t>Yes</t>
        </is>
      </c>
      <c r="T1412" t="n">
        <v>1899</v>
      </c>
      <c r="U1412" t="n">
        <v>562</v>
      </c>
      <c r="V1412" t="n">
        <v>450</v>
      </c>
      <c r="W1412" t="n">
        <v>696</v>
      </c>
      <c r="Y1412" t="n">
        <v>2419</v>
      </c>
      <c r="Z1412" t="n">
        <v>506</v>
      </c>
      <c r="AA1412" t="n">
        <v>599</v>
      </c>
      <c r="AB1412" t="n">
        <v>632</v>
      </c>
      <c r="AD1412" t="n">
        <v>2611</v>
      </c>
      <c r="AE1412" t="n">
        <v>759</v>
      </c>
      <c r="AF1412" t="n">
        <v>605</v>
      </c>
      <c r="AG1412" t="n">
        <v>747</v>
      </c>
      <c r="AI1412" t="n">
        <v>3103</v>
      </c>
      <c r="AJ1412" t="n">
        <v>2506</v>
      </c>
      <c r="AK1412" t="n">
        <v>1232</v>
      </c>
      <c r="AL1412" t="n">
        <v>1242</v>
      </c>
      <c r="AM1412" t="n">
        <v>1301</v>
      </c>
      <c r="AN1412" t="n">
        <v>6282</v>
      </c>
      <c r="AO1412" t="n">
        <v>1182</v>
      </c>
      <c r="AP1412" t="n">
        <v>1186</v>
      </c>
      <c r="AQ1412" t="n">
        <v>1363</v>
      </c>
      <c r="AR1412" t="n">
        <v>1498</v>
      </c>
      <c r="AS1412" t="n">
        <v>5229</v>
      </c>
      <c r="AT1412" t="n">
        <v>1157</v>
      </c>
    </row>
    <row r="1413">
      <c r="A1413" t="inlineStr">
        <is>
          <t>Distributable earnings-c</t>
        </is>
      </c>
      <c r="T1413">
        <f>SUM(T1410:T1411,T1405)</f>
        <v/>
      </c>
      <c r="U1413">
        <f>SUM(U1410:U1411,U1405)</f>
        <v/>
      </c>
      <c r="V1413">
        <f>SUM(V1410:V1411,V1405)</f>
        <v/>
      </c>
      <c r="W1413">
        <f>SUM(W1410:W1411,W1405)</f>
        <v/>
      </c>
      <c r="Y1413">
        <f>SUM(Y1410:Y1411,Y1405)</f>
        <v/>
      </c>
      <c r="Z1413">
        <f>SUM(Z1410:Z1411,Z1405)</f>
        <v/>
      </c>
      <c r="AA1413">
        <f>SUM(AA1410:AA1411,AA1405)</f>
        <v/>
      </c>
      <c r="AB1413">
        <f>SUM(AB1410:AB1411,AB1405)</f>
        <v/>
      </c>
      <c r="AD1413">
        <f>SUM(AD1409:AD1411,AD1405)</f>
        <v/>
      </c>
      <c r="AE1413">
        <f>SUM(AE1409:AE1411,AE1405)</f>
        <v/>
      </c>
      <c r="AF1413">
        <f>SUM(AF1409:AF1411,AF1405)</f>
        <v/>
      </c>
      <c r="AG1413">
        <f>SUM(AG1409:AG1411,AG1405)</f>
        <v/>
      </c>
      <c r="AI1413">
        <f>SUM(AI1409:AI1411,AI1405)</f>
        <v/>
      </c>
      <c r="AJ1413">
        <f>SUM(AJ1409:AJ1411,AJ1405)</f>
        <v/>
      </c>
      <c r="AK1413">
        <f>SUM(AK1409:AK1411,AK1405)</f>
        <v/>
      </c>
      <c r="AL1413">
        <f>SUM(AL1409:AL1411,AL1405)</f>
        <v/>
      </c>
      <c r="AM1413">
        <f>SUM(AM1409:AM1411,AM1405)</f>
        <v/>
      </c>
      <c r="AN1413">
        <f>SUM(AN1409:AN1411,AN1405)</f>
        <v/>
      </c>
      <c r="AO1413">
        <f>SUM(AO1409:AO1411,AO1405)</f>
        <v/>
      </c>
      <c r="AP1413">
        <f>SUM(AP1409:AP1411,AP1405)</f>
        <v/>
      </c>
      <c r="AQ1413">
        <f>SUM(AQ1409:AQ1411,AQ1405)</f>
        <v/>
      </c>
      <c r="AR1413">
        <f>SUM(AR1409:AR1411,AR1405)</f>
        <v/>
      </c>
      <c r="AS1413">
        <f>SUM(AS1409:AS1411,AS1405)</f>
        <v/>
      </c>
      <c r="AT1413">
        <f>SUM(AT1409:AT1411,AT1405)</f>
        <v/>
      </c>
    </row>
    <row r="1414">
      <c r="A1414" t="inlineStr">
        <is>
          <t>Sum check</t>
        </is>
      </c>
      <c r="T1414">
        <f>T1412-T1413</f>
        <v/>
      </c>
      <c r="U1414">
        <f>U1412-U1413</f>
        <v/>
      </c>
      <c r="V1414">
        <f>V1412-V1413</f>
        <v/>
      </c>
      <c r="W1414">
        <f>W1412-W1413</f>
        <v/>
      </c>
      <c r="Y1414">
        <f>Y1412-Y1413</f>
        <v/>
      </c>
      <c r="Z1414">
        <f>Z1412-Z1413</f>
        <v/>
      </c>
      <c r="AA1414">
        <f>AA1412-AA1413</f>
        <v/>
      </c>
      <c r="AB1414">
        <f>AB1412-AB1413</f>
        <v/>
      </c>
      <c r="AD1414">
        <f>AD1412-AD1413</f>
        <v/>
      </c>
      <c r="AE1414">
        <f>AE1412-AE1413</f>
        <v/>
      </c>
      <c r="AF1414">
        <f>AF1412-AF1413</f>
        <v/>
      </c>
      <c r="AG1414">
        <f>AG1412-AG1413</f>
        <v/>
      </c>
      <c r="AI1414">
        <f>AI1412-AI1413</f>
        <v/>
      </c>
      <c r="AJ1414">
        <f>AJ1412-AJ1413</f>
        <v/>
      </c>
      <c r="AK1414">
        <f>AK1412-AK1413</f>
        <v/>
      </c>
      <c r="AL1414">
        <f>AL1412-AL1413</f>
        <v/>
      </c>
      <c r="AM1414">
        <f>AM1412-AM1413</f>
        <v/>
      </c>
      <c r="AN1414">
        <f>AN1412-AN1413</f>
        <v/>
      </c>
      <c r="AO1414">
        <f>AO1412-AO1413</f>
        <v/>
      </c>
      <c r="AP1414">
        <f>AP1412-AP1413</f>
        <v/>
      </c>
      <c r="AQ1414">
        <f>AQ1412-AQ1413</f>
        <v/>
      </c>
      <c r="AR1414">
        <f>AR1412-AR1413</f>
        <v/>
      </c>
      <c r="AS1414">
        <f>AS1412-AS1413</f>
        <v/>
      </c>
      <c r="AT1414">
        <f>AT1412-AT1413</f>
        <v/>
      </c>
    </row>
    <row r="1416">
      <c r="A1416" t="inlineStr">
        <is>
          <t>Funds flow operation and earning per share information</t>
        </is>
      </c>
    </row>
    <row r="1417">
      <c r="A1417" t="inlineStr">
        <is>
          <t>Funds flow operation</t>
        </is>
      </c>
    </row>
    <row r="1418">
      <c r="A1418" t="inlineStr">
        <is>
          <t>FFO</t>
        </is>
      </c>
      <c r="C1418" t="inlineStr">
        <is>
          <t>Million</t>
        </is>
      </c>
      <c r="D1418" t="inlineStr">
        <is>
          <t>QQQQ</t>
        </is>
      </c>
      <c r="E1418" t="inlineStr">
        <is>
          <t>Yes</t>
        </is>
      </c>
      <c r="F1418" t="n">
        <v>557</v>
      </c>
      <c r="G1418" t="n">
        <v>520</v>
      </c>
      <c r="H1418" t="n">
        <v>501</v>
      </c>
      <c r="I1418" t="n">
        <v>981</v>
      </c>
      <c r="J1418" t="n">
        <v>2559</v>
      </c>
      <c r="K1418" t="n">
        <v>703</v>
      </c>
      <c r="L1418" t="n">
        <v>637</v>
      </c>
      <c r="M1418" t="n">
        <v>883</v>
      </c>
      <c r="N1418" t="n">
        <v>1014</v>
      </c>
      <c r="O1418" t="n">
        <v>3237</v>
      </c>
      <c r="P1418" t="n">
        <v>674</v>
      </c>
      <c r="Q1418" t="n">
        <v>1026</v>
      </c>
      <c r="R1418" t="n">
        <v>809</v>
      </c>
      <c r="S1418" t="n">
        <v>1301</v>
      </c>
      <c r="T1418" t="n">
        <v>3810</v>
      </c>
      <c r="U1418" t="n">
        <v>1170</v>
      </c>
      <c r="V1418" t="n">
        <v>790</v>
      </c>
      <c r="W1418" t="n">
        <v>1085</v>
      </c>
      <c r="Y1418" t="n">
        <v>4401</v>
      </c>
      <c r="Z1418" t="n">
        <v>1051</v>
      </c>
      <c r="AA1418" t="n">
        <v>1108</v>
      </c>
      <c r="AB1418" t="n">
        <v>826</v>
      </c>
      <c r="AD1418" t="n">
        <v>4189</v>
      </c>
      <c r="AE1418" t="n">
        <v>884</v>
      </c>
      <c r="AF1418" t="n">
        <v>1161</v>
      </c>
      <c r="AG1418" t="n">
        <v>1039</v>
      </c>
      <c r="AI1418" t="n">
        <v>5180</v>
      </c>
      <c r="AJ1418" t="n">
        <v>2821</v>
      </c>
      <c r="AK1418" t="n">
        <v>1600</v>
      </c>
      <c r="AL1418" t="n">
        <v>1408</v>
      </c>
      <c r="AN1418" t="n">
        <v>7558</v>
      </c>
      <c r="AO1418" t="n">
        <v>1597</v>
      </c>
      <c r="AP1418" t="n">
        <v>1399</v>
      </c>
      <c r="AQ1418" t="n">
        <v>1466</v>
      </c>
      <c r="AS1418" t="n">
        <v>6294</v>
      </c>
    </row>
    <row r="1419">
      <c r="A1419" t="inlineStr">
        <is>
          <t>Link check</t>
        </is>
      </c>
      <c r="F1419">
        <f>F1418-F1379</f>
        <v/>
      </c>
      <c r="G1419">
        <f>G1418-G1379</f>
        <v/>
      </c>
      <c r="H1419">
        <f>H1418-H1379</f>
        <v/>
      </c>
      <c r="I1419">
        <f>I1418-I1379</f>
        <v/>
      </c>
      <c r="J1419">
        <f>J1418-J1379</f>
        <v/>
      </c>
      <c r="K1419">
        <f>K1418-K1379</f>
        <v/>
      </c>
      <c r="L1419">
        <f>L1418-L1379</f>
        <v/>
      </c>
      <c r="M1419">
        <f>M1418-M1379</f>
        <v/>
      </c>
      <c r="N1419">
        <f>N1418-N1379</f>
        <v/>
      </c>
      <c r="O1419">
        <f>O1418-O1379</f>
        <v/>
      </c>
      <c r="P1419">
        <f>P1418-P1379</f>
        <v/>
      </c>
      <c r="Q1419">
        <f>Q1418-Q1379</f>
        <v/>
      </c>
      <c r="R1419">
        <f>R1418-R1379</f>
        <v/>
      </c>
      <c r="S1419">
        <f>S1418-S1379</f>
        <v/>
      </c>
      <c r="T1419">
        <f>T1418-T1379</f>
        <v/>
      </c>
      <c r="U1419">
        <f>U1418-U1379</f>
        <v/>
      </c>
      <c r="V1419">
        <f>V1418-V1379</f>
        <v/>
      </c>
      <c r="W1419">
        <f>W1418-W1379</f>
        <v/>
      </c>
      <c r="Y1419">
        <f>Y1418-Y1379</f>
        <v/>
      </c>
      <c r="Z1419">
        <f>Z1418-Z1379</f>
        <v/>
      </c>
      <c r="AA1419">
        <f>AA1418-AA1379</f>
        <v/>
      </c>
      <c r="AB1419">
        <f>AB1418-AB1379</f>
        <v/>
      </c>
      <c r="AD1419">
        <f>AD1418-AD1379</f>
        <v/>
      </c>
      <c r="AE1419">
        <f>AE1418-AE1379</f>
        <v/>
      </c>
      <c r="AF1419">
        <f>AF1418-AF1379</f>
        <v/>
      </c>
      <c r="AG1419">
        <f>AG1418-AG1379</f>
        <v/>
      </c>
      <c r="AI1419">
        <f>AI1418-AI1379</f>
        <v/>
      </c>
      <c r="AJ1419">
        <f>AJ1418-AJ1379</f>
        <v/>
      </c>
      <c r="AK1419">
        <f>AK1418-AK1379</f>
        <v/>
      </c>
      <c r="AL1419">
        <f>AL1418-AL1379</f>
        <v/>
      </c>
      <c r="AN1419">
        <f>AN1418-AN1379</f>
        <v/>
      </c>
      <c r="AO1419">
        <f>AO1418-AO1379</f>
        <v/>
      </c>
      <c r="AP1419">
        <f>AP1418-AP1379</f>
        <v/>
      </c>
      <c r="AQ1419">
        <f>AQ1418-AQ1379</f>
        <v/>
      </c>
      <c r="AS1419">
        <f>AS1418-AS1379</f>
        <v/>
      </c>
    </row>
    <row r="1420">
      <c r="A1420" t="inlineStr">
        <is>
          <t>Preferred share dividends</t>
        </is>
      </c>
      <c r="C1420" t="inlineStr">
        <is>
          <t>Million</t>
        </is>
      </c>
      <c r="D1420" t="inlineStr">
        <is>
          <t>QQQQ</t>
        </is>
      </c>
      <c r="E1420" t="inlineStr">
        <is>
          <t>Yes</t>
        </is>
      </c>
      <c r="F1420" t="n">
        <v>-34</v>
      </c>
      <c r="G1420" t="n">
        <v>-34</v>
      </c>
      <c r="H1420" t="n">
        <v>-32</v>
      </c>
      <c r="I1420" t="n">
        <v>-34</v>
      </c>
      <c r="J1420" t="n">
        <v>-134</v>
      </c>
      <c r="K1420" t="n">
        <v>-33</v>
      </c>
      <c r="L1420" t="n">
        <v>-34</v>
      </c>
      <c r="M1420" t="n">
        <v>-33</v>
      </c>
      <c r="N1420" t="n">
        <v>-33</v>
      </c>
      <c r="O1420" t="n">
        <v>-133</v>
      </c>
      <c r="P1420" t="n">
        <v>-36</v>
      </c>
      <c r="Q1420" t="n">
        <v>-35</v>
      </c>
      <c r="R1420" t="n">
        <v>-35</v>
      </c>
      <c r="S1420" t="n">
        <v>-39</v>
      </c>
      <c r="T1420" t="n">
        <v>-145</v>
      </c>
      <c r="U1420" t="n">
        <v>-38</v>
      </c>
      <c r="V1420" t="n">
        <v>-38</v>
      </c>
      <c r="W1420" t="n">
        <v>-38</v>
      </c>
      <c r="Y1420" t="n">
        <v>-151</v>
      </c>
      <c r="Z1420" t="n">
        <v>-37</v>
      </c>
      <c r="AA1420" t="n">
        <v>-38</v>
      </c>
      <c r="AB1420" t="n">
        <v>-38</v>
      </c>
      <c r="AD1420" t="n">
        <v>-152</v>
      </c>
      <c r="AE1420" t="n">
        <v>-35</v>
      </c>
      <c r="AF1420" t="n">
        <v>-36</v>
      </c>
      <c r="AG1420" t="n">
        <v>-34</v>
      </c>
      <c r="AI1420" t="n">
        <v>-141</v>
      </c>
      <c r="AJ1420" t="n">
        <v>-37</v>
      </c>
      <c r="AK1420" t="n">
        <v>-38</v>
      </c>
      <c r="AL1420" t="n">
        <v>-36</v>
      </c>
      <c r="AN1420" t="n">
        <v>-148</v>
      </c>
      <c r="AO1420" t="n">
        <v>-37</v>
      </c>
      <c r="AP1420" t="n">
        <v>-37</v>
      </c>
      <c r="AQ1420" t="n">
        <v>-37</v>
      </c>
      <c r="AS1420" t="n">
        <v>-150</v>
      </c>
    </row>
    <row r="1421">
      <c r="A1421" t="inlineStr">
        <is>
          <t>Total</t>
        </is>
      </c>
      <c r="C1421" t="inlineStr">
        <is>
          <t>Million</t>
        </is>
      </c>
      <c r="D1421" t="inlineStr">
        <is>
          <t>QQQQ</t>
        </is>
      </c>
      <c r="E1421" t="inlineStr">
        <is>
          <t>Yes</t>
        </is>
      </c>
      <c r="F1421" t="n">
        <v>523</v>
      </c>
      <c r="I1421" t="n">
        <v>947</v>
      </c>
      <c r="J1421" t="n">
        <v>2425</v>
      </c>
    </row>
    <row r="1422">
      <c r="A1422" t="inlineStr">
        <is>
          <t>Total-c</t>
        </is>
      </c>
      <c r="F1422">
        <f>SUM(F1420,F1418)</f>
        <v/>
      </c>
      <c r="I1422">
        <f>SUM(I1420,I1418)</f>
        <v/>
      </c>
      <c r="J1422">
        <f>SUM(J1420,J1418)</f>
        <v/>
      </c>
    </row>
    <row r="1423">
      <c r="A1423" t="inlineStr">
        <is>
          <t>Sum check</t>
        </is>
      </c>
      <c r="F1423">
        <f>F1421-F1422</f>
        <v/>
      </c>
      <c r="I1423">
        <f>I1421-I1422</f>
        <v/>
      </c>
      <c r="J1423">
        <f>J1421-J1422</f>
        <v/>
      </c>
    </row>
    <row r="1425">
      <c r="A1425" t="inlineStr">
        <is>
          <t>Subordinated preferred note dividends</t>
        </is>
      </c>
      <c r="C1425" t="inlineStr">
        <is>
          <t>Million</t>
        </is>
      </c>
      <c r="D1425" t="inlineStr">
        <is>
          <t>QQQQ</t>
        </is>
      </c>
      <c r="E1425" t="inlineStr">
        <is>
          <t>Yes</t>
        </is>
      </c>
      <c r="AE1425" t="n">
        <v>0</v>
      </c>
      <c r="AF1425" t="n">
        <v>0</v>
      </c>
      <c r="AG1425" t="n">
        <v>0</v>
      </c>
      <c r="AI1425" t="n">
        <v>-1</v>
      </c>
      <c r="AJ1425" t="n">
        <v>-2</v>
      </c>
      <c r="AK1425" t="n">
        <v>-3</v>
      </c>
      <c r="AL1425" t="n">
        <v>-3</v>
      </c>
      <c r="AN1425" t="n">
        <v>-9</v>
      </c>
      <c r="AO1425" t="n">
        <v>-3</v>
      </c>
      <c r="AP1425" t="n">
        <v>-2</v>
      </c>
      <c r="AQ1425" t="n">
        <v>-3</v>
      </c>
      <c r="AS1425" t="n">
        <v>-10</v>
      </c>
    </row>
    <row r="1426">
      <c r="A1426" t="inlineStr">
        <is>
          <t>FFO available to shareholders</t>
        </is>
      </c>
      <c r="C1426" t="inlineStr">
        <is>
          <t>Million</t>
        </is>
      </c>
      <c r="D1426" t="inlineStr">
        <is>
          <t>QQQQ</t>
        </is>
      </c>
      <c r="E1426" t="inlineStr">
        <is>
          <t>Yes</t>
        </is>
      </c>
      <c r="F1426" t="n">
        <v>523</v>
      </c>
      <c r="G1426" t="n">
        <v>486</v>
      </c>
      <c r="H1426" t="n">
        <v>469</v>
      </c>
      <c r="I1426" t="n">
        <v>947</v>
      </c>
      <c r="J1426" t="n">
        <v>2425</v>
      </c>
      <c r="K1426" t="n">
        <v>670</v>
      </c>
      <c r="L1426" t="n">
        <v>603</v>
      </c>
      <c r="M1426" t="n">
        <v>850</v>
      </c>
      <c r="N1426" t="n">
        <v>981</v>
      </c>
      <c r="O1426" t="n">
        <v>3104</v>
      </c>
      <c r="P1426" t="n">
        <v>638</v>
      </c>
      <c r="Q1426" t="n">
        <v>991</v>
      </c>
      <c r="R1426" t="n">
        <v>774</v>
      </c>
      <c r="S1426" t="n">
        <v>1262</v>
      </c>
      <c r="T1426" t="n">
        <v>3665</v>
      </c>
      <c r="U1426" t="n">
        <v>1132</v>
      </c>
      <c r="V1426" t="n">
        <v>752</v>
      </c>
      <c r="W1426" t="n">
        <v>1047</v>
      </c>
      <c r="Y1426" t="n">
        <v>4250</v>
      </c>
      <c r="Z1426" t="n">
        <v>1014</v>
      </c>
      <c r="AA1426" t="n">
        <v>1070</v>
      </c>
      <c r="AB1426" t="n">
        <v>788</v>
      </c>
      <c r="AD1426" t="n">
        <v>4037</v>
      </c>
      <c r="AE1426" t="n">
        <v>849</v>
      </c>
      <c r="AF1426" t="n">
        <v>1125</v>
      </c>
      <c r="AG1426" t="n">
        <v>1005</v>
      </c>
      <c r="AI1426" t="n">
        <v>5038</v>
      </c>
      <c r="AJ1426" t="n">
        <v>2782</v>
      </c>
      <c r="AK1426" t="n">
        <v>1559</v>
      </c>
      <c r="AL1426" t="n">
        <v>1369</v>
      </c>
      <c r="AN1426" t="n">
        <v>7401</v>
      </c>
      <c r="AO1426" t="n">
        <v>1557</v>
      </c>
      <c r="AP1426" t="n">
        <v>1360</v>
      </c>
      <c r="AQ1426" t="n">
        <v>1426</v>
      </c>
      <c r="AS1426" t="n">
        <v>6134</v>
      </c>
    </row>
    <row r="1427">
      <c r="A1427" t="inlineStr">
        <is>
          <t>FFO available to shareholders-c</t>
        </is>
      </c>
      <c r="F1427">
        <f>SUM(F1425,F1420,F1418)</f>
        <v/>
      </c>
      <c r="G1427">
        <f>SUM(G1425,G1420,G1418)</f>
        <v/>
      </c>
      <c r="H1427">
        <f>SUM(H1425,H1420,H1418)</f>
        <v/>
      </c>
      <c r="I1427">
        <f>SUM(I1425,I1420,I1418)</f>
        <v/>
      </c>
      <c r="J1427">
        <f>SUM(J1425,J1420,J1418)</f>
        <v/>
      </c>
      <c r="K1427">
        <f>SUM(K1425,K1420,K1418)</f>
        <v/>
      </c>
      <c r="L1427">
        <f>SUM(L1425,L1420,L1418)</f>
        <v/>
      </c>
      <c r="M1427">
        <f>SUM(M1425,M1420,M1418)</f>
        <v/>
      </c>
      <c r="N1427">
        <f>SUM(N1425,N1420,N1418)</f>
        <v/>
      </c>
      <c r="O1427">
        <f>SUM(O1425,O1420,O1418)</f>
        <v/>
      </c>
      <c r="P1427">
        <f>SUM(P1425,P1420,P1418)</f>
        <v/>
      </c>
      <c r="Q1427">
        <f>SUM(Q1425,Q1420,Q1418)</f>
        <v/>
      </c>
      <c r="R1427">
        <f>SUM(R1425,R1420,R1418)</f>
        <v/>
      </c>
      <c r="S1427">
        <f>SUM(S1425,S1420,S1418)</f>
        <v/>
      </c>
      <c r="T1427">
        <f>SUM(T1425,T1420,T1418)</f>
        <v/>
      </c>
      <c r="U1427">
        <f>SUM(U1425,U1420,U1418)</f>
        <v/>
      </c>
      <c r="V1427">
        <f>SUM(V1425,V1420,V1418)</f>
        <v/>
      </c>
      <c r="W1427">
        <f>SUM(W1425,W1420,W1418)</f>
        <v/>
      </c>
      <c r="Y1427">
        <f>SUM(Y1425,Y1420,Y1418)</f>
        <v/>
      </c>
      <c r="Z1427">
        <f>SUM(Z1425,Z1420,Z1418)</f>
        <v/>
      </c>
      <c r="AA1427">
        <f>SUM(AA1425,AA1420,AA1418)</f>
        <v/>
      </c>
      <c r="AB1427">
        <f>SUM(AB1425,AB1420,AB1418)</f>
        <v/>
      </c>
      <c r="AD1427">
        <f>SUM(AD1425,AD1420,AD1418)</f>
        <v/>
      </c>
      <c r="AE1427">
        <f>SUM(AE1425,AE1420,AE1418)</f>
        <v/>
      </c>
      <c r="AF1427">
        <f>SUM(AF1425,AF1420,AF1418)</f>
        <v/>
      </c>
      <c r="AG1427">
        <f>SUM(AG1425,AG1420,AG1418)</f>
        <v/>
      </c>
      <c r="AI1427">
        <f>SUM(AI1425,AI1420,AI1418)</f>
        <v/>
      </c>
      <c r="AJ1427">
        <f>SUM(AJ1425,AJ1420,AJ1418)</f>
        <v/>
      </c>
      <c r="AK1427">
        <f>SUM(AK1425,AK1420,AK1418)</f>
        <v/>
      </c>
      <c r="AL1427">
        <f>SUM(AL1425,AL1420,AL1418)</f>
        <v/>
      </c>
      <c r="AN1427">
        <f>SUM(AN1425,AN1420,AN1418)</f>
        <v/>
      </c>
      <c r="AO1427">
        <f>SUM(AO1425,AO1420,AO1418)</f>
        <v/>
      </c>
      <c r="AP1427">
        <f>SUM(AP1425,AP1420,AP1418)</f>
        <v/>
      </c>
      <c r="AQ1427">
        <f>SUM(AQ1425,AQ1420,AQ1418)</f>
        <v/>
      </c>
      <c r="AS1427">
        <f>SUM(AS1425,AS1420,AS1418)</f>
        <v/>
      </c>
    </row>
    <row r="1428">
      <c r="A1428" t="inlineStr">
        <is>
          <t>Sum check</t>
        </is>
      </c>
      <c r="F1428">
        <f>F1426-F1427</f>
        <v/>
      </c>
      <c r="G1428">
        <f>G1426-G1427</f>
        <v/>
      </c>
      <c r="H1428">
        <f>H1426-H1427</f>
        <v/>
      </c>
      <c r="I1428">
        <f>I1426-I1427</f>
        <v/>
      </c>
      <c r="J1428">
        <f>J1426-J1427</f>
        <v/>
      </c>
      <c r="K1428">
        <f>K1426-K1427</f>
        <v/>
      </c>
      <c r="L1428">
        <f>L1426-L1427</f>
        <v/>
      </c>
      <c r="M1428">
        <f>M1426-M1427</f>
        <v/>
      </c>
      <c r="N1428">
        <f>N1426-N1427</f>
        <v/>
      </c>
      <c r="O1428">
        <f>O1426-O1427</f>
        <v/>
      </c>
      <c r="P1428">
        <f>P1426-P1427</f>
        <v/>
      </c>
      <c r="Q1428">
        <f>Q1426-Q1427</f>
        <v/>
      </c>
      <c r="R1428">
        <f>R1426-R1427</f>
        <v/>
      </c>
      <c r="S1428">
        <f>S1426-S1427</f>
        <v/>
      </c>
      <c r="T1428">
        <f>T1426-T1427</f>
        <v/>
      </c>
      <c r="U1428">
        <f>U1426-U1427</f>
        <v/>
      </c>
      <c r="V1428">
        <f>V1426-V1427</f>
        <v/>
      </c>
      <c r="W1428">
        <f>W1426-W1427</f>
        <v/>
      </c>
      <c r="Y1428">
        <f>Y1426-Y1427</f>
        <v/>
      </c>
      <c r="Z1428">
        <f>Z1426-Z1427</f>
        <v/>
      </c>
      <c r="AA1428">
        <f>AA1426-AA1427</f>
        <v/>
      </c>
      <c r="AB1428">
        <f>AB1426-AB1427</f>
        <v/>
      </c>
      <c r="AD1428">
        <f>AD1426-AD1427</f>
        <v/>
      </c>
      <c r="AE1428">
        <f>AE1426-AE1427</f>
        <v/>
      </c>
      <c r="AF1428">
        <f>AF1426-AF1427</f>
        <v/>
      </c>
      <c r="AG1428">
        <f>AG1426-AG1427</f>
        <v/>
      </c>
      <c r="AI1428">
        <f>AI1426-AI1427</f>
        <v/>
      </c>
      <c r="AJ1428">
        <f>AJ1426-AJ1427</f>
        <v/>
      </c>
      <c r="AK1428">
        <f>AK1426-AK1427</f>
        <v/>
      </c>
      <c r="AL1428">
        <f>AL1426-AL1427</f>
        <v/>
      </c>
      <c r="AN1428">
        <f>AN1426-AN1427</f>
        <v/>
      </c>
      <c r="AO1428">
        <f>AO1426-AO1427</f>
        <v/>
      </c>
      <c r="AP1428">
        <f>AP1426-AP1427</f>
        <v/>
      </c>
      <c r="AQ1428">
        <f>AQ1426-AQ1427</f>
        <v/>
      </c>
      <c r="AS1428">
        <f>AS1426-AS1427</f>
        <v/>
      </c>
    </row>
    <row r="1430">
      <c r="A1430" t="inlineStr">
        <is>
          <t>Dilutive impact of exchangeable shares of affiliate</t>
        </is>
      </c>
      <c r="C1430" t="inlineStr">
        <is>
          <t>Million</t>
        </is>
      </c>
      <c r="D1430" t="inlineStr">
        <is>
          <t>QQQQ</t>
        </is>
      </c>
      <c r="E1430" t="inlineStr">
        <is>
          <t>Yes</t>
        </is>
      </c>
      <c r="AL1430" t="n">
        <v>1</v>
      </c>
      <c r="AN1430" t="n">
        <v>2</v>
      </c>
      <c r="AO1430" t="n">
        <v>2</v>
      </c>
      <c r="AP1430" t="n">
        <v>1</v>
      </c>
      <c r="AQ1430" t="n">
        <v>1</v>
      </c>
      <c r="AS1430" t="n">
        <v>5</v>
      </c>
    </row>
    <row r="1431">
      <c r="A1431" t="inlineStr">
        <is>
          <t>FFO available to shareholders including dilutive impact of exchangeable shares</t>
        </is>
      </c>
      <c r="C1431" t="inlineStr">
        <is>
          <t>Million</t>
        </is>
      </c>
      <c r="D1431" t="inlineStr">
        <is>
          <t>QQQQ</t>
        </is>
      </c>
      <c r="E1431" t="inlineStr">
        <is>
          <t>Yes</t>
        </is>
      </c>
      <c r="AL1431" t="n">
        <v>1370</v>
      </c>
      <c r="AN1431" t="n">
        <v>7403</v>
      </c>
      <c r="AO1431" t="n">
        <v>1559</v>
      </c>
      <c r="AP1431" t="n">
        <v>1361</v>
      </c>
      <c r="AQ1431" t="n">
        <v>1427</v>
      </c>
      <c r="AS1431" t="n">
        <v>6139</v>
      </c>
    </row>
    <row r="1432">
      <c r="A1432" t="inlineStr">
        <is>
          <t>FFO available to shareholders including dilutive impact of exchangeable shares-c</t>
        </is>
      </c>
      <c r="AL1432">
        <f>SUM(AL1426,AL1430)</f>
        <v/>
      </c>
      <c r="AN1432">
        <f>SUM(AN1426,AN1430)</f>
        <v/>
      </c>
      <c r="AO1432">
        <f>SUM(AO1426,AO1430)</f>
        <v/>
      </c>
      <c r="AP1432">
        <f>SUM(AP1426,AP1430)</f>
        <v/>
      </c>
      <c r="AQ1432">
        <f>SUM(AQ1426,AQ1430)</f>
        <v/>
      </c>
      <c r="AS1432">
        <f>SUM(AS1426,AS1430)</f>
        <v/>
      </c>
    </row>
    <row r="1433">
      <c r="A1433" t="inlineStr">
        <is>
          <t>Sum check</t>
        </is>
      </c>
      <c r="AL1433">
        <f>AL1431-AL1432</f>
        <v/>
      </c>
      <c r="AN1433">
        <f>AN1431-AN1432</f>
        <v/>
      </c>
      <c r="AO1433">
        <f>AO1431-AO1432</f>
        <v/>
      </c>
      <c r="AP1433">
        <f>AP1431-AP1432</f>
        <v/>
      </c>
      <c r="AQ1433">
        <f>AQ1431-AQ1432</f>
        <v/>
      </c>
      <c r="AS1433">
        <f>AS1431-AS1432</f>
        <v/>
      </c>
    </row>
    <row r="1435">
      <c r="A1435" t="inlineStr">
        <is>
          <t>Weighted average shares</t>
        </is>
      </c>
      <c r="C1435" t="inlineStr">
        <is>
          <t>Million</t>
        </is>
      </c>
      <c r="D1435" t="inlineStr">
        <is>
          <t>QQQQ</t>
        </is>
      </c>
      <c r="F1435" t="n">
        <v>618.7</v>
      </c>
      <c r="G1435" t="n">
        <v>952</v>
      </c>
      <c r="H1435" t="n">
        <v>958.7</v>
      </c>
      <c r="I1435" t="n">
        <v>959.1</v>
      </c>
      <c r="J1435" t="n">
        <v>949.7</v>
      </c>
      <c r="K1435" t="n">
        <v>959.2</v>
      </c>
      <c r="L1435" t="n">
        <v>958.8</v>
      </c>
      <c r="M1435" t="n">
        <v>959.1</v>
      </c>
      <c r="N1435" t="n">
        <v>959</v>
      </c>
      <c r="O1435" t="n">
        <v>959</v>
      </c>
      <c r="P1435" t="n">
        <v>958.5</v>
      </c>
      <c r="Q1435" t="n">
        <v>958.6</v>
      </c>
      <c r="R1435" t="n">
        <v>958.9</v>
      </c>
      <c r="S1435" t="n">
        <v>959.2</v>
      </c>
      <c r="T1435" t="n">
        <v>958.8</v>
      </c>
      <c r="U1435" t="n">
        <v>957.9</v>
      </c>
      <c r="V1435" t="n">
        <v>957.1</v>
      </c>
      <c r="W1435" t="n">
        <v>957.9</v>
      </c>
      <c r="Y1435" t="n">
        <v>957.6</v>
      </c>
      <c r="Z1435" t="n">
        <v>955.3</v>
      </c>
      <c r="AA1435" t="n">
        <v>955.5</v>
      </c>
      <c r="AB1435" t="n">
        <v>956.1</v>
      </c>
      <c r="AD1435" t="n">
        <v>968.6</v>
      </c>
      <c r="AE1435" t="n">
        <v>1511.6</v>
      </c>
      <c r="AF1435" t="n">
        <v>1512.1</v>
      </c>
      <c r="AG1435" t="n">
        <v>1511.7</v>
      </c>
      <c r="AI1435" t="n">
        <v>1511.4</v>
      </c>
      <c r="AJ1435" t="n">
        <v>1510.5</v>
      </c>
      <c r="AK1435" t="n">
        <v>1508.2</v>
      </c>
      <c r="AL1435" t="n">
        <v>1552.8</v>
      </c>
      <c r="AN1435" t="n">
        <v>1536.5</v>
      </c>
      <c r="AO1435" t="n">
        <v>1567.8</v>
      </c>
      <c r="AP1435" t="n">
        <v>1564.4</v>
      </c>
      <c r="AQ1435" t="n">
        <v>1562.5</v>
      </c>
      <c r="AS1435" t="n">
        <v>1567.5</v>
      </c>
    </row>
    <row r="1436">
      <c r="A1436" t="inlineStr">
        <is>
          <t>Dilutive effect of conversion of options and other share based plans using treasury stock method and exchangeable shares of affiliate</t>
        </is>
      </c>
      <c r="C1436" t="inlineStr">
        <is>
          <t>Million</t>
        </is>
      </c>
      <c r="D1436" t="inlineStr">
        <is>
          <t>QQQQ</t>
        </is>
      </c>
      <c r="F1436" t="n">
        <v>19.3</v>
      </c>
      <c r="G1436" t="n">
        <v>28.2</v>
      </c>
      <c r="H1436" t="n">
        <v>25</v>
      </c>
      <c r="I1436" t="n">
        <v>22.1</v>
      </c>
      <c r="J1436" t="n">
        <v>26</v>
      </c>
      <c r="K1436" t="n">
        <v>15.6</v>
      </c>
      <c r="L1436" t="n">
        <v>18.2</v>
      </c>
      <c r="M1436" t="n">
        <v>18.8</v>
      </c>
      <c r="N1436" t="n">
        <v>18.3</v>
      </c>
      <c r="O1436" t="n">
        <v>17.6</v>
      </c>
      <c r="P1436" t="n">
        <v>19.1</v>
      </c>
      <c r="Q1436" t="n">
        <v>20</v>
      </c>
      <c r="R1436" t="n">
        <v>21.6</v>
      </c>
      <c r="S1436" t="n">
        <v>24.2</v>
      </c>
      <c r="T1436" t="n">
        <v>21.2</v>
      </c>
      <c r="U1436" t="n">
        <v>19.1</v>
      </c>
      <c r="V1436" t="n">
        <v>18.1</v>
      </c>
      <c r="W1436" t="n">
        <v>20.1</v>
      </c>
      <c r="Y1436" t="n">
        <v>19.8</v>
      </c>
      <c r="Z1436" t="n">
        <v>19.7</v>
      </c>
      <c r="AA1436" t="n">
        <v>22.8</v>
      </c>
      <c r="AB1436" t="n">
        <v>24.1</v>
      </c>
      <c r="AD1436" t="n">
        <v>23.7</v>
      </c>
      <c r="AE1436" t="n">
        <v>37.8</v>
      </c>
      <c r="AF1436" t="n">
        <v>24.7</v>
      </c>
      <c r="AG1436" t="n">
        <v>24.7</v>
      </c>
      <c r="AI1436" t="n">
        <v>29.2</v>
      </c>
      <c r="AJ1436" t="n">
        <v>34.9</v>
      </c>
      <c r="AK1436" t="n">
        <v>41.8</v>
      </c>
      <c r="AL1436" t="n">
        <v>59.6</v>
      </c>
      <c r="AN1436" t="n">
        <v>50.4</v>
      </c>
      <c r="AO1436" t="n">
        <v>59</v>
      </c>
      <c r="AP1436" t="n">
        <v>52.7</v>
      </c>
      <c r="AQ1436" t="n">
        <v>48.9</v>
      </c>
      <c r="AS1436" t="n">
        <v>40.7</v>
      </c>
    </row>
    <row r="1437">
      <c r="A1437" t="inlineStr">
        <is>
          <t>Shares and share equivalents</t>
        </is>
      </c>
      <c r="C1437" t="inlineStr">
        <is>
          <t>Million</t>
        </is>
      </c>
      <c r="D1437" t="inlineStr">
        <is>
          <t>QQQQ</t>
        </is>
      </c>
      <c r="F1437" t="n">
        <v>638</v>
      </c>
      <c r="G1437" t="n">
        <v>980.2</v>
      </c>
      <c r="H1437" t="n">
        <v>983.7</v>
      </c>
      <c r="I1437" t="n">
        <v>981.2</v>
      </c>
      <c r="J1437" t="n">
        <v>975.7</v>
      </c>
      <c r="K1437" t="n">
        <v>974.8</v>
      </c>
      <c r="L1437" t="n">
        <v>977</v>
      </c>
      <c r="M1437" t="n">
        <v>977.9</v>
      </c>
      <c r="N1437" t="n">
        <v>977.3</v>
      </c>
      <c r="O1437" t="n">
        <v>976.6</v>
      </c>
      <c r="P1437" t="n">
        <v>977.6</v>
      </c>
      <c r="Q1437" t="n">
        <v>978.6</v>
      </c>
      <c r="R1437" t="n">
        <v>980.5</v>
      </c>
      <c r="S1437" t="n">
        <v>983.4</v>
      </c>
      <c r="T1437" t="n">
        <v>980</v>
      </c>
      <c r="U1437" t="n">
        <v>977</v>
      </c>
      <c r="V1437" t="n">
        <v>975.2</v>
      </c>
      <c r="W1437" t="n">
        <v>978</v>
      </c>
      <c r="Y1437" t="n">
        <v>977.4</v>
      </c>
      <c r="Z1437" t="n">
        <v>975</v>
      </c>
      <c r="AA1437" t="n">
        <v>978.3</v>
      </c>
      <c r="AB1437" t="n">
        <v>980.2</v>
      </c>
      <c r="AD1437" t="n">
        <v>992.3</v>
      </c>
      <c r="AE1437" t="n">
        <v>1549.4</v>
      </c>
      <c r="AF1437" t="n">
        <v>1536.8</v>
      </c>
      <c r="AG1437" t="n">
        <v>1536.4</v>
      </c>
      <c r="AI1437" t="n">
        <v>1540.6</v>
      </c>
      <c r="AJ1437" t="n">
        <v>1545.4</v>
      </c>
      <c r="AK1437" t="n">
        <v>1550</v>
      </c>
      <c r="AL1437" t="n">
        <v>1612.4</v>
      </c>
      <c r="AN1437" t="n">
        <v>1586.9</v>
      </c>
      <c r="AO1437" t="n">
        <v>1626.8</v>
      </c>
      <c r="AP1437" t="n">
        <v>1617.1</v>
      </c>
      <c r="AQ1437" t="n">
        <v>1611.4</v>
      </c>
      <c r="AS1437" t="n">
        <v>1608.2</v>
      </c>
    </row>
    <row r="1438">
      <c r="A1438" t="inlineStr">
        <is>
          <t>Shares and share equivalents-c</t>
        </is>
      </c>
      <c r="F1438">
        <f>SUM(F1435:F1436)</f>
        <v/>
      </c>
      <c r="G1438">
        <f>SUM(G1435:G1436)</f>
        <v/>
      </c>
      <c r="H1438">
        <f>SUM(H1435:H1436)</f>
        <v/>
      </c>
      <c r="I1438">
        <f>SUM(I1435:I1436)</f>
        <v/>
      </c>
      <c r="J1438">
        <f>SUM(J1435:J1436)</f>
        <v/>
      </c>
      <c r="K1438">
        <f>SUM(K1435:K1436)</f>
        <v/>
      </c>
      <c r="L1438">
        <f>SUM(L1435:L1436)</f>
        <v/>
      </c>
      <c r="M1438">
        <f>SUM(M1435:M1436)</f>
        <v/>
      </c>
      <c r="N1438">
        <f>SUM(N1435:N1436)</f>
        <v/>
      </c>
      <c r="O1438">
        <f>SUM(O1435:O1436)</f>
        <v/>
      </c>
      <c r="P1438">
        <f>SUM(P1435:P1436)</f>
        <v/>
      </c>
      <c r="Q1438">
        <f>SUM(Q1435:Q1436)</f>
        <v/>
      </c>
      <c r="R1438">
        <f>SUM(R1435:R1436)</f>
        <v/>
      </c>
      <c r="S1438">
        <f>SUM(S1435:S1436)</f>
        <v/>
      </c>
      <c r="T1438">
        <f>SUM(T1435:T1436)</f>
        <v/>
      </c>
      <c r="U1438">
        <f>SUM(U1435:U1436)</f>
        <v/>
      </c>
      <c r="V1438">
        <f>SUM(V1435:V1436)</f>
        <v/>
      </c>
      <c r="W1438">
        <f>SUM(W1435:W1436)</f>
        <v/>
      </c>
      <c r="Y1438">
        <f>SUM(Y1435:Y1436)</f>
        <v/>
      </c>
      <c r="Z1438">
        <f>SUM(Z1435:Z1436)</f>
        <v/>
      </c>
      <c r="AA1438">
        <f>SUM(AA1435:AA1436)</f>
        <v/>
      </c>
      <c r="AB1438">
        <f>SUM(AB1435:AB1436)</f>
        <v/>
      </c>
      <c r="AD1438">
        <f>SUM(AD1435:AD1436)</f>
        <v/>
      </c>
      <c r="AE1438">
        <f>SUM(AE1435:AE1436)</f>
        <v/>
      </c>
      <c r="AF1438">
        <f>SUM(AF1435:AF1436)</f>
        <v/>
      </c>
      <c r="AG1438">
        <f>SUM(AG1435:AG1436)</f>
        <v/>
      </c>
      <c r="AI1438">
        <f>SUM(AI1435:AI1436)</f>
        <v/>
      </c>
      <c r="AJ1438">
        <f>SUM(AJ1435:AJ1436)</f>
        <v/>
      </c>
      <c r="AK1438">
        <f>SUM(AK1435:AK1436)</f>
        <v/>
      </c>
      <c r="AL1438">
        <f>SUM(AL1435:AL1436)</f>
        <v/>
      </c>
      <c r="AN1438">
        <f>SUM(AN1435:AN1436)</f>
        <v/>
      </c>
      <c r="AO1438">
        <f>SUM(AO1435:AO1436)</f>
        <v/>
      </c>
      <c r="AP1438">
        <f>SUM(AP1435:AP1436)</f>
        <v/>
      </c>
      <c r="AQ1438">
        <f>SUM(AQ1435:AQ1436)</f>
        <v/>
      </c>
      <c r="AS1438">
        <f>SUM(AS1435:AS1436)</f>
        <v/>
      </c>
    </row>
    <row r="1439">
      <c r="A1439" t="inlineStr">
        <is>
          <t>Sum check</t>
        </is>
      </c>
      <c r="F1439">
        <f>F1437-F1438</f>
        <v/>
      </c>
      <c r="G1439">
        <f>G1437-G1438</f>
        <v/>
      </c>
      <c r="H1439">
        <f>H1437-H1438</f>
        <v/>
      </c>
      <c r="I1439">
        <f>I1437-I1438</f>
        <v/>
      </c>
      <c r="J1439">
        <f>J1437-J1438</f>
        <v/>
      </c>
      <c r="K1439">
        <f>K1437-K1438</f>
        <v/>
      </c>
      <c r="L1439">
        <f>L1437-L1438</f>
        <v/>
      </c>
      <c r="M1439">
        <f>M1437-M1438</f>
        <v/>
      </c>
      <c r="N1439">
        <f>N1437-N1438</f>
        <v/>
      </c>
      <c r="O1439">
        <f>O1437-O1438</f>
        <v/>
      </c>
      <c r="P1439">
        <f>P1437-P1438</f>
        <v/>
      </c>
      <c r="Q1439">
        <f>Q1437-Q1438</f>
        <v/>
      </c>
      <c r="R1439">
        <f>R1437-R1438</f>
        <v/>
      </c>
      <c r="S1439">
        <f>S1437-S1438</f>
        <v/>
      </c>
      <c r="T1439">
        <f>T1437-T1438</f>
        <v/>
      </c>
      <c r="U1439">
        <f>U1437-U1438</f>
        <v/>
      </c>
      <c r="V1439">
        <f>V1437-V1438</f>
        <v/>
      </c>
      <c r="W1439">
        <f>W1437-W1438</f>
        <v/>
      </c>
      <c r="Y1439">
        <f>Y1437-Y1438</f>
        <v/>
      </c>
      <c r="Z1439">
        <f>Z1437-Z1438</f>
        <v/>
      </c>
      <c r="AA1439">
        <f>AA1437-AA1438</f>
        <v/>
      </c>
      <c r="AB1439">
        <f>AB1437-AB1438</f>
        <v/>
      </c>
      <c r="AD1439">
        <f>AD1437-AD1438</f>
        <v/>
      </c>
      <c r="AE1439">
        <f>AE1437-AE1438</f>
        <v/>
      </c>
      <c r="AF1439">
        <f>AF1437-AF1438</f>
        <v/>
      </c>
      <c r="AG1439">
        <f>AG1437-AG1438</f>
        <v/>
      </c>
      <c r="AI1439">
        <f>AI1437-AI1438</f>
        <v/>
      </c>
      <c r="AJ1439">
        <f>AJ1437-AJ1438</f>
        <v/>
      </c>
      <c r="AK1439">
        <f>AK1437-AK1438</f>
        <v/>
      </c>
      <c r="AL1439">
        <f>AL1437-AL1438</f>
        <v/>
      </c>
      <c r="AN1439">
        <f>AN1437-AN1438</f>
        <v/>
      </c>
      <c r="AO1439">
        <f>AO1437-AO1438</f>
        <v/>
      </c>
      <c r="AP1439">
        <f>AP1437-AP1438</f>
        <v/>
      </c>
      <c r="AQ1439">
        <f>AQ1437-AQ1438</f>
        <v/>
      </c>
      <c r="AS1439">
        <f>AS1437-AS1438</f>
        <v/>
      </c>
    </row>
    <row r="1441">
      <c r="A1441" t="inlineStr">
        <is>
          <t>Per share</t>
        </is>
      </c>
      <c r="C1441" t="inlineStr">
        <is>
          <t>Dollar</t>
        </is>
      </c>
      <c r="D1441" t="inlineStr">
        <is>
          <t>QQQQ</t>
        </is>
      </c>
      <c r="E1441" t="inlineStr">
        <is>
          <t>Yes</t>
        </is>
      </c>
      <c r="L1441" t="n">
        <v>0.62</v>
      </c>
      <c r="M1441" t="n">
        <v>0.87</v>
      </c>
      <c r="Q1441" t="n">
        <v>1.01</v>
      </c>
      <c r="R1441" t="n">
        <v>0.79</v>
      </c>
      <c r="T1441" t="n">
        <v>3.74</v>
      </c>
      <c r="U1441" t="n">
        <v>1.16</v>
      </c>
      <c r="V1441" t="n">
        <v>0.77</v>
      </c>
      <c r="W1441" t="n">
        <v>1.07</v>
      </c>
      <c r="Y1441" t="n">
        <v>4.35</v>
      </c>
      <c r="Z1441" t="n">
        <v>1.04</v>
      </c>
      <c r="AA1441" t="n">
        <v>1.09</v>
      </c>
      <c r="AB1441" t="n">
        <v>0.8</v>
      </c>
      <c r="AD1441" t="n">
        <v>4.07</v>
      </c>
      <c r="AE1441" t="n">
        <v>0.55</v>
      </c>
      <c r="AF1441" t="n">
        <v>0.73</v>
      </c>
      <c r="AG1441" t="n">
        <v>0.65</v>
      </c>
      <c r="AI1441" t="n">
        <v>3.27</v>
      </c>
      <c r="AJ1441" t="n">
        <v>1.8</v>
      </c>
      <c r="AK1441" t="n">
        <v>1.01</v>
      </c>
      <c r="AL1441" t="n">
        <v>0.85</v>
      </c>
      <c r="AN1441" t="n">
        <v>4.67</v>
      </c>
      <c r="AO1441" t="n">
        <v>0.96</v>
      </c>
      <c r="AP1441" t="n">
        <v>0.84</v>
      </c>
      <c r="AQ1441" t="n">
        <v>0.89</v>
      </c>
      <c r="AS1441" t="n">
        <v>3.82</v>
      </c>
    </row>
    <row r="1443">
      <c r="A1443" t="inlineStr">
        <is>
          <t>Distributable earnings and EPS</t>
        </is>
      </c>
    </row>
    <row r="1444">
      <c r="A1444" t="inlineStr">
        <is>
          <t>DE</t>
        </is>
      </c>
      <c r="C1444" t="inlineStr">
        <is>
          <t>Million</t>
        </is>
      </c>
      <c r="D1444" t="inlineStr">
        <is>
          <t>QQQQ</t>
        </is>
      </c>
      <c r="AO1444" t="n">
        <v>1182</v>
      </c>
      <c r="AT1444" t="n">
        <v>1157</v>
      </c>
    </row>
    <row r="1445">
      <c r="A1445" t="inlineStr">
        <is>
          <t>DE available to shareholders</t>
        </is>
      </c>
      <c r="C1445" t="inlineStr">
        <is>
          <t>Million</t>
        </is>
      </c>
      <c r="D1445" t="inlineStr">
        <is>
          <t>QQQQ</t>
        </is>
      </c>
      <c r="AO1445" t="n">
        <v>1182</v>
      </c>
      <c r="AT1445" t="n">
        <v>1157</v>
      </c>
    </row>
    <row r="1446">
      <c r="A1446" t="inlineStr">
        <is>
          <t>DE available to shareholders-c</t>
        </is>
      </c>
      <c r="AO1446">
        <f>AO1444</f>
        <v/>
      </c>
      <c r="AT1446">
        <f>AT1444</f>
        <v/>
      </c>
    </row>
    <row r="1447">
      <c r="A1447" t="inlineStr">
        <is>
          <t>Sum check</t>
        </is>
      </c>
      <c r="AO1447">
        <f>AO1445-AO1446</f>
        <v/>
      </c>
      <c r="AT1447">
        <f>AT1445-AT1446</f>
        <v/>
      </c>
    </row>
    <row r="1449">
      <c r="A1449" t="inlineStr">
        <is>
          <t>DE available to shareholders including dilutive impact of exchangeable shares</t>
        </is>
      </c>
      <c r="C1449" t="inlineStr">
        <is>
          <t>Million</t>
        </is>
      </c>
      <c r="D1449" t="inlineStr">
        <is>
          <t>QQQQ</t>
        </is>
      </c>
      <c r="AO1449" t="n">
        <v>1182</v>
      </c>
      <c r="AT1449" t="n">
        <v>1157</v>
      </c>
    </row>
    <row r="1451">
      <c r="A1451" t="inlineStr">
        <is>
          <t>Weighted average shares</t>
        </is>
      </c>
      <c r="C1451" t="inlineStr">
        <is>
          <t>Million</t>
        </is>
      </c>
      <c r="D1451" t="inlineStr">
        <is>
          <t>QQQQ</t>
        </is>
      </c>
      <c r="AO1451" t="n">
        <v>1567.8</v>
      </c>
      <c r="AT1451" t="n">
        <v>1571.4</v>
      </c>
    </row>
    <row r="1452">
      <c r="A1452" t="inlineStr">
        <is>
          <t>Dilutive effect of conversion of options and other share based plans using treasury stock method and exchangeable shares of affiliate</t>
        </is>
      </c>
      <c r="C1452" t="inlineStr">
        <is>
          <t>Million</t>
        </is>
      </c>
      <c r="D1452" t="inlineStr">
        <is>
          <t>QQQQ</t>
        </is>
      </c>
      <c r="AO1452" t="n">
        <v>59</v>
      </c>
      <c r="AT1452" t="n">
        <v>25.3</v>
      </c>
    </row>
    <row r="1453">
      <c r="A1453" t="inlineStr">
        <is>
          <t>Shares and share equivalents</t>
        </is>
      </c>
      <c r="C1453" t="inlineStr">
        <is>
          <t>Million</t>
        </is>
      </c>
      <c r="D1453" t="inlineStr">
        <is>
          <t>QQQQ</t>
        </is>
      </c>
      <c r="AO1453" t="n">
        <v>1626.8</v>
      </c>
      <c r="AT1453" t="n">
        <v>1596.7</v>
      </c>
    </row>
    <row r="1454">
      <c r="A1454" t="inlineStr">
        <is>
          <t>Shares and share equivalents-c</t>
        </is>
      </c>
      <c r="AO1454">
        <f>SUM(AO1451:AO1452)</f>
        <v/>
      </c>
      <c r="AT1454">
        <f>SUM(AT1451:AT1452)</f>
        <v/>
      </c>
    </row>
    <row r="1455">
      <c r="A1455" t="inlineStr">
        <is>
          <t>Sum check</t>
        </is>
      </c>
      <c r="AO1455">
        <f>AO1453-AO1454</f>
        <v/>
      </c>
      <c r="AT1455">
        <f>AT1453-AT1454</f>
        <v/>
      </c>
    </row>
    <row r="1457">
      <c r="A1457" t="inlineStr">
        <is>
          <t>Per share</t>
        </is>
      </c>
      <c r="C1457" t="inlineStr">
        <is>
          <t>Dollar</t>
        </is>
      </c>
      <c r="D1457" t="inlineStr">
        <is>
          <t>QQQQ</t>
        </is>
      </c>
      <c r="AO1457" t="n">
        <v>0.73</v>
      </c>
      <c r="AT1457" t="n">
        <v>0.72</v>
      </c>
    </row>
    <row r="1459">
      <c r="A1459" t="inlineStr">
        <is>
          <t>Fee- related earnings</t>
        </is>
      </c>
    </row>
    <row r="1460">
      <c r="A1460" t="inlineStr">
        <is>
          <t>Fee revenues</t>
        </is>
      </c>
    </row>
    <row r="1461">
      <c r="A1461" t="inlineStr">
        <is>
          <t>Long-term private funds</t>
        </is>
      </c>
      <c r="C1461" t="inlineStr">
        <is>
          <t>Million</t>
        </is>
      </c>
      <c r="D1461" t="inlineStr">
        <is>
          <t>QQQQ</t>
        </is>
      </c>
      <c r="AC1461" t="n">
        <v>201</v>
      </c>
      <c r="AD1461" t="n">
        <v>705</v>
      </c>
      <c r="AE1461" t="n">
        <v>189</v>
      </c>
      <c r="AF1461" t="n">
        <v>190</v>
      </c>
      <c r="AG1461" t="n">
        <v>180</v>
      </c>
      <c r="AH1461" t="n">
        <v>186</v>
      </c>
      <c r="AI1461" t="n">
        <v>745</v>
      </c>
      <c r="AJ1461" t="n">
        <v>180</v>
      </c>
      <c r="AK1461" t="n">
        <v>178</v>
      </c>
    </row>
    <row r="1462">
      <c r="A1462" t="inlineStr">
        <is>
          <t>Catch up fees</t>
        </is>
      </c>
      <c r="C1462" t="inlineStr">
        <is>
          <t>Million</t>
        </is>
      </c>
      <c r="D1462" t="inlineStr">
        <is>
          <t>QQQQ</t>
        </is>
      </c>
      <c r="AC1462" t="n">
        <v>18</v>
      </c>
      <c r="AD1462" t="n">
        <v>32</v>
      </c>
      <c r="AE1462" t="n">
        <v>16</v>
      </c>
      <c r="AH1462" t="n">
        <v>6</v>
      </c>
      <c r="AI1462" t="n">
        <v>22</v>
      </c>
    </row>
    <row r="1463">
      <c r="A1463" t="inlineStr">
        <is>
          <t>Perpetual strategies</t>
        </is>
      </c>
      <c r="C1463" t="inlineStr">
        <is>
          <t>Million</t>
        </is>
      </c>
      <c r="D1463" t="inlineStr">
        <is>
          <t>QQQQ</t>
        </is>
      </c>
      <c r="AC1463" t="n">
        <v>191</v>
      </c>
      <c r="AD1463" t="n">
        <v>662</v>
      </c>
      <c r="AE1463" t="n">
        <v>149</v>
      </c>
      <c r="AF1463" t="n">
        <v>165</v>
      </c>
      <c r="AG1463" t="n">
        <v>202</v>
      </c>
      <c r="AH1463" t="n">
        <v>245</v>
      </c>
      <c r="AI1463" t="n">
        <v>761</v>
      </c>
      <c r="AJ1463" t="n">
        <v>262</v>
      </c>
      <c r="AK1463" t="n">
        <v>262</v>
      </c>
    </row>
    <row r="1464">
      <c r="A1464" t="inlineStr">
        <is>
          <t>Credit strategies</t>
        </is>
      </c>
      <c r="C1464" t="inlineStr">
        <is>
          <t>Million</t>
        </is>
      </c>
      <c r="D1464" t="inlineStr">
        <is>
          <t>QQQQ</t>
        </is>
      </c>
      <c r="AC1464" t="n">
        <v>197</v>
      </c>
      <c r="AD1464" t="n">
        <v>197</v>
      </c>
      <c r="AE1464" t="n">
        <v>213</v>
      </c>
      <c r="AF1464" t="n">
        <v>218</v>
      </c>
      <c r="AG1464" t="n">
        <v>232</v>
      </c>
      <c r="AH1464" t="n">
        <v>234</v>
      </c>
      <c r="AI1464" t="n">
        <v>897</v>
      </c>
      <c r="AJ1464" t="n">
        <v>253</v>
      </c>
      <c r="AK1464" t="n">
        <v>263</v>
      </c>
    </row>
    <row r="1465">
      <c r="A1465" t="inlineStr">
        <is>
          <t>Private funds</t>
        </is>
      </c>
      <c r="C1465" t="inlineStr">
        <is>
          <t>Million</t>
        </is>
      </c>
      <c r="D1465" t="inlineStr">
        <is>
          <t>QQQQ</t>
        </is>
      </c>
      <c r="S1465" t="n">
        <v>105</v>
      </c>
      <c r="T1465" t="n">
        <v>434</v>
      </c>
      <c r="U1465" t="n">
        <v>124</v>
      </c>
      <c r="V1465" t="n">
        <v>128</v>
      </c>
      <c r="W1465" t="n">
        <v>141</v>
      </c>
      <c r="X1465" t="n">
        <v>174</v>
      </c>
      <c r="Y1465" t="n">
        <v>567</v>
      </c>
      <c r="Z1465" t="n">
        <v>172</v>
      </c>
      <c r="AA1465" t="n">
        <v>180</v>
      </c>
      <c r="AB1465" t="n">
        <v>192</v>
      </c>
    </row>
    <row r="1466">
      <c r="A1466" t="inlineStr">
        <is>
          <t>Catch-up fees</t>
        </is>
      </c>
      <c r="C1466" t="inlineStr">
        <is>
          <t>Million</t>
        </is>
      </c>
      <c r="D1466" t="inlineStr">
        <is>
          <t>QQQQ</t>
        </is>
      </c>
    </row>
    <row r="1467">
      <c r="A1467" t="inlineStr">
        <is>
          <t>Reclassified office funds</t>
        </is>
      </c>
      <c r="C1467" t="inlineStr">
        <is>
          <t>Million</t>
        </is>
      </c>
      <c r="D1467" t="inlineStr">
        <is>
          <t>QQQQ</t>
        </is>
      </c>
    </row>
    <row r="1468">
      <c r="A1468" t="inlineStr">
        <is>
          <t>Listed partnerships</t>
        </is>
      </c>
      <c r="C1468" t="inlineStr">
        <is>
          <t>Million</t>
        </is>
      </c>
      <c r="D1468" t="inlineStr">
        <is>
          <t>QQQQ</t>
        </is>
      </c>
      <c r="S1468" t="n">
        <v>144</v>
      </c>
      <c r="T1468" t="n">
        <v>529</v>
      </c>
      <c r="U1468" t="n">
        <v>130</v>
      </c>
      <c r="V1468" t="n">
        <v>126</v>
      </c>
      <c r="W1468" t="n">
        <v>140</v>
      </c>
      <c r="X1468" t="n">
        <v>115</v>
      </c>
      <c r="Y1468" t="n">
        <v>511</v>
      </c>
      <c r="Z1468" t="n">
        <v>137</v>
      </c>
      <c r="AA1468" t="n">
        <v>142</v>
      </c>
      <c r="AB1468" t="n">
        <v>166</v>
      </c>
    </row>
    <row r="1469">
      <c r="A1469" t="inlineStr">
        <is>
          <t>Public securities</t>
        </is>
      </c>
      <c r="C1469" t="inlineStr">
        <is>
          <t>Million</t>
        </is>
      </c>
      <c r="D1469" t="inlineStr">
        <is>
          <t>QQQQ</t>
        </is>
      </c>
      <c r="S1469" t="n">
        <v>22</v>
      </c>
      <c r="T1469" t="n">
        <v>85</v>
      </c>
      <c r="U1469" t="n">
        <v>27</v>
      </c>
      <c r="V1469" t="n">
        <v>30</v>
      </c>
      <c r="W1469" t="n">
        <v>32</v>
      </c>
      <c r="X1469" t="n">
        <v>28</v>
      </c>
      <c r="Y1469" t="n">
        <v>117</v>
      </c>
      <c r="Z1469" t="n">
        <v>27</v>
      </c>
      <c r="AA1469" t="n">
        <v>29</v>
      </c>
      <c r="AB1469" t="n">
        <v>29</v>
      </c>
      <c r="AC1469" t="n">
        <v>27</v>
      </c>
      <c r="AD1469" t="n">
        <v>112</v>
      </c>
      <c r="AE1469" t="n">
        <v>25</v>
      </c>
      <c r="AF1469" t="n">
        <v>18</v>
      </c>
      <c r="AG1469" t="n">
        <v>20</v>
      </c>
      <c r="AH1469" t="n">
        <v>21</v>
      </c>
      <c r="AI1469" t="n">
        <v>84</v>
      </c>
      <c r="AJ1469" t="n">
        <v>22</v>
      </c>
      <c r="AK1469" t="n">
        <v>23</v>
      </c>
    </row>
    <row r="1470">
      <c r="A1470" t="inlineStr">
        <is>
          <t>Base management fees</t>
        </is>
      </c>
      <c r="C1470" t="inlineStr">
        <is>
          <t>Million</t>
        </is>
      </c>
      <c r="D1470" t="inlineStr">
        <is>
          <t>QQQQ</t>
        </is>
      </c>
      <c r="J1470" s="3" t="n">
        <v>780</v>
      </c>
      <c r="O1470" s="3" t="n">
        <v>1005</v>
      </c>
      <c r="P1470" s="3" t="n">
        <v>247</v>
      </c>
      <c r="Q1470" s="3" t="n">
        <v>268</v>
      </c>
      <c r="R1470" s="3" t="n">
        <v>262</v>
      </c>
      <c r="V1470" t="n">
        <v>284</v>
      </c>
      <c r="W1470" t="n">
        <v>313</v>
      </c>
      <c r="X1470" t="n">
        <v>317</v>
      </c>
      <c r="Y1470" t="n">
        <v>1195</v>
      </c>
      <c r="Z1470" t="n">
        <v>336</v>
      </c>
      <c r="AA1470" t="n">
        <v>351</v>
      </c>
      <c r="AB1470" t="n">
        <v>387</v>
      </c>
      <c r="AC1470" t="n">
        <v>634</v>
      </c>
      <c r="AD1470" t="n">
        <v>1708</v>
      </c>
      <c r="AE1470" t="n">
        <v>592</v>
      </c>
      <c r="AF1470" t="n">
        <v>591</v>
      </c>
      <c r="AG1470" t="n">
        <v>634</v>
      </c>
      <c r="AH1470" t="n">
        <v>692</v>
      </c>
      <c r="AI1470" t="n">
        <v>2509</v>
      </c>
      <c r="AJ1470" t="n">
        <v>717</v>
      </c>
      <c r="AK1470" t="n">
        <v>726</v>
      </c>
      <c r="AL1470" t="n">
        <v>783</v>
      </c>
      <c r="AM1470" t="n">
        <v>814</v>
      </c>
      <c r="AN1470" t="n">
        <v>3040</v>
      </c>
      <c r="AO1470" t="n">
        <v>850</v>
      </c>
      <c r="AP1470" t="n">
        <v>894</v>
      </c>
      <c r="AQ1470" t="n">
        <v>935</v>
      </c>
    </row>
    <row r="1471">
      <c r="A1471" t="inlineStr">
        <is>
          <t>Base management fees-c</t>
        </is>
      </c>
      <c r="V1471">
        <f>SUM(V1461:V1469)</f>
        <v/>
      </c>
      <c r="W1471">
        <f>SUM(W1461:W1469)</f>
        <v/>
      </c>
      <c r="X1471">
        <f>SUM(X1461:X1469)</f>
        <v/>
      </c>
      <c r="Y1471">
        <f>SUM(Y1461:Y1469)</f>
        <v/>
      </c>
      <c r="Z1471">
        <f>SUM(Z1461:Z1469)</f>
        <v/>
      </c>
      <c r="AA1471">
        <f>SUM(AA1461:AA1469)</f>
        <v/>
      </c>
      <c r="AB1471">
        <f>SUM(AB1461:AB1469)</f>
        <v/>
      </c>
      <c r="AC1471">
        <f>SUM(AC1461:AC1469)</f>
        <v/>
      </c>
      <c r="AD1471">
        <f>SUM(AD1461:AD1469)</f>
        <v/>
      </c>
      <c r="AE1471">
        <f>SUM(AE1461:AE1469)</f>
        <v/>
      </c>
      <c r="AF1471">
        <f>SUM(AF1461:AF1469)</f>
        <v/>
      </c>
      <c r="AG1471">
        <f>SUM(AG1461:AG1469)</f>
        <v/>
      </c>
      <c r="AH1471">
        <f>SUM(AH1461:AH1469)</f>
        <v/>
      </c>
      <c r="AI1471">
        <f>SUM(AI1461:AI1469)</f>
        <v/>
      </c>
      <c r="AJ1471">
        <f>SUM(AJ1461:AJ1469)</f>
        <v/>
      </c>
      <c r="AK1471">
        <f>SUM(AK1461:AK1469)</f>
        <v/>
      </c>
    </row>
    <row r="1472">
      <c r="A1472" t="inlineStr">
        <is>
          <t>Sum check</t>
        </is>
      </c>
      <c r="V1472">
        <f>V1470-V1471</f>
        <v/>
      </c>
      <c r="W1472">
        <f>W1470-W1471</f>
        <v/>
      </c>
      <c r="X1472">
        <f>X1470-X1471</f>
        <v/>
      </c>
      <c r="Y1472">
        <f>Y1470-Y1471</f>
        <v/>
      </c>
      <c r="Z1472">
        <f>Z1470-Z1471</f>
        <v/>
      </c>
      <c r="AA1472">
        <f>AA1470-AA1471</f>
        <v/>
      </c>
      <c r="AB1472">
        <f>AB1470-AB1471</f>
        <v/>
      </c>
      <c r="AC1472">
        <f>AC1470-AC1471</f>
        <v/>
      </c>
      <c r="AD1472">
        <f>AD1470-AD1471</f>
        <v/>
      </c>
      <c r="AE1472">
        <f>AE1470-AE1471</f>
        <v/>
      </c>
      <c r="AF1472">
        <f>AF1470-AF1471</f>
        <v/>
      </c>
      <c r="AG1472">
        <f>AG1470-AG1471</f>
        <v/>
      </c>
      <c r="AH1472">
        <f>AH1470-AH1471</f>
        <v/>
      </c>
      <c r="AI1472">
        <f>AI1470-AI1471</f>
        <v/>
      </c>
      <c r="AJ1472">
        <f>AJ1470-AJ1471</f>
        <v/>
      </c>
      <c r="AK1472">
        <f>AK1470-AK1471</f>
        <v/>
      </c>
    </row>
    <row r="1474">
      <c r="A1474" t="inlineStr">
        <is>
          <t>Incentive distribution</t>
        </is>
      </c>
      <c r="C1474" t="inlineStr">
        <is>
          <t>Million</t>
        </is>
      </c>
      <c r="D1474" t="inlineStr">
        <is>
          <t>QQQQ</t>
        </is>
      </c>
      <c r="J1474" s="3" t="n">
        <v>72</v>
      </c>
      <c r="O1474" s="3" t="n">
        <v>104</v>
      </c>
      <c r="P1474" s="3" t="n">
        <v>38</v>
      </c>
      <c r="Q1474" s="3" t="n">
        <v>37</v>
      </c>
      <c r="R1474" s="3" t="n">
        <v>38</v>
      </c>
      <c r="S1474" t="n">
        <v>38</v>
      </c>
      <c r="T1474" t="n">
        <v>151</v>
      </c>
      <c r="U1474" t="n">
        <v>50</v>
      </c>
      <c r="V1474" t="n">
        <v>50</v>
      </c>
      <c r="W1474" t="n">
        <v>52</v>
      </c>
      <c r="X1474" t="n">
        <v>54</v>
      </c>
      <c r="Y1474" t="n">
        <v>206</v>
      </c>
      <c r="Z1474" t="n">
        <v>64</v>
      </c>
      <c r="AA1474" t="n">
        <v>64</v>
      </c>
      <c r="AB1474" t="n">
        <v>67</v>
      </c>
      <c r="AC1474" t="n">
        <v>67</v>
      </c>
      <c r="AD1474" t="n">
        <v>262</v>
      </c>
      <c r="AE1474" t="n">
        <v>76</v>
      </c>
      <c r="AF1474" t="n">
        <v>76</v>
      </c>
      <c r="AG1474" t="n">
        <v>77</v>
      </c>
      <c r="AH1474" t="n">
        <v>77</v>
      </c>
      <c r="AI1474" t="n">
        <v>306</v>
      </c>
      <c r="AJ1474" t="n">
        <v>84</v>
      </c>
      <c r="AK1474" t="n">
        <v>84</v>
      </c>
      <c r="AL1474" t="n">
        <v>72</v>
      </c>
      <c r="AM1474" t="n">
        <v>75</v>
      </c>
      <c r="AN1474" t="n">
        <v>315</v>
      </c>
      <c r="AO1474" t="n">
        <v>84</v>
      </c>
      <c r="AP1474" t="n">
        <v>84</v>
      </c>
      <c r="AQ1474" t="n">
        <v>84</v>
      </c>
    </row>
    <row r="1475">
      <c r="A1475" t="inlineStr">
        <is>
          <t>Fee credits</t>
        </is>
      </c>
      <c r="C1475" t="inlineStr">
        <is>
          <t>Million</t>
        </is>
      </c>
      <c r="D1475" t="inlineStr">
        <is>
          <t>QQQQ</t>
        </is>
      </c>
    </row>
    <row r="1476">
      <c r="A1476" t="inlineStr">
        <is>
          <t>Total</t>
        </is>
      </c>
      <c r="C1476" t="inlineStr">
        <is>
          <t>Million</t>
        </is>
      </c>
      <c r="D1476" t="inlineStr">
        <is>
          <t>QQQQ</t>
        </is>
      </c>
    </row>
    <row r="1477">
      <c r="A1477" t="inlineStr">
        <is>
          <t>Total-c</t>
        </is>
      </c>
    </row>
    <row r="1478">
      <c r="A1478" t="inlineStr">
        <is>
          <t>Sum check</t>
        </is>
      </c>
    </row>
    <row r="1480">
      <c r="A1480" t="inlineStr">
        <is>
          <t>Performance fees</t>
        </is>
      </c>
      <c r="C1480" t="inlineStr">
        <is>
          <t>Million</t>
        </is>
      </c>
      <c r="D1480" t="inlineStr">
        <is>
          <t>QQQQ</t>
        </is>
      </c>
      <c r="J1480" s="3" t="n">
        <v>2</v>
      </c>
      <c r="Q1480" s="3" t="n">
        <v>25</v>
      </c>
    </row>
    <row r="1481">
      <c r="A1481" t="inlineStr">
        <is>
          <t>Transaction and advisory fees</t>
        </is>
      </c>
      <c r="C1481" t="inlineStr">
        <is>
          <t>Million</t>
        </is>
      </c>
      <c r="D1481" t="inlineStr">
        <is>
          <t>QQQQ</t>
        </is>
      </c>
      <c r="J1481" s="3" t="n">
        <v>18</v>
      </c>
      <c r="O1481" s="3" t="n">
        <v>33</v>
      </c>
      <c r="Q1481" s="3" t="n">
        <v>23</v>
      </c>
      <c r="R1481" s="3" t="n">
        <v>2</v>
      </c>
      <c r="S1481" t="n">
        <v>2</v>
      </c>
      <c r="T1481" t="n">
        <v>27</v>
      </c>
      <c r="U1481" t="n">
        <v>1</v>
      </c>
      <c r="V1481" t="n">
        <v>2</v>
      </c>
      <c r="W1481" t="n">
        <v>4</v>
      </c>
      <c r="X1481" t="n">
        <v>7</v>
      </c>
      <c r="Y1481" t="n">
        <v>14</v>
      </c>
      <c r="AA1481" t="n">
        <v>5</v>
      </c>
      <c r="AB1481" t="n">
        <v>14</v>
      </c>
      <c r="AC1481" t="n">
        <v>25</v>
      </c>
      <c r="AD1481" t="n">
        <v>44</v>
      </c>
      <c r="AE1481" t="n">
        <v>6</v>
      </c>
      <c r="AG1481" t="n">
        <v>17</v>
      </c>
      <c r="AH1481" t="n">
        <v>2</v>
      </c>
      <c r="AI1481" t="n">
        <v>25</v>
      </c>
      <c r="AK1481" t="n">
        <v>1</v>
      </c>
      <c r="AL1481" t="n">
        <v>2</v>
      </c>
      <c r="AM1481" t="n">
        <v>8</v>
      </c>
      <c r="AN1481" t="n">
        <v>11</v>
      </c>
      <c r="AO1481" t="n">
        <v>31</v>
      </c>
      <c r="AP1481" t="n">
        <v>15</v>
      </c>
      <c r="AQ1481" t="n">
        <v>2</v>
      </c>
    </row>
    <row r="1482">
      <c r="A1482" t="inlineStr">
        <is>
          <t>Total</t>
        </is>
      </c>
      <c r="C1482" t="inlineStr">
        <is>
          <t>Million</t>
        </is>
      </c>
      <c r="D1482" t="inlineStr">
        <is>
          <t>QQQQ</t>
        </is>
      </c>
      <c r="J1482" s="3" t="n">
        <v>872</v>
      </c>
      <c r="O1482" s="3" t="n">
        <v>1142</v>
      </c>
      <c r="P1482" s="3" t="n">
        <v>285</v>
      </c>
      <c r="Q1482" s="3" t="n">
        <v>353</v>
      </c>
      <c r="R1482" s="3" t="n">
        <v>302</v>
      </c>
      <c r="S1482" t="n">
        <v>311</v>
      </c>
      <c r="T1482" t="n">
        <v>1226</v>
      </c>
      <c r="U1482" t="n">
        <v>332</v>
      </c>
      <c r="V1482" t="n">
        <v>336</v>
      </c>
      <c r="W1482" t="n">
        <v>369</v>
      </c>
      <c r="X1482" t="n">
        <v>378</v>
      </c>
      <c r="Y1482" t="n">
        <v>1415</v>
      </c>
      <c r="Z1482" t="n">
        <v>400</v>
      </c>
      <c r="AA1482" t="n">
        <v>420</v>
      </c>
      <c r="AB1482" t="n">
        <v>468</v>
      </c>
      <c r="AC1482" t="n">
        <v>726</v>
      </c>
      <c r="AD1482" t="n">
        <v>2014</v>
      </c>
      <c r="AE1482" t="n">
        <v>674</v>
      </c>
      <c r="AF1482" t="n">
        <v>667</v>
      </c>
      <c r="AG1482" t="n">
        <v>728</v>
      </c>
      <c r="AH1482" t="n">
        <v>771</v>
      </c>
      <c r="AI1482" t="n">
        <v>2840</v>
      </c>
      <c r="AJ1482" t="n">
        <v>801</v>
      </c>
      <c r="AK1482" t="n">
        <v>811</v>
      </c>
      <c r="AL1482" t="n">
        <v>857</v>
      </c>
      <c r="AM1482" t="n">
        <v>897</v>
      </c>
      <c r="AN1482" t="n">
        <v>3366</v>
      </c>
      <c r="AO1482" t="n">
        <v>965</v>
      </c>
      <c r="AP1482" t="n">
        <v>993</v>
      </c>
      <c r="AQ1482" t="n">
        <v>1021</v>
      </c>
    </row>
    <row r="1483">
      <c r="A1483" t="inlineStr">
        <is>
          <t>Total-c</t>
        </is>
      </c>
      <c r="J1483">
        <f>SUM(J1480:J1481,J1474:J1475,J1470)</f>
        <v/>
      </c>
      <c r="O1483">
        <f>SUM(O1481,O1474:O1475,O1470)</f>
        <v/>
      </c>
      <c r="P1483">
        <f>SUM(P1481,P1474:P1475,P1470)</f>
        <v/>
      </c>
      <c r="Q1483">
        <f>SUM(Q1480:Q1481,Q1474:Q1475,Q1470)</f>
        <v/>
      </c>
      <c r="R1483">
        <f>SUM(R1481,R1474:R1475,R1470)</f>
        <v/>
      </c>
      <c r="S1483">
        <f>SUM(S1481,S1474:S1475,S1461:S1469)</f>
        <v/>
      </c>
      <c r="T1483">
        <f>SUM(T1481,T1474:T1475,T1461:T1469)</f>
        <v/>
      </c>
      <c r="U1483">
        <f>SUM(U1481,U1474:U1475,U1461:U1469)</f>
        <v/>
      </c>
      <c r="V1483">
        <f>SUM(V1474:V1481,V1470)</f>
        <v/>
      </c>
      <c r="W1483">
        <f>SUM(W1474:W1481,W1470)</f>
        <v/>
      </c>
      <c r="X1483">
        <f>SUM(X1474:X1481,X1470)</f>
        <v/>
      </c>
      <c r="Y1483">
        <f>SUM(Y1474:Y1481,Y1470)</f>
        <v/>
      </c>
      <c r="Z1483">
        <f>SUM(Z1474:Z1481,Z1470)</f>
        <v/>
      </c>
      <c r="AA1483">
        <f>SUM(AA1474:AA1481,AA1470)</f>
        <v/>
      </c>
      <c r="AB1483">
        <f>SUM(AB1474:AB1481,AB1470)</f>
        <v/>
      </c>
      <c r="AC1483">
        <f>SUM(AC1474:AC1481,AC1470)</f>
        <v/>
      </c>
      <c r="AD1483">
        <f>SUM(AD1474:AD1481,AD1470)</f>
        <v/>
      </c>
      <c r="AE1483">
        <f>SUM(AE1474:AE1481,AE1470)</f>
        <v/>
      </c>
      <c r="AF1483">
        <f>SUM(AF1474:AF1481,AF1470)</f>
        <v/>
      </c>
      <c r="AG1483">
        <f>SUM(AG1474:AG1481,AG1470)</f>
        <v/>
      </c>
      <c r="AH1483">
        <f>SUM(AH1474:AH1481,AH1470)</f>
        <v/>
      </c>
      <c r="AI1483">
        <f>SUM(AI1474:AI1481,AI1470)</f>
        <v/>
      </c>
      <c r="AJ1483">
        <f>SUM(AJ1474:AJ1481,AJ1470)</f>
        <v/>
      </c>
      <c r="AK1483">
        <f>SUM(AK1474:AK1481,AK1470)</f>
        <v/>
      </c>
      <c r="AL1483">
        <f>SUM(AL1474:AL1481,AL1470)</f>
        <v/>
      </c>
      <c r="AM1483">
        <f>SUM(AM1474:AM1481,AM1470)</f>
        <v/>
      </c>
      <c r="AN1483">
        <f>SUM(AN1474:AN1481,AN1470)</f>
        <v/>
      </c>
      <c r="AO1483">
        <f>SUM(AO1474:AO1481,AO1470)</f>
        <v/>
      </c>
      <c r="AP1483">
        <f>SUM(AP1474:AP1481,AP1470)</f>
        <v/>
      </c>
      <c r="AQ1483">
        <f>SUM(AQ1474:AQ1481,AQ1470)</f>
        <v/>
      </c>
    </row>
    <row r="1484">
      <c r="A1484" t="inlineStr">
        <is>
          <t>Sum check</t>
        </is>
      </c>
      <c r="J1484">
        <f>J1482-J1483</f>
        <v/>
      </c>
      <c r="O1484">
        <f>O1482-O1483</f>
        <v/>
      </c>
      <c r="P1484">
        <f>P1482-P1483</f>
        <v/>
      </c>
      <c r="Q1484">
        <f>Q1482-Q1483</f>
        <v/>
      </c>
      <c r="R1484">
        <f>R1482-R1483</f>
        <v/>
      </c>
      <c r="S1484">
        <f>S1482-S1483</f>
        <v/>
      </c>
      <c r="T1484">
        <f>T1482-T1483</f>
        <v/>
      </c>
      <c r="U1484">
        <f>U1482-U1483</f>
        <v/>
      </c>
      <c r="V1484">
        <f>V1482-V1483</f>
        <v/>
      </c>
      <c r="W1484">
        <f>W1482-W1483</f>
        <v/>
      </c>
      <c r="X1484">
        <f>X1482-X1483</f>
        <v/>
      </c>
      <c r="Y1484">
        <f>Y1482-Y1483</f>
        <v/>
      </c>
      <c r="Z1484">
        <f>Z1482-Z1483</f>
        <v/>
      </c>
      <c r="AA1484">
        <f>AA1482-AA1483</f>
        <v/>
      </c>
      <c r="AB1484">
        <f>AB1482-AB1483</f>
        <v/>
      </c>
      <c r="AC1484">
        <f>AC1482-AC1483</f>
        <v/>
      </c>
      <c r="AD1484">
        <f>AD1482-AD1483</f>
        <v/>
      </c>
      <c r="AE1484">
        <f>AE1482-AE1483</f>
        <v/>
      </c>
      <c r="AF1484">
        <f>AF1482-AF1483</f>
        <v/>
      </c>
      <c r="AG1484">
        <f>AG1482-AG1483</f>
        <v/>
      </c>
      <c r="AH1484">
        <f>AH1482-AH1483</f>
        <v/>
      </c>
      <c r="AI1484">
        <f>AI1482-AI1483</f>
        <v/>
      </c>
      <c r="AJ1484">
        <f>AJ1482-AJ1483</f>
        <v/>
      </c>
      <c r="AK1484">
        <f>AK1482-AK1483</f>
        <v/>
      </c>
      <c r="AL1484">
        <f>AL1482-AL1483</f>
        <v/>
      </c>
      <c r="AM1484">
        <f>AM1482-AM1483</f>
        <v/>
      </c>
      <c r="AN1484">
        <f>AN1482-AN1483</f>
        <v/>
      </c>
      <c r="AO1484">
        <f>AO1482-AO1483</f>
        <v/>
      </c>
      <c r="AP1484">
        <f>AP1482-AP1483</f>
        <v/>
      </c>
      <c r="AQ1484">
        <f>AQ1482-AQ1483</f>
        <v/>
      </c>
    </row>
    <row r="1486">
      <c r="A1486" t="inlineStr">
        <is>
          <t>Less: direct costs</t>
        </is>
      </c>
      <c r="C1486" t="inlineStr">
        <is>
          <t>Million</t>
        </is>
      </c>
      <c r="D1486" t="inlineStr">
        <is>
          <t>QQQQ</t>
        </is>
      </c>
      <c r="J1486" s="3" t="n">
        <v>-376</v>
      </c>
      <c r="O1486" s="3" t="n">
        <v>-430</v>
      </c>
      <c r="P1486" s="3" t="n">
        <v>-122</v>
      </c>
      <c r="Q1486" s="3" t="n">
        <v>-122</v>
      </c>
      <c r="R1486" s="3" t="n">
        <v>-116</v>
      </c>
      <c r="S1486" t="n">
        <v>-112</v>
      </c>
      <c r="T1486" t="n">
        <v>-472</v>
      </c>
      <c r="U1486" t="n">
        <v>-132</v>
      </c>
      <c r="V1486" t="n">
        <v>-138</v>
      </c>
      <c r="W1486" t="n">
        <v>-143</v>
      </c>
      <c r="X1486" t="n">
        <v>-151</v>
      </c>
      <c r="Y1486" t="n">
        <v>-564</v>
      </c>
      <c r="Z1486" t="n">
        <v>-162</v>
      </c>
      <c r="AA1486" t="n">
        <v>-157</v>
      </c>
      <c r="AB1486" t="n">
        <v>-162</v>
      </c>
      <c r="AC1486" t="n">
        <v>-311</v>
      </c>
      <c r="AD1486" t="n">
        <v>-792</v>
      </c>
      <c r="AE1486" t="n">
        <v>-331</v>
      </c>
      <c r="AF1486" t="n">
        <v>-315</v>
      </c>
      <c r="AG1486" t="n">
        <v>-325</v>
      </c>
      <c r="AH1486" t="n">
        <v>-325</v>
      </c>
      <c r="AI1486" t="n">
        <v>-1296</v>
      </c>
      <c r="AJ1486" t="n">
        <v>-354</v>
      </c>
      <c r="AK1486" t="n">
        <v>-369</v>
      </c>
      <c r="AL1486" t="n">
        <v>-365</v>
      </c>
      <c r="AM1486" t="n">
        <v>-380</v>
      </c>
      <c r="AN1486" t="n">
        <v>-1468</v>
      </c>
      <c r="AO1486" t="n">
        <v>-426</v>
      </c>
      <c r="AP1486" t="n">
        <v>-433</v>
      </c>
      <c r="AQ1486" t="n">
        <v>-454</v>
      </c>
    </row>
    <row r="1487">
      <c r="A1487" t="inlineStr">
        <is>
          <t>Total</t>
        </is>
      </c>
      <c r="C1487" t="inlineStr">
        <is>
          <t>Million</t>
        </is>
      </c>
      <c r="D1487" t="inlineStr">
        <is>
          <t>QQQQ</t>
        </is>
      </c>
      <c r="S1487" t="n">
        <v>199</v>
      </c>
      <c r="T1487" t="n">
        <v>754</v>
      </c>
      <c r="U1487" t="n">
        <v>200</v>
      </c>
      <c r="V1487" t="n">
        <v>198</v>
      </c>
      <c r="W1487" t="n">
        <v>226</v>
      </c>
      <c r="X1487" t="n">
        <v>227</v>
      </c>
      <c r="Y1487" t="n">
        <v>851</v>
      </c>
      <c r="Z1487" t="n">
        <v>238</v>
      </c>
      <c r="AA1487" t="n">
        <v>263</v>
      </c>
      <c r="AB1487" t="n">
        <v>306</v>
      </c>
      <c r="AC1487" t="n">
        <v>415</v>
      </c>
      <c r="AD1487" t="n">
        <v>1222</v>
      </c>
      <c r="AE1487" t="n">
        <v>343</v>
      </c>
      <c r="AF1487" t="n">
        <v>352</v>
      </c>
      <c r="AG1487" t="n">
        <v>403</v>
      </c>
      <c r="AH1487" t="n">
        <v>446</v>
      </c>
      <c r="AI1487" t="n">
        <v>1544</v>
      </c>
      <c r="AJ1487" t="n">
        <v>447</v>
      </c>
      <c r="AK1487" t="n">
        <v>442</v>
      </c>
      <c r="AL1487" t="n">
        <v>492</v>
      </c>
      <c r="AM1487" t="n">
        <v>517</v>
      </c>
      <c r="AN1487" t="n">
        <v>1898</v>
      </c>
      <c r="AO1487" t="n">
        <v>539</v>
      </c>
      <c r="AP1487" t="n">
        <v>560</v>
      </c>
      <c r="AQ1487" t="n">
        <v>567</v>
      </c>
    </row>
    <row r="1488">
      <c r="A1488" t="inlineStr">
        <is>
          <t>Total-c</t>
        </is>
      </c>
      <c r="S1488">
        <f>SUM(S1482,S1486)</f>
        <v/>
      </c>
      <c r="T1488">
        <f>SUM(T1482,T1486)</f>
        <v/>
      </c>
      <c r="U1488">
        <f>SUM(U1482,U1486)</f>
        <v/>
      </c>
      <c r="V1488">
        <f>SUM(V1482,V1486)</f>
        <v/>
      </c>
      <c r="W1488">
        <f>SUM(W1482,W1486)</f>
        <v/>
      </c>
      <c r="X1488">
        <f>SUM(X1482,X1486)</f>
        <v/>
      </c>
      <c r="Y1488">
        <f>SUM(Y1482,Y1486)</f>
        <v/>
      </c>
      <c r="Z1488">
        <f>SUM(Z1482,Z1486)</f>
        <v/>
      </c>
      <c r="AA1488">
        <f>SUM(AA1482,AA1486)</f>
        <v/>
      </c>
      <c r="AB1488">
        <f>SUM(AB1482,AB1486)</f>
        <v/>
      </c>
      <c r="AC1488">
        <f>SUM(AC1482,AC1486)</f>
        <v/>
      </c>
      <c r="AD1488">
        <f>SUM(AD1482,AD1486)</f>
        <v/>
      </c>
      <c r="AE1488">
        <f>SUM(AE1482,AE1486)</f>
        <v/>
      </c>
      <c r="AF1488">
        <f>SUM(AF1482,AF1486)</f>
        <v/>
      </c>
      <c r="AG1488">
        <f>SUM(AG1482,AG1486)</f>
        <v/>
      </c>
      <c r="AH1488">
        <f>SUM(AH1482,AH1486)</f>
        <v/>
      </c>
      <c r="AI1488">
        <f>SUM(AI1482,AI1486)</f>
        <v/>
      </c>
      <c r="AJ1488">
        <f>SUM(AJ1482,AJ1486)</f>
        <v/>
      </c>
      <c r="AK1488">
        <f>SUM(AK1482,AK1486)</f>
        <v/>
      </c>
      <c r="AL1488">
        <f>SUM(AL1482,AL1486)</f>
        <v/>
      </c>
      <c r="AM1488">
        <f>SUM(AM1482,AM1486)</f>
        <v/>
      </c>
      <c r="AN1488">
        <f>SUM(AN1482,AN1486)</f>
        <v/>
      </c>
      <c r="AO1488">
        <f>SUM(AO1482,AO1486)</f>
        <v/>
      </c>
      <c r="AP1488">
        <f>SUM(AP1482,AP1486)</f>
        <v/>
      </c>
      <c r="AQ1488">
        <f>SUM(AQ1482,AQ1486)</f>
        <v/>
      </c>
    </row>
    <row r="1489">
      <c r="A1489" t="inlineStr">
        <is>
          <t>Sum check</t>
        </is>
      </c>
      <c r="S1489">
        <f>S1487-S1488</f>
        <v/>
      </c>
      <c r="T1489">
        <f>T1487-T1488</f>
        <v/>
      </c>
      <c r="U1489">
        <f>U1487-U1488</f>
        <v/>
      </c>
      <c r="V1489">
        <f>V1487-V1488</f>
        <v/>
      </c>
      <c r="W1489">
        <f>W1487-W1488</f>
        <v/>
      </c>
      <c r="X1489">
        <f>X1487-X1488</f>
        <v/>
      </c>
      <c r="Y1489">
        <f>Y1487-Y1488</f>
        <v/>
      </c>
      <c r="Z1489">
        <f>Z1487-Z1488</f>
        <v/>
      </c>
      <c r="AA1489">
        <f>AA1487-AA1488</f>
        <v/>
      </c>
      <c r="AB1489">
        <f>AB1487-AB1488</f>
        <v/>
      </c>
      <c r="AC1489">
        <f>AC1487-AC1488</f>
        <v/>
      </c>
      <c r="AD1489">
        <f>AD1487-AD1488</f>
        <v/>
      </c>
      <c r="AE1489">
        <f>AE1487-AE1488</f>
        <v/>
      </c>
      <c r="AF1489">
        <f>AF1487-AF1488</f>
        <v/>
      </c>
      <c r="AG1489">
        <f>AG1487-AG1488</f>
        <v/>
      </c>
      <c r="AH1489">
        <f>AH1487-AH1488</f>
        <v/>
      </c>
      <c r="AI1489">
        <f>AI1487-AI1488</f>
        <v/>
      </c>
      <c r="AJ1489">
        <f>AJ1487-AJ1488</f>
        <v/>
      </c>
      <c r="AK1489">
        <f>AK1487-AK1488</f>
        <v/>
      </c>
      <c r="AL1489">
        <f>AL1487-AL1488</f>
        <v/>
      </c>
      <c r="AM1489">
        <f>AM1487-AM1488</f>
        <v/>
      </c>
      <c r="AN1489">
        <f>AN1487-AN1488</f>
        <v/>
      </c>
      <c r="AO1489">
        <f>AO1487-AO1488</f>
        <v/>
      </c>
      <c r="AP1489">
        <f>AP1487-AP1488</f>
        <v/>
      </c>
      <c r="AQ1489">
        <f>AQ1487-AQ1488</f>
        <v/>
      </c>
    </row>
    <row r="1490">
      <c r="A1490" t="inlineStr">
        <is>
          <t>Link check</t>
        </is>
      </c>
    </row>
    <row r="1492">
      <c r="A1492" t="inlineStr">
        <is>
          <t>Performance fees</t>
        </is>
      </c>
      <c r="C1492" t="inlineStr">
        <is>
          <t>Million</t>
        </is>
      </c>
      <c r="D1492" t="inlineStr">
        <is>
          <t>QQQQ</t>
        </is>
      </c>
      <c r="E1492" t="inlineStr">
        <is>
          <t>Yes</t>
        </is>
      </c>
      <c r="S1492" t="n">
        <v>117</v>
      </c>
      <c r="T1492" t="n">
        <v>142</v>
      </c>
      <c r="U1492" t="n">
        <v>143</v>
      </c>
      <c r="V1492" t="n">
        <v>41</v>
      </c>
      <c r="W1492" t="n">
        <v>94</v>
      </c>
      <c r="Y1492" t="n">
        <v>278</v>
      </c>
      <c r="AK1492" t="n">
        <v>79</v>
      </c>
      <c r="AM1492" t="n">
        <v>78</v>
      </c>
      <c r="AN1492" t="n">
        <v>157</v>
      </c>
    </row>
    <row r="1493">
      <c r="A1493" t="inlineStr">
        <is>
          <t>Less: fee related earnings not attributable to BAM</t>
        </is>
      </c>
      <c r="C1493" t="inlineStr">
        <is>
          <t>Million</t>
        </is>
      </c>
      <c r="D1493" t="inlineStr">
        <is>
          <t>QQQQ</t>
        </is>
      </c>
      <c r="E1493" t="inlineStr">
        <is>
          <t>Yes</t>
        </is>
      </c>
      <c r="AC1493" t="n">
        <v>-21</v>
      </c>
      <c r="AD1493" t="n">
        <v>-21</v>
      </c>
      <c r="AE1493" t="n">
        <v>-22</v>
      </c>
      <c r="AF1493" t="n">
        <v>-28</v>
      </c>
      <c r="AG1493" t="n">
        <v>-31</v>
      </c>
      <c r="AH1493" t="n">
        <v>-35</v>
      </c>
      <c r="AI1493" t="n">
        <v>-116</v>
      </c>
      <c r="AJ1493" t="n">
        <v>-34</v>
      </c>
      <c r="AK1493" t="n">
        <v>-38</v>
      </c>
      <c r="AL1493" t="n">
        <v>-41</v>
      </c>
      <c r="AM1493" t="n">
        <v>-43</v>
      </c>
      <c r="AN1493" t="n">
        <v>-156</v>
      </c>
      <c r="AO1493" t="n">
        <v>-38</v>
      </c>
      <c r="AP1493" t="n">
        <v>-35</v>
      </c>
      <c r="AQ1493" t="n">
        <v>-36</v>
      </c>
    </row>
    <row r="1494">
      <c r="A1494" t="inlineStr">
        <is>
          <t>Fee related earnings</t>
        </is>
      </c>
      <c r="C1494" t="inlineStr">
        <is>
          <t>Million</t>
        </is>
      </c>
      <c r="D1494" t="inlineStr">
        <is>
          <t>QQQQ</t>
        </is>
      </c>
      <c r="E1494" t="inlineStr">
        <is>
          <t>Yes</t>
        </is>
      </c>
      <c r="J1494" s="3" t="n">
        <v>496</v>
      </c>
      <c r="O1494" s="3" t="n">
        <v>712</v>
      </c>
      <c r="P1494" s="3" t="n">
        <v>163</v>
      </c>
      <c r="Q1494" s="3" t="n">
        <v>231</v>
      </c>
      <c r="R1494" s="3" t="n">
        <v>186</v>
      </c>
      <c r="S1494" t="n">
        <v>316</v>
      </c>
      <c r="T1494" t="n">
        <v>896</v>
      </c>
      <c r="U1494" t="n">
        <v>343</v>
      </c>
      <c r="V1494" t="n">
        <v>239</v>
      </c>
      <c r="W1494" t="n">
        <v>320</v>
      </c>
      <c r="X1494" t="n">
        <v>227</v>
      </c>
      <c r="Y1494" t="n">
        <v>1129</v>
      </c>
      <c r="Z1494" t="n">
        <v>238</v>
      </c>
      <c r="AA1494" t="n">
        <v>263</v>
      </c>
      <c r="AB1494" t="n">
        <v>306</v>
      </c>
      <c r="AC1494" t="n">
        <v>394</v>
      </c>
      <c r="AD1494" t="n">
        <v>1201</v>
      </c>
      <c r="AE1494" t="n">
        <v>321</v>
      </c>
      <c r="AF1494" t="n">
        <v>324</v>
      </c>
      <c r="AG1494" t="n">
        <v>372</v>
      </c>
      <c r="AH1494" t="n">
        <v>411</v>
      </c>
      <c r="AI1494" t="n">
        <v>1428</v>
      </c>
      <c r="AJ1494" t="n">
        <v>413</v>
      </c>
      <c r="AK1494" t="n">
        <v>483</v>
      </c>
      <c r="AL1494" t="n">
        <v>451</v>
      </c>
      <c r="AM1494" t="n">
        <v>552</v>
      </c>
      <c r="AN1494" t="n">
        <v>1899</v>
      </c>
      <c r="AO1494" t="n">
        <v>501</v>
      </c>
      <c r="AP1494" t="n">
        <v>525</v>
      </c>
      <c r="AQ1494" t="n">
        <v>531</v>
      </c>
    </row>
    <row r="1495">
      <c r="A1495" t="inlineStr">
        <is>
          <t>Fee related earnings-c</t>
        </is>
      </c>
      <c r="J1495">
        <f>SUM(J1482,J1486)</f>
        <v/>
      </c>
      <c r="O1495">
        <f>SUM(O1482,O1486)</f>
        <v/>
      </c>
      <c r="P1495">
        <f>SUM(P1482,P1486)</f>
        <v/>
      </c>
      <c r="Q1495">
        <f>SUM(Q1482,Q1486)</f>
        <v/>
      </c>
      <c r="R1495">
        <f>SUM(R1482,R1486)</f>
        <v/>
      </c>
      <c r="S1495">
        <f>SUM(S1487,S1493,S1492)</f>
        <v/>
      </c>
      <c r="T1495">
        <f>SUM(T1487,T1493,T1492)</f>
        <v/>
      </c>
      <c r="U1495">
        <f>SUM(U1487,U1493,U1492)</f>
        <v/>
      </c>
      <c r="V1495">
        <f>SUM(V1487,V1493,V1492)</f>
        <v/>
      </c>
      <c r="W1495">
        <f>SUM(W1487,W1493,W1492)</f>
        <v/>
      </c>
      <c r="X1495">
        <f>SUM(X1487,X1493,X1492)</f>
        <v/>
      </c>
      <c r="Y1495">
        <f>SUM(Y1487,Y1493,Y1492)</f>
        <v/>
      </c>
      <c r="Z1495">
        <f>SUM(Z1487,Z1493,Z1492)</f>
        <v/>
      </c>
      <c r="AA1495">
        <f>SUM(AA1487,AA1493,AA1492)</f>
        <v/>
      </c>
      <c r="AB1495">
        <f>SUM(AB1487,AB1493,AB1492)</f>
        <v/>
      </c>
      <c r="AC1495">
        <f>SUM(AC1487,AC1493,AC1492)</f>
        <v/>
      </c>
      <c r="AD1495">
        <f>SUM(AD1487,AD1493,AD1492)</f>
        <v/>
      </c>
      <c r="AE1495">
        <f>SUM(AE1487,AE1493,AE1492)</f>
        <v/>
      </c>
      <c r="AF1495">
        <f>SUM(AF1487,AF1493,AF1492)</f>
        <v/>
      </c>
      <c r="AG1495">
        <f>SUM(AG1487,AG1493,AG1492)</f>
        <v/>
      </c>
      <c r="AH1495">
        <f>SUM(AH1487,AH1493,AH1492)</f>
        <v/>
      </c>
      <c r="AI1495">
        <f>SUM(AI1487,AI1493,AI1492)</f>
        <v/>
      </c>
      <c r="AJ1495">
        <f>SUM(AJ1487,AJ1493,AJ1492)</f>
        <v/>
      </c>
      <c r="AK1495">
        <f>SUM(AK1487,AK1493,AK1492)</f>
        <v/>
      </c>
      <c r="AL1495">
        <f>SUM(AL1487,AL1493,AL1492)</f>
        <v/>
      </c>
      <c r="AM1495">
        <f>SUM(AM1487,AM1493,AM1492)</f>
        <v/>
      </c>
      <c r="AN1495">
        <f>SUM(AN1487,AN1493,AN1492)</f>
        <v/>
      </c>
      <c r="AO1495">
        <f>SUM(AO1487,AO1493,AO1492)</f>
        <v/>
      </c>
      <c r="AP1495">
        <f>SUM(AP1487,AP1493,AP1492)</f>
        <v/>
      </c>
      <c r="AQ1495">
        <f>SUM(AQ1487,AQ1493,AQ1492)</f>
        <v/>
      </c>
    </row>
    <row r="1496">
      <c r="A1496" t="inlineStr">
        <is>
          <t>Sum check</t>
        </is>
      </c>
      <c r="J1496">
        <f>J1494-J1495</f>
        <v/>
      </c>
      <c r="O1496">
        <f>O1494-O1495</f>
        <v/>
      </c>
      <c r="P1496">
        <f>P1494-P1495</f>
        <v/>
      </c>
      <c r="Q1496">
        <f>Q1494-Q1495</f>
        <v/>
      </c>
      <c r="R1496">
        <f>R1494-R1495</f>
        <v/>
      </c>
      <c r="S1496">
        <f>S1494-S1495</f>
        <v/>
      </c>
      <c r="T1496">
        <f>T1494-T1495</f>
        <v/>
      </c>
      <c r="U1496">
        <f>U1494-U1495</f>
        <v/>
      </c>
      <c r="V1496">
        <f>V1494-V1495</f>
        <v/>
      </c>
      <c r="W1496">
        <f>W1494-W1495</f>
        <v/>
      </c>
      <c r="X1496">
        <f>X1494-X1495</f>
        <v/>
      </c>
      <c r="Y1496">
        <f>Y1494-Y1495</f>
        <v/>
      </c>
      <c r="Z1496">
        <f>Z1494-Z1495</f>
        <v/>
      </c>
      <c r="AA1496">
        <f>AA1494-AA1495</f>
        <v/>
      </c>
      <c r="AB1496">
        <f>AB1494-AB1495</f>
        <v/>
      </c>
      <c r="AC1496">
        <f>AC1494-AC1495</f>
        <v/>
      </c>
      <c r="AD1496">
        <f>AD1494-AD1495</f>
        <v/>
      </c>
      <c r="AE1496">
        <f>AE1494-AE1495</f>
        <v/>
      </c>
      <c r="AF1496">
        <f>AF1494-AF1495</f>
        <v/>
      </c>
      <c r="AG1496">
        <f>AG1494-AG1495</f>
        <v/>
      </c>
      <c r="AH1496">
        <f>AH1494-AH1495</f>
        <v/>
      </c>
      <c r="AI1496">
        <f>AI1494-AI1495</f>
        <v/>
      </c>
      <c r="AJ1496">
        <f>AJ1494-AJ1495</f>
        <v/>
      </c>
      <c r="AK1496">
        <f>AK1494-AK1495</f>
        <v/>
      </c>
      <c r="AL1496">
        <f>AL1494-AL1495</f>
        <v/>
      </c>
      <c r="AM1496">
        <f>AM1494-AM1495</f>
        <v/>
      </c>
      <c r="AN1496">
        <f>AN1494-AN1495</f>
        <v/>
      </c>
      <c r="AO1496">
        <f>AO1494-AO1495</f>
        <v/>
      </c>
      <c r="AP1496">
        <f>AP1494-AP1495</f>
        <v/>
      </c>
      <c r="AQ1496">
        <f>AQ1494-AQ1495</f>
        <v/>
      </c>
    </row>
    <row r="1497">
      <c r="A1497" t="inlineStr">
        <is>
          <t>Link check</t>
        </is>
      </c>
      <c r="AK1497">
        <f>AK1494-AK2710</f>
        <v/>
      </c>
      <c r="AL1497">
        <f>AL1494-AL2710</f>
        <v/>
      </c>
      <c r="AM1497">
        <f>AM1494-AM2710</f>
        <v/>
      </c>
      <c r="AN1497">
        <f>AN1494-AN2710</f>
        <v/>
      </c>
      <c r="AO1497">
        <f>AO1494-AO2710</f>
        <v/>
      </c>
      <c r="AP1497">
        <f>AP1494-AP2710</f>
        <v/>
      </c>
      <c r="AQ1497">
        <f>AQ1494-AQ2710</f>
        <v/>
      </c>
      <c r="AR1497">
        <f>AR1500-AR2715</f>
        <v/>
      </c>
      <c r="AS1497">
        <f>AS1500-AS2715</f>
        <v/>
      </c>
    </row>
    <row r="1499">
      <c r="A1499" t="inlineStr">
        <is>
          <t>Operating FFO</t>
        </is>
      </c>
    </row>
    <row r="1500">
      <c r="A1500" s="2" t="inlineStr">
        <is>
          <t>Fee-related earnings</t>
        </is>
      </c>
      <c r="B1500" s="2" t="n"/>
      <c r="C1500" s="2" t="inlineStr">
        <is>
          <t>Million</t>
        </is>
      </c>
      <c r="D1500" s="2" t="inlineStr">
        <is>
          <t>QQQQ</t>
        </is>
      </c>
      <c r="E1500" s="2" t="n"/>
      <c r="F1500" s="2" t="n"/>
      <c r="G1500" s="2" t="n"/>
      <c r="H1500" s="2" t="n"/>
      <c r="I1500" s="2" t="n"/>
      <c r="J1500" s="2" t="n"/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n"/>
      <c r="AK1500" s="2" t="n"/>
      <c r="AL1500" s="2" t="n"/>
      <c r="AM1500" s="2" t="n">
        <v>534</v>
      </c>
      <c r="AN1500" s="2" t="n">
        <v>1827</v>
      </c>
      <c r="AO1500" s="2" t="n"/>
      <c r="AP1500" s="2" t="n"/>
      <c r="AQ1500" s="2" t="n"/>
      <c r="AR1500" s="2" t="n">
        <v>576</v>
      </c>
      <c r="AS1500" s="2" t="n">
        <v>2108</v>
      </c>
      <c r="AT1500" s="2" t="n"/>
    </row>
    <row r="1501">
      <c r="A1501" t="inlineStr">
        <is>
          <t>Link check</t>
        </is>
      </c>
      <c r="AR1501">
        <f>AR1500-AR2715</f>
        <v/>
      </c>
      <c r="AS1501">
        <f>AS1500-AS2715</f>
        <v/>
      </c>
    </row>
    <row r="1502">
      <c r="A1502" t="inlineStr">
        <is>
          <t>Cash taxes</t>
        </is>
      </c>
      <c r="C1502" t="inlineStr">
        <is>
          <t>Million</t>
        </is>
      </c>
      <c r="D1502" t="inlineStr">
        <is>
          <t>QQQQ</t>
        </is>
      </c>
      <c r="AM1502" s="3" t="n">
        <v>-18</v>
      </c>
      <c r="AN1502" s="3" t="n">
        <v>-58</v>
      </c>
      <c r="AR1502" t="n">
        <v>-35</v>
      </c>
      <c r="AS1502" t="n">
        <v>-98</v>
      </c>
    </row>
    <row r="1503">
      <c r="A1503" t="inlineStr">
        <is>
          <t>Other income</t>
        </is>
      </c>
      <c r="C1503" t="inlineStr">
        <is>
          <t>Million</t>
        </is>
      </c>
      <c r="D1503" t="inlineStr">
        <is>
          <t>QQQQ</t>
        </is>
      </c>
      <c r="AM1503" s="3" t="n">
        <v>2</v>
      </c>
      <c r="AN1503" s="3" t="n">
        <v>40</v>
      </c>
      <c r="AR1503" t="n">
        <v>3</v>
      </c>
      <c r="AS1503" t="n">
        <v>-14</v>
      </c>
    </row>
    <row r="1504">
      <c r="A1504" t="inlineStr">
        <is>
          <t>Amounts not attributable to corporation</t>
        </is>
      </c>
      <c r="C1504" t="inlineStr">
        <is>
          <t>Million</t>
        </is>
      </c>
      <c r="D1504" t="inlineStr">
        <is>
          <t>QQQQ</t>
        </is>
      </c>
      <c r="AR1504" t="n">
        <v>-33</v>
      </c>
      <c r="AS1504" t="n">
        <v>-33</v>
      </c>
    </row>
    <row r="1505">
      <c r="A1505" t="inlineStr">
        <is>
          <t>Asset management business</t>
        </is>
      </c>
      <c r="C1505" t="inlineStr">
        <is>
          <t>Million</t>
        </is>
      </c>
      <c r="D1505" t="inlineStr">
        <is>
          <t>QQQQ</t>
        </is>
      </c>
      <c r="AM1505" s="3" t="n">
        <v>518</v>
      </c>
      <c r="AN1505" s="3" t="n">
        <v>1809</v>
      </c>
      <c r="AR1505" t="n">
        <v>511</v>
      </c>
      <c r="AS1505" t="n">
        <v>1963</v>
      </c>
    </row>
    <row r="1506">
      <c r="A1506" t="inlineStr">
        <is>
          <t>Asset management business-c</t>
        </is>
      </c>
      <c r="AM1506">
        <f>SUM(AM1502:AM1504,AM1500)</f>
        <v/>
      </c>
      <c r="AN1506">
        <f>SUM(AN1502:AN1504,AN1500)</f>
        <v/>
      </c>
      <c r="AR1506">
        <f>SUM(AR1502:AR1504,AR1500)</f>
        <v/>
      </c>
      <c r="AS1506">
        <f>SUM(AS1502:AS1504,AS1500)</f>
        <v/>
      </c>
    </row>
    <row r="1507">
      <c r="A1507" t="inlineStr">
        <is>
          <t>Sum check</t>
        </is>
      </c>
      <c r="AM1507">
        <f>AM1505-AM1506</f>
        <v/>
      </c>
      <c r="AN1507">
        <f>AN1505-AN1506</f>
        <v/>
      </c>
      <c r="AR1507">
        <f>AR1505-AR1506</f>
        <v/>
      </c>
      <c r="AS1507">
        <f>AS1505-AS1506</f>
        <v/>
      </c>
    </row>
    <row r="1509">
      <c r="A1509" t="inlineStr">
        <is>
          <t>Invested capital</t>
        </is>
      </c>
    </row>
    <row r="1510">
      <c r="A1510" t="inlineStr">
        <is>
          <t>Listed affiliates</t>
        </is>
      </c>
    </row>
    <row r="1511">
      <c r="A1511" t="inlineStr">
        <is>
          <t>Brookfield property partners L.P. (BPY)</t>
        </is>
      </c>
      <c r="C1511" t="inlineStr">
        <is>
          <t>Million</t>
        </is>
      </c>
      <c r="D1511" t="inlineStr">
        <is>
          <t>QQQQ</t>
        </is>
      </c>
      <c r="S1511" t="n">
        <v>196</v>
      </c>
      <c r="T1511" t="n">
        <v>744</v>
      </c>
      <c r="U1511" t="n">
        <v>210</v>
      </c>
      <c r="V1511" t="n">
        <v>189</v>
      </c>
      <c r="W1511" t="n">
        <v>175</v>
      </c>
      <c r="X1511" t="n">
        <v>226</v>
      </c>
      <c r="Y1511" t="n">
        <v>800</v>
      </c>
      <c r="Z1511" t="n">
        <v>168</v>
      </c>
      <c r="AA1511" t="n">
        <v>178</v>
      </c>
      <c r="AB1511" t="n">
        <v>168</v>
      </c>
      <c r="AC1511" t="n">
        <v>196</v>
      </c>
      <c r="AD1511" t="n">
        <v>710</v>
      </c>
      <c r="AE1511" t="n">
        <v>160</v>
      </c>
      <c r="AF1511" t="n">
        <v>87</v>
      </c>
      <c r="AG1511" t="n">
        <v>79</v>
      </c>
      <c r="AH1511" t="n">
        <v>87</v>
      </c>
      <c r="AI1511" t="n">
        <v>413</v>
      </c>
      <c r="AJ1511" t="n">
        <v>61</v>
      </c>
      <c r="AK1511" t="n">
        <v>94</v>
      </c>
    </row>
    <row r="1512">
      <c r="A1512" t="inlineStr">
        <is>
          <t>Brookfield Renewable partners (BEP)</t>
        </is>
      </c>
      <c r="C1512" t="inlineStr">
        <is>
          <t>Million</t>
        </is>
      </c>
      <c r="D1512" t="inlineStr">
        <is>
          <t>QQQQ</t>
        </is>
      </c>
      <c r="S1512" t="n">
        <v>81</v>
      </c>
      <c r="T1512" t="n">
        <v>336</v>
      </c>
      <c r="U1512" t="n">
        <v>110</v>
      </c>
      <c r="V1512" t="n">
        <v>98</v>
      </c>
      <c r="W1512" t="n">
        <v>58</v>
      </c>
      <c r="X1512" t="n">
        <v>115</v>
      </c>
      <c r="Y1512" t="n">
        <v>381</v>
      </c>
      <c r="Z1512" t="n">
        <v>130</v>
      </c>
      <c r="AA1512" t="n">
        <v>132</v>
      </c>
      <c r="AB1512" t="n">
        <v>72</v>
      </c>
      <c r="AC1512" t="n">
        <v>96</v>
      </c>
      <c r="AD1512" t="n">
        <v>430</v>
      </c>
      <c r="AE1512" t="n">
        <v>123</v>
      </c>
      <c r="AF1512" t="n">
        <v>118</v>
      </c>
      <c r="AG1512" t="n">
        <v>72</v>
      </c>
      <c r="AH1512" t="n">
        <v>84</v>
      </c>
      <c r="AI1512" t="n">
        <v>397</v>
      </c>
      <c r="AJ1512" t="n">
        <v>89</v>
      </c>
      <c r="AK1512" t="n">
        <v>86</v>
      </c>
    </row>
    <row r="1513">
      <c r="A1513" t="inlineStr">
        <is>
          <t>Brookfield infrastructure partners L.P. (BIP)</t>
        </is>
      </c>
      <c r="C1513" t="inlineStr">
        <is>
          <t>Million</t>
        </is>
      </c>
      <c r="D1513" t="inlineStr">
        <is>
          <t>QQQQ</t>
        </is>
      </c>
      <c r="S1513" t="n">
        <v>85</v>
      </c>
      <c r="T1513" t="n">
        <v>316</v>
      </c>
      <c r="U1513" t="n">
        <v>89</v>
      </c>
      <c r="V1513" t="n">
        <v>78</v>
      </c>
      <c r="W1513" t="n">
        <v>73</v>
      </c>
      <c r="X1513" t="n">
        <v>87</v>
      </c>
      <c r="Y1513" t="n">
        <v>327</v>
      </c>
      <c r="Z1513" t="n">
        <v>92</v>
      </c>
      <c r="AA1513" t="n">
        <v>88</v>
      </c>
      <c r="AB1513" t="n">
        <v>84</v>
      </c>
      <c r="AC1513" t="n">
        <v>90</v>
      </c>
      <c r="AD1513" t="n">
        <v>354</v>
      </c>
      <c r="AE1513" t="n">
        <v>88</v>
      </c>
      <c r="AF1513" t="n">
        <v>81</v>
      </c>
      <c r="AG1513" t="n">
        <v>90</v>
      </c>
      <c r="AH1513" t="n">
        <v>99</v>
      </c>
      <c r="AI1513" t="n">
        <v>358</v>
      </c>
      <c r="AJ1513" t="n">
        <v>103</v>
      </c>
      <c r="AK1513" t="n">
        <v>89</v>
      </c>
    </row>
    <row r="1514">
      <c r="A1514" t="inlineStr">
        <is>
          <t>Brookfield business partners L.P. (BBU)</t>
        </is>
      </c>
      <c r="C1514" t="inlineStr">
        <is>
          <t>Million</t>
        </is>
      </c>
      <c r="D1514" t="inlineStr">
        <is>
          <t>QQQQ</t>
        </is>
      </c>
      <c r="S1514" t="n">
        <v>47</v>
      </c>
      <c r="T1514" t="n">
        <v>132</v>
      </c>
      <c r="U1514" t="n">
        <v>99</v>
      </c>
      <c r="V1514" t="n">
        <v>83</v>
      </c>
      <c r="W1514" t="n">
        <v>116</v>
      </c>
      <c r="X1514" t="n">
        <v>114</v>
      </c>
      <c r="Y1514" t="n">
        <v>412</v>
      </c>
      <c r="Z1514" t="n">
        <v>139</v>
      </c>
      <c r="AA1514" t="n">
        <v>94</v>
      </c>
      <c r="AB1514" t="n">
        <v>132</v>
      </c>
      <c r="AC1514" t="n">
        <v>129</v>
      </c>
      <c r="AD1514" t="n">
        <v>494</v>
      </c>
      <c r="AE1514" t="n">
        <v>96</v>
      </c>
      <c r="AF1514" t="n">
        <v>109</v>
      </c>
      <c r="AG1514" t="n">
        <v>132</v>
      </c>
      <c r="AH1514" t="n">
        <v>161</v>
      </c>
      <c r="AI1514" t="n">
        <v>498</v>
      </c>
      <c r="AJ1514" t="n">
        <v>137</v>
      </c>
      <c r="AK1514" t="n">
        <v>130</v>
      </c>
    </row>
    <row r="1515">
      <c r="A1515" t="inlineStr">
        <is>
          <t>Total</t>
        </is>
      </c>
      <c r="C1515" t="inlineStr">
        <is>
          <t>Million</t>
        </is>
      </c>
      <c r="D1515" t="inlineStr">
        <is>
          <t>QQQQ</t>
        </is>
      </c>
      <c r="S1515" t="n">
        <v>409</v>
      </c>
      <c r="T1515" t="n">
        <v>1528</v>
      </c>
      <c r="U1515" t="n">
        <v>508</v>
      </c>
      <c r="V1515" t="n">
        <v>448</v>
      </c>
      <c r="W1515" t="n">
        <v>422</v>
      </c>
      <c r="X1515" t="n">
        <v>542</v>
      </c>
      <c r="Y1515" t="n">
        <v>1920</v>
      </c>
      <c r="Z1515" t="n">
        <v>529</v>
      </c>
      <c r="AA1515" t="n">
        <v>492</v>
      </c>
      <c r="AB1515" t="n">
        <v>456</v>
      </c>
      <c r="AC1515" t="n">
        <v>511</v>
      </c>
      <c r="AD1515" t="n">
        <v>1988</v>
      </c>
      <c r="AE1515" t="n">
        <v>467</v>
      </c>
      <c r="AF1515" t="n">
        <v>395</v>
      </c>
      <c r="AG1515" t="n">
        <v>373</v>
      </c>
      <c r="AH1515" t="n">
        <v>431</v>
      </c>
      <c r="AI1515" t="n">
        <v>1666</v>
      </c>
      <c r="AJ1515" t="n">
        <v>390</v>
      </c>
      <c r="AK1515" t="n">
        <v>399</v>
      </c>
    </row>
    <row r="1516">
      <c r="A1516" t="inlineStr">
        <is>
          <t>Total-c</t>
        </is>
      </c>
      <c r="S1516">
        <f>SUM(S1511:S1514)</f>
        <v/>
      </c>
      <c r="T1516">
        <f>SUM(T1511:T1514)</f>
        <v/>
      </c>
      <c r="U1516">
        <f>SUM(U1511:U1514)</f>
        <v/>
      </c>
      <c r="V1516">
        <f>SUM(V1511:V1514)</f>
        <v/>
      </c>
      <c r="W1516">
        <f>SUM(W1511:W1514)</f>
        <v/>
      </c>
      <c r="X1516">
        <f>SUM(X1511:X1514)</f>
        <v/>
      </c>
      <c r="Y1516">
        <f>SUM(Y1511:Y1514)</f>
        <v/>
      </c>
      <c r="Z1516">
        <f>SUM(Z1511:Z1514)</f>
        <v/>
      </c>
      <c r="AA1516">
        <f>SUM(AA1511:AA1514)</f>
        <v/>
      </c>
      <c r="AB1516">
        <f>SUM(AB1511:AB1514)</f>
        <v/>
      </c>
      <c r="AC1516">
        <f>SUM(AC1511:AC1514)</f>
        <v/>
      </c>
      <c r="AD1516">
        <f>SUM(AD1511:AD1514)</f>
        <v/>
      </c>
      <c r="AE1516">
        <f>SUM(AE1511:AE1514)</f>
        <v/>
      </c>
      <c r="AF1516">
        <f>SUM(AF1511:AF1514)</f>
        <v/>
      </c>
      <c r="AG1516">
        <f>SUM(AG1511:AG1514)</f>
        <v/>
      </c>
      <c r="AH1516">
        <f>SUM(AH1511:AH1514)</f>
        <v/>
      </c>
      <c r="AI1516">
        <f>SUM(AI1511:AI1514)</f>
        <v/>
      </c>
      <c r="AJ1516">
        <f>SUM(AJ1511:AJ1514)</f>
        <v/>
      </c>
      <c r="AK1516">
        <f>SUM(AK1511:AK1514)</f>
        <v/>
      </c>
    </row>
    <row r="1517">
      <c r="A1517" t="inlineStr">
        <is>
          <t>Sum check</t>
        </is>
      </c>
      <c r="S1517">
        <f>S1515-S1516</f>
        <v/>
      </c>
      <c r="T1517">
        <f>T1515-T1516</f>
        <v/>
      </c>
      <c r="U1517">
        <f>U1515-U1516</f>
        <v/>
      </c>
      <c r="V1517">
        <f>V1515-V1516</f>
        <v/>
      </c>
      <c r="W1517">
        <f>W1515-W1516</f>
        <v/>
      </c>
      <c r="X1517">
        <f>X1515-X1516</f>
        <v/>
      </c>
      <c r="Y1517">
        <f>Y1515-Y1516</f>
        <v/>
      </c>
      <c r="Z1517">
        <f>Z1515-Z1516</f>
        <v/>
      </c>
      <c r="AA1517">
        <f>AA1515-AA1516</f>
        <v/>
      </c>
      <c r="AB1517">
        <f>AB1515-AB1516</f>
        <v/>
      </c>
      <c r="AC1517">
        <f>AC1515-AC1516</f>
        <v/>
      </c>
      <c r="AD1517">
        <f>AD1515-AD1516</f>
        <v/>
      </c>
      <c r="AE1517">
        <f>AE1515-AE1516</f>
        <v/>
      </c>
      <c r="AF1517">
        <f>AF1515-AF1516</f>
        <v/>
      </c>
      <c r="AG1517">
        <f>AG1515-AG1516</f>
        <v/>
      </c>
      <c r="AH1517">
        <f>AH1515-AH1516</f>
        <v/>
      </c>
      <c r="AI1517">
        <f>AI1515-AI1516</f>
        <v/>
      </c>
      <c r="AJ1517">
        <f>AJ1515-AJ1516</f>
        <v/>
      </c>
      <c r="AK1517">
        <f>AK1515-AK1516</f>
        <v/>
      </c>
    </row>
    <row r="1519">
      <c r="A1519" t="inlineStr">
        <is>
          <t>Perpetual affiliates</t>
        </is>
      </c>
      <c r="C1519" t="inlineStr">
        <is>
          <t>Million</t>
        </is>
      </c>
      <c r="D1519" t="inlineStr">
        <is>
          <t>QQQQ</t>
        </is>
      </c>
      <c r="AL1519" t="n">
        <v>560</v>
      </c>
      <c r="AM1519" t="n">
        <v>773</v>
      </c>
      <c r="AN1519" t="n">
        <v>2206</v>
      </c>
      <c r="AO1519" t="n">
        <v>686</v>
      </c>
      <c r="AP1519" t="n">
        <v>685</v>
      </c>
      <c r="AQ1519" t="n">
        <v>529</v>
      </c>
      <c r="AR1519" t="n">
        <v>605</v>
      </c>
      <c r="AS1519" t="n">
        <v>2702</v>
      </c>
    </row>
    <row r="1520">
      <c r="A1520" t="inlineStr">
        <is>
          <t>Corporate cash and financial assets</t>
        </is>
      </c>
      <c r="C1520" t="inlineStr">
        <is>
          <t>Million</t>
        </is>
      </c>
      <c r="D1520" t="inlineStr">
        <is>
          <t>QQQQ</t>
        </is>
      </c>
      <c r="S1520" t="n">
        <v>61</v>
      </c>
      <c r="T1520" t="n">
        <v>145</v>
      </c>
      <c r="U1520" t="n">
        <v>22</v>
      </c>
      <c r="V1520" t="n">
        <v>14</v>
      </c>
      <c r="W1520" t="n">
        <v>19</v>
      </c>
      <c r="X1520" t="n">
        <v>-44</v>
      </c>
      <c r="Y1520" t="n">
        <v>11</v>
      </c>
      <c r="Z1520" t="n">
        <v>98</v>
      </c>
      <c r="AA1520" t="n">
        <v>35</v>
      </c>
      <c r="AB1520" t="n">
        <v>-32</v>
      </c>
      <c r="AC1520" t="n">
        <v>22</v>
      </c>
      <c r="AD1520" t="n">
        <v>123</v>
      </c>
      <c r="AE1520" t="n">
        <v>55</v>
      </c>
      <c r="AF1520" t="n">
        <v>79</v>
      </c>
      <c r="AG1520" t="n">
        <v>80</v>
      </c>
      <c r="AH1520" t="n">
        <v>163</v>
      </c>
      <c r="AI1520" t="n">
        <v>377</v>
      </c>
      <c r="AJ1520" t="n">
        <v>73</v>
      </c>
      <c r="AK1520" t="n">
        <v>20</v>
      </c>
      <c r="AL1520" t="n">
        <v>-29</v>
      </c>
      <c r="AM1520" t="n">
        <v>-22</v>
      </c>
      <c r="AN1520" t="n">
        <v>42</v>
      </c>
      <c r="AO1520" t="n">
        <v>25</v>
      </c>
      <c r="AP1520" t="n">
        <v>-31</v>
      </c>
      <c r="AQ1520" t="n">
        <v>89</v>
      </c>
      <c r="AR1520" t="n">
        <v>-6</v>
      </c>
      <c r="AS1520" t="n">
        <v>77</v>
      </c>
    </row>
    <row r="1521">
      <c r="A1521" t="inlineStr">
        <is>
          <t>Total</t>
        </is>
      </c>
      <c r="C1521" t="inlineStr">
        <is>
          <t>Million</t>
        </is>
      </c>
      <c r="D1521" t="inlineStr">
        <is>
          <t>QQQQ</t>
        </is>
      </c>
      <c r="AL1521" t="n">
        <v>531</v>
      </c>
      <c r="AM1521" t="n">
        <v>751</v>
      </c>
      <c r="AN1521" t="n">
        <v>2248</v>
      </c>
      <c r="AO1521" t="n">
        <v>711</v>
      </c>
      <c r="AP1521" t="n">
        <v>654</v>
      </c>
      <c r="AQ1521" t="n">
        <v>618</v>
      </c>
      <c r="AR1521" t="n">
        <v>599</v>
      </c>
      <c r="AS1521" t="n">
        <v>2779</v>
      </c>
    </row>
    <row r="1522">
      <c r="A1522" t="inlineStr">
        <is>
          <t>Total-c</t>
        </is>
      </c>
      <c r="AL1522">
        <f>SUM(AL1519:AL1520)</f>
        <v/>
      </c>
      <c r="AM1522">
        <f>SUM(AM1519:AM1520)</f>
        <v/>
      </c>
      <c r="AN1522">
        <f>SUM(AN1519:AN1520)</f>
        <v/>
      </c>
      <c r="AO1522">
        <f>SUM(AO1519:AO1520)</f>
        <v/>
      </c>
      <c r="AP1522">
        <f>SUM(AP1519:AP1520)</f>
        <v/>
      </c>
      <c r="AQ1522">
        <f>SUM(AQ1519:AQ1520)</f>
        <v/>
      </c>
      <c r="AR1522">
        <f>SUM(AR1519:AR1520)</f>
        <v/>
      </c>
      <c r="AS1522">
        <f>SUM(AS1519:AS1520)</f>
        <v/>
      </c>
    </row>
    <row r="1523">
      <c r="A1523" t="inlineStr">
        <is>
          <t>Sum check</t>
        </is>
      </c>
      <c r="AL1523">
        <f>AL1521-AL1522</f>
        <v/>
      </c>
      <c r="AM1523">
        <f>AM1521-AM1522</f>
        <v/>
      </c>
      <c r="AN1523">
        <f>AN1521-AN1522</f>
        <v/>
      </c>
      <c r="AO1523">
        <f>AO1521-AO1522</f>
        <v/>
      </c>
      <c r="AP1523">
        <f>AP1521-AP1522</f>
        <v/>
      </c>
      <c r="AQ1523">
        <f>AQ1521-AQ1522</f>
        <v/>
      </c>
      <c r="AR1523">
        <f>AR1521-AR1522</f>
        <v/>
      </c>
      <c r="AS1523">
        <f>AS1521-AS1522</f>
        <v/>
      </c>
    </row>
    <row r="1525">
      <c r="A1525" t="inlineStr">
        <is>
          <t>BBU performance fee, net to BAM</t>
        </is>
      </c>
      <c r="C1525" t="inlineStr">
        <is>
          <t>Million</t>
        </is>
      </c>
      <c r="D1525" t="inlineStr">
        <is>
          <t>QQQQ</t>
        </is>
      </c>
      <c r="AM1525" t="n">
        <v>-50</v>
      </c>
      <c r="AN1525" t="n">
        <v>-101</v>
      </c>
    </row>
    <row r="1526">
      <c r="A1526" t="inlineStr">
        <is>
          <t>Total, net</t>
        </is>
      </c>
      <c r="C1526" t="inlineStr">
        <is>
          <t>Million</t>
        </is>
      </c>
      <c r="D1526" t="inlineStr">
        <is>
          <t>QQQQ</t>
        </is>
      </c>
      <c r="AL1526" t="n">
        <v>531</v>
      </c>
      <c r="AM1526" t="n">
        <v>701</v>
      </c>
      <c r="AN1526" t="n">
        <v>2147</v>
      </c>
      <c r="AO1526" t="n">
        <v>711</v>
      </c>
      <c r="AP1526" t="n">
        <v>654</v>
      </c>
      <c r="AQ1526" t="n">
        <v>618</v>
      </c>
      <c r="AR1526" t="n">
        <v>599</v>
      </c>
      <c r="AS1526" t="n">
        <v>2779</v>
      </c>
    </row>
    <row r="1527">
      <c r="A1527" t="inlineStr">
        <is>
          <t>Total, net-C</t>
        </is>
      </c>
      <c r="AL1527">
        <f>SUM(AL1521,AL1525)</f>
        <v/>
      </c>
      <c r="AM1527">
        <f>SUM(AM1521,AM1525)</f>
        <v/>
      </c>
      <c r="AN1527">
        <f>SUM(AN1521,AN1525)</f>
        <v/>
      </c>
      <c r="AO1527">
        <f>SUM(AO1521,AO1525)</f>
        <v/>
      </c>
      <c r="AP1527">
        <f>SUM(AP1521,AP1525)</f>
        <v/>
      </c>
      <c r="AQ1527">
        <f>SUM(AQ1521,AQ1525)</f>
        <v/>
      </c>
      <c r="AR1527">
        <f>SUM(AR1521,AR1525)</f>
        <v/>
      </c>
      <c r="AS1527">
        <f>SUM(AS1521,AS1525)</f>
        <v/>
      </c>
    </row>
    <row r="1528">
      <c r="A1528" t="inlineStr">
        <is>
          <t>Sum check</t>
        </is>
      </c>
      <c r="AL1528">
        <f>AL1526-AL1527</f>
        <v/>
      </c>
      <c r="AM1528">
        <f>AM1526-AM1527</f>
        <v/>
      </c>
      <c r="AN1528">
        <f>AN1526-AN1527</f>
        <v/>
      </c>
      <c r="AO1528">
        <f>AO1526-AO1527</f>
        <v/>
      </c>
      <c r="AP1528">
        <f>AP1526-AP1527</f>
        <v/>
      </c>
      <c r="AQ1528">
        <f>AQ1526-AQ1527</f>
        <v/>
      </c>
      <c r="AR1528">
        <f>AR1526-AR1527</f>
        <v/>
      </c>
      <c r="AS1528">
        <f>AS1526-AS1527</f>
        <v/>
      </c>
    </row>
    <row r="1530">
      <c r="A1530" t="inlineStr">
        <is>
          <t xml:space="preserve">Insurance solutions </t>
        </is>
      </c>
      <c r="C1530" t="inlineStr">
        <is>
          <t>Million</t>
        </is>
      </c>
      <c r="D1530" t="inlineStr">
        <is>
          <t>QQQQ</t>
        </is>
      </c>
      <c r="AP1530" t="n">
        <v>46</v>
      </c>
      <c r="AQ1530" t="n">
        <v>159</v>
      </c>
      <c r="AR1530" t="n">
        <v>170</v>
      </c>
      <c r="AS1530" t="n">
        <v>388</v>
      </c>
    </row>
    <row r="1531">
      <c r="A1531" t="inlineStr">
        <is>
          <t>Other investments</t>
        </is>
      </c>
      <c r="C1531" t="inlineStr">
        <is>
          <t>Million</t>
        </is>
      </c>
      <c r="D1531" t="inlineStr">
        <is>
          <t>QQQQ</t>
        </is>
      </c>
      <c r="S1531" t="n">
        <v>65</v>
      </c>
      <c r="T1531" t="n">
        <v>225</v>
      </c>
      <c r="U1531" t="n">
        <v>54</v>
      </c>
      <c r="V1531" t="n">
        <v>98</v>
      </c>
      <c r="W1531" t="n">
        <v>70</v>
      </c>
      <c r="X1531" t="n">
        <v>29</v>
      </c>
      <c r="Y1531" t="n">
        <v>251</v>
      </c>
      <c r="Z1531" t="n">
        <v>33</v>
      </c>
      <c r="AA1531" t="n">
        <v>19</v>
      </c>
      <c r="AB1531" t="n">
        <v>19</v>
      </c>
      <c r="AC1531" t="n">
        <v>4</v>
      </c>
      <c r="AD1531" t="n">
        <v>75</v>
      </c>
      <c r="AE1531" t="n">
        <v>37</v>
      </c>
      <c r="AF1531" t="n">
        <v>23</v>
      </c>
      <c r="AG1531" t="n">
        <v>106</v>
      </c>
      <c r="AH1531" t="n">
        <v>121</v>
      </c>
      <c r="AI1531" t="n">
        <v>287</v>
      </c>
      <c r="AJ1531" t="n">
        <v>2</v>
      </c>
      <c r="AK1531" t="n">
        <v>2</v>
      </c>
      <c r="AL1531" t="n">
        <v>96</v>
      </c>
      <c r="AM1531" t="n">
        <v>136</v>
      </c>
      <c r="AN1531" t="n">
        <v>307</v>
      </c>
      <c r="AO1531" t="n">
        <v>74</v>
      </c>
      <c r="AP1531" t="n">
        <v>103</v>
      </c>
      <c r="AQ1531" t="n">
        <v>81</v>
      </c>
      <c r="AR1531" t="n">
        <v>18</v>
      </c>
      <c r="AS1531" t="n">
        <v>83</v>
      </c>
    </row>
    <row r="1532">
      <c r="A1532" t="inlineStr">
        <is>
          <t>Listed investments</t>
        </is>
      </c>
      <c r="C1532" t="inlineStr">
        <is>
          <t>Million</t>
        </is>
      </c>
      <c r="D1532" t="inlineStr">
        <is>
          <t>QQQQ</t>
        </is>
      </c>
      <c r="S1532" t="n">
        <v>535</v>
      </c>
      <c r="T1532" t="n">
        <v>1898</v>
      </c>
      <c r="U1532" t="n">
        <v>584</v>
      </c>
      <c r="V1532" t="n">
        <v>560</v>
      </c>
      <c r="W1532" t="n">
        <v>511</v>
      </c>
      <c r="X1532" t="n">
        <v>527</v>
      </c>
      <c r="Y1532" t="n">
        <v>2182</v>
      </c>
      <c r="Z1532" t="n">
        <v>660</v>
      </c>
      <c r="AA1532" t="n">
        <v>546</v>
      </c>
      <c r="AB1532" t="n">
        <v>443</v>
      </c>
      <c r="AC1532" t="n">
        <v>537</v>
      </c>
      <c r="AD1532" t="n">
        <v>2186</v>
      </c>
      <c r="AE1532" t="n">
        <v>559</v>
      </c>
      <c r="AF1532" t="n">
        <v>497</v>
      </c>
      <c r="AG1532" t="n">
        <v>559</v>
      </c>
      <c r="AH1532" t="n">
        <v>715</v>
      </c>
      <c r="AI1532" t="n">
        <v>2330</v>
      </c>
      <c r="AJ1532" t="n">
        <v>465</v>
      </c>
      <c r="AK1532" t="n">
        <v>421</v>
      </c>
    </row>
    <row r="1533">
      <c r="A1533" t="inlineStr">
        <is>
          <t>Listed investments-c</t>
        </is>
      </c>
      <c r="S1533">
        <f>SUM(S1515,S1531,S1520)</f>
        <v/>
      </c>
      <c r="T1533">
        <f>SUM(T1515,T1531,T1520)</f>
        <v/>
      </c>
      <c r="U1533">
        <f>SUM(U1515,U1531,U1520)</f>
        <v/>
      </c>
      <c r="V1533">
        <f>SUM(V1515,V1531,V1520)</f>
        <v/>
      </c>
      <c r="W1533">
        <f>SUM(W1515,W1531,W1520)</f>
        <v/>
      </c>
      <c r="X1533">
        <f>SUM(X1515,X1531,X1520)</f>
        <v/>
      </c>
      <c r="Y1533">
        <f>SUM(Y1515,Y1531,Y1520)</f>
        <v/>
      </c>
      <c r="Z1533">
        <f>SUM(Z1515,Z1531,Z1520)</f>
        <v/>
      </c>
      <c r="AA1533">
        <f>SUM(AA1515,AA1531,AA1520)</f>
        <v/>
      </c>
      <c r="AB1533">
        <f>SUM(AB1515,AB1531,AB1520)</f>
        <v/>
      </c>
      <c r="AC1533">
        <f>SUM(AC1515,AC1531,AC1520)</f>
        <v/>
      </c>
      <c r="AD1533">
        <f>SUM(AD1515,AD1531,AD1520)</f>
        <v/>
      </c>
      <c r="AE1533">
        <f>SUM(AE1515,AE1531,AE1520)</f>
        <v/>
      </c>
      <c r="AF1533">
        <f>SUM(AF1515,AF1531,AF1520)</f>
        <v/>
      </c>
      <c r="AG1533">
        <f>SUM(AG1515,AG1531,AG1520)</f>
        <v/>
      </c>
      <c r="AH1533">
        <f>SUM(AH1515,AH1531,AH1520)</f>
        <v/>
      </c>
      <c r="AI1533">
        <f>SUM(AI1515,AI1531,AI1520)</f>
        <v/>
      </c>
      <c r="AJ1533">
        <f>SUM(AJ1515,AJ1531,AJ1520)</f>
        <v/>
      </c>
      <c r="AK1533">
        <f>SUM(AK1515,AK1531,AK1520)</f>
        <v/>
      </c>
    </row>
    <row r="1534">
      <c r="A1534" t="inlineStr">
        <is>
          <t>Sum check</t>
        </is>
      </c>
      <c r="S1534">
        <f>S1532-S1533</f>
        <v/>
      </c>
      <c r="T1534">
        <f>T1532-T1533</f>
        <v/>
      </c>
      <c r="U1534">
        <f>U1532-U1533</f>
        <v/>
      </c>
      <c r="V1534">
        <f>V1532-V1533</f>
        <v/>
      </c>
      <c r="W1534">
        <f>W1532-W1533</f>
        <v/>
      </c>
      <c r="X1534">
        <f>X1532-X1533</f>
        <v/>
      </c>
      <c r="Y1534">
        <f>Y1532-Y1533</f>
        <v/>
      </c>
      <c r="Z1534">
        <f>Z1532-Z1533</f>
        <v/>
      </c>
      <c r="AA1534">
        <f>AA1532-AA1533</f>
        <v/>
      </c>
      <c r="AB1534">
        <f>AB1532-AB1533</f>
        <v/>
      </c>
      <c r="AC1534">
        <f>AC1532-AC1533</f>
        <v/>
      </c>
      <c r="AD1534">
        <f>AD1532-AD1533</f>
        <v/>
      </c>
      <c r="AE1534">
        <f>AE1532-AE1533</f>
        <v/>
      </c>
      <c r="AF1534">
        <f>AF1532-AF1533</f>
        <v/>
      </c>
      <c r="AG1534">
        <f>AG1532-AG1533</f>
        <v/>
      </c>
      <c r="AH1534">
        <f>AH1532-AH1533</f>
        <v/>
      </c>
      <c r="AI1534">
        <f>AI1532-AI1533</f>
        <v/>
      </c>
      <c r="AJ1534">
        <f>AJ1532-AJ1533</f>
        <v/>
      </c>
      <c r="AK1534">
        <f>AK1532-AK1533</f>
        <v/>
      </c>
    </row>
    <row r="1536">
      <c r="A1536" t="inlineStr">
        <is>
          <t>BBU performance fee, net to BAM</t>
        </is>
      </c>
      <c r="C1536" t="inlineStr">
        <is>
          <t>Million</t>
        </is>
      </c>
      <c r="D1536" t="inlineStr">
        <is>
          <t>QQQQ</t>
        </is>
      </c>
      <c r="S1536" t="n">
        <v>-80</v>
      </c>
      <c r="T1536" t="n">
        <v>-97</v>
      </c>
      <c r="U1536" t="n">
        <v>-97</v>
      </c>
      <c r="V1536" t="n">
        <v>-28</v>
      </c>
      <c r="W1536" t="n">
        <v>-64</v>
      </c>
      <c r="Y1536" t="n">
        <v>-189</v>
      </c>
      <c r="AK1536" t="n">
        <v>-51</v>
      </c>
    </row>
    <row r="1537">
      <c r="A1537" t="inlineStr">
        <is>
          <t>Total</t>
        </is>
      </c>
      <c r="C1537" t="inlineStr">
        <is>
          <t>Million</t>
        </is>
      </c>
      <c r="D1537" t="inlineStr">
        <is>
          <t>QQQQ</t>
        </is>
      </c>
      <c r="S1537" t="n">
        <v>455</v>
      </c>
      <c r="T1537" t="n">
        <v>1801</v>
      </c>
      <c r="U1537" t="n">
        <v>487</v>
      </c>
      <c r="V1537" t="n">
        <v>532</v>
      </c>
      <c r="W1537" t="n">
        <v>447</v>
      </c>
      <c r="X1537" t="n">
        <v>527</v>
      </c>
      <c r="Y1537" t="n">
        <v>1993</v>
      </c>
      <c r="Z1537" t="n">
        <v>660</v>
      </c>
      <c r="AA1537" t="n">
        <v>546</v>
      </c>
      <c r="AB1537" t="n">
        <v>443</v>
      </c>
      <c r="AC1537" t="n">
        <v>537</v>
      </c>
      <c r="AD1537" t="n">
        <v>2186</v>
      </c>
      <c r="AE1537" t="n">
        <v>559</v>
      </c>
      <c r="AF1537" t="n">
        <v>497</v>
      </c>
      <c r="AK1537" t="n">
        <v>370</v>
      </c>
    </row>
    <row r="1538">
      <c r="A1538" t="inlineStr">
        <is>
          <t>Total-c</t>
        </is>
      </c>
      <c r="S1538">
        <f>SUM(S1532,S1536)</f>
        <v/>
      </c>
      <c r="T1538">
        <f>SUM(T1532,T1536)</f>
        <v/>
      </c>
      <c r="U1538">
        <f>SUM(U1532,U1536)</f>
        <v/>
      </c>
      <c r="V1538">
        <f>SUM(V1532,V1536)</f>
        <v/>
      </c>
      <c r="W1538">
        <f>SUM(W1532,W1536)</f>
        <v/>
      </c>
      <c r="X1538">
        <f>SUM(X1532,X1536)</f>
        <v/>
      </c>
      <c r="Y1538">
        <f>SUM(Y1532,Y1536)</f>
        <v/>
      </c>
      <c r="Z1538">
        <f>SUM(Z1532,Z1536)</f>
        <v/>
      </c>
      <c r="AA1538">
        <f>SUM(AA1532,AA1536)</f>
        <v/>
      </c>
      <c r="AB1538">
        <f>SUM(AB1532,AB1536)</f>
        <v/>
      </c>
      <c r="AC1538">
        <f>SUM(AC1532,AC1536)</f>
        <v/>
      </c>
      <c r="AD1538">
        <f>SUM(AD1532,AD1536)</f>
        <v/>
      </c>
      <c r="AE1538">
        <f>SUM(AE1532,AE1536)</f>
        <v/>
      </c>
      <c r="AF1538">
        <f>SUM(AF1532,AF1536)</f>
        <v/>
      </c>
      <c r="AK1538">
        <f>SUM(AK1532,AK1536)</f>
        <v/>
      </c>
    </row>
    <row r="1539">
      <c r="A1539" t="inlineStr">
        <is>
          <t>Sum check</t>
        </is>
      </c>
      <c r="S1539">
        <f>S1537-S1538</f>
        <v/>
      </c>
      <c r="T1539">
        <f>T1537-T1538</f>
        <v/>
      </c>
      <c r="U1539">
        <f>U1537-U1538</f>
        <v/>
      </c>
      <c r="V1539">
        <f>V1537-V1538</f>
        <v/>
      </c>
      <c r="W1539">
        <f>W1537-W1538</f>
        <v/>
      </c>
      <c r="X1539">
        <f>X1537-X1538</f>
        <v/>
      </c>
      <c r="Y1539">
        <f>Y1537-Y1538</f>
        <v/>
      </c>
      <c r="Z1539">
        <f>Z1537-Z1538</f>
        <v/>
      </c>
      <c r="AA1539">
        <f>AA1537-AA1538</f>
        <v/>
      </c>
      <c r="AB1539">
        <f>AB1537-AB1538</f>
        <v/>
      </c>
      <c r="AC1539">
        <f>AC1537-AC1538</f>
        <v/>
      </c>
      <c r="AD1539">
        <f>AD1537-AD1538</f>
        <v/>
      </c>
      <c r="AE1539">
        <f>AE1537-AE1538</f>
        <v/>
      </c>
      <c r="AF1539">
        <f>AF1537-AF1538</f>
        <v/>
      </c>
      <c r="AK1539">
        <f>AK1537-AK1538</f>
        <v/>
      </c>
    </row>
    <row r="1541">
      <c r="A1541" t="inlineStr">
        <is>
          <t>Unlisted investments</t>
        </is>
      </c>
    </row>
    <row r="1542">
      <c r="A1542" t="inlineStr">
        <is>
          <t>Residential development</t>
        </is>
      </c>
      <c r="C1542" t="inlineStr">
        <is>
          <t>Million</t>
        </is>
      </c>
      <c r="D1542" t="inlineStr">
        <is>
          <t>QQQQ</t>
        </is>
      </c>
      <c r="S1542" t="n">
        <v>96</v>
      </c>
      <c r="T1542" t="n">
        <v>34</v>
      </c>
      <c r="U1542" t="n">
        <v>-33</v>
      </c>
      <c r="V1542" t="n">
        <v>14</v>
      </c>
      <c r="W1542" t="n">
        <v>16</v>
      </c>
      <c r="X1542" t="n">
        <v>52</v>
      </c>
      <c r="Y1542" t="n">
        <v>49</v>
      </c>
      <c r="Z1542" t="n">
        <v>-22</v>
      </c>
      <c r="AA1542" t="n">
        <v>18</v>
      </c>
      <c r="AB1542" t="n">
        <v>42</v>
      </c>
      <c r="AC1542" t="n">
        <v>87</v>
      </c>
      <c r="AD1542" t="n">
        <v>125</v>
      </c>
      <c r="AE1542" t="n">
        <v>-9</v>
      </c>
      <c r="AF1542" t="n">
        <v>-11</v>
      </c>
      <c r="AG1542" t="n">
        <v>37</v>
      </c>
      <c r="AH1542" t="n">
        <v>49</v>
      </c>
      <c r="AI1542" t="n">
        <v>66</v>
      </c>
      <c r="AJ1542" t="n">
        <v>23</v>
      </c>
      <c r="AK1542" t="n">
        <v>42</v>
      </c>
    </row>
    <row r="1543">
      <c r="A1543" t="inlineStr">
        <is>
          <t>Energy contracts</t>
        </is>
      </c>
      <c r="C1543" t="inlineStr">
        <is>
          <t>Million</t>
        </is>
      </c>
      <c r="D1543" t="inlineStr">
        <is>
          <t>QQQQ</t>
        </is>
      </c>
      <c r="S1543" t="n">
        <v>12</v>
      </c>
      <c r="T1543" t="n">
        <v>-76</v>
      </c>
      <c r="U1543" t="n">
        <v>-10</v>
      </c>
      <c r="V1543" t="n">
        <v>-32</v>
      </c>
      <c r="W1543" t="n">
        <v>-10</v>
      </c>
      <c r="X1543" t="n">
        <v>-39</v>
      </c>
      <c r="Y1543" t="n">
        <v>-91</v>
      </c>
      <c r="Z1543" t="n">
        <v>-48</v>
      </c>
      <c r="AA1543" t="n">
        <v>-67</v>
      </c>
      <c r="AB1543" t="n">
        <v>-31</v>
      </c>
      <c r="AC1543" t="n">
        <v>-48</v>
      </c>
      <c r="AD1543" t="n">
        <v>-194</v>
      </c>
      <c r="AE1543" t="n">
        <v>-64</v>
      </c>
      <c r="AF1543" t="n">
        <v>-35</v>
      </c>
      <c r="AG1543" t="n">
        <v>-11</v>
      </c>
      <c r="AH1543" t="n">
        <v>-16</v>
      </c>
      <c r="AI1543" t="n">
        <v>-126</v>
      </c>
      <c r="AJ1543" t="n">
        <v>-35</v>
      </c>
      <c r="AK1543" t="n">
        <v>-31</v>
      </c>
    </row>
    <row r="1544">
      <c r="A1544" t="inlineStr">
        <is>
          <t>Other</t>
        </is>
      </c>
      <c r="C1544" t="inlineStr">
        <is>
          <t>Million</t>
        </is>
      </c>
      <c r="D1544" t="inlineStr">
        <is>
          <t>QQQQ</t>
        </is>
      </c>
      <c r="S1544" t="n">
        <v>40</v>
      </c>
      <c r="T1544" t="n">
        <v>65</v>
      </c>
      <c r="U1544" t="n">
        <v>5</v>
      </c>
      <c r="V1544" t="n">
        <v>25</v>
      </c>
      <c r="W1544" t="n">
        <v>21</v>
      </c>
      <c r="X1544" t="n">
        <v>52</v>
      </c>
      <c r="Y1544" t="n">
        <v>103</v>
      </c>
      <c r="Z1544" t="n">
        <v>39</v>
      </c>
      <c r="AA1544" t="n">
        <v>30</v>
      </c>
      <c r="AB1544" t="n">
        <v>-2</v>
      </c>
      <c r="AC1544" t="n">
        <v>9</v>
      </c>
      <c r="AD1544" t="n">
        <v>76</v>
      </c>
      <c r="AE1544" t="n">
        <v>37</v>
      </c>
      <c r="AF1544" t="n">
        <v>16</v>
      </c>
      <c r="AG1544" t="n">
        <v>28</v>
      </c>
      <c r="AH1544" t="n">
        <v>40</v>
      </c>
      <c r="AI1544" t="n">
        <v>121</v>
      </c>
      <c r="AJ1544" t="n">
        <v>63</v>
      </c>
      <c r="AK1544" t="n">
        <v>93</v>
      </c>
    </row>
    <row r="1545">
      <c r="A1545" t="inlineStr">
        <is>
          <t>Total</t>
        </is>
      </c>
      <c r="C1545" t="inlineStr">
        <is>
          <t>Million</t>
        </is>
      </c>
      <c r="D1545" t="inlineStr">
        <is>
          <t>QQQQ</t>
        </is>
      </c>
      <c r="S1545" t="n">
        <v>148</v>
      </c>
      <c r="T1545" t="n">
        <v>23</v>
      </c>
      <c r="U1545" t="n">
        <v>-38</v>
      </c>
      <c r="V1545" t="n">
        <v>7</v>
      </c>
      <c r="W1545" t="n">
        <v>27</v>
      </c>
      <c r="X1545" t="n">
        <v>65</v>
      </c>
      <c r="Y1545" t="n">
        <v>61</v>
      </c>
      <c r="Z1545" t="n">
        <v>-31</v>
      </c>
      <c r="AA1545" t="n">
        <v>-19</v>
      </c>
      <c r="AB1545" t="n">
        <v>9</v>
      </c>
      <c r="AC1545" t="n">
        <v>48</v>
      </c>
      <c r="AD1545" t="n">
        <v>7</v>
      </c>
      <c r="AE1545" t="n">
        <v>-36</v>
      </c>
      <c r="AF1545" t="n">
        <v>-30</v>
      </c>
      <c r="AG1545" t="n">
        <v>54</v>
      </c>
      <c r="AH1545" t="n">
        <v>73</v>
      </c>
      <c r="AI1545" t="n">
        <v>61</v>
      </c>
      <c r="AJ1545" t="n">
        <v>51</v>
      </c>
      <c r="AK1545" t="n">
        <v>104</v>
      </c>
    </row>
    <row r="1546">
      <c r="A1546" t="inlineStr">
        <is>
          <t>Total-c</t>
        </is>
      </c>
      <c r="S1546">
        <f>SUM(S1542:S1544)</f>
        <v/>
      </c>
      <c r="T1546">
        <f>SUM(T1542:T1544)</f>
        <v/>
      </c>
      <c r="U1546">
        <f>SUM(U1542:U1544)</f>
        <v/>
      </c>
      <c r="V1546">
        <f>SUM(V1542:V1544)</f>
        <v/>
      </c>
      <c r="W1546">
        <f>SUM(W1542:W1544)</f>
        <v/>
      </c>
      <c r="X1546">
        <f>SUM(X1542:X1544)</f>
        <v/>
      </c>
      <c r="Y1546">
        <f>SUM(Y1542:Y1544)</f>
        <v/>
      </c>
      <c r="Z1546">
        <f>SUM(Z1542:Z1544)</f>
        <v/>
      </c>
      <c r="AA1546">
        <f>SUM(AA1542:AA1544)</f>
        <v/>
      </c>
      <c r="AB1546">
        <f>SUM(AB1542:AB1544)</f>
        <v/>
      </c>
      <c r="AC1546">
        <f>SUM(AC1542:AC1544)</f>
        <v/>
      </c>
      <c r="AD1546">
        <f>SUM(AD1542:AD1544)</f>
        <v/>
      </c>
      <c r="AE1546">
        <f>SUM(AE1542:AE1544)</f>
        <v/>
      </c>
      <c r="AF1546">
        <f>SUM(AF1542:AF1544)</f>
        <v/>
      </c>
      <c r="AG1546">
        <f>SUM(AG1542:AG1544)</f>
        <v/>
      </c>
      <c r="AH1546">
        <f>SUM(AH1542:AH1544)</f>
        <v/>
      </c>
      <c r="AI1546">
        <f>SUM(AI1542:AI1544)</f>
        <v/>
      </c>
      <c r="AJ1546">
        <f>SUM(AJ1542:AJ1544)</f>
        <v/>
      </c>
      <c r="AK1546">
        <f>SUM(AK1542:AK1544)</f>
        <v/>
      </c>
    </row>
    <row r="1547">
      <c r="A1547" t="inlineStr">
        <is>
          <t>Sum check</t>
        </is>
      </c>
      <c r="S1547">
        <f>S1545-S1546</f>
        <v/>
      </c>
      <c r="T1547">
        <f>T1545-T1546</f>
        <v/>
      </c>
      <c r="U1547">
        <f>U1545-U1546</f>
        <v/>
      </c>
      <c r="V1547">
        <f>V1545-V1546</f>
        <v/>
      </c>
      <c r="W1547">
        <f>W1545-W1546</f>
        <v/>
      </c>
      <c r="X1547">
        <f>X1545-X1546</f>
        <v/>
      </c>
      <c r="Y1547">
        <f>Y1545-Y1546</f>
        <v/>
      </c>
      <c r="Z1547">
        <f>Z1545-Z1546</f>
        <v/>
      </c>
      <c r="AA1547">
        <f>AA1545-AA1546</f>
        <v/>
      </c>
      <c r="AB1547">
        <f>AB1545-AB1546</f>
        <v/>
      </c>
      <c r="AC1547">
        <f>AC1545-AC1546</f>
        <v/>
      </c>
      <c r="AD1547">
        <f>AD1545-AD1546</f>
        <v/>
      </c>
      <c r="AE1547">
        <f>AE1545-AE1546</f>
        <v/>
      </c>
      <c r="AF1547">
        <f>AF1545-AF1546</f>
        <v/>
      </c>
      <c r="AG1547">
        <f>AG1545-AG1546</f>
        <v/>
      </c>
      <c r="AH1547">
        <f>AH1545-AH1546</f>
        <v/>
      </c>
      <c r="AI1547">
        <f>AI1545-AI1546</f>
        <v/>
      </c>
      <c r="AJ1547">
        <f>AJ1545-AJ1546</f>
        <v/>
      </c>
      <c r="AK1547">
        <f>AK1545-AK1546</f>
        <v/>
      </c>
    </row>
    <row r="1549">
      <c r="A1549" t="inlineStr">
        <is>
          <t>Corporate activities</t>
        </is>
      </c>
    </row>
    <row r="1550">
      <c r="A1550" t="inlineStr">
        <is>
          <t>Corporate interest expense</t>
        </is>
      </c>
      <c r="C1550" t="inlineStr">
        <is>
          <t>Million</t>
        </is>
      </c>
      <c r="D1550" t="inlineStr">
        <is>
          <t>QQQQ</t>
        </is>
      </c>
      <c r="S1550" t="n">
        <v>-70</v>
      </c>
      <c r="T1550" t="n">
        <v>-261</v>
      </c>
      <c r="U1550" t="n">
        <v>-78</v>
      </c>
      <c r="V1550" t="n">
        <v>-80</v>
      </c>
      <c r="W1550" t="n">
        <v>-83</v>
      </c>
      <c r="X1550" t="n">
        <v>-82</v>
      </c>
      <c r="Y1550" t="n">
        <v>-323</v>
      </c>
      <c r="Z1550" t="n">
        <v>-87</v>
      </c>
      <c r="AA1550" t="n">
        <v>-86</v>
      </c>
      <c r="AB1550" t="n">
        <v>-87</v>
      </c>
      <c r="AC1550" t="n">
        <v>-88</v>
      </c>
      <c r="AD1550" t="n">
        <v>-348</v>
      </c>
      <c r="AE1550" t="n">
        <v>-89</v>
      </c>
      <c r="AF1550" t="n">
        <v>-95</v>
      </c>
      <c r="AG1550" t="n">
        <v>-98</v>
      </c>
      <c r="AH1550" t="n">
        <v>-106</v>
      </c>
      <c r="AI1550" t="n">
        <v>-388</v>
      </c>
      <c r="AJ1550" t="n">
        <v>-108</v>
      </c>
      <c r="AK1550" t="n">
        <v>-106</v>
      </c>
      <c r="AL1550" t="n">
        <v>-111</v>
      </c>
      <c r="AM1550" t="n">
        <v>-113</v>
      </c>
      <c r="AN1550" t="n">
        <v>-438</v>
      </c>
      <c r="AO1550" t="n">
        <v>-117</v>
      </c>
      <c r="AP1550" t="n">
        <v>-124</v>
      </c>
      <c r="AQ1550" t="n">
        <v>-128</v>
      </c>
      <c r="AR1550" t="n">
        <v>-135</v>
      </c>
      <c r="AS1550" t="n">
        <v>-504</v>
      </c>
    </row>
    <row r="1551">
      <c r="A1551" t="inlineStr">
        <is>
          <t>Corporate costs and taxes</t>
        </is>
      </c>
      <c r="C1551" t="inlineStr">
        <is>
          <t>Million</t>
        </is>
      </c>
      <c r="D1551" t="inlineStr">
        <is>
          <t>QQQQ</t>
        </is>
      </c>
      <c r="S1551" t="n">
        <v>-12</v>
      </c>
      <c r="T1551" t="n">
        <v>-39</v>
      </c>
      <c r="U1551" t="n">
        <v>-37</v>
      </c>
      <c r="V1551" t="n">
        <v>-42</v>
      </c>
      <c r="W1551" t="n">
        <v>-27</v>
      </c>
      <c r="X1551" t="n">
        <v>-57</v>
      </c>
      <c r="Y1551" t="n">
        <v>-163</v>
      </c>
      <c r="Z1551" t="n">
        <v>-37</v>
      </c>
      <c r="AA1551" t="n">
        <v>-36</v>
      </c>
      <c r="AB1551" t="n">
        <v>-9</v>
      </c>
      <c r="AC1551" t="n">
        <v>-53</v>
      </c>
      <c r="AD1551" t="n">
        <v>-135</v>
      </c>
      <c r="AE1551" t="n">
        <v>-37</v>
      </c>
      <c r="AF1551" t="n">
        <v>-39</v>
      </c>
      <c r="AG1551" t="n">
        <v>-37</v>
      </c>
      <c r="AH1551" t="n">
        <v>-38</v>
      </c>
      <c r="AI1551" t="n">
        <v>-151</v>
      </c>
      <c r="AJ1551" t="n">
        <v>-44</v>
      </c>
      <c r="AK1551" t="n">
        <v>-38</v>
      </c>
      <c r="AL1551" t="n">
        <v>-33</v>
      </c>
      <c r="AM1551" t="n">
        <v>-39</v>
      </c>
      <c r="AN1551" t="n">
        <v>-154</v>
      </c>
      <c r="AO1551" t="n">
        <v>-56</v>
      </c>
      <c r="AP1551" t="n">
        <v>-50</v>
      </c>
      <c r="AQ1551" t="n">
        <v>-45</v>
      </c>
      <c r="AR1551" t="n">
        <v>-28</v>
      </c>
      <c r="AS1551" t="n">
        <v>-91</v>
      </c>
    </row>
    <row r="1552">
      <c r="A1552" t="inlineStr">
        <is>
          <t>Total</t>
        </is>
      </c>
      <c r="C1552" t="inlineStr">
        <is>
          <t>Million</t>
        </is>
      </c>
      <c r="D1552" t="inlineStr">
        <is>
          <t>QQQQ</t>
        </is>
      </c>
      <c r="S1552" t="n">
        <v>-82</v>
      </c>
      <c r="T1552" t="n">
        <v>-300</v>
      </c>
      <c r="U1552" t="n">
        <v>-115</v>
      </c>
      <c r="V1552" t="n">
        <v>-122</v>
      </c>
      <c r="W1552" t="n">
        <v>-110</v>
      </c>
      <c r="X1552" t="n">
        <v>-139</v>
      </c>
      <c r="Y1552" t="n">
        <v>-486</v>
      </c>
      <c r="Z1552" t="n">
        <v>-124</v>
      </c>
      <c r="AA1552" t="n">
        <v>-122</v>
      </c>
      <c r="AB1552" t="n">
        <v>-96</v>
      </c>
      <c r="AC1552" t="n">
        <v>-141</v>
      </c>
      <c r="AD1552" t="n">
        <v>-483</v>
      </c>
      <c r="AE1552" t="n">
        <v>-126</v>
      </c>
      <c r="AF1552" t="n">
        <v>-134</v>
      </c>
      <c r="AG1552" t="n">
        <v>-135</v>
      </c>
      <c r="AH1552" t="n">
        <v>-144</v>
      </c>
      <c r="AI1552" t="n">
        <v>-539</v>
      </c>
      <c r="AJ1552" t="n">
        <v>-152</v>
      </c>
      <c r="AK1552" t="n">
        <v>-144</v>
      </c>
      <c r="AL1552" t="n">
        <v>-144</v>
      </c>
      <c r="AM1552" t="n">
        <v>-152</v>
      </c>
      <c r="AN1552" t="n">
        <v>-592</v>
      </c>
      <c r="AO1552" t="n">
        <v>-173</v>
      </c>
      <c r="AP1552" t="n">
        <v>-174</v>
      </c>
      <c r="AQ1552" t="n">
        <v>-173</v>
      </c>
      <c r="AR1552" t="n">
        <v>-163</v>
      </c>
      <c r="AS1552" t="n">
        <v>-595</v>
      </c>
    </row>
    <row r="1553">
      <c r="A1553" t="inlineStr">
        <is>
          <t>Total-c</t>
        </is>
      </c>
      <c r="S1553">
        <f>SUM(S1550:S1551)</f>
        <v/>
      </c>
      <c r="T1553">
        <f>SUM(T1550:T1551)</f>
        <v/>
      </c>
      <c r="U1553">
        <f>SUM(U1550:U1551)</f>
        <v/>
      </c>
      <c r="V1553">
        <f>SUM(V1550:V1551)</f>
        <v/>
      </c>
      <c r="W1553">
        <f>SUM(W1550:W1551)</f>
        <v/>
      </c>
      <c r="X1553">
        <f>SUM(X1550:X1551)</f>
        <v/>
      </c>
      <c r="Y1553">
        <f>SUM(Y1550:Y1551)</f>
        <v/>
      </c>
      <c r="Z1553">
        <f>SUM(Z1550:Z1551)</f>
        <v/>
      </c>
      <c r="AA1553">
        <f>SUM(AA1550:AA1551)</f>
        <v/>
      </c>
      <c r="AB1553">
        <f>SUM(AB1550:AB1551)</f>
        <v/>
      </c>
      <c r="AC1553">
        <f>SUM(AC1550:AC1551)</f>
        <v/>
      </c>
      <c r="AD1553">
        <f>SUM(AD1550:AD1551)</f>
        <v/>
      </c>
      <c r="AE1553">
        <f>SUM(AE1550:AE1551)</f>
        <v/>
      </c>
      <c r="AF1553">
        <f>SUM(AF1550:AF1551)</f>
        <v/>
      </c>
      <c r="AG1553">
        <f>SUM(AG1550:AG1551)</f>
        <v/>
      </c>
      <c r="AH1553">
        <f>SUM(AH1550:AH1551)</f>
        <v/>
      </c>
      <c r="AI1553">
        <f>SUM(AI1550:AI1551)</f>
        <v/>
      </c>
      <c r="AJ1553">
        <f>SUM(AJ1550:AJ1551)</f>
        <v/>
      </c>
      <c r="AK1553">
        <f>SUM(AK1550:AK1551)</f>
        <v/>
      </c>
      <c r="AL1553">
        <f>SUM(AL1550:AL1551)</f>
        <v/>
      </c>
      <c r="AM1553">
        <f>SUM(AM1550:AM1551)</f>
        <v/>
      </c>
      <c r="AN1553">
        <f>SUM(AN1550:AN1551)</f>
        <v/>
      </c>
      <c r="AO1553">
        <f>SUM(AO1550:AO1551)</f>
        <v/>
      </c>
      <c r="AP1553">
        <f>SUM(AP1550:AP1551)</f>
        <v/>
      </c>
      <c r="AQ1553">
        <f>SUM(AQ1550:AQ1551)</f>
        <v/>
      </c>
      <c r="AR1553">
        <f>SUM(AR1550:AR1551)</f>
        <v/>
      </c>
      <c r="AS1553">
        <f>SUM(AS1550:AS1551)</f>
        <v/>
      </c>
    </row>
    <row r="1554">
      <c r="A1554" t="inlineStr">
        <is>
          <t>Sum check</t>
        </is>
      </c>
      <c r="S1554">
        <f>S1552-S1553</f>
        <v/>
      </c>
      <c r="T1554">
        <f>T1552-T1553</f>
        <v/>
      </c>
      <c r="U1554">
        <f>U1552-U1553</f>
        <v/>
      </c>
      <c r="V1554">
        <f>V1552-V1553</f>
        <v/>
      </c>
      <c r="W1554">
        <f>W1552-W1553</f>
        <v/>
      </c>
      <c r="X1554">
        <f>X1552-X1553</f>
        <v/>
      </c>
      <c r="Y1554">
        <f>Y1552-Y1553</f>
        <v/>
      </c>
      <c r="Z1554">
        <f>Z1552-Z1553</f>
        <v/>
      </c>
      <c r="AA1554">
        <f>AA1552-AA1553</f>
        <v/>
      </c>
      <c r="AB1554">
        <f>AB1552-AB1553</f>
        <v/>
      </c>
      <c r="AC1554">
        <f>AC1552-AC1553</f>
        <v/>
      </c>
      <c r="AD1554">
        <f>AD1552-AD1553</f>
        <v/>
      </c>
      <c r="AE1554">
        <f>AE1552-AE1553</f>
        <v/>
      </c>
      <c r="AF1554">
        <f>AF1552-AF1553</f>
        <v/>
      </c>
      <c r="AG1554">
        <f>AG1552-AG1553</f>
        <v/>
      </c>
      <c r="AH1554">
        <f>AH1552-AH1553</f>
        <v/>
      </c>
      <c r="AI1554">
        <f>AI1552-AI1553</f>
        <v/>
      </c>
      <c r="AJ1554">
        <f>AJ1552-AJ1553</f>
        <v/>
      </c>
      <c r="AK1554">
        <f>AK1552-AK1553</f>
        <v/>
      </c>
      <c r="AL1554">
        <f>AL1552-AL1553</f>
        <v/>
      </c>
      <c r="AM1554">
        <f>AM1552-AM1553</f>
        <v/>
      </c>
      <c r="AN1554">
        <f>AN1552-AN1553</f>
        <v/>
      </c>
      <c r="AO1554">
        <f>AO1552-AO1553</f>
        <v/>
      </c>
      <c r="AP1554">
        <f>AP1552-AP1553</f>
        <v/>
      </c>
      <c r="AQ1554">
        <f>AQ1552-AQ1553</f>
        <v/>
      </c>
      <c r="AR1554">
        <f>AR1552-AR1553</f>
        <v/>
      </c>
      <c r="AS1554">
        <f>AS1552-AS1553</f>
        <v/>
      </c>
    </row>
    <row r="1556">
      <c r="A1556" t="inlineStr">
        <is>
          <t>Total</t>
        </is>
      </c>
      <c r="C1556" t="inlineStr">
        <is>
          <t>Million</t>
        </is>
      </c>
      <c r="D1556" t="inlineStr">
        <is>
          <t>QQQQ</t>
        </is>
      </c>
      <c r="S1556" t="n">
        <v>521</v>
      </c>
      <c r="T1556" t="n">
        <v>1524</v>
      </c>
      <c r="U1556" t="n">
        <v>334</v>
      </c>
      <c r="V1556" t="n">
        <v>417</v>
      </c>
      <c r="W1556" t="n">
        <v>364</v>
      </c>
      <c r="X1556" t="n">
        <v>453</v>
      </c>
      <c r="Y1556" t="n">
        <v>1568</v>
      </c>
      <c r="Z1556" t="n">
        <v>505</v>
      </c>
      <c r="AA1556" t="n">
        <v>405</v>
      </c>
      <c r="AB1556" t="n">
        <v>356</v>
      </c>
      <c r="AC1556" t="n">
        <v>444</v>
      </c>
      <c r="AD1556" t="n">
        <v>1710</v>
      </c>
      <c r="AE1556" t="n">
        <v>397</v>
      </c>
      <c r="AF1556" t="n">
        <v>333</v>
      </c>
      <c r="AG1556" t="n">
        <v>478</v>
      </c>
      <c r="AH1556" t="n">
        <v>644</v>
      </c>
      <c r="AI1556" t="n">
        <v>1852</v>
      </c>
      <c r="AJ1556" t="n">
        <v>364</v>
      </c>
      <c r="AK1556" t="n">
        <v>330</v>
      </c>
      <c r="AL1556" t="n">
        <v>483</v>
      </c>
      <c r="AM1556" t="n">
        <v>685</v>
      </c>
      <c r="AN1556" t="n">
        <v>1862</v>
      </c>
      <c r="AO1556" t="n">
        <v>612</v>
      </c>
      <c r="AP1556" t="n">
        <v>629</v>
      </c>
      <c r="AQ1556" t="n">
        <v>685</v>
      </c>
      <c r="AR1556" t="n">
        <v>624</v>
      </c>
      <c r="AS1556" t="n">
        <v>2655</v>
      </c>
    </row>
    <row r="1557">
      <c r="A1557" t="inlineStr">
        <is>
          <t>Total-c</t>
        </is>
      </c>
      <c r="S1557">
        <f>SUM(S1552,S1545,S1537)</f>
        <v/>
      </c>
      <c r="T1557">
        <f>SUM(T1552,T1545,T1537)</f>
        <v/>
      </c>
      <c r="U1557">
        <f>SUM(U1552,U1545,U1537)</f>
        <v/>
      </c>
      <c r="V1557">
        <f>SUM(V1552,V1545,V1537)</f>
        <v/>
      </c>
      <c r="W1557">
        <f>SUM(W1552,W1545,W1537)</f>
        <v/>
      </c>
      <c r="X1557">
        <f>SUM(X1552,X1545,X1537)</f>
        <v/>
      </c>
      <c r="Y1557">
        <f>SUM(Y1552,Y1545,Y1537)</f>
        <v/>
      </c>
      <c r="Z1557">
        <f>SUM(Z1552,Z1545,Z1537)</f>
        <v/>
      </c>
      <c r="AA1557">
        <f>SUM(AA1552,AA1545,AA1537)</f>
        <v/>
      </c>
      <c r="AB1557">
        <f>SUM(AB1552,AB1545,AB1537)</f>
        <v/>
      </c>
      <c r="AC1557">
        <f>SUM(AC1552,AC1545,AC1537)</f>
        <v/>
      </c>
      <c r="AD1557">
        <f>SUM(AD1552,AD1545,AD1537)</f>
        <v/>
      </c>
      <c r="AE1557">
        <f>SUM(AE1552,AE1545,AE1537)</f>
        <v/>
      </c>
      <c r="AF1557">
        <f>SUM(AF1552,AF1545,AF1537)</f>
        <v/>
      </c>
      <c r="AG1557">
        <f>SUM(AG1552,AG1545,AG1537,AG1532)</f>
        <v/>
      </c>
      <c r="AH1557">
        <f>SUM(AH1552,AH1545,AH1537,AH1532)</f>
        <v/>
      </c>
      <c r="AI1557">
        <f>SUM(AI1552,AI1545,AI1537,AI1532)</f>
        <v/>
      </c>
      <c r="AJ1557">
        <f>SUM(AJ1552,AJ1545,AJ1537,AJ1532)</f>
        <v/>
      </c>
      <c r="AK1557">
        <f>SUM(AK1552,AK1545,AK1537)</f>
        <v/>
      </c>
      <c r="AL1557">
        <f>SUM(AL1521,AL1552,AL1531:AL1531,AL1525)</f>
        <v/>
      </c>
      <c r="AM1557">
        <f>SUM(AM1521,AM1552,AM1531:AM1531,AM1525)</f>
        <v/>
      </c>
      <c r="AN1557">
        <f>SUM(AN1521,AN1552,AN1531:AN1531,AN1525)</f>
        <v/>
      </c>
      <c r="AO1557">
        <f>SUM(AO1521,AO1552,AO1531:AO1531)</f>
        <v/>
      </c>
      <c r="AP1557">
        <f>SUM(AP1521,AP1552,AP1531:AP1531,AP1530)</f>
        <v/>
      </c>
      <c r="AQ1557">
        <f>SUM(AQ1521,AQ1552,AQ1531:AQ1531,AQ1530)</f>
        <v/>
      </c>
      <c r="AR1557">
        <f>SUM(AR1521,AR1552,AR1531:AR1531,AR1530)</f>
        <v/>
      </c>
      <c r="AS1557">
        <f>SUM(AS1521,AS1552,AS1531:AS1531,AS1530)</f>
        <v/>
      </c>
    </row>
    <row r="1558">
      <c r="A1558" t="inlineStr">
        <is>
          <t>Sum check</t>
        </is>
      </c>
      <c r="S1558">
        <f>S1556-S1557</f>
        <v/>
      </c>
      <c r="T1558">
        <f>T1556-T1557</f>
        <v/>
      </c>
      <c r="U1558">
        <f>U1556-U1557</f>
        <v/>
      </c>
      <c r="V1558">
        <f>V1556-V1557</f>
        <v/>
      </c>
      <c r="W1558">
        <f>W1556-W1557</f>
        <v/>
      </c>
      <c r="X1558">
        <f>X1556-X1557</f>
        <v/>
      </c>
      <c r="Y1558">
        <f>Y1556-Y1557</f>
        <v/>
      </c>
      <c r="Z1558">
        <f>Z1556-Z1557</f>
        <v/>
      </c>
      <c r="AA1558">
        <f>AA1556-AA1557</f>
        <v/>
      </c>
      <c r="AB1558">
        <f>AB1556-AB1557</f>
        <v/>
      </c>
      <c r="AC1558">
        <f>AC1556-AC1557</f>
        <v/>
      </c>
      <c r="AD1558">
        <f>AD1556-AD1557</f>
        <v/>
      </c>
      <c r="AE1558">
        <f>AE1556-AE1557</f>
        <v/>
      </c>
      <c r="AF1558">
        <f>AF1556-AF1557</f>
        <v/>
      </c>
      <c r="AG1558">
        <f>AG1556-AG1557</f>
        <v/>
      </c>
      <c r="AH1558">
        <f>AH1556-AH1557</f>
        <v/>
      </c>
      <c r="AI1558">
        <f>AI1556-AI1557</f>
        <v/>
      </c>
      <c r="AJ1558">
        <f>AJ1556-AJ1557</f>
        <v/>
      </c>
      <c r="AK1558">
        <f>AK1556-AK1557</f>
        <v/>
      </c>
      <c r="AL1558">
        <f>AL1556-AL1557</f>
        <v/>
      </c>
      <c r="AM1558">
        <f>AM1556-AM1557</f>
        <v/>
      </c>
      <c r="AN1558">
        <f>AN1556-AN1557</f>
        <v/>
      </c>
      <c r="AO1558">
        <f>AO1556-AO1557</f>
        <v/>
      </c>
      <c r="AP1558">
        <f>AP1556-AP1557</f>
        <v/>
      </c>
      <c r="AQ1558">
        <f>AQ1556-AQ1557</f>
        <v/>
      </c>
      <c r="AR1558">
        <f>AR1556-AR1557</f>
        <v/>
      </c>
      <c r="AS1558">
        <f>AS1556-AS1557</f>
        <v/>
      </c>
    </row>
    <row r="1560">
      <c r="A1560" t="inlineStr">
        <is>
          <t>Total operating FFO</t>
        </is>
      </c>
      <c r="C1560" t="inlineStr">
        <is>
          <t>Million</t>
        </is>
      </c>
      <c r="D1560" t="inlineStr">
        <is>
          <t>QQQQ</t>
        </is>
      </c>
      <c r="S1560" t="n">
        <v>837</v>
      </c>
      <c r="T1560" t="n">
        <v>2420</v>
      </c>
      <c r="U1560" t="n">
        <v>677</v>
      </c>
      <c r="V1560" t="n">
        <v>656</v>
      </c>
      <c r="W1560" t="n">
        <v>684</v>
      </c>
      <c r="X1560" t="n">
        <v>680</v>
      </c>
      <c r="Y1560" t="n">
        <v>2697</v>
      </c>
      <c r="Z1560" t="n">
        <v>743</v>
      </c>
      <c r="AA1560" t="n">
        <v>668</v>
      </c>
      <c r="AB1560" t="n">
        <v>662</v>
      </c>
      <c r="AC1560" t="n">
        <v>838</v>
      </c>
      <c r="AD1560" t="n">
        <v>2911</v>
      </c>
      <c r="AE1560" t="n">
        <v>718</v>
      </c>
      <c r="AF1560" t="n">
        <v>657</v>
      </c>
      <c r="AG1560" t="n">
        <v>850</v>
      </c>
      <c r="AH1560" t="n">
        <v>1055</v>
      </c>
      <c r="AI1560" t="n">
        <v>3280</v>
      </c>
      <c r="AJ1560" t="n">
        <v>777</v>
      </c>
      <c r="AK1560" t="n">
        <v>813</v>
      </c>
      <c r="AL1560" t="n">
        <v>934</v>
      </c>
      <c r="AM1560" t="n">
        <v>1237</v>
      </c>
      <c r="AN1560" t="n">
        <v>3761</v>
      </c>
      <c r="AO1560" t="n">
        <v>1113</v>
      </c>
      <c r="AP1560" t="n">
        <v>1154</v>
      </c>
      <c r="AQ1560" t="n">
        <v>1216</v>
      </c>
      <c r="AR1560" t="n">
        <v>1135</v>
      </c>
      <c r="AS1560" t="n">
        <v>4618</v>
      </c>
    </row>
    <row r="1561">
      <c r="A1561" t="inlineStr">
        <is>
          <t>Total operating FFO-c</t>
        </is>
      </c>
      <c r="S1561">
        <f>SUM(S1494,S1556)</f>
        <v/>
      </c>
      <c r="T1561">
        <f>SUM(T1494,T1556)</f>
        <v/>
      </c>
      <c r="U1561">
        <f>SUM(U1494,U1556)</f>
        <v/>
      </c>
      <c r="V1561">
        <f>SUM(V1494,V1556)</f>
        <v/>
      </c>
      <c r="W1561">
        <f>SUM(W1494,W1556)</f>
        <v/>
      </c>
      <c r="X1561">
        <f>SUM(X1494,X1556)</f>
        <v/>
      </c>
      <c r="Y1561">
        <f>SUM(Y1494,Y1556)</f>
        <v/>
      </c>
      <c r="Z1561">
        <f>SUM(Z1494,Z1556)</f>
        <v/>
      </c>
      <c r="AA1561">
        <f>SUM(AA1494,AA1556)</f>
        <v/>
      </c>
      <c r="AB1561">
        <f>SUM(AB1494,AB1556)</f>
        <v/>
      </c>
      <c r="AC1561">
        <f>SUM(AC1494,AC1556)</f>
        <v/>
      </c>
      <c r="AD1561">
        <f>SUM(AD1494,AD1556)</f>
        <v/>
      </c>
      <c r="AE1561">
        <f>SUM(AE1494,AE1556)</f>
        <v/>
      </c>
      <c r="AF1561">
        <f>SUM(AF1494,AF1556)</f>
        <v/>
      </c>
      <c r="AG1561">
        <f>SUM(AG1494,AG1556)</f>
        <v/>
      </c>
      <c r="AH1561">
        <f>SUM(AH1494,AH1556)</f>
        <v/>
      </c>
      <c r="AI1561">
        <f>SUM(AI1494,AI1556)</f>
        <v/>
      </c>
      <c r="AJ1561">
        <f>SUM(AJ1494,AJ1556)</f>
        <v/>
      </c>
      <c r="AK1561">
        <f>SUM(AK1494,AK1556)</f>
        <v/>
      </c>
      <c r="AL1561">
        <f>SUM(AL1552,AL1530:AL1531,AL1526,AL1505,AL1494)</f>
        <v/>
      </c>
      <c r="AM1561">
        <f>SUM(AM1552,AM1530:AM1531,AM1526,AM1494)</f>
        <v/>
      </c>
      <c r="AN1561">
        <f>SUM(AN1552,AN1530:AN1531,AN1526,AN1494)</f>
        <v/>
      </c>
      <c r="AO1561">
        <f>SUM(AO1552,AO1530:AO1531,AO1526,AO1505,AO1494)</f>
        <v/>
      </c>
      <c r="AP1561">
        <f>SUM(AP1552,AP1530:AP1531,AP1526,AP1505,AP1494)</f>
        <v/>
      </c>
      <c r="AQ1561">
        <f>SUM(AQ1552,AQ1530:AQ1531,AQ1526,AQ1505,AQ1494)</f>
        <v/>
      </c>
      <c r="AR1561">
        <f>SUM(AR1552,AR1530:AR1531,AR1526,AR1505)</f>
        <v/>
      </c>
      <c r="AS1561">
        <f>SUM(AS1552,AS1530:AS1531,AS1526,AS1505)</f>
        <v/>
      </c>
    </row>
    <row r="1562">
      <c r="A1562" t="inlineStr">
        <is>
          <t>Sum check</t>
        </is>
      </c>
      <c r="S1562">
        <f>S1560-S1561</f>
        <v/>
      </c>
      <c r="T1562">
        <f>T1560-T1561</f>
        <v/>
      </c>
      <c r="U1562">
        <f>U1560-U1561</f>
        <v/>
      </c>
      <c r="V1562">
        <f>V1560-V1561</f>
        <v/>
      </c>
      <c r="W1562">
        <f>W1560-W1561</f>
        <v/>
      </c>
      <c r="X1562">
        <f>X1560-X1561</f>
        <v/>
      </c>
      <c r="Y1562">
        <f>Y1560-Y1561</f>
        <v/>
      </c>
      <c r="Z1562">
        <f>Z1560-Z1561</f>
        <v/>
      </c>
      <c r="AA1562">
        <f>AA1560-AA1561</f>
        <v/>
      </c>
      <c r="AB1562">
        <f>AB1560-AB1561</f>
        <v/>
      </c>
      <c r="AC1562">
        <f>AC1560-AC1561</f>
        <v/>
      </c>
      <c r="AD1562">
        <f>AD1560-AD1561</f>
        <v/>
      </c>
      <c r="AE1562">
        <f>AE1560-AE1561</f>
        <v/>
      </c>
      <c r="AF1562">
        <f>AF1560-AF1561</f>
        <v/>
      </c>
      <c r="AG1562">
        <f>AG1560-AG1561</f>
        <v/>
      </c>
      <c r="AH1562">
        <f>AH1560-AH1561</f>
        <v/>
      </c>
      <c r="AI1562">
        <f>AI1560-AI1561</f>
        <v/>
      </c>
      <c r="AJ1562">
        <f>AJ1560-AJ1561</f>
        <v/>
      </c>
      <c r="AK1562">
        <f>AK1560-AK1561</f>
        <v/>
      </c>
      <c r="AL1562">
        <f>AL1560-AL1561</f>
        <v/>
      </c>
      <c r="AM1562">
        <f>AM1560-AM1561</f>
        <v/>
      </c>
      <c r="AN1562">
        <f>AN1560-AN1561</f>
        <v/>
      </c>
      <c r="AO1562">
        <f>AO1560-AO1561</f>
        <v/>
      </c>
      <c r="AP1562">
        <f>AP1560-AP1561</f>
        <v/>
      </c>
      <c r="AQ1562">
        <f>AQ1560-AQ1561</f>
        <v/>
      </c>
      <c r="AR1562">
        <f>AR1560-AR1561</f>
        <v/>
      </c>
      <c r="AS1562">
        <f>AS1560-AS1561</f>
        <v/>
      </c>
    </row>
    <row r="1564">
      <c r="A1564" t="inlineStr">
        <is>
          <t>Total funds form operations</t>
        </is>
      </c>
    </row>
    <row r="1565">
      <c r="A1565" t="inlineStr">
        <is>
          <t>Realized carried interest</t>
        </is>
      </c>
      <c r="C1565" t="inlineStr">
        <is>
          <t>Million</t>
        </is>
      </c>
      <c r="D1565" t="inlineStr">
        <is>
          <t>QQQQ</t>
        </is>
      </c>
      <c r="S1565" t="n">
        <v>69</v>
      </c>
      <c r="T1565" t="n">
        <v>99</v>
      </c>
      <c r="U1565" t="n">
        <v>24</v>
      </c>
      <c r="V1565" t="n">
        <v>3</v>
      </c>
      <c r="X1565" t="n">
        <v>227</v>
      </c>
      <c r="Y1565" t="n">
        <v>254</v>
      </c>
      <c r="Z1565" t="n">
        <v>119</v>
      </c>
      <c r="AA1565" t="n">
        <v>190</v>
      </c>
      <c r="AB1565" t="n">
        <v>59</v>
      </c>
      <c r="AC1565" t="n">
        <v>232</v>
      </c>
      <c r="AD1565" t="n">
        <v>600</v>
      </c>
      <c r="AE1565" t="n">
        <v>132</v>
      </c>
      <c r="AF1565" t="n">
        <v>76</v>
      </c>
      <c r="AG1565" t="n">
        <v>42</v>
      </c>
      <c r="AH1565" t="n">
        <v>434</v>
      </c>
      <c r="AI1565" t="n">
        <v>684</v>
      </c>
      <c r="AJ1565" t="n">
        <v>681</v>
      </c>
      <c r="AK1565" t="n">
        <v>335</v>
      </c>
      <c r="AL1565" t="n">
        <v>304</v>
      </c>
      <c r="AM1565" t="n">
        <v>393</v>
      </c>
      <c r="AN1565" t="n">
        <v>1713</v>
      </c>
      <c r="AO1565" t="n">
        <v>303</v>
      </c>
      <c r="AP1565" t="n">
        <v>99</v>
      </c>
      <c r="AQ1565" t="n">
        <v>131</v>
      </c>
      <c r="AR1565" t="n">
        <v>361</v>
      </c>
      <c r="AS1565" t="n">
        <v>894</v>
      </c>
    </row>
    <row r="1566">
      <c r="A1566" t="inlineStr">
        <is>
          <t>Direct costs</t>
        </is>
      </c>
      <c r="C1566" t="inlineStr">
        <is>
          <t>Million</t>
        </is>
      </c>
      <c r="D1566" t="inlineStr">
        <is>
          <t>QQQQ</t>
        </is>
      </c>
      <c r="S1566" t="n">
        <v>-23</v>
      </c>
      <c r="T1566" t="n">
        <v>-25</v>
      </c>
      <c r="U1566" t="n">
        <v>-4</v>
      </c>
      <c r="V1566" t="n">
        <v>-1</v>
      </c>
      <c r="X1566" t="n">
        <v>-61</v>
      </c>
      <c r="Y1566" t="n">
        <v>-66</v>
      </c>
      <c r="Z1566" t="n">
        <v>-34</v>
      </c>
      <c r="AA1566" t="n">
        <v>-53</v>
      </c>
      <c r="AB1566" t="n">
        <v>-20</v>
      </c>
      <c r="AC1566" t="n">
        <v>-90</v>
      </c>
      <c r="AD1566" t="n">
        <v>-197</v>
      </c>
      <c r="AE1566" t="n">
        <v>-57</v>
      </c>
      <c r="AF1566" t="n">
        <v>-31</v>
      </c>
      <c r="AG1566" t="n">
        <v>-13</v>
      </c>
      <c r="AH1566" t="n">
        <v>-172</v>
      </c>
      <c r="AI1566" t="n">
        <v>-273</v>
      </c>
      <c r="AJ1566" t="n">
        <v>-343</v>
      </c>
      <c r="AK1566" t="n">
        <v>-109</v>
      </c>
      <c r="AL1566" t="n">
        <v>-123</v>
      </c>
      <c r="AM1566" t="n">
        <v>-211</v>
      </c>
      <c r="AN1566" t="n">
        <v>-786</v>
      </c>
      <c r="AO1566" t="n">
        <v>-135</v>
      </c>
      <c r="AP1566" t="n">
        <v>-40</v>
      </c>
      <c r="AQ1566" t="n">
        <v>-31</v>
      </c>
      <c r="AR1566" t="n">
        <v>-78</v>
      </c>
      <c r="AS1566" t="n">
        <v>-284</v>
      </c>
    </row>
    <row r="1567">
      <c r="A1567" t="inlineStr">
        <is>
          <t>Total</t>
        </is>
      </c>
      <c r="C1567" t="inlineStr">
        <is>
          <t>Million</t>
        </is>
      </c>
      <c r="D1567" t="inlineStr">
        <is>
          <t>QQQQ</t>
        </is>
      </c>
      <c r="S1567" t="n">
        <v>46</v>
      </c>
      <c r="T1567" t="n">
        <v>74</v>
      </c>
      <c r="U1567" t="n">
        <v>20</v>
      </c>
      <c r="V1567" t="n">
        <v>2</v>
      </c>
      <c r="X1567" t="n">
        <v>166</v>
      </c>
      <c r="Y1567" t="n">
        <v>188</v>
      </c>
      <c r="Z1567" t="n">
        <v>85</v>
      </c>
      <c r="AA1567" t="n">
        <v>137</v>
      </c>
      <c r="AB1567" t="n">
        <v>39</v>
      </c>
      <c r="AC1567" t="n">
        <v>142</v>
      </c>
      <c r="AD1567" t="n">
        <v>403</v>
      </c>
      <c r="AE1567" t="n">
        <v>75</v>
      </c>
      <c r="AF1567" t="n">
        <v>45</v>
      </c>
      <c r="AG1567" t="n">
        <v>29</v>
      </c>
      <c r="AH1567" t="n">
        <v>262</v>
      </c>
      <c r="AI1567" t="n">
        <v>411</v>
      </c>
      <c r="AJ1567" t="n">
        <v>338</v>
      </c>
      <c r="AK1567" t="n">
        <v>226</v>
      </c>
      <c r="AL1567" t="n">
        <v>181</v>
      </c>
      <c r="AM1567" t="n">
        <v>182</v>
      </c>
      <c r="AN1567" t="n">
        <v>927</v>
      </c>
      <c r="AO1567" t="n">
        <v>168</v>
      </c>
      <c r="AP1567" t="n">
        <v>59</v>
      </c>
      <c r="AQ1567" t="n">
        <v>100</v>
      </c>
      <c r="AR1567" t="n">
        <v>283</v>
      </c>
      <c r="AS1567" t="n">
        <v>610</v>
      </c>
    </row>
    <row r="1568">
      <c r="A1568" t="inlineStr">
        <is>
          <t>Total-c</t>
        </is>
      </c>
      <c r="S1568">
        <f>SUM(S1565:S1566)</f>
        <v/>
      </c>
      <c r="T1568">
        <f>SUM(T1565:T1566)</f>
        <v/>
      </c>
      <c r="U1568">
        <f>SUM(U1565:U1566)</f>
        <v/>
      </c>
      <c r="V1568">
        <f>SUM(V1565:V1566)</f>
        <v/>
      </c>
      <c r="X1568">
        <f>SUM(X1565:X1566)</f>
        <v/>
      </c>
      <c r="Y1568">
        <f>SUM(Y1565:Y1566)</f>
        <v/>
      </c>
      <c r="Z1568">
        <f>SUM(Z1565:Z1566)</f>
        <v/>
      </c>
      <c r="AA1568">
        <f>SUM(AA1565:AA1566)</f>
        <v/>
      </c>
      <c r="AB1568">
        <f>SUM(AB1565:AB1566)</f>
        <v/>
      </c>
      <c r="AC1568">
        <f>SUM(AC1565:AC1566)</f>
        <v/>
      </c>
      <c r="AD1568">
        <f>SUM(AD1565:AD1566)</f>
        <v/>
      </c>
      <c r="AE1568">
        <f>SUM(AE1565:AE1566)</f>
        <v/>
      </c>
      <c r="AF1568">
        <f>SUM(AF1565:AF1566)</f>
        <v/>
      </c>
      <c r="AG1568">
        <f>SUM(AG1565:AG1566)</f>
        <v/>
      </c>
      <c r="AH1568">
        <f>SUM(AH1565:AH1566)</f>
        <v/>
      </c>
      <c r="AI1568">
        <f>SUM(AI1565:AI1566)</f>
        <v/>
      </c>
      <c r="AJ1568">
        <f>SUM(AJ1565:AJ1566)</f>
        <v/>
      </c>
      <c r="AK1568">
        <f>SUM(AK1565:AK1566)</f>
        <v/>
      </c>
      <c r="AL1568">
        <f>SUM(AL1565:AL1566)</f>
        <v/>
      </c>
      <c r="AM1568">
        <f>SUM(AM1565:AM1566)</f>
        <v/>
      </c>
      <c r="AN1568">
        <f>SUM(AN1565:AN1566)</f>
        <v/>
      </c>
      <c r="AO1568">
        <f>SUM(AO1565:AO1566)</f>
        <v/>
      </c>
      <c r="AP1568">
        <f>SUM(AP1565:AP1566)</f>
        <v/>
      </c>
      <c r="AQ1568">
        <f>SUM(AQ1565:AQ1566)</f>
        <v/>
      </c>
      <c r="AR1568">
        <f>SUM(AR1565:AR1566)</f>
        <v/>
      </c>
      <c r="AS1568">
        <f>SUM(AS1565:AS1566)</f>
        <v/>
      </c>
    </row>
    <row r="1569">
      <c r="A1569" t="inlineStr">
        <is>
          <t>Sum check</t>
        </is>
      </c>
      <c r="S1569">
        <f>S1567-S1568</f>
        <v/>
      </c>
      <c r="T1569">
        <f>T1567-T1568</f>
        <v/>
      </c>
      <c r="U1569">
        <f>U1567-U1568</f>
        <v/>
      </c>
      <c r="V1569">
        <f>V1567-V1568</f>
        <v/>
      </c>
      <c r="X1569">
        <f>X1567-X1568</f>
        <v/>
      </c>
      <c r="Y1569">
        <f>Y1567-Y1568</f>
        <v/>
      </c>
      <c r="Z1569">
        <f>Z1567-Z1568</f>
        <v/>
      </c>
      <c r="AA1569">
        <f>AA1567-AA1568</f>
        <v/>
      </c>
      <c r="AB1569">
        <f>AB1567-AB1568</f>
        <v/>
      </c>
      <c r="AC1569">
        <f>AC1567-AC1568</f>
        <v/>
      </c>
      <c r="AD1569">
        <f>AD1567-AD1568</f>
        <v/>
      </c>
      <c r="AE1569">
        <f>AE1567-AE1568</f>
        <v/>
      </c>
      <c r="AF1569">
        <f>AF1567-AF1568</f>
        <v/>
      </c>
      <c r="AG1569">
        <f>AG1567-AG1568</f>
        <v/>
      </c>
      <c r="AH1569">
        <f>AH1567-AH1568</f>
        <v/>
      </c>
      <c r="AI1569">
        <f>AI1567-AI1568</f>
        <v/>
      </c>
      <c r="AJ1569">
        <f>AJ1567-AJ1568</f>
        <v/>
      </c>
      <c r="AK1569">
        <f>AK1567-AK1568</f>
        <v/>
      </c>
      <c r="AL1569">
        <f>AL1567-AL1568</f>
        <v/>
      </c>
      <c r="AM1569">
        <f>AM1567-AM1568</f>
        <v/>
      </c>
      <c r="AN1569">
        <f>AN1567-AN1568</f>
        <v/>
      </c>
      <c r="AO1569">
        <f>AO1567-AO1568</f>
        <v/>
      </c>
      <c r="AP1569">
        <f>AP1567-AP1568</f>
        <v/>
      </c>
      <c r="AQ1569">
        <f>AQ1567-AQ1568</f>
        <v/>
      </c>
      <c r="AR1569">
        <f>AR1567-AR1568</f>
        <v/>
      </c>
      <c r="AS1569">
        <f>AS1567-AS1568</f>
        <v/>
      </c>
    </row>
    <row r="1571">
      <c r="A1571" t="inlineStr">
        <is>
          <t>Realized carried interest, net not attributable to BAM</t>
        </is>
      </c>
      <c r="C1571" t="inlineStr">
        <is>
          <t>Million</t>
        </is>
      </c>
      <c r="D1571" t="inlineStr">
        <is>
          <t>QQQQ</t>
        </is>
      </c>
      <c r="AC1571" t="n">
        <v>-7</v>
      </c>
      <c r="AD1571" t="n">
        <v>-7</v>
      </c>
      <c r="AE1571" t="n">
        <v>-16</v>
      </c>
      <c r="AF1571" t="n">
        <v>-14</v>
      </c>
      <c r="AG1571" t="n">
        <v>-2</v>
      </c>
      <c r="AH1571" t="n">
        <v>-31</v>
      </c>
      <c r="AI1571" t="n">
        <v>-63</v>
      </c>
      <c r="AJ1571" t="n">
        <v>-115</v>
      </c>
      <c r="AK1571" t="n">
        <v>-21</v>
      </c>
      <c r="AL1571" t="n">
        <v>-35</v>
      </c>
      <c r="AM1571" t="n">
        <v>-41</v>
      </c>
      <c r="AN1571" t="n">
        <v>-212</v>
      </c>
      <c r="AO1571" t="n">
        <v>-40</v>
      </c>
      <c r="AP1571" t="n">
        <v>-11</v>
      </c>
      <c r="AQ1571" t="n">
        <v>-1</v>
      </c>
      <c r="AR1571" t="n">
        <v>-3</v>
      </c>
      <c r="AS1571" t="n">
        <v>-55</v>
      </c>
    </row>
    <row r="1572">
      <c r="A1572" t="inlineStr">
        <is>
          <t>Total</t>
        </is>
      </c>
      <c r="C1572" t="inlineStr">
        <is>
          <t>Million</t>
        </is>
      </c>
      <c r="D1572" t="inlineStr">
        <is>
          <t>QQQQ</t>
        </is>
      </c>
      <c r="AC1572" t="n">
        <v>135</v>
      </c>
      <c r="AD1572" t="n">
        <v>396</v>
      </c>
      <c r="AE1572" t="n">
        <v>59</v>
      </c>
      <c r="AF1572" t="n">
        <v>31</v>
      </c>
      <c r="AG1572" t="n">
        <v>27</v>
      </c>
      <c r="AH1572" t="n">
        <v>231</v>
      </c>
      <c r="AI1572" t="n">
        <v>348</v>
      </c>
      <c r="AJ1572" t="n">
        <v>223</v>
      </c>
      <c r="AK1572" t="n">
        <v>205</v>
      </c>
      <c r="AL1572" t="n">
        <v>146</v>
      </c>
      <c r="AM1572" t="n">
        <v>141</v>
      </c>
      <c r="AN1572" t="n">
        <v>715</v>
      </c>
      <c r="AO1572" t="n">
        <v>128</v>
      </c>
      <c r="AP1572" t="n">
        <v>48</v>
      </c>
      <c r="AQ1572" t="n">
        <v>99</v>
      </c>
      <c r="AR1572" t="n">
        <v>280</v>
      </c>
      <c r="AS1572" t="n">
        <v>555</v>
      </c>
    </row>
    <row r="1573">
      <c r="A1573" t="inlineStr">
        <is>
          <t>Total-c</t>
        </is>
      </c>
      <c r="AC1573">
        <f>SUM(AC1567,AC1571)</f>
        <v/>
      </c>
      <c r="AD1573">
        <f>SUM(AD1567,AD1571)</f>
        <v/>
      </c>
      <c r="AE1573">
        <f>SUM(AE1567,AE1571)</f>
        <v/>
      </c>
      <c r="AF1573">
        <f>SUM(AF1567,AF1571)</f>
        <v/>
      </c>
      <c r="AG1573">
        <f>SUM(AG1567,AG1571)</f>
        <v/>
      </c>
      <c r="AH1573">
        <f>SUM(AH1567,AH1571)</f>
        <v/>
      </c>
      <c r="AI1573">
        <f>SUM(AI1567,AI1571)</f>
        <v/>
      </c>
      <c r="AJ1573">
        <f>SUM(AJ1567,AJ1571)</f>
        <v/>
      </c>
      <c r="AK1573">
        <f>SUM(AK1567,AK1571)</f>
        <v/>
      </c>
      <c r="AL1573">
        <f>SUM(AL1567,AL1571)</f>
        <v/>
      </c>
      <c r="AM1573">
        <f>SUM(AM1567,AM1571)</f>
        <v/>
      </c>
      <c r="AN1573">
        <f>SUM(AN1567,AN1571)</f>
        <v/>
      </c>
      <c r="AO1573">
        <f>SUM(AO1567,AO1571)</f>
        <v/>
      </c>
      <c r="AP1573">
        <f>SUM(AP1567,AP1571)</f>
        <v/>
      </c>
      <c r="AQ1573">
        <f>SUM(AQ1567,AQ1571)</f>
        <v/>
      </c>
      <c r="AR1573">
        <f>SUM(AR1567,AR1571)</f>
        <v/>
      </c>
      <c r="AS1573">
        <f>SUM(AS1567,AS1571)</f>
        <v/>
      </c>
    </row>
    <row r="1574">
      <c r="A1574" t="inlineStr">
        <is>
          <t>Sum check</t>
        </is>
      </c>
      <c r="AC1574">
        <f>AC1572-AC1573</f>
        <v/>
      </c>
      <c r="AD1574">
        <f>AD1572-AD1573</f>
        <v/>
      </c>
      <c r="AE1574">
        <f>AE1572-AE1573</f>
        <v/>
      </c>
      <c r="AF1574">
        <f>AF1572-AF1573</f>
        <v/>
      </c>
      <c r="AG1574">
        <f>AG1572-AG1573</f>
        <v/>
      </c>
      <c r="AH1574">
        <f>AH1572-AH1573</f>
        <v/>
      </c>
      <c r="AI1574">
        <f>AI1572-AI1573</f>
        <v/>
      </c>
      <c r="AJ1574">
        <f>AJ1572-AJ1573</f>
        <v/>
      </c>
      <c r="AK1574">
        <f>AK1572-AK1573</f>
        <v/>
      </c>
      <c r="AL1574">
        <f>AL1572-AL1573</f>
        <v/>
      </c>
      <c r="AM1574">
        <f>AM1572-AM1573</f>
        <v/>
      </c>
      <c r="AN1574">
        <f>AN1572-AN1573</f>
        <v/>
      </c>
      <c r="AO1574">
        <f>AO1572-AO1573</f>
        <v/>
      </c>
      <c r="AP1574">
        <f>AP1572-AP1573</f>
        <v/>
      </c>
      <c r="AQ1574">
        <f>AQ1572-AQ1573</f>
        <v/>
      </c>
      <c r="AR1574">
        <f>AR1572-AR1573</f>
        <v/>
      </c>
      <c r="AS1574">
        <f>AS1572-AS1573</f>
        <v/>
      </c>
    </row>
    <row r="1576">
      <c r="A1576" t="inlineStr">
        <is>
          <t>Disposition gains</t>
        </is>
      </c>
      <c r="C1576" t="inlineStr">
        <is>
          <t>Million</t>
        </is>
      </c>
      <c r="D1576" t="inlineStr">
        <is>
          <t>QQQQ</t>
        </is>
      </c>
      <c r="S1576" t="n">
        <v>418</v>
      </c>
      <c r="T1576" t="n">
        <v>1316</v>
      </c>
      <c r="U1576" t="n">
        <v>473</v>
      </c>
      <c r="V1576" t="n">
        <v>132</v>
      </c>
      <c r="W1576" t="n">
        <v>401</v>
      </c>
      <c r="X1576" t="n">
        <v>510</v>
      </c>
      <c r="Y1576" t="n">
        <v>1516</v>
      </c>
      <c r="Z1576" t="n">
        <v>223</v>
      </c>
      <c r="AA1576" t="n">
        <v>303</v>
      </c>
      <c r="AB1576" t="n">
        <v>125</v>
      </c>
      <c r="AC1576" t="n">
        <v>231</v>
      </c>
      <c r="AD1576" t="n">
        <v>882</v>
      </c>
      <c r="AE1576" t="n">
        <v>107</v>
      </c>
      <c r="AF1576" t="n">
        <v>473</v>
      </c>
      <c r="AG1576" t="n">
        <v>162</v>
      </c>
      <c r="AH1576" t="n">
        <v>810</v>
      </c>
      <c r="AI1576" t="n">
        <v>1552</v>
      </c>
      <c r="AJ1576" t="n">
        <v>1821</v>
      </c>
      <c r="AK1576" t="n">
        <v>582</v>
      </c>
      <c r="AL1576" t="n">
        <v>328</v>
      </c>
      <c r="AM1576" t="n">
        <v>351</v>
      </c>
      <c r="AN1576" t="n">
        <v>3082</v>
      </c>
      <c r="AO1576" t="n">
        <v>356</v>
      </c>
      <c r="AP1576" t="n">
        <v>197</v>
      </c>
      <c r="AQ1576" t="n">
        <v>151</v>
      </c>
      <c r="AR1576" t="n">
        <v>417</v>
      </c>
      <c r="AS1576" t="n">
        <v>1121</v>
      </c>
    </row>
    <row r="1577">
      <c r="A1577" t="inlineStr">
        <is>
          <t>Total funds from operations</t>
        </is>
      </c>
      <c r="C1577" t="inlineStr">
        <is>
          <t>Million</t>
        </is>
      </c>
      <c r="D1577" t="inlineStr">
        <is>
          <t>QQQQ</t>
        </is>
      </c>
      <c r="S1577" t="n">
        <v>1301</v>
      </c>
      <c r="T1577" t="n">
        <v>3810</v>
      </c>
      <c r="U1577" t="n">
        <v>1170</v>
      </c>
      <c r="V1577" t="n">
        <v>790</v>
      </c>
      <c r="W1577" t="n">
        <v>1085</v>
      </c>
      <c r="X1577" t="n">
        <v>1356</v>
      </c>
      <c r="Y1577" t="n">
        <v>4401</v>
      </c>
      <c r="Z1577" t="n">
        <v>1051</v>
      </c>
      <c r="AA1577" t="n">
        <v>1108</v>
      </c>
      <c r="AB1577" t="n">
        <v>826</v>
      </c>
      <c r="AC1577" t="n">
        <v>1204</v>
      </c>
      <c r="AD1577" t="n">
        <v>4189</v>
      </c>
      <c r="AE1577" t="n">
        <v>884</v>
      </c>
      <c r="AF1577" t="n">
        <v>1161</v>
      </c>
      <c r="AG1577" t="n">
        <v>1039</v>
      </c>
      <c r="AH1577" t="n">
        <v>2096</v>
      </c>
      <c r="AI1577" t="n">
        <v>5180</v>
      </c>
      <c r="AJ1577" t="n">
        <v>2821</v>
      </c>
      <c r="AK1577" t="n">
        <v>1600</v>
      </c>
      <c r="AL1577" t="n">
        <v>1408</v>
      </c>
      <c r="AM1577" t="n">
        <v>1729</v>
      </c>
      <c r="AN1577" t="n">
        <v>7558</v>
      </c>
      <c r="AO1577" t="n">
        <v>1597</v>
      </c>
      <c r="AP1577" t="n">
        <v>1399</v>
      </c>
      <c r="AQ1577" t="n">
        <v>1466</v>
      </c>
      <c r="AR1577" t="n">
        <v>1832</v>
      </c>
      <c r="AS1577" t="n">
        <v>6294</v>
      </c>
    </row>
    <row r="1578">
      <c r="A1578" t="inlineStr">
        <is>
          <t>Total funds from operations-c</t>
        </is>
      </c>
      <c r="S1578">
        <f>S1560+S1576+S1567+S1571</f>
        <v/>
      </c>
      <c r="T1578">
        <f>T1560+T1576+T1567+T1571</f>
        <v/>
      </c>
      <c r="U1578">
        <f>U1560+U1576+U1567+U1571</f>
        <v/>
      </c>
      <c r="V1578">
        <f>V1560+V1576+V1567+V1571</f>
        <v/>
      </c>
      <c r="W1578">
        <f>W1560+W1576+W1567+W1571</f>
        <v/>
      </c>
      <c r="X1578">
        <f>X1560+X1576+X1567+X1571</f>
        <v/>
      </c>
      <c r="Y1578">
        <f>Y1560+Y1576+Y1567+Y1571</f>
        <v/>
      </c>
      <c r="Z1578">
        <f>Z1560+Z1576+Z1567+Z1571</f>
        <v/>
      </c>
      <c r="AA1578">
        <f>AA1560+AA1576+AA1567+AA1571</f>
        <v/>
      </c>
      <c r="AB1578">
        <f>AB1560+AB1576+AB1567+AB1571</f>
        <v/>
      </c>
      <c r="AC1578">
        <f>AC1560+AC1576+AC1567+AC1571</f>
        <v/>
      </c>
      <c r="AD1578">
        <f>AD1560+AD1576+AD1567+AD1571</f>
        <v/>
      </c>
      <c r="AE1578">
        <f>AE1560+AE1576+AE1567+AE1571</f>
        <v/>
      </c>
      <c r="AF1578">
        <f>AF1560+AF1576+AF1567+AF1571</f>
        <v/>
      </c>
      <c r="AG1578">
        <f>AG1560+AG1576+AG1567+AG1571</f>
        <v/>
      </c>
      <c r="AH1578">
        <f>AH1560+AH1576+AH1567+AH1571</f>
        <v/>
      </c>
      <c r="AI1578">
        <f>AI1560+AI1576+AI1567+AI1571</f>
        <v/>
      </c>
      <c r="AJ1578">
        <f>AJ1560+AJ1576+AJ1567+AJ1571</f>
        <v/>
      </c>
      <c r="AK1578">
        <f>AK1560+AK1576+AK1567+AK1571</f>
        <v/>
      </c>
      <c r="AL1578">
        <f>AL1560+AL1576+AL1567+AL1571</f>
        <v/>
      </c>
      <c r="AM1578">
        <f>AM1560+AM1576+AM1567+AM1571</f>
        <v/>
      </c>
      <c r="AN1578">
        <f>AN1560+AN1576+AN1567+AN1571</f>
        <v/>
      </c>
      <c r="AO1578">
        <f>AO1560+AO1576+AO1567+AO1571</f>
        <v/>
      </c>
      <c r="AP1578">
        <f>AP1560+AP1576+AP1567+AP1571</f>
        <v/>
      </c>
      <c r="AQ1578">
        <f>AQ1560+AQ1576+AQ1567+AQ1571</f>
        <v/>
      </c>
      <c r="AR1578">
        <f>AR1560+AR1576+AR1567+AR1571</f>
        <v/>
      </c>
      <c r="AS1578">
        <f>AS1560+AS1576+AS1567+AS1571</f>
        <v/>
      </c>
    </row>
    <row r="1579">
      <c r="A1579" t="inlineStr">
        <is>
          <t>Sum check</t>
        </is>
      </c>
      <c r="S1579">
        <f>S1577-S1578</f>
        <v/>
      </c>
      <c r="T1579">
        <f>T1577-T1578</f>
        <v/>
      </c>
      <c r="U1579">
        <f>U1577-U1578</f>
        <v/>
      </c>
      <c r="V1579">
        <f>V1577-V1578</f>
        <v/>
      </c>
      <c r="W1579">
        <f>W1577-W1578</f>
        <v/>
      </c>
      <c r="X1579">
        <f>X1577-X1578</f>
        <v/>
      </c>
      <c r="Y1579">
        <f>Y1577-Y1578</f>
        <v/>
      </c>
      <c r="Z1579">
        <f>Z1577-Z1578</f>
        <v/>
      </c>
      <c r="AA1579">
        <f>AA1577-AA1578</f>
        <v/>
      </c>
      <c r="AB1579">
        <f>AB1577-AB1578</f>
        <v/>
      </c>
      <c r="AC1579">
        <f>AC1577-AC1578</f>
        <v/>
      </c>
      <c r="AD1579">
        <f>AD1577-AD1578</f>
        <v/>
      </c>
      <c r="AE1579">
        <f>AE1577-AE1578</f>
        <v/>
      </c>
      <c r="AF1579">
        <f>AF1577-AF1578</f>
        <v/>
      </c>
      <c r="AG1579">
        <f>AG1577-AG1578</f>
        <v/>
      </c>
      <c r="AH1579">
        <f>AH1577-AH1578</f>
        <v/>
      </c>
      <c r="AI1579">
        <f>AI1577-AI1578</f>
        <v/>
      </c>
      <c r="AJ1579">
        <f>AJ1577-AJ1578</f>
        <v/>
      </c>
      <c r="AK1579">
        <f>AK1577-AK1578</f>
        <v/>
      </c>
      <c r="AL1579">
        <f>AL1577-AL1578</f>
        <v/>
      </c>
      <c r="AM1579">
        <f>AM1577-AM1578</f>
        <v/>
      </c>
      <c r="AN1579">
        <f>AN1577-AN1578</f>
        <v/>
      </c>
      <c r="AO1579">
        <f>AO1577-AO1578</f>
        <v/>
      </c>
      <c r="AP1579">
        <f>AP1577-AP1578</f>
        <v/>
      </c>
      <c r="AQ1579">
        <f>AQ1577-AQ1578</f>
        <v/>
      </c>
      <c r="AR1579">
        <f>AR1577-AR1578</f>
        <v/>
      </c>
      <c r="AS1579">
        <f>AS1577-AS1578</f>
        <v/>
      </c>
    </row>
    <row r="1581">
      <c r="A1581" t="inlineStr">
        <is>
          <t>Total operating FFO</t>
        </is>
      </c>
      <c r="C1581" t="inlineStr">
        <is>
          <t>Dollar</t>
        </is>
      </c>
      <c r="D1581" t="inlineStr">
        <is>
          <t>QQQQ</t>
        </is>
      </c>
      <c r="S1581" t="n">
        <v>0.8100000000000001</v>
      </c>
      <c r="T1581" t="n">
        <v>2.32</v>
      </c>
      <c r="U1581" t="n">
        <v>0.65</v>
      </c>
      <c r="V1581" t="n">
        <v>0.63</v>
      </c>
      <c r="W1581" t="n">
        <v>0.66</v>
      </c>
      <c r="X1581" t="n">
        <v>0.66</v>
      </c>
      <c r="Y1581" t="n">
        <v>2.6</v>
      </c>
      <c r="Z1581" t="n">
        <v>0.72</v>
      </c>
      <c r="AA1581" t="n">
        <v>0.64</v>
      </c>
      <c r="AB1581" t="n">
        <v>0.64</v>
      </c>
      <c r="AC1581" t="n">
        <v>0.77</v>
      </c>
      <c r="AD1581" t="n">
        <v>2.78</v>
      </c>
      <c r="AE1581" t="n">
        <v>0.44</v>
      </c>
      <c r="AF1581" t="n">
        <v>0.4</v>
      </c>
      <c r="AG1581" t="n">
        <v>0.53</v>
      </c>
      <c r="AH1581" t="n">
        <v>0.66</v>
      </c>
      <c r="AI1581" t="n">
        <v>2.04</v>
      </c>
      <c r="AJ1581" t="n">
        <v>0.48</v>
      </c>
      <c r="AK1581" t="n">
        <v>0.5</v>
      </c>
      <c r="AL1581" t="n">
        <v>0.5600000000000001</v>
      </c>
      <c r="AM1581" t="n">
        <v>0.74</v>
      </c>
      <c r="AN1581" t="n">
        <v>2.27</v>
      </c>
      <c r="AO1581" t="n">
        <v>0.66</v>
      </c>
      <c r="AP1581" t="n">
        <v>0.6899999999999999</v>
      </c>
      <c r="AQ1581" t="n">
        <v>0.73</v>
      </c>
      <c r="AR1581" t="n">
        <v>0.68</v>
      </c>
      <c r="AS1581" t="n">
        <v>2.78</v>
      </c>
    </row>
    <row r="1582">
      <c r="A1582" t="inlineStr">
        <is>
          <t>Total FFO</t>
        </is>
      </c>
      <c r="C1582" t="inlineStr">
        <is>
          <t>Dollar</t>
        </is>
      </c>
      <c r="D1582" t="inlineStr">
        <is>
          <t>QQQQ</t>
        </is>
      </c>
      <c r="S1582" t="n">
        <v>1.28</v>
      </c>
      <c r="T1582" t="n">
        <v>3.74</v>
      </c>
      <c r="U1582" t="n">
        <v>1.16</v>
      </c>
      <c r="V1582" t="n">
        <v>0.77</v>
      </c>
      <c r="W1582" t="n">
        <v>1.07</v>
      </c>
      <c r="X1582" t="n">
        <v>1.35</v>
      </c>
      <c r="Y1582" t="n">
        <v>4.35</v>
      </c>
      <c r="Z1582" t="n">
        <v>1.04</v>
      </c>
      <c r="AA1582" t="n">
        <v>1.09</v>
      </c>
      <c r="AB1582" t="n">
        <v>0.8</v>
      </c>
      <c r="AC1582" t="n">
        <v>1.13</v>
      </c>
      <c r="AD1582" t="n">
        <v>4.07</v>
      </c>
      <c r="AE1582" t="n">
        <v>0.55</v>
      </c>
      <c r="AF1582" t="n">
        <v>0.73</v>
      </c>
      <c r="AG1582" t="n">
        <v>0.65</v>
      </c>
      <c r="AH1582" t="n">
        <v>1.34</v>
      </c>
      <c r="AI1582" t="n">
        <v>3.27</v>
      </c>
      <c r="AJ1582" t="n">
        <v>1.8</v>
      </c>
      <c r="AK1582" t="n">
        <v>1.01</v>
      </c>
      <c r="AL1582" t="n">
        <v>0.85</v>
      </c>
      <c r="AM1582" t="n">
        <v>1.04</v>
      </c>
      <c r="AN1582" t="n">
        <v>4.67</v>
      </c>
      <c r="AO1582" t="n">
        <v>0.96</v>
      </c>
      <c r="AP1582" t="n">
        <v>0.84</v>
      </c>
      <c r="AQ1582" t="n">
        <v>0.89</v>
      </c>
      <c r="AR1582" t="n">
        <v>1.12</v>
      </c>
      <c r="AS1582" t="n">
        <v>3.82</v>
      </c>
    </row>
    <row r="1584">
      <c r="A1584" t="inlineStr">
        <is>
          <t>Property, plant and equipment</t>
        </is>
      </c>
    </row>
    <row r="1585">
      <c r="A1585" t="inlineStr">
        <is>
          <t>Property, plant and equipment</t>
        </is>
      </c>
    </row>
    <row r="1586">
      <c r="A1586" t="inlineStr">
        <is>
          <t>Renewable power and transition</t>
        </is>
      </c>
    </row>
    <row r="1587">
      <c r="A1587" t="inlineStr">
        <is>
          <t>Balance, beginning of period</t>
        </is>
      </c>
      <c r="C1587" t="inlineStr">
        <is>
          <t>Million</t>
        </is>
      </c>
      <c r="D1587" t="inlineStr">
        <is>
          <t>QQQQ</t>
        </is>
      </c>
      <c r="F1587" t="n">
        <v>19970</v>
      </c>
      <c r="G1587" t="n">
        <v>19970</v>
      </c>
      <c r="H1587" t="n">
        <v>19970</v>
      </c>
      <c r="I1587" t="n">
        <v>19970</v>
      </c>
      <c r="K1587" t="n">
        <v>19738</v>
      </c>
      <c r="L1587" t="n">
        <v>19738</v>
      </c>
      <c r="M1587" t="n">
        <v>19738</v>
      </c>
      <c r="N1587" t="n">
        <v>19738</v>
      </c>
      <c r="P1587" t="n">
        <v>26553</v>
      </c>
      <c r="Q1587" t="n">
        <v>26553</v>
      </c>
      <c r="R1587" t="n">
        <v>26553</v>
      </c>
      <c r="U1587" t="n">
        <v>33590</v>
      </c>
      <c r="V1587" t="n">
        <v>33590</v>
      </c>
      <c r="W1587" t="n">
        <v>33590</v>
      </c>
      <c r="Z1587" t="n">
        <v>38871</v>
      </c>
      <c r="AA1587" t="n">
        <v>38871</v>
      </c>
      <c r="AB1587" t="n">
        <v>38871</v>
      </c>
      <c r="AE1587" t="n">
        <v>41595</v>
      </c>
      <c r="AF1587" t="n">
        <v>41595</v>
      </c>
      <c r="AG1587" t="n">
        <v>41595</v>
      </c>
      <c r="AJ1587" t="n">
        <v>45206</v>
      </c>
      <c r="AK1587" t="n">
        <v>45206</v>
      </c>
      <c r="AL1587" t="n">
        <v>45206</v>
      </c>
      <c r="AO1587" t="n">
        <v>50317</v>
      </c>
      <c r="AP1587" t="n">
        <v>50317</v>
      </c>
      <c r="AQ1587" t="n">
        <v>50317</v>
      </c>
      <c r="AT1587" t="n">
        <v>55243</v>
      </c>
    </row>
    <row r="1588">
      <c r="A1588" t="inlineStr">
        <is>
          <t>Additions</t>
        </is>
      </c>
      <c r="C1588" t="inlineStr">
        <is>
          <t>Million</t>
        </is>
      </c>
      <c r="D1588" t="inlineStr">
        <is>
          <t>QYYY</t>
        </is>
      </c>
      <c r="V1588" t="n">
        <v>202</v>
      </c>
      <c r="W1588" t="n">
        <v>252</v>
      </c>
      <c r="Z1588" t="n">
        <v>59</v>
      </c>
      <c r="AA1588" t="n">
        <v>121</v>
      </c>
      <c r="AB1588" t="n">
        <v>216</v>
      </c>
      <c r="AE1588" t="n">
        <v>163</v>
      </c>
      <c r="AF1588" t="n">
        <v>507</v>
      </c>
      <c r="AG1588" t="n">
        <v>654</v>
      </c>
      <c r="AJ1588" t="n">
        <v>297</v>
      </c>
      <c r="AK1588" t="n">
        <v>577</v>
      </c>
      <c r="AL1588" t="n">
        <v>997</v>
      </c>
      <c r="AO1588" t="n">
        <v>414</v>
      </c>
      <c r="AP1588" t="n">
        <v>932</v>
      </c>
      <c r="AQ1588" t="n">
        <v>1613</v>
      </c>
      <c r="AT1588" t="n">
        <v>556</v>
      </c>
    </row>
    <row r="1589">
      <c r="A1589" t="inlineStr">
        <is>
          <t>Acquisition through business combination</t>
        </is>
      </c>
      <c r="C1589" t="inlineStr">
        <is>
          <t>Million</t>
        </is>
      </c>
      <c r="D1589" t="inlineStr">
        <is>
          <t>QYYY</t>
        </is>
      </c>
      <c r="V1589" t="n">
        <v>2883</v>
      </c>
      <c r="W1589" t="n">
        <v>2883</v>
      </c>
      <c r="AA1589" t="n">
        <v>129</v>
      </c>
      <c r="AB1589" t="n">
        <v>1218</v>
      </c>
      <c r="AE1589" t="n">
        <v>670</v>
      </c>
      <c r="AF1589" t="n">
        <v>661</v>
      </c>
      <c r="AG1589" t="n">
        <v>661</v>
      </c>
      <c r="AJ1589" t="n">
        <v>2338</v>
      </c>
      <c r="AK1589" t="n">
        <v>2351</v>
      </c>
      <c r="AL1589" t="n">
        <v>2356</v>
      </c>
      <c r="AO1589" t="n">
        <v>713</v>
      </c>
      <c r="AP1589" t="n">
        <v>713</v>
      </c>
      <c r="AQ1589" t="n">
        <v>1578</v>
      </c>
      <c r="AT1589" t="n">
        <v>125</v>
      </c>
    </row>
    <row r="1590">
      <c r="A1590" t="inlineStr">
        <is>
          <t>Acquisition and additions</t>
        </is>
      </c>
      <c r="C1590" t="inlineStr">
        <is>
          <t>Million</t>
        </is>
      </c>
      <c r="D1590" t="inlineStr">
        <is>
          <t>QYYY</t>
        </is>
      </c>
      <c r="F1590" t="n">
        <v>953</v>
      </c>
      <c r="G1590" t="n">
        <v>1310</v>
      </c>
      <c r="H1590" t="n">
        <v>1388</v>
      </c>
      <c r="I1590" t="n">
        <v>1444</v>
      </c>
      <c r="K1590" t="n">
        <v>4911</v>
      </c>
      <c r="L1590" t="n">
        <v>5874</v>
      </c>
      <c r="M1590" t="n">
        <v>6006</v>
      </c>
      <c r="N1590" t="n">
        <v>6099</v>
      </c>
      <c r="P1590" t="n">
        <v>67</v>
      </c>
      <c r="Q1590" t="n">
        <v>144</v>
      </c>
      <c r="R1590" t="n">
        <v>280</v>
      </c>
      <c r="U1590" t="n">
        <v>243</v>
      </c>
    </row>
    <row r="1591">
      <c r="A1591" t="inlineStr">
        <is>
          <t>Increase attributable to adoption of accounting standards</t>
        </is>
      </c>
      <c r="C1591" t="inlineStr">
        <is>
          <t>Million</t>
        </is>
      </c>
      <c r="D1591" t="inlineStr">
        <is>
          <t>QYYY</t>
        </is>
      </c>
      <c r="Z1591" t="n">
        <v>408</v>
      </c>
      <c r="AA1591" t="n">
        <v>408</v>
      </c>
      <c r="AB1591" t="n">
        <v>408</v>
      </c>
    </row>
    <row r="1592">
      <c r="A1592" t="inlineStr">
        <is>
          <t>Dispositions and assets reclassified as held for sale</t>
        </is>
      </c>
      <c r="C1592" t="inlineStr">
        <is>
          <t>Million</t>
        </is>
      </c>
      <c r="D1592" t="inlineStr">
        <is>
          <t>QYYY</t>
        </is>
      </c>
      <c r="G1592" t="n">
        <v>-238</v>
      </c>
      <c r="H1592" t="n">
        <v>-245</v>
      </c>
      <c r="I1592" t="n">
        <v>-298</v>
      </c>
      <c r="M1592" t="n">
        <v>-2</v>
      </c>
      <c r="N1592" t="n">
        <v>-12</v>
      </c>
      <c r="P1592" t="n">
        <v>-343</v>
      </c>
      <c r="Q1592" t="n">
        <v>-346</v>
      </c>
      <c r="R1592" t="n">
        <v>-349</v>
      </c>
      <c r="U1592" t="n">
        <v>-43</v>
      </c>
      <c r="V1592" t="n">
        <v>-530</v>
      </c>
      <c r="W1592" t="n">
        <v>-685</v>
      </c>
      <c r="Z1592" t="n">
        <v>-5</v>
      </c>
      <c r="AA1592" t="n">
        <v>-10</v>
      </c>
      <c r="AB1592" t="n">
        <v>-467</v>
      </c>
      <c r="AE1592" t="n">
        <v>-35</v>
      </c>
      <c r="AF1592" t="n">
        <v>-43</v>
      </c>
      <c r="AG1592" t="n">
        <v>-220</v>
      </c>
      <c r="AJ1592" t="n">
        <v>-1276</v>
      </c>
      <c r="AK1592" t="n">
        <v>-1339</v>
      </c>
      <c r="AL1592" t="n">
        <v>-1342</v>
      </c>
      <c r="AO1592" t="n">
        <v>-104</v>
      </c>
      <c r="AP1592" t="n">
        <v>-102</v>
      </c>
      <c r="AQ1592" t="n">
        <v>-123</v>
      </c>
      <c r="AT1592" t="n">
        <v>30</v>
      </c>
    </row>
    <row r="1593">
      <c r="A1593" t="inlineStr">
        <is>
          <t>Fair value changes</t>
        </is>
      </c>
      <c r="C1593" t="inlineStr">
        <is>
          <t>Million</t>
        </is>
      </c>
      <c r="D1593" t="inlineStr">
        <is>
          <t>QYYY</t>
        </is>
      </c>
      <c r="I1593" t="n">
        <v>1324</v>
      </c>
      <c r="N1593" t="n">
        <v>317</v>
      </c>
    </row>
    <row r="1594">
      <c r="A1594" t="inlineStr">
        <is>
          <t>Depreciation</t>
        </is>
      </c>
      <c r="C1594" t="inlineStr">
        <is>
          <t>Million</t>
        </is>
      </c>
      <c r="D1594" t="inlineStr">
        <is>
          <t>QYYY</t>
        </is>
      </c>
      <c r="F1594" t="n">
        <v>-161</v>
      </c>
      <c r="G1594" t="n">
        <v>-325</v>
      </c>
      <c r="H1594" t="n">
        <v>-484</v>
      </c>
      <c r="I1594" t="n">
        <v>-612</v>
      </c>
      <c r="K1594" t="n">
        <v>-185</v>
      </c>
      <c r="L1594" t="n">
        <v>-402</v>
      </c>
      <c r="M1594" t="n">
        <v>-610</v>
      </c>
      <c r="N1594" t="n">
        <v>-803</v>
      </c>
      <c r="P1594" t="n">
        <v>-205</v>
      </c>
      <c r="Q1594" t="n">
        <v>-407</v>
      </c>
      <c r="R1594" t="n">
        <v>-613</v>
      </c>
      <c r="U1594" t="n">
        <v>-278</v>
      </c>
      <c r="V1594" t="n">
        <v>-555</v>
      </c>
      <c r="W1594" t="n">
        <v>-831</v>
      </c>
      <c r="AG1594" t="n">
        <v>-1027</v>
      </c>
      <c r="AJ1594" t="n">
        <v>-370</v>
      </c>
      <c r="AK1594" t="n">
        <v>-751</v>
      </c>
      <c r="AL1594" t="n">
        <v>-1127</v>
      </c>
      <c r="AO1594" t="n">
        <v>-404</v>
      </c>
      <c r="AP1594" t="n">
        <v>-795</v>
      </c>
      <c r="AQ1594" t="n">
        <v>-1183</v>
      </c>
      <c r="AT1594" t="n">
        <v>-433</v>
      </c>
    </row>
    <row r="1595">
      <c r="A1595" t="inlineStr">
        <is>
          <t>Depreciation and impairment</t>
        </is>
      </c>
      <c r="C1595" t="inlineStr">
        <is>
          <t>Million</t>
        </is>
      </c>
      <c r="D1595" t="inlineStr">
        <is>
          <t>QYYY</t>
        </is>
      </c>
      <c r="Z1595" t="n">
        <v>-301</v>
      </c>
      <c r="AA1595" t="n">
        <v>-606</v>
      </c>
      <c r="AB1595" t="n">
        <v>-923</v>
      </c>
      <c r="AE1595" t="n">
        <v>-328</v>
      </c>
      <c r="AF1595" t="n">
        <v>-656</v>
      </c>
    </row>
    <row r="1596">
      <c r="A1596" t="inlineStr">
        <is>
          <t>Foreign currency translation and other</t>
        </is>
      </c>
      <c r="C1596" t="inlineStr">
        <is>
          <t>Million</t>
        </is>
      </c>
      <c r="D1596" t="inlineStr">
        <is>
          <t>QYYY</t>
        </is>
      </c>
      <c r="F1596" t="n">
        <v>-1044</v>
      </c>
      <c r="G1596" t="n">
        <v>-836</v>
      </c>
      <c r="H1596" t="n">
        <v>-1825</v>
      </c>
      <c r="I1596" t="n">
        <v>-2090</v>
      </c>
      <c r="K1596" t="n">
        <v>1278</v>
      </c>
      <c r="L1596" t="n">
        <v>1724</v>
      </c>
      <c r="M1596" t="n">
        <v>1672</v>
      </c>
      <c r="N1596" t="n">
        <v>1214</v>
      </c>
      <c r="P1596" t="n">
        <v>380</v>
      </c>
      <c r="Q1596" t="n">
        <v>228</v>
      </c>
      <c r="R1596" t="n">
        <v>831</v>
      </c>
      <c r="U1596" t="n">
        <v>241</v>
      </c>
      <c r="V1596" t="n">
        <v>-781</v>
      </c>
      <c r="W1596" t="n">
        <v>-746</v>
      </c>
      <c r="Z1596" t="n">
        <v>224</v>
      </c>
      <c r="AA1596" t="n">
        <v>360</v>
      </c>
      <c r="AB1596" t="n">
        <v>-613</v>
      </c>
      <c r="AE1596" t="n">
        <v>-2827</v>
      </c>
      <c r="AF1596" t="n">
        <v>-2203</v>
      </c>
      <c r="AG1596" t="n">
        <v>-2171</v>
      </c>
      <c r="AJ1596" t="n">
        <v>-1295</v>
      </c>
      <c r="AK1596" t="n">
        <v>-773</v>
      </c>
      <c r="AL1596" t="n">
        <v>-1446</v>
      </c>
      <c r="AO1596" t="n">
        <v>1121</v>
      </c>
      <c r="AP1596" t="n">
        <v>-600</v>
      </c>
      <c r="AQ1596" t="n">
        <v>-2285</v>
      </c>
      <c r="AT1596" t="n">
        <v>413</v>
      </c>
    </row>
    <row r="1597">
      <c r="A1597" t="inlineStr">
        <is>
          <t>Total change</t>
        </is>
      </c>
      <c r="C1597" t="inlineStr">
        <is>
          <t>Million</t>
        </is>
      </c>
      <c r="D1597" t="inlineStr">
        <is>
          <t>QYYY</t>
        </is>
      </c>
      <c r="F1597" t="n">
        <v>-252</v>
      </c>
      <c r="G1597" t="n">
        <v>-89</v>
      </c>
      <c r="H1597" t="n">
        <v>-1166</v>
      </c>
      <c r="I1597" t="n">
        <v>-232</v>
      </c>
      <c r="K1597" t="n">
        <v>6004</v>
      </c>
      <c r="L1597" t="n">
        <v>7196</v>
      </c>
      <c r="M1597" t="n">
        <v>7066</v>
      </c>
      <c r="N1597" t="n">
        <v>6815</v>
      </c>
      <c r="P1597" t="n">
        <v>-101</v>
      </c>
      <c r="Q1597" t="n">
        <v>-381</v>
      </c>
      <c r="R1597" t="n">
        <v>149</v>
      </c>
      <c r="U1597" t="n">
        <v>163</v>
      </c>
      <c r="Z1597" t="n">
        <v>385</v>
      </c>
      <c r="AA1597" t="n">
        <v>402</v>
      </c>
      <c r="AB1597" t="n">
        <v>-161</v>
      </c>
      <c r="AE1597" t="n">
        <v>-2357</v>
      </c>
      <c r="AF1597" t="n">
        <v>-1734</v>
      </c>
      <c r="AG1597" t="n">
        <v>-2103</v>
      </c>
      <c r="AJ1597" t="n">
        <v>-306</v>
      </c>
      <c r="AK1597" t="n">
        <v>65</v>
      </c>
      <c r="AL1597" t="n">
        <v>-562</v>
      </c>
      <c r="AO1597" t="n">
        <v>1740</v>
      </c>
      <c r="AP1597" t="n">
        <v>148</v>
      </c>
      <c r="AQ1597" t="n">
        <v>-400</v>
      </c>
      <c r="AT1597" t="n">
        <v>691</v>
      </c>
    </row>
    <row r="1598">
      <c r="A1598" t="inlineStr">
        <is>
          <t>Total change-c</t>
        </is>
      </c>
      <c r="F1598">
        <f>SUM(F1588:F1596)</f>
        <v/>
      </c>
      <c r="G1598">
        <f>SUM(G1588:G1596)</f>
        <v/>
      </c>
      <c r="H1598">
        <f>SUM(H1588:H1596)</f>
        <v/>
      </c>
      <c r="I1598">
        <f>SUM(I1588:I1596)</f>
        <v/>
      </c>
      <c r="K1598">
        <f>SUM(K1588:K1596)</f>
        <v/>
      </c>
      <c r="L1598">
        <f>SUM(L1588:L1596)</f>
        <v/>
      </c>
      <c r="M1598">
        <f>SUM(M1588:M1596)</f>
        <v/>
      </c>
      <c r="N1598">
        <f>SUM(N1588:N1596)</f>
        <v/>
      </c>
      <c r="P1598">
        <f>SUM(P1588:P1596)</f>
        <v/>
      </c>
      <c r="Q1598">
        <f>SUM(Q1588:Q1596)</f>
        <v/>
      </c>
      <c r="R1598">
        <f>SUM(R1588:R1596)</f>
        <v/>
      </c>
      <c r="U1598">
        <f>SUM(U1588:U1596)</f>
        <v/>
      </c>
      <c r="Z1598">
        <f>SUM(Z1588:Z1596)</f>
        <v/>
      </c>
      <c r="AA1598">
        <f>SUM(AA1588:AA1596)</f>
        <v/>
      </c>
      <c r="AB1598">
        <f>SUM(AB1588:AB1596)</f>
        <v/>
      </c>
      <c r="AE1598">
        <f>SUM(AE1588:AE1596)</f>
        <v/>
      </c>
      <c r="AF1598">
        <f>SUM(AF1588:AF1596)</f>
        <v/>
      </c>
      <c r="AG1598">
        <f>SUM(AG1588:AG1596)</f>
        <v/>
      </c>
      <c r="AJ1598">
        <f>SUM(AJ1588:AJ1596)</f>
        <v/>
      </c>
      <c r="AK1598">
        <f>SUM(AK1588:AK1596)</f>
        <v/>
      </c>
      <c r="AL1598">
        <f>SUM(AL1588:AL1596)</f>
        <v/>
      </c>
      <c r="AO1598">
        <f>SUM(AO1588:AO1596)</f>
        <v/>
      </c>
      <c r="AP1598">
        <f>SUM(AP1588:AP1596)</f>
        <v/>
      </c>
      <c r="AQ1598">
        <f>SUM(AQ1588:AQ1596)</f>
        <v/>
      </c>
      <c r="AT1598">
        <f>SUM(AT1588:AT1596)</f>
        <v/>
      </c>
    </row>
    <row r="1599">
      <c r="A1599" t="inlineStr">
        <is>
          <t>Sum check</t>
        </is>
      </c>
      <c r="F1599">
        <f>F1597-F1598</f>
        <v/>
      </c>
      <c r="G1599">
        <f>G1597-G1598</f>
        <v/>
      </c>
      <c r="H1599">
        <f>H1597-H1598</f>
        <v/>
      </c>
      <c r="I1599">
        <f>I1597-I1598</f>
        <v/>
      </c>
      <c r="K1599">
        <f>K1597-K1598</f>
        <v/>
      </c>
      <c r="L1599">
        <f>L1597-L1598</f>
        <v/>
      </c>
      <c r="M1599">
        <f>M1597-M1598</f>
        <v/>
      </c>
      <c r="N1599">
        <f>N1597-N1598</f>
        <v/>
      </c>
      <c r="P1599">
        <f>P1597-P1598</f>
        <v/>
      </c>
      <c r="Q1599">
        <f>Q1597-Q1598</f>
        <v/>
      </c>
      <c r="R1599">
        <f>R1597-R1598</f>
        <v/>
      </c>
      <c r="U1599">
        <f>U1597-U1598</f>
        <v/>
      </c>
      <c r="Z1599">
        <f>Z1597-Z1598</f>
        <v/>
      </c>
      <c r="AA1599">
        <f>AA1597-AA1598</f>
        <v/>
      </c>
      <c r="AB1599">
        <f>AB1597-AB1598</f>
        <v/>
      </c>
      <c r="AE1599">
        <f>AE1597-AE1598</f>
        <v/>
      </c>
      <c r="AF1599">
        <f>AF1597-AF1598</f>
        <v/>
      </c>
      <c r="AG1599">
        <f>AG1597-AG1598</f>
        <v/>
      </c>
      <c r="AJ1599">
        <f>AJ1597-AJ1598</f>
        <v/>
      </c>
      <c r="AK1599">
        <f>AK1597-AK1598</f>
        <v/>
      </c>
      <c r="AL1599">
        <f>AL1597-AL1598</f>
        <v/>
      </c>
      <c r="AO1599">
        <f>AO1597-AO1598</f>
        <v/>
      </c>
      <c r="AP1599">
        <f>AP1597-AP1598</f>
        <v/>
      </c>
      <c r="AQ1599">
        <f>AQ1597-AQ1598</f>
        <v/>
      </c>
      <c r="AT1599">
        <f>AT1597-AT1598</f>
        <v/>
      </c>
    </row>
    <row r="1601">
      <c r="A1601" t="inlineStr">
        <is>
          <t>Total</t>
        </is>
      </c>
      <c r="C1601" t="inlineStr">
        <is>
          <t>Million</t>
        </is>
      </c>
      <c r="D1601" t="inlineStr">
        <is>
          <t>QQQQ</t>
        </is>
      </c>
      <c r="F1601" t="n">
        <v>19718</v>
      </c>
      <c r="G1601" t="n">
        <v>19881</v>
      </c>
      <c r="H1601" t="n">
        <v>18804</v>
      </c>
      <c r="I1601" t="n">
        <v>19738</v>
      </c>
      <c r="K1601" t="n">
        <v>25742</v>
      </c>
      <c r="L1601" t="n">
        <v>26934</v>
      </c>
      <c r="M1601" t="n">
        <v>26804</v>
      </c>
      <c r="N1601" t="n">
        <v>26553</v>
      </c>
      <c r="P1601" t="n">
        <v>26452</v>
      </c>
      <c r="Q1601" t="n">
        <v>26172</v>
      </c>
      <c r="R1601" t="n">
        <v>26702</v>
      </c>
      <c r="S1601" t="n">
        <v>33590</v>
      </c>
      <c r="U1601" t="n">
        <v>33753</v>
      </c>
      <c r="V1601" t="n">
        <v>34809</v>
      </c>
      <c r="W1601" t="n">
        <v>34463</v>
      </c>
      <c r="X1601" t="n">
        <v>38871</v>
      </c>
      <c r="Z1601" t="n">
        <v>39256</v>
      </c>
      <c r="AA1601" t="n">
        <v>39273</v>
      </c>
      <c r="AB1601" t="n">
        <v>38710</v>
      </c>
      <c r="AC1601" t="n">
        <v>41595</v>
      </c>
      <c r="AE1601" t="n">
        <v>39238</v>
      </c>
      <c r="AF1601" t="n">
        <v>39861</v>
      </c>
      <c r="AG1601" t="n">
        <v>39492</v>
      </c>
      <c r="AH1601" t="n">
        <v>45206</v>
      </c>
      <c r="AJ1601" t="n">
        <v>44900</v>
      </c>
      <c r="AK1601" t="n">
        <v>45271</v>
      </c>
      <c r="AL1601" t="n">
        <v>44644</v>
      </c>
      <c r="AM1601" t="n">
        <v>50317</v>
      </c>
      <c r="AO1601" t="n">
        <v>52057</v>
      </c>
      <c r="AP1601" t="n">
        <v>50465</v>
      </c>
      <c r="AQ1601" t="n">
        <v>49917</v>
      </c>
      <c r="AR1601" t="n">
        <v>55243</v>
      </c>
      <c r="AT1601" t="n">
        <v>55934</v>
      </c>
    </row>
    <row r="1603">
      <c r="A1603" t="inlineStr">
        <is>
          <t>Infrastructure</t>
        </is>
      </c>
    </row>
    <row r="1604">
      <c r="A1604" t="inlineStr">
        <is>
          <t>Balance, beginning of period</t>
        </is>
      </c>
      <c r="C1604" t="inlineStr">
        <is>
          <t>Million</t>
        </is>
      </c>
      <c r="D1604" t="inlineStr">
        <is>
          <t>QQQQ</t>
        </is>
      </c>
      <c r="F1604" t="n">
        <v>9061</v>
      </c>
      <c r="G1604" t="n">
        <v>9061</v>
      </c>
      <c r="H1604" t="n">
        <v>9061</v>
      </c>
      <c r="I1604" t="n">
        <v>9061</v>
      </c>
      <c r="K1604" t="n">
        <v>8338</v>
      </c>
      <c r="L1604" t="n">
        <v>8338</v>
      </c>
      <c r="M1604" t="n">
        <v>8338</v>
      </c>
      <c r="N1604" t="n">
        <v>8338</v>
      </c>
      <c r="P1604" t="n">
        <v>9545</v>
      </c>
      <c r="Q1604" t="n">
        <v>9545</v>
      </c>
      <c r="R1604" t="n">
        <v>9545</v>
      </c>
      <c r="U1604" t="n">
        <v>10903</v>
      </c>
      <c r="V1604" t="n">
        <v>10903</v>
      </c>
      <c r="W1604" t="n">
        <v>10903</v>
      </c>
      <c r="Z1604" t="n">
        <v>13650</v>
      </c>
      <c r="AA1604" t="n">
        <v>13650</v>
      </c>
      <c r="AB1604" t="n">
        <v>13650</v>
      </c>
      <c r="AE1604" t="n">
        <v>23772</v>
      </c>
      <c r="AF1604" t="n">
        <v>23772</v>
      </c>
      <c r="AG1604" t="n">
        <v>23772</v>
      </c>
      <c r="AJ1604" t="n">
        <v>32167</v>
      </c>
      <c r="AK1604" t="n">
        <v>32167</v>
      </c>
      <c r="AL1604" t="n">
        <v>32167</v>
      </c>
      <c r="AO1604" t="n">
        <v>38655</v>
      </c>
      <c r="AP1604" t="n">
        <v>38655</v>
      </c>
      <c r="AQ1604" t="n">
        <v>38655</v>
      </c>
      <c r="AT1604" t="n">
        <v>37293</v>
      </c>
    </row>
    <row r="1605">
      <c r="A1605" t="inlineStr">
        <is>
          <t>Additions</t>
        </is>
      </c>
      <c r="C1605" t="inlineStr">
        <is>
          <t>Million</t>
        </is>
      </c>
      <c r="D1605" t="inlineStr">
        <is>
          <t>QYYY</t>
        </is>
      </c>
      <c r="V1605" t="n">
        <v>284</v>
      </c>
      <c r="W1605" t="n">
        <v>452</v>
      </c>
      <c r="Z1605" t="n">
        <v>191</v>
      </c>
      <c r="AA1605" t="n">
        <v>492</v>
      </c>
      <c r="AB1605" t="n">
        <v>785</v>
      </c>
      <c r="AE1605" t="n">
        <v>331</v>
      </c>
      <c r="AF1605" t="n">
        <v>667</v>
      </c>
      <c r="AG1605" t="n">
        <v>958</v>
      </c>
      <c r="AJ1605" t="n">
        <v>128</v>
      </c>
      <c r="AK1605" t="n">
        <v>543</v>
      </c>
      <c r="AL1605" t="n">
        <v>987</v>
      </c>
      <c r="AO1605" t="n">
        <v>644</v>
      </c>
      <c r="AP1605" t="n">
        <v>1288</v>
      </c>
      <c r="AQ1605" t="n">
        <v>1927</v>
      </c>
      <c r="AT1605" t="n">
        <v>434</v>
      </c>
    </row>
    <row r="1606">
      <c r="A1606" t="inlineStr">
        <is>
          <t>Acquisition and additions</t>
        </is>
      </c>
      <c r="C1606" t="inlineStr">
        <is>
          <t>Million</t>
        </is>
      </c>
      <c r="D1606" t="inlineStr">
        <is>
          <t>QYYY</t>
        </is>
      </c>
      <c r="F1606" t="n">
        <v>84</v>
      </c>
      <c r="G1606" t="n">
        <v>201</v>
      </c>
      <c r="H1606" t="n">
        <v>363</v>
      </c>
      <c r="I1606" t="n">
        <v>571</v>
      </c>
      <c r="K1606" t="n">
        <v>201</v>
      </c>
      <c r="L1606" t="n">
        <v>305</v>
      </c>
      <c r="M1606" t="n">
        <v>1520</v>
      </c>
      <c r="N1606" t="n">
        <v>1618</v>
      </c>
      <c r="P1606" t="n">
        <v>182</v>
      </c>
      <c r="Q1606" t="n">
        <v>469</v>
      </c>
      <c r="R1606" t="n">
        <v>632</v>
      </c>
      <c r="U1606" t="n">
        <v>163</v>
      </c>
    </row>
    <row r="1607">
      <c r="A1607" t="inlineStr">
        <is>
          <t>Acquisitions through business combinations</t>
        </is>
      </c>
      <c r="C1607" t="inlineStr">
        <is>
          <t>Million</t>
        </is>
      </c>
      <c r="D1607" t="inlineStr">
        <is>
          <t>QYYY</t>
        </is>
      </c>
      <c r="V1607" t="n">
        <v>487</v>
      </c>
      <c r="W1607" t="n">
        <v>487</v>
      </c>
      <c r="Z1607" t="n">
        <v>2073</v>
      </c>
      <c r="AA1607" t="n">
        <v>2134</v>
      </c>
      <c r="AB1607" t="n">
        <v>2134</v>
      </c>
      <c r="AG1607" t="n">
        <v>5233</v>
      </c>
      <c r="AJ1607" t="n">
        <v>174</v>
      </c>
      <c r="AK1607" t="n">
        <v>185</v>
      </c>
      <c r="AL1607" t="n">
        <v>10469</v>
      </c>
      <c r="AO1607" t="n">
        <v>33</v>
      </c>
      <c r="AP1607" t="n">
        <v>33</v>
      </c>
      <c r="AQ1607" t="n">
        <v>140</v>
      </c>
      <c r="AT1607" t="n">
        <v>117</v>
      </c>
    </row>
    <row r="1608">
      <c r="A1608" t="inlineStr">
        <is>
          <t>Increase attributable to adoption of accounting standards</t>
        </is>
      </c>
      <c r="C1608" t="inlineStr">
        <is>
          <t>Million</t>
        </is>
      </c>
      <c r="D1608" t="inlineStr">
        <is>
          <t>QYYY</t>
        </is>
      </c>
      <c r="Z1608" t="n">
        <v>1207</v>
      </c>
      <c r="AA1608" t="n">
        <v>1207</v>
      </c>
      <c r="AB1608" t="n">
        <v>1207</v>
      </c>
    </row>
    <row r="1609">
      <c r="A1609" t="inlineStr">
        <is>
          <t>Dispositions and assets reclassified as held-for-sale</t>
        </is>
      </c>
      <c r="C1609" t="inlineStr">
        <is>
          <t>Million</t>
        </is>
      </c>
      <c r="D1609" t="inlineStr">
        <is>
          <t>QYYY</t>
        </is>
      </c>
      <c r="F1609" t="n">
        <v>-1</v>
      </c>
      <c r="G1609" t="n">
        <v>3</v>
      </c>
      <c r="H1609" t="n">
        <v>-1</v>
      </c>
      <c r="I1609" t="n">
        <v>-536</v>
      </c>
      <c r="K1609" t="n">
        <v>0</v>
      </c>
      <c r="L1609" t="n">
        <v>-2</v>
      </c>
      <c r="M1609" t="n">
        <v>-3</v>
      </c>
      <c r="N1609" t="n">
        <v>-9</v>
      </c>
      <c r="P1609" t="n">
        <v>-38</v>
      </c>
      <c r="Q1609" t="n">
        <v>-36</v>
      </c>
      <c r="R1609" t="n">
        <v>-39</v>
      </c>
      <c r="U1609" t="n">
        <v>-20</v>
      </c>
      <c r="V1609" t="n">
        <v>-10</v>
      </c>
      <c r="W1609" t="n">
        <v>-15</v>
      </c>
      <c r="Z1609" t="n">
        <v>-6</v>
      </c>
      <c r="AA1609" t="n">
        <v>-12</v>
      </c>
      <c r="AB1609" t="n">
        <v>-994</v>
      </c>
      <c r="AE1609" t="n">
        <v>-9</v>
      </c>
      <c r="AF1609" t="n">
        <v>-82</v>
      </c>
      <c r="AG1609" t="n">
        <v>-59</v>
      </c>
      <c r="AJ1609" t="n">
        <v>-2757</v>
      </c>
      <c r="AK1609" t="n">
        <v>-3279</v>
      </c>
      <c r="AL1609" t="n">
        <v>-3356</v>
      </c>
      <c r="AO1609" t="n">
        <v>-83</v>
      </c>
      <c r="AP1609" t="n">
        <v>-74</v>
      </c>
      <c r="AQ1609" t="n">
        <v>-97</v>
      </c>
      <c r="AT1609" t="n">
        <v>-4</v>
      </c>
    </row>
    <row r="1610">
      <c r="A1610" t="inlineStr">
        <is>
          <t>Fair value changes</t>
        </is>
      </c>
      <c r="C1610" t="inlineStr">
        <is>
          <t>Million</t>
        </is>
      </c>
      <c r="D1610" t="inlineStr">
        <is>
          <t>QYYY</t>
        </is>
      </c>
      <c r="H1610" t="n">
        <v>0</v>
      </c>
      <c r="I1610" t="n">
        <v>654</v>
      </c>
      <c r="M1610" t="n">
        <v>0</v>
      </c>
      <c r="N1610" t="n">
        <v>388</v>
      </c>
    </row>
    <row r="1611">
      <c r="A1611" t="inlineStr">
        <is>
          <t>Depreciation</t>
        </is>
      </c>
      <c r="C1611" t="inlineStr">
        <is>
          <t>Million</t>
        </is>
      </c>
      <c r="D1611" t="inlineStr">
        <is>
          <t>QYYY</t>
        </is>
      </c>
      <c r="F1611" t="n">
        <v>-85</v>
      </c>
      <c r="G1611" t="n">
        <v>-176</v>
      </c>
      <c r="H1611" t="n">
        <v>-265</v>
      </c>
      <c r="I1611" t="n">
        <v>-338</v>
      </c>
      <c r="K1611" t="n">
        <v>-83</v>
      </c>
      <c r="L1611" t="n">
        <v>-177</v>
      </c>
      <c r="M1611" t="n">
        <v>-279</v>
      </c>
      <c r="N1611" t="n">
        <v>-372</v>
      </c>
      <c r="P1611" t="n">
        <v>-91</v>
      </c>
      <c r="Q1611" t="n">
        <v>-190</v>
      </c>
      <c r="R1611" t="n">
        <v>-291</v>
      </c>
      <c r="U1611" t="n">
        <v>-105</v>
      </c>
      <c r="V1611" t="n">
        <v>-214</v>
      </c>
      <c r="W1611" t="n">
        <v>-320</v>
      </c>
      <c r="AG1611" t="n">
        <v>-847</v>
      </c>
      <c r="AJ1611" t="n">
        <v>-358</v>
      </c>
      <c r="AK1611" t="n">
        <v>-716</v>
      </c>
      <c r="AL1611" t="n">
        <v>-1108</v>
      </c>
      <c r="AO1611" t="n">
        <v>-394</v>
      </c>
      <c r="AP1611" t="n">
        <v>-795</v>
      </c>
      <c r="AQ1611" t="n">
        <v>-1186</v>
      </c>
      <c r="AT1611" t="n">
        <v>-449</v>
      </c>
    </row>
    <row r="1612">
      <c r="A1612" t="inlineStr">
        <is>
          <t>Depreciation and impairment</t>
        </is>
      </c>
      <c r="C1612" t="inlineStr">
        <is>
          <t>Million</t>
        </is>
      </c>
      <c r="D1612" t="inlineStr">
        <is>
          <t>QYYY</t>
        </is>
      </c>
      <c r="Z1612" t="n">
        <v>-178</v>
      </c>
      <c r="AA1612" t="n">
        <v>-390</v>
      </c>
      <c r="AB1612" t="n">
        <v>-610</v>
      </c>
      <c r="AE1612" t="n">
        <v>-278</v>
      </c>
      <c r="AF1612" t="n">
        <v>-549</v>
      </c>
    </row>
    <row r="1613">
      <c r="A1613" t="inlineStr">
        <is>
          <t>Foreign currency translation and other</t>
        </is>
      </c>
      <c r="C1613" t="inlineStr">
        <is>
          <t>Million</t>
        </is>
      </c>
      <c r="D1613" t="inlineStr">
        <is>
          <t>QYYY</t>
        </is>
      </c>
      <c r="F1613" t="n">
        <v>-632</v>
      </c>
      <c r="G1613" t="n">
        <v>-384</v>
      </c>
      <c r="H1613" t="n">
        <v>-1044</v>
      </c>
      <c r="I1613" t="n">
        <v>-1074</v>
      </c>
      <c r="K1613" t="n">
        <v>166</v>
      </c>
      <c r="L1613" t="n">
        <v>-32</v>
      </c>
      <c r="M1613" t="n">
        <v>-60</v>
      </c>
      <c r="N1613" t="n">
        <v>-418</v>
      </c>
      <c r="P1613" t="n">
        <v>262</v>
      </c>
      <c r="Q1613" t="n">
        <v>349</v>
      </c>
      <c r="R1613" t="n">
        <v>579</v>
      </c>
      <c r="U1613" t="n">
        <v>105</v>
      </c>
      <c r="V1613" t="n">
        <v>-395</v>
      </c>
      <c r="W1613" t="n">
        <v>-547</v>
      </c>
      <c r="Z1613" t="n">
        <v>172</v>
      </c>
      <c r="AA1613" t="n">
        <v>112</v>
      </c>
      <c r="AB1613" t="n">
        <v>-334</v>
      </c>
      <c r="AE1613" t="n">
        <v>-1335</v>
      </c>
      <c r="AF1613" t="n">
        <v>-976</v>
      </c>
      <c r="AG1613" t="n">
        <v>-521</v>
      </c>
      <c r="AJ1613" t="n">
        <v>69</v>
      </c>
      <c r="AK1613" t="n">
        <v>-638</v>
      </c>
      <c r="AL1613" t="n">
        <v>-867</v>
      </c>
      <c r="AO1613" t="n">
        <v>-203</v>
      </c>
      <c r="AP1613" t="n">
        <v>-1637</v>
      </c>
      <c r="AQ1613" t="n">
        <v>-3595</v>
      </c>
      <c r="AT1613" t="n">
        <v>208</v>
      </c>
    </row>
    <row r="1614">
      <c r="A1614" t="inlineStr">
        <is>
          <t>Total change</t>
        </is>
      </c>
      <c r="C1614" t="inlineStr">
        <is>
          <t>Million</t>
        </is>
      </c>
      <c r="D1614" t="inlineStr">
        <is>
          <t>QYYY</t>
        </is>
      </c>
      <c r="F1614" t="n">
        <v>-634</v>
      </c>
      <c r="G1614" t="n">
        <v>-356</v>
      </c>
      <c r="H1614" t="n">
        <v>-947</v>
      </c>
      <c r="I1614" t="n">
        <v>-723</v>
      </c>
      <c r="K1614" t="n">
        <v>284</v>
      </c>
      <c r="L1614" t="n">
        <v>94</v>
      </c>
      <c r="M1614" t="n">
        <v>1178</v>
      </c>
      <c r="N1614" t="n">
        <v>1207</v>
      </c>
      <c r="P1614" t="n">
        <v>315</v>
      </c>
      <c r="Q1614" t="n">
        <v>592</v>
      </c>
      <c r="R1614" t="n">
        <v>881</v>
      </c>
      <c r="U1614" t="n">
        <v>143</v>
      </c>
      <c r="Z1614" t="n">
        <v>3459</v>
      </c>
      <c r="AA1614" t="n">
        <v>3543</v>
      </c>
      <c r="AB1614" t="n">
        <v>2188</v>
      </c>
      <c r="AE1614" t="n">
        <v>-1291</v>
      </c>
      <c r="AF1614" t="n">
        <v>-940</v>
      </c>
      <c r="AG1614" t="n">
        <v>4764</v>
      </c>
      <c r="AJ1614" t="n">
        <v>-2744</v>
      </c>
      <c r="AK1614" t="n">
        <v>-3905</v>
      </c>
      <c r="AL1614" t="n">
        <v>6125</v>
      </c>
      <c r="AO1614" t="n">
        <v>-3</v>
      </c>
      <c r="AP1614" t="n">
        <v>-1185</v>
      </c>
      <c r="AQ1614" t="n">
        <v>-2811</v>
      </c>
      <c r="AT1614" t="n">
        <v>306</v>
      </c>
    </row>
    <row r="1615">
      <c r="A1615" t="inlineStr">
        <is>
          <t>Total change-c</t>
        </is>
      </c>
      <c r="F1615">
        <f>SUM(F1605:F1613)</f>
        <v/>
      </c>
      <c r="G1615">
        <f>SUM(G1605:G1613)</f>
        <v/>
      </c>
      <c r="H1615">
        <f>SUM(H1605:H1613)</f>
        <v/>
      </c>
      <c r="I1615">
        <f>SUM(I1605:I1613)</f>
        <v/>
      </c>
      <c r="K1615">
        <f>SUM(K1605:K1613)</f>
        <v/>
      </c>
      <c r="L1615">
        <f>SUM(L1605:L1613)</f>
        <v/>
      </c>
      <c r="M1615">
        <f>SUM(M1605:M1613)</f>
        <v/>
      </c>
      <c r="N1615">
        <f>SUM(N1605:N1613)</f>
        <v/>
      </c>
      <c r="P1615">
        <f>SUM(P1605:P1613)</f>
        <v/>
      </c>
      <c r="Q1615">
        <f>SUM(Q1605:Q1613)</f>
        <v/>
      </c>
      <c r="R1615">
        <f>SUM(R1605:R1613)</f>
        <v/>
      </c>
      <c r="U1615">
        <f>SUM(U1605:U1613)</f>
        <v/>
      </c>
      <c r="Z1615">
        <f>SUM(Z1605:Z1613)</f>
        <v/>
      </c>
      <c r="AA1615">
        <f>SUM(AA1605:AA1613)</f>
        <v/>
      </c>
      <c r="AB1615">
        <f>SUM(AB1605:AB1613)</f>
        <v/>
      </c>
      <c r="AE1615">
        <f>SUM(AE1605:AE1613)</f>
        <v/>
      </c>
      <c r="AF1615">
        <f>SUM(AF1605:AF1613)</f>
        <v/>
      </c>
      <c r="AG1615">
        <f>SUM(AG1605:AG1613)</f>
        <v/>
      </c>
      <c r="AJ1615">
        <f>SUM(AJ1605:AJ1613)</f>
        <v/>
      </c>
      <c r="AK1615">
        <f>SUM(AK1605:AK1613)</f>
        <v/>
      </c>
      <c r="AL1615">
        <f>SUM(AL1605:AL1613)</f>
        <v/>
      </c>
      <c r="AO1615">
        <f>SUM(AO1605:AO1613)</f>
        <v/>
      </c>
      <c r="AP1615">
        <f>SUM(AP1605:AP1613)</f>
        <v/>
      </c>
      <c r="AQ1615">
        <f>SUM(AQ1605:AQ1613)</f>
        <v/>
      </c>
      <c r="AT1615">
        <f>SUM(AT1605:AT1613)</f>
        <v/>
      </c>
    </row>
    <row r="1616">
      <c r="A1616" t="inlineStr">
        <is>
          <t>Sum check</t>
        </is>
      </c>
      <c r="F1616">
        <f>F1614-F1615</f>
        <v/>
      </c>
      <c r="G1616">
        <f>G1614-G1615</f>
        <v/>
      </c>
      <c r="H1616">
        <f>H1614-H1615</f>
        <v/>
      </c>
      <c r="I1616">
        <f>I1614-I1615</f>
        <v/>
      </c>
      <c r="K1616">
        <f>K1614-K1615</f>
        <v/>
      </c>
      <c r="L1616">
        <f>L1614-L1615</f>
        <v/>
      </c>
      <c r="M1616">
        <f>M1614-M1615</f>
        <v/>
      </c>
      <c r="N1616">
        <f>N1614-N1615</f>
        <v/>
      </c>
      <c r="P1616">
        <f>P1614-P1615</f>
        <v/>
      </c>
      <c r="Q1616">
        <f>Q1614-Q1615</f>
        <v/>
      </c>
      <c r="R1616">
        <f>R1614-R1615</f>
        <v/>
      </c>
      <c r="U1616">
        <f>U1614-U1615</f>
        <v/>
      </c>
      <c r="Z1616">
        <f>Z1614-Z1615</f>
        <v/>
      </c>
      <c r="AA1616">
        <f>AA1614-AA1615</f>
        <v/>
      </c>
      <c r="AB1616">
        <f>AB1614-AB1615</f>
        <v/>
      </c>
      <c r="AE1616">
        <f>AE1614-AE1615</f>
        <v/>
      </c>
      <c r="AF1616">
        <f>AF1614-AF1615</f>
        <v/>
      </c>
      <c r="AG1616">
        <f>AG1614-AG1615</f>
        <v/>
      </c>
      <c r="AJ1616">
        <f>AJ1614-AJ1615</f>
        <v/>
      </c>
      <c r="AK1616">
        <f>AK1614-AK1615</f>
        <v/>
      </c>
      <c r="AL1616">
        <f>AL1614-AL1615</f>
        <v/>
      </c>
      <c r="AO1616">
        <f>AO1614-AO1615</f>
        <v/>
      </c>
      <c r="AP1616">
        <f>AP1614-AP1615</f>
        <v/>
      </c>
      <c r="AQ1616">
        <f>AQ1614-AQ1615</f>
        <v/>
      </c>
      <c r="AT1616">
        <f>AT1614-AT1615</f>
        <v/>
      </c>
    </row>
    <row r="1618">
      <c r="A1618" t="inlineStr">
        <is>
          <t>Utilities</t>
        </is>
      </c>
      <c r="C1618" t="inlineStr">
        <is>
          <t>Million</t>
        </is>
      </c>
      <c r="D1618" t="inlineStr">
        <is>
          <t>QQQQ</t>
        </is>
      </c>
      <c r="F1618" t="n">
        <v>3446</v>
      </c>
      <c r="G1618" t="n">
        <v>3642</v>
      </c>
      <c r="H1618" t="n">
        <v>3467</v>
      </c>
      <c r="K1618" t="n">
        <v>3691</v>
      </c>
      <c r="L1618" t="n">
        <v>3528</v>
      </c>
      <c r="M1618" t="n">
        <v>3518</v>
      </c>
    </row>
    <row r="1619">
      <c r="A1619" t="inlineStr">
        <is>
          <t>Transport and energy</t>
        </is>
      </c>
      <c r="C1619" t="inlineStr">
        <is>
          <t>Million</t>
        </is>
      </c>
      <c r="D1619" t="inlineStr">
        <is>
          <t>QQQQ</t>
        </is>
      </c>
      <c r="F1619" t="n">
        <v>4166</v>
      </c>
      <c r="G1619" t="n">
        <v>4240</v>
      </c>
      <c r="H1619" t="n">
        <v>3986</v>
      </c>
      <c r="K1619" t="n">
        <v>4159</v>
      </c>
      <c r="L1619" t="n">
        <v>4055</v>
      </c>
      <c r="M1619" t="n">
        <v>5159</v>
      </c>
    </row>
    <row r="1620">
      <c r="A1620" t="inlineStr">
        <is>
          <t>Sustainable resources</t>
        </is>
      </c>
      <c r="C1620" t="inlineStr">
        <is>
          <t>Million</t>
        </is>
      </c>
      <c r="D1620" t="inlineStr">
        <is>
          <t>QQQQ</t>
        </is>
      </c>
      <c r="F1620" t="n">
        <v>815</v>
      </c>
      <c r="G1620" t="n">
        <v>823</v>
      </c>
      <c r="H1620" t="n">
        <v>661</v>
      </c>
      <c r="K1620" t="n">
        <v>772</v>
      </c>
      <c r="L1620" t="n">
        <v>849</v>
      </c>
      <c r="M1620" t="n">
        <v>839</v>
      </c>
    </row>
    <row r="1621">
      <c r="A1621" t="inlineStr">
        <is>
          <t>Total</t>
        </is>
      </c>
      <c r="C1621" t="inlineStr">
        <is>
          <t>Million</t>
        </is>
      </c>
      <c r="D1621" t="inlineStr">
        <is>
          <t>QQQQ</t>
        </is>
      </c>
      <c r="F1621" t="n">
        <v>8427</v>
      </c>
      <c r="G1621" t="n">
        <v>8705</v>
      </c>
      <c r="H1621" t="n">
        <v>8114</v>
      </c>
      <c r="I1621" t="n">
        <v>8338</v>
      </c>
      <c r="K1621" t="n">
        <v>8622</v>
      </c>
      <c r="L1621" t="n">
        <v>8432</v>
      </c>
      <c r="M1621" t="n">
        <v>9516</v>
      </c>
      <c r="N1621" t="n">
        <v>9545</v>
      </c>
      <c r="P1621" t="n">
        <v>9860</v>
      </c>
      <c r="Q1621" t="n">
        <v>10137</v>
      </c>
      <c r="R1621" t="n">
        <v>10426</v>
      </c>
      <c r="S1621" t="n">
        <v>10903</v>
      </c>
      <c r="U1621" t="n">
        <v>11046</v>
      </c>
      <c r="V1621" t="n">
        <v>11055</v>
      </c>
      <c r="W1621" t="n">
        <v>10960</v>
      </c>
      <c r="X1621" t="n">
        <v>13650</v>
      </c>
      <c r="Z1621" t="n">
        <v>17109</v>
      </c>
      <c r="AA1621" t="n">
        <v>17193</v>
      </c>
      <c r="AB1621" t="n">
        <v>15838</v>
      </c>
      <c r="AC1621" t="n">
        <v>23772</v>
      </c>
      <c r="AE1621" t="n">
        <v>22481</v>
      </c>
      <c r="AF1621" t="n">
        <v>22832</v>
      </c>
      <c r="AG1621" t="n">
        <v>28536</v>
      </c>
      <c r="AH1621" t="n">
        <v>32167</v>
      </c>
      <c r="AJ1621" t="n">
        <v>29423</v>
      </c>
      <c r="AK1621" t="n">
        <v>28262</v>
      </c>
      <c r="AL1621" t="n">
        <v>38292</v>
      </c>
      <c r="AM1621" t="n">
        <v>38655</v>
      </c>
      <c r="AO1621" t="n">
        <v>38652</v>
      </c>
      <c r="AP1621" t="n">
        <v>37470</v>
      </c>
      <c r="AQ1621" t="n">
        <v>35844</v>
      </c>
      <c r="AR1621" t="n">
        <v>37293</v>
      </c>
      <c r="AT1621" t="n">
        <v>37599</v>
      </c>
    </row>
    <row r="1622">
      <c r="A1622" t="inlineStr">
        <is>
          <t>Total-c</t>
        </is>
      </c>
      <c r="F1622">
        <f>SUM(F1618:F1620)</f>
        <v/>
      </c>
      <c r="G1622">
        <f>SUM(G1618:G1620)</f>
        <v/>
      </c>
      <c r="H1622">
        <f>SUM(H1618:H1620)</f>
        <v/>
      </c>
      <c r="K1622">
        <f>SUM(K1618:K1620)</f>
        <v/>
      </c>
      <c r="L1622">
        <f>SUM(L1618:L1620)</f>
        <v/>
      </c>
      <c r="M1622">
        <f>SUM(M1618:M1620)</f>
        <v/>
      </c>
    </row>
    <row r="1623">
      <c r="A1623" t="inlineStr">
        <is>
          <t xml:space="preserve">Sum check </t>
        </is>
      </c>
      <c r="F1623">
        <f>F1621-F1622</f>
        <v/>
      </c>
      <c r="G1623">
        <f>G1621-G1622</f>
        <v/>
      </c>
      <c r="H1623">
        <f>H1621-H1622</f>
        <v/>
      </c>
      <c r="K1623">
        <f>K1621-K1622</f>
        <v/>
      </c>
      <c r="L1623">
        <f>L1621-L1622</f>
        <v/>
      </c>
      <c r="M1623">
        <f>M1621-M1622</f>
        <v/>
      </c>
    </row>
    <row r="1625">
      <c r="A1625" t="inlineStr">
        <is>
          <t xml:space="preserve">Real Estate	</t>
        </is>
      </c>
    </row>
    <row r="1626">
      <c r="A1626" s="2" t="inlineStr">
        <is>
          <t>Balance, beginning of period</t>
        </is>
      </c>
      <c r="B1626" s="2" t="n"/>
      <c r="C1626" s="2" t="inlineStr">
        <is>
          <t>Million</t>
        </is>
      </c>
      <c r="D1626" s="2" t="inlineStr">
        <is>
          <t>QQQQ</t>
        </is>
      </c>
      <c r="E1626" s="2" t="n"/>
      <c r="F1626" s="2" t="n">
        <v>2872</v>
      </c>
      <c r="G1626" s="2" t="n">
        <v>2872</v>
      </c>
      <c r="H1626" s="2" t="n">
        <v>2872</v>
      </c>
      <c r="I1626" s="2" t="n">
        <v>2872</v>
      </c>
      <c r="J1626" s="2" t="n"/>
      <c r="K1626" s="2" t="n">
        <v>5316</v>
      </c>
      <c r="L1626" s="2" t="n">
        <v>5316</v>
      </c>
      <c r="M1626" s="2" t="n">
        <v>5316</v>
      </c>
      <c r="N1626" s="2" t="n">
        <v>5316</v>
      </c>
      <c r="O1626" s="2" t="n"/>
      <c r="P1626" s="2" t="n">
        <v>5652</v>
      </c>
      <c r="Q1626" s="2" t="n">
        <v>5652</v>
      </c>
      <c r="R1626" s="2" t="n">
        <v>5652</v>
      </c>
      <c r="S1626" s="2" t="n"/>
      <c r="T1626" s="2" t="n"/>
      <c r="U1626" s="2" t="n">
        <v>5779</v>
      </c>
      <c r="V1626" s="2" t="n">
        <v>5779</v>
      </c>
      <c r="W1626" s="2" t="n">
        <v>5779</v>
      </c>
      <c r="X1626" s="2" t="n"/>
      <c r="Y1626" s="2" t="n"/>
      <c r="Z1626" s="2" t="n">
        <v>7652</v>
      </c>
      <c r="AA1626" s="2" t="n">
        <v>7652</v>
      </c>
      <c r="AB1626" s="2" t="n">
        <v>7652</v>
      </c>
      <c r="AC1626" s="2" t="n"/>
      <c r="AD1626" s="2" t="n"/>
      <c r="AE1626" s="2" t="n">
        <v>9729</v>
      </c>
      <c r="AF1626" s="2" t="n">
        <v>9729</v>
      </c>
      <c r="AG1626" s="2" t="n">
        <v>9729</v>
      </c>
      <c r="AH1626" s="2" t="n"/>
      <c r="AI1626" s="2" t="n"/>
      <c r="AJ1626" s="2" t="n">
        <v>8432</v>
      </c>
      <c r="AK1626" s="2" t="n">
        <v>8432</v>
      </c>
      <c r="AL1626" s="2" t="n">
        <v>8432</v>
      </c>
      <c r="AM1626" s="2" t="n"/>
      <c r="AN1626" s="2" t="n"/>
      <c r="AO1626" s="2" t="n">
        <v>10864</v>
      </c>
      <c r="AP1626" s="2" t="n">
        <v>10864</v>
      </c>
      <c r="AQ1626" s="2" t="n">
        <v>10864</v>
      </c>
      <c r="AR1626" s="2" t="n"/>
      <c r="AS1626" s="2" t="n"/>
      <c r="AT1626" s="2" t="n">
        <v>15362</v>
      </c>
    </row>
    <row r="1627">
      <c r="A1627" t="inlineStr">
        <is>
          <t>Additions</t>
        </is>
      </c>
      <c r="C1627" t="inlineStr">
        <is>
          <t>Million</t>
        </is>
      </c>
      <c r="D1627" t="inlineStr">
        <is>
          <t>QYYY</t>
        </is>
      </c>
      <c r="V1627" t="n">
        <v>186</v>
      </c>
      <c r="W1627" t="n">
        <v>332</v>
      </c>
      <c r="Z1627" t="n">
        <v>173</v>
      </c>
      <c r="AA1627" t="n">
        <v>289</v>
      </c>
      <c r="AB1627" t="n">
        <v>430</v>
      </c>
      <c r="AE1627" t="n">
        <v>585</v>
      </c>
      <c r="AF1627" t="n">
        <v>635</v>
      </c>
      <c r="AG1627" t="n">
        <v>727</v>
      </c>
      <c r="AJ1627" t="n">
        <v>823</v>
      </c>
      <c r="AK1627" t="n">
        <v>1289</v>
      </c>
      <c r="AL1627" t="n">
        <v>1542</v>
      </c>
      <c r="AO1627" t="n">
        <v>208</v>
      </c>
      <c r="AP1627" t="n">
        <v>491</v>
      </c>
      <c r="AQ1627" t="n">
        <v>920</v>
      </c>
      <c r="AT1627" t="n">
        <v>149</v>
      </c>
    </row>
    <row r="1628">
      <c r="A1628" t="inlineStr">
        <is>
          <t>Acquisition and additions</t>
        </is>
      </c>
      <c r="C1628" t="inlineStr">
        <is>
          <t>Million</t>
        </is>
      </c>
      <c r="D1628" t="inlineStr">
        <is>
          <t>QYYY</t>
        </is>
      </c>
      <c r="F1628" t="n">
        <v>4</v>
      </c>
      <c r="G1628" t="n">
        <v>11</v>
      </c>
      <c r="H1628" t="n">
        <v>4015</v>
      </c>
      <c r="I1628" t="n">
        <v>2708</v>
      </c>
      <c r="K1628" t="n">
        <v>31</v>
      </c>
      <c r="L1628" t="n">
        <v>304</v>
      </c>
      <c r="M1628" t="n">
        <v>335</v>
      </c>
      <c r="N1628" t="n">
        <v>874</v>
      </c>
      <c r="P1628" t="n">
        <v>51</v>
      </c>
      <c r="Q1628" t="n">
        <v>108</v>
      </c>
      <c r="R1628" t="n">
        <v>177</v>
      </c>
      <c r="U1628" t="n">
        <v>1192</v>
      </c>
    </row>
    <row r="1629">
      <c r="A1629" t="inlineStr">
        <is>
          <t>Change in basis of accounting</t>
        </is>
      </c>
      <c r="C1629" t="inlineStr">
        <is>
          <t>Million</t>
        </is>
      </c>
      <c r="D1629" t="inlineStr">
        <is>
          <t>QYYY</t>
        </is>
      </c>
      <c r="AB1629" t="n">
        <v>0</v>
      </c>
      <c r="AG1629" t="n">
        <v>0</v>
      </c>
    </row>
    <row r="1630">
      <c r="A1630" t="inlineStr">
        <is>
          <t>Acquisitions through business combinations</t>
        </is>
      </c>
      <c r="C1630" t="inlineStr">
        <is>
          <t>Million</t>
        </is>
      </c>
      <c r="D1630" t="inlineStr">
        <is>
          <t>QYYY</t>
        </is>
      </c>
      <c r="V1630" t="n">
        <v>1374</v>
      </c>
      <c r="W1630" t="n">
        <v>1426</v>
      </c>
      <c r="AA1630" t="n">
        <v>47</v>
      </c>
      <c r="AB1630" t="n">
        <v>138</v>
      </c>
      <c r="AK1630" t="n">
        <v>1720</v>
      </c>
      <c r="AL1630" t="n">
        <v>2243</v>
      </c>
      <c r="AO1630" t="n">
        <v>35</v>
      </c>
      <c r="AP1630" t="n">
        <v>43</v>
      </c>
      <c r="AQ1630" t="n">
        <v>63</v>
      </c>
    </row>
    <row r="1631">
      <c r="A1631" t="inlineStr">
        <is>
          <t>Increase attributable to adoption of accounting standards</t>
        </is>
      </c>
      <c r="C1631" t="inlineStr">
        <is>
          <t>Million</t>
        </is>
      </c>
      <c r="D1631" t="inlineStr">
        <is>
          <t>QYYY</t>
        </is>
      </c>
      <c r="Z1631" t="n">
        <v>769</v>
      </c>
      <c r="AA1631" t="n">
        <v>769</v>
      </c>
      <c r="AB1631" t="n">
        <v>769</v>
      </c>
    </row>
    <row r="1632">
      <c r="A1632" t="inlineStr">
        <is>
          <t>Dispositions and assets reclassified as held-for-sale</t>
        </is>
      </c>
      <c r="C1632" t="inlineStr">
        <is>
          <t>Million</t>
        </is>
      </c>
      <c r="D1632" t="inlineStr">
        <is>
          <t>QYYY</t>
        </is>
      </c>
      <c r="F1632" t="n">
        <v>0</v>
      </c>
      <c r="G1632" t="n">
        <v>-66</v>
      </c>
      <c r="H1632" t="n">
        <v>-67</v>
      </c>
      <c r="I1632" t="n">
        <v>-71</v>
      </c>
      <c r="M1632" t="n">
        <v>0</v>
      </c>
      <c r="N1632" t="n">
        <v>26</v>
      </c>
      <c r="P1632" t="n">
        <v>-3</v>
      </c>
      <c r="Q1632" t="n">
        <v>1</v>
      </c>
      <c r="R1632" t="n">
        <v>-30</v>
      </c>
      <c r="U1632" t="n">
        <v>-2</v>
      </c>
      <c r="V1632" t="n">
        <v>-6</v>
      </c>
      <c r="W1632" t="n">
        <v>-141</v>
      </c>
      <c r="Z1632" t="n">
        <v>-9</v>
      </c>
      <c r="AA1632" t="n">
        <v>-6</v>
      </c>
      <c r="AB1632" t="n">
        <v>-45</v>
      </c>
      <c r="AE1632" t="n">
        <v>-12</v>
      </c>
      <c r="AF1632" t="n">
        <v>-20</v>
      </c>
      <c r="AG1632" t="n">
        <v>-43</v>
      </c>
      <c r="AJ1632" t="n">
        <v>-5</v>
      </c>
      <c r="AK1632" t="n">
        <v>-6</v>
      </c>
      <c r="AL1632" t="n">
        <v>-27</v>
      </c>
      <c r="AO1632" t="n">
        <v>-61</v>
      </c>
      <c r="AP1632" t="n">
        <v>-98</v>
      </c>
      <c r="AQ1632" t="n">
        <v>215</v>
      </c>
      <c r="AT1632" t="n">
        <v>-314</v>
      </c>
    </row>
    <row r="1633">
      <c r="A1633" t="inlineStr">
        <is>
          <t>Additions (disposition), net of assets reclassified as held for sale</t>
        </is>
      </c>
      <c r="C1633" t="inlineStr">
        <is>
          <t>Million</t>
        </is>
      </c>
      <c r="D1633" t="inlineStr">
        <is>
          <t>QYYY</t>
        </is>
      </c>
    </row>
    <row r="1634">
      <c r="A1634" t="inlineStr">
        <is>
          <t>Fair value changes</t>
        </is>
      </c>
      <c r="C1634" t="inlineStr">
        <is>
          <t>Million</t>
        </is>
      </c>
      <c r="D1634" t="inlineStr">
        <is>
          <t>QYYY</t>
        </is>
      </c>
      <c r="H1634" t="n">
        <v>0</v>
      </c>
      <c r="I1634" t="n">
        <v>161</v>
      </c>
      <c r="M1634" t="n">
        <v>0</v>
      </c>
      <c r="N1634" t="n">
        <v>82</v>
      </c>
      <c r="R1634" t="n">
        <v>0</v>
      </c>
      <c r="AB1634" t="n">
        <v>0</v>
      </c>
      <c r="AG1634" t="n">
        <v>0</v>
      </c>
      <c r="AL1634" t="n">
        <v>0</v>
      </c>
      <c r="AQ1634" t="n">
        <v>0</v>
      </c>
    </row>
    <row r="1635">
      <c r="A1635" s="2" t="inlineStr">
        <is>
          <t>Depreciation</t>
        </is>
      </c>
      <c r="B1635" s="2" t="n"/>
      <c r="C1635" s="2" t="inlineStr">
        <is>
          <t>Million</t>
        </is>
      </c>
      <c r="D1635" s="2" t="inlineStr">
        <is>
          <t>QYYY</t>
        </is>
      </c>
      <c r="E1635" s="2" t="n"/>
      <c r="F1635" s="2" t="n">
        <v>-36</v>
      </c>
      <c r="G1635" s="2" t="n">
        <v>-80</v>
      </c>
      <c r="H1635" s="2" t="n">
        <v>-124</v>
      </c>
      <c r="I1635" s="2" t="n">
        <v>-189</v>
      </c>
      <c r="J1635" s="2" t="n"/>
      <c r="K1635" s="2" t="n">
        <v>-65</v>
      </c>
      <c r="L1635" s="2" t="n">
        <v>-128</v>
      </c>
      <c r="M1635" s="2" t="n">
        <v>-188</v>
      </c>
      <c r="N1635" s="2" t="n">
        <v>-244</v>
      </c>
      <c r="O1635" s="2" t="n"/>
      <c r="P1635" s="2" t="n">
        <v>-66</v>
      </c>
      <c r="Q1635" s="2" t="n">
        <v>-134</v>
      </c>
      <c r="R1635" s="2" t="n">
        <v>-204</v>
      </c>
      <c r="S1635" s="2" t="n"/>
      <c r="T1635" s="2" t="n"/>
      <c r="U1635" s="2" t="n">
        <v>-73</v>
      </c>
      <c r="V1635" s="2" t="n">
        <v>-145</v>
      </c>
      <c r="W1635" s="2" t="n">
        <v>-225</v>
      </c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>
        <v>-351</v>
      </c>
      <c r="AH1635" s="2" t="n"/>
      <c r="AI1635" s="2" t="n"/>
      <c r="AJ1635" s="2" t="n">
        <v>-105</v>
      </c>
      <c r="AK1635" s="2" t="n">
        <v>-221</v>
      </c>
      <c r="AL1635" s="2" t="n">
        <v>-355</v>
      </c>
      <c r="AM1635" s="2" t="n"/>
      <c r="AN1635" s="2" t="n"/>
      <c r="AO1635" s="2" t="n">
        <v>-137</v>
      </c>
      <c r="AP1635" s="2" t="n">
        <v>-262</v>
      </c>
      <c r="AQ1635" s="2" t="n">
        <v>-387</v>
      </c>
      <c r="AR1635" s="2" t="n"/>
      <c r="AS1635" s="2" t="n"/>
      <c r="AT1635" s="2" t="n">
        <v>-156</v>
      </c>
    </row>
    <row r="1636">
      <c r="A1636" t="inlineStr">
        <is>
          <t>Impairment charges</t>
        </is>
      </c>
      <c r="C1636" t="inlineStr">
        <is>
          <t>Million</t>
        </is>
      </c>
      <c r="D1636" t="inlineStr">
        <is>
          <t>QYYY</t>
        </is>
      </c>
    </row>
    <row r="1637">
      <c r="A1637" t="inlineStr">
        <is>
          <t>Depreciation and impairment</t>
        </is>
      </c>
      <c r="C1637" t="inlineStr">
        <is>
          <t>Million</t>
        </is>
      </c>
      <c r="D1637" t="inlineStr">
        <is>
          <t>QYYY</t>
        </is>
      </c>
      <c r="Z1637" t="n">
        <v>-110</v>
      </c>
      <c r="AA1637" t="n">
        <v>-219</v>
      </c>
      <c r="AB1637" t="n">
        <v>-331</v>
      </c>
      <c r="AE1637" t="n">
        <v>-227</v>
      </c>
      <c r="AF1637" t="n">
        <v>-590</v>
      </c>
    </row>
    <row r="1638">
      <c r="A1638" s="2" t="inlineStr">
        <is>
          <t>Foreign currency translation and other</t>
        </is>
      </c>
      <c r="B1638" s="2" t="n"/>
      <c r="C1638" s="2" t="inlineStr">
        <is>
          <t>Million</t>
        </is>
      </c>
      <c r="D1638" s="2" t="inlineStr">
        <is>
          <t>QYYY</t>
        </is>
      </c>
      <c r="E1638" s="2" t="n"/>
      <c r="F1638" s="2" t="n">
        <v>-22</v>
      </c>
      <c r="G1638" s="2" t="n">
        <v>-9</v>
      </c>
      <c r="H1638" s="2" t="n">
        <v>-159</v>
      </c>
      <c r="I1638" s="2" t="n">
        <v>-165</v>
      </c>
      <c r="J1638" s="2" t="n"/>
      <c r="K1638" s="2" t="n">
        <v>-44</v>
      </c>
      <c r="L1638" s="2" t="n">
        <v>-227</v>
      </c>
      <c r="M1638" s="2" t="n">
        <v>-281</v>
      </c>
      <c r="N1638" s="2" t="n">
        <v>-402</v>
      </c>
      <c r="O1638" s="2" t="n"/>
      <c r="P1638" s="2" t="n">
        <v>84</v>
      </c>
      <c r="Q1638" s="2" t="n">
        <v>163</v>
      </c>
      <c r="R1638" s="2" t="n">
        <v>235</v>
      </c>
      <c r="S1638" s="2" t="n"/>
      <c r="T1638" s="2" t="n"/>
      <c r="U1638" s="2" t="n">
        <v>82</v>
      </c>
      <c r="V1638" s="2" t="n">
        <v>-106</v>
      </c>
      <c r="W1638" s="2" t="n">
        <v>-145</v>
      </c>
      <c r="X1638" s="2" t="n"/>
      <c r="Y1638" s="2" t="n"/>
      <c r="Z1638" s="2" t="n">
        <v>51</v>
      </c>
      <c r="AA1638" s="2" t="n">
        <v>-20</v>
      </c>
      <c r="AB1638" s="2" t="n">
        <v>-150</v>
      </c>
      <c r="AC1638" s="2" t="n"/>
      <c r="AD1638" s="2" t="n"/>
      <c r="AE1638" s="2" t="n">
        <v>-310</v>
      </c>
      <c r="AF1638" s="2" t="n">
        <v>-245</v>
      </c>
      <c r="AG1638" s="2" t="n">
        <v>-2277</v>
      </c>
      <c r="AH1638" s="2" t="n"/>
      <c r="AI1638" s="2" t="n"/>
      <c r="AJ1638" s="2" t="n">
        <v>-73</v>
      </c>
      <c r="AK1638" s="2" t="n">
        <v>-75</v>
      </c>
      <c r="AL1638" s="2" t="n">
        <v>-196</v>
      </c>
      <c r="AM1638" s="2" t="n"/>
      <c r="AN1638" s="2" t="n"/>
      <c r="AO1638" s="2" t="n">
        <v>-108</v>
      </c>
      <c r="AP1638" s="2" t="n">
        <v>-470</v>
      </c>
      <c r="AQ1638" s="2" t="n">
        <v>-946</v>
      </c>
      <c r="AR1638" s="2" t="n"/>
      <c r="AS1638" s="2" t="n"/>
      <c r="AT1638" s="2" t="n">
        <v>113</v>
      </c>
    </row>
    <row r="1639">
      <c r="A1639" t="inlineStr">
        <is>
          <t>Total change</t>
        </is>
      </c>
      <c r="C1639" t="inlineStr">
        <is>
          <t>Million</t>
        </is>
      </c>
      <c r="D1639" t="inlineStr">
        <is>
          <t>QYYY</t>
        </is>
      </c>
      <c r="F1639" t="n">
        <v>-54</v>
      </c>
      <c r="G1639" t="n">
        <v>-144</v>
      </c>
      <c r="H1639" t="n">
        <v>3665</v>
      </c>
      <c r="I1639" t="n">
        <v>2444</v>
      </c>
      <c r="K1639" t="n">
        <v>-78</v>
      </c>
      <c r="L1639" t="n">
        <v>-51</v>
      </c>
      <c r="M1639" t="n">
        <v>-134</v>
      </c>
      <c r="N1639" t="n">
        <v>336</v>
      </c>
      <c r="P1639" t="n">
        <v>66</v>
      </c>
      <c r="Q1639" t="n">
        <v>138</v>
      </c>
      <c r="R1639" t="n">
        <v>178</v>
      </c>
      <c r="U1639" t="n">
        <v>1199</v>
      </c>
      <c r="Z1639" t="n">
        <v>874</v>
      </c>
      <c r="AA1639" t="n">
        <v>860</v>
      </c>
      <c r="AB1639" t="n">
        <v>811</v>
      </c>
      <c r="AE1639" t="n">
        <v>36</v>
      </c>
      <c r="AF1639" t="n">
        <v>-220</v>
      </c>
      <c r="AG1639" t="n">
        <v>-1944</v>
      </c>
      <c r="AJ1639" t="n">
        <v>640</v>
      </c>
      <c r="AK1639" t="n">
        <v>2707</v>
      </c>
      <c r="AL1639" t="n">
        <v>3207</v>
      </c>
      <c r="AO1639" t="n">
        <v>-63</v>
      </c>
      <c r="AP1639" t="n">
        <v>-296</v>
      </c>
      <c r="AQ1639" t="n">
        <v>-135</v>
      </c>
      <c r="AT1639" t="n">
        <v>-208</v>
      </c>
    </row>
    <row r="1640">
      <c r="A1640" t="inlineStr">
        <is>
          <t>Total change-c</t>
        </is>
      </c>
      <c r="F1640">
        <f>SUM(F1627:F1638)</f>
        <v/>
      </c>
      <c r="G1640">
        <f>SUM(G1627:G1638)</f>
        <v/>
      </c>
      <c r="H1640">
        <f>SUM(H1627:H1638)</f>
        <v/>
      </c>
      <c r="I1640">
        <f>SUM(I1628:I1638)</f>
        <v/>
      </c>
      <c r="K1640">
        <f>SUM(K1627:K1638)</f>
        <v/>
      </c>
      <c r="L1640">
        <f>SUM(L1627:L1638)</f>
        <v/>
      </c>
      <c r="M1640">
        <f>SUM(M1627:M1638)</f>
        <v/>
      </c>
      <c r="N1640">
        <f>SUM(N1628:N1638)</f>
        <v/>
      </c>
      <c r="P1640">
        <f>SUM(P1627:P1638)</f>
        <v/>
      </c>
      <c r="Q1640">
        <f>SUM(Q1627:Q1638)</f>
        <v/>
      </c>
      <c r="R1640">
        <f>SUM(R1627:R1638)</f>
        <v/>
      </c>
      <c r="U1640">
        <f>SUM(U1627:U1638)</f>
        <v/>
      </c>
      <c r="Z1640">
        <f>SUM(Z1627:Z1638)</f>
        <v/>
      </c>
      <c r="AA1640">
        <f>SUM(AA1627:AA1638)</f>
        <v/>
      </c>
      <c r="AB1640">
        <f>SUM(AB1627:AB1638)</f>
        <v/>
      </c>
      <c r="AE1640">
        <f>SUM(AE1627:AE1638)</f>
        <v/>
      </c>
      <c r="AF1640">
        <f>SUM(AF1627:AF1638)</f>
        <v/>
      </c>
      <c r="AG1640">
        <f>SUM(AG1627:AG1638)</f>
        <v/>
      </c>
      <c r="AJ1640">
        <f>SUM(AJ1627:AJ1638)</f>
        <v/>
      </c>
      <c r="AK1640">
        <f>SUM(AK1627:AK1638)</f>
        <v/>
      </c>
      <c r="AL1640">
        <f>SUM(AL1627:AL1638)</f>
        <v/>
      </c>
      <c r="AO1640">
        <f>SUM(AO1627:AO1638)</f>
        <v/>
      </c>
      <c r="AP1640">
        <f>SUM(AP1627:AP1638)</f>
        <v/>
      </c>
      <c r="AQ1640">
        <f>SUM(AQ1627:AQ1638)</f>
        <v/>
      </c>
      <c r="AT1640">
        <f>SUM(AT1627:AT1638)</f>
        <v/>
      </c>
    </row>
    <row r="1641">
      <c r="A1641" t="inlineStr">
        <is>
          <t>Sum check</t>
        </is>
      </c>
      <c r="F1641">
        <f>F1639-F1640</f>
        <v/>
      </c>
      <c r="G1641">
        <f>G1639-G1640</f>
        <v/>
      </c>
      <c r="H1641">
        <f>H1639-H1640</f>
        <v/>
      </c>
      <c r="I1641">
        <f>I1639-I1640</f>
        <v/>
      </c>
      <c r="K1641">
        <f>K1639-K1640</f>
        <v/>
      </c>
      <c r="L1641">
        <f>L1639-L1640</f>
        <v/>
      </c>
      <c r="M1641">
        <f>M1639-M1640</f>
        <v/>
      </c>
      <c r="N1641">
        <f>N1639-N1640</f>
        <v/>
      </c>
      <c r="P1641">
        <f>P1639-P1640</f>
        <v/>
      </c>
      <c r="Q1641">
        <f>Q1639-Q1640</f>
        <v/>
      </c>
      <c r="R1641">
        <f>R1639-R1640</f>
        <v/>
      </c>
      <c r="U1641">
        <f>U1639-U1640</f>
        <v/>
      </c>
      <c r="Z1641">
        <f>Z1639-Z1640</f>
        <v/>
      </c>
      <c r="AA1641">
        <f>AA1639-AA1640</f>
        <v/>
      </c>
      <c r="AB1641">
        <f>AB1639-AB1640</f>
        <v/>
      </c>
      <c r="AE1641">
        <f>AE1639-AE1640</f>
        <v/>
      </c>
      <c r="AF1641">
        <f>AF1639-AF1640</f>
        <v/>
      </c>
      <c r="AG1641">
        <f>AG1639-AG1640</f>
        <v/>
      </c>
      <c r="AJ1641">
        <f>AJ1639-AJ1640</f>
        <v/>
      </c>
      <c r="AK1641">
        <f>AK1639-AK1640</f>
        <v/>
      </c>
      <c r="AL1641">
        <f>AL1639-AL1640</f>
        <v/>
      </c>
      <c r="AO1641">
        <f>AO1639-AO1640</f>
        <v/>
      </c>
      <c r="AP1641">
        <f>AP1639-AP1640</f>
        <v/>
      </c>
      <c r="AQ1641">
        <f>AQ1639-AQ1640</f>
        <v/>
      </c>
      <c r="AT1641">
        <f>AT1639-AT1640</f>
        <v/>
      </c>
    </row>
    <row r="1643">
      <c r="A1643" s="2" t="inlineStr">
        <is>
          <t>Total</t>
        </is>
      </c>
      <c r="B1643" s="2" t="n"/>
      <c r="C1643" s="2" t="inlineStr">
        <is>
          <t>Million</t>
        </is>
      </c>
      <c r="D1643" s="2" t="inlineStr">
        <is>
          <t>QQQQ</t>
        </is>
      </c>
      <c r="E1643" s="2" t="n"/>
      <c r="F1643" s="2" t="n">
        <v>2818</v>
      </c>
      <c r="G1643" s="2" t="n">
        <v>2728</v>
      </c>
      <c r="H1643" s="2" t="n">
        <v>6537</v>
      </c>
      <c r="I1643" s="2" t="n">
        <v>5316</v>
      </c>
      <c r="J1643" s="2" t="n"/>
      <c r="K1643" s="2" t="n">
        <v>5238</v>
      </c>
      <c r="L1643" s="2" t="n">
        <v>5265</v>
      </c>
      <c r="M1643" s="2" t="n">
        <v>5182</v>
      </c>
      <c r="N1643" s="2" t="n">
        <v>5652</v>
      </c>
      <c r="O1643" s="2" t="n"/>
      <c r="P1643" s="2" t="n">
        <v>5718</v>
      </c>
      <c r="Q1643" s="2" t="n">
        <v>5790</v>
      </c>
      <c r="R1643" s="2" t="n">
        <v>5830</v>
      </c>
      <c r="S1643" s="2" t="n"/>
      <c r="T1643" s="2" t="n"/>
      <c r="U1643" s="2" t="n">
        <v>6978</v>
      </c>
      <c r="V1643" s="2" t="n">
        <v>7082</v>
      </c>
      <c r="W1643" s="2" t="n">
        <v>7026</v>
      </c>
      <c r="X1643" s="2" t="n"/>
      <c r="Y1643" s="2" t="n"/>
      <c r="Z1643" s="2" t="n">
        <v>8526</v>
      </c>
      <c r="AA1643" s="2" t="n">
        <v>8512</v>
      </c>
      <c r="AB1643" s="2" t="n">
        <v>8463</v>
      </c>
      <c r="AC1643" s="2" t="n"/>
      <c r="AD1643" s="2" t="n"/>
      <c r="AE1643" s="2" t="n">
        <v>9765</v>
      </c>
      <c r="AF1643" s="2" t="n">
        <v>9509</v>
      </c>
      <c r="AG1643" s="2" t="n">
        <v>7785</v>
      </c>
      <c r="AH1643" s="2" t="n"/>
      <c r="AI1643" s="2" t="n"/>
      <c r="AJ1643" s="2" t="n">
        <v>9072</v>
      </c>
      <c r="AK1643" s="2" t="n">
        <v>11139</v>
      </c>
      <c r="AL1643" s="2" t="n">
        <v>11639</v>
      </c>
      <c r="AM1643" s="2" t="n"/>
      <c r="AN1643" s="2" t="n"/>
      <c r="AO1643" s="2" t="n">
        <v>10801</v>
      </c>
      <c r="AP1643" s="2" t="n">
        <v>10568</v>
      </c>
      <c r="AQ1643" s="2" t="n">
        <v>10729</v>
      </c>
      <c r="AR1643" s="2" t="n"/>
      <c r="AS1643" s="2" t="n"/>
      <c r="AT1643" s="2" t="n">
        <v>15154</v>
      </c>
    </row>
    <row r="1644">
      <c r="A1644" t="inlineStr">
        <is>
          <t>Total-c</t>
        </is>
      </c>
    </row>
    <row r="1645">
      <c r="A1645" t="inlineStr">
        <is>
          <t>Sum check</t>
        </is>
      </c>
    </row>
    <row r="1647">
      <c r="A1647" t="inlineStr">
        <is>
          <t xml:space="preserve">Private Equity and Other		</t>
        </is>
      </c>
    </row>
    <row r="1648">
      <c r="A1648" s="2" t="inlineStr">
        <is>
          <t>Balance, beginning of period</t>
        </is>
      </c>
      <c r="B1648" s="2" t="n"/>
      <c r="C1648" s="2" t="inlineStr">
        <is>
          <t>Million</t>
        </is>
      </c>
      <c r="D1648" s="2" t="inlineStr">
        <is>
          <t>QQQQ</t>
        </is>
      </c>
      <c r="E1648" s="2" t="n"/>
      <c r="F1648" s="2" t="n">
        <v>2714</v>
      </c>
      <c r="G1648" s="2" t="n">
        <v>2714</v>
      </c>
      <c r="H1648" s="2" t="n">
        <v>2714</v>
      </c>
      <c r="I1648" s="2" t="n">
        <v>2714</v>
      </c>
      <c r="J1648" s="2" t="n"/>
      <c r="K1648" s="2" t="n">
        <v>3881</v>
      </c>
      <c r="L1648" s="2" t="n">
        <v>3881</v>
      </c>
      <c r="M1648" s="2" t="n">
        <v>3881</v>
      </c>
      <c r="N1648" s="2" t="n">
        <v>3881</v>
      </c>
      <c r="O1648" s="2" t="n"/>
      <c r="P1648" s="2" t="n">
        <v>3596</v>
      </c>
      <c r="Q1648" s="2" t="n">
        <v>3596</v>
      </c>
      <c r="R1648" s="2" t="n">
        <v>3596</v>
      </c>
      <c r="S1648" s="2" t="n"/>
      <c r="T1648" s="2" t="n"/>
      <c r="U1648" s="2" t="n">
        <v>2733</v>
      </c>
      <c r="V1648" s="2" t="n">
        <v>2733</v>
      </c>
      <c r="W1648" s="2" t="n">
        <v>2733</v>
      </c>
      <c r="X1648" s="2" t="n"/>
      <c r="Y1648" s="2" t="n"/>
      <c r="Z1648" s="2" t="n">
        <v>7121</v>
      </c>
      <c r="AA1648" s="2" t="n">
        <v>7121</v>
      </c>
      <c r="AB1648" s="2" t="n">
        <v>7121</v>
      </c>
      <c r="AC1648" s="2" t="n"/>
      <c r="AD1648" s="2" t="n"/>
      <c r="AE1648" s="2" t="n">
        <v>14168</v>
      </c>
      <c r="AF1648" s="2" t="n">
        <v>14168</v>
      </c>
      <c r="AG1648" s="2" t="n">
        <v>14168</v>
      </c>
      <c r="AH1648" s="2" t="n"/>
      <c r="AI1648" s="2" t="n"/>
      <c r="AJ1648" s="2" t="n">
        <v>14204</v>
      </c>
      <c r="AK1648" s="2" t="n">
        <v>14204</v>
      </c>
      <c r="AL1648" s="2" t="n">
        <v>14204</v>
      </c>
      <c r="AM1648" s="2" t="n"/>
      <c r="AN1648" s="2" t="n"/>
      <c r="AO1648" s="2" t="n">
        <v>15653</v>
      </c>
      <c r="AP1648" s="2" t="n">
        <v>15653</v>
      </c>
      <c r="AQ1648" s="2" t="n">
        <v>15653</v>
      </c>
      <c r="AR1648" s="2" t="n"/>
      <c r="AS1648" s="2" t="n"/>
      <c r="AT1648" s="2" t="n">
        <v>16370</v>
      </c>
    </row>
    <row r="1649">
      <c r="A1649" t="inlineStr">
        <is>
          <t>Additions</t>
        </is>
      </c>
      <c r="C1649" t="inlineStr">
        <is>
          <t>Million</t>
        </is>
      </c>
      <c r="D1649" t="inlineStr">
        <is>
          <t>QYYY</t>
        </is>
      </c>
      <c r="V1649" t="n">
        <v>148</v>
      </c>
      <c r="W1649" t="n">
        <v>318</v>
      </c>
      <c r="Z1649" t="n">
        <v>192</v>
      </c>
      <c r="AA1649" t="n">
        <v>612</v>
      </c>
      <c r="AB1649" t="n">
        <v>1138</v>
      </c>
      <c r="AE1649" t="n">
        <v>701</v>
      </c>
      <c r="AF1649" t="n">
        <v>986</v>
      </c>
      <c r="AG1649" t="n">
        <v>1458</v>
      </c>
      <c r="AJ1649" t="n">
        <v>385</v>
      </c>
      <c r="AK1649" t="n">
        <v>752</v>
      </c>
      <c r="AL1649" t="n">
        <v>1126</v>
      </c>
      <c r="AO1649" t="n">
        <v>484</v>
      </c>
      <c r="AP1649" t="n">
        <v>968</v>
      </c>
      <c r="AQ1649" t="n">
        <v>1480</v>
      </c>
      <c r="AT1649" t="n">
        <v>666</v>
      </c>
    </row>
    <row r="1650">
      <c r="A1650" t="inlineStr">
        <is>
          <t>Change in basis of accounting</t>
        </is>
      </c>
      <c r="C1650" t="inlineStr">
        <is>
          <t>Million</t>
        </is>
      </c>
      <c r="D1650" t="inlineStr">
        <is>
          <t>QYYY</t>
        </is>
      </c>
    </row>
    <row r="1651">
      <c r="A1651" t="inlineStr">
        <is>
          <t>Additions/(dispositions), net of assets reclassified as held for sale</t>
        </is>
      </c>
      <c r="C1651" t="inlineStr">
        <is>
          <t>Million</t>
        </is>
      </c>
      <c r="D1651" t="inlineStr">
        <is>
          <t>QYYY</t>
        </is>
      </c>
      <c r="N1651" t="n">
        <v>162</v>
      </c>
    </row>
    <row r="1652">
      <c r="A1652" s="2" t="inlineStr">
        <is>
          <t>Acquisition and additions</t>
        </is>
      </c>
      <c r="B1652" s="2" t="n"/>
      <c r="C1652" s="2" t="inlineStr">
        <is>
          <t>Million</t>
        </is>
      </c>
      <c r="D1652" s="2" t="inlineStr">
        <is>
          <t>QYYY</t>
        </is>
      </c>
      <c r="E1652" s="2" t="n"/>
      <c r="F1652" s="2" t="n">
        <v>760</v>
      </c>
      <c r="G1652" s="2" t="n">
        <v>993</v>
      </c>
      <c r="H1652" s="2" t="n">
        <v>1953</v>
      </c>
      <c r="I1652" s="2" t="n">
        <v>2081</v>
      </c>
      <c r="J1652" s="2" t="n"/>
      <c r="K1652" s="2" t="n">
        <v>40</v>
      </c>
      <c r="L1652" s="2" t="n">
        <v>50</v>
      </c>
      <c r="M1652" s="2" t="n">
        <v>152</v>
      </c>
      <c r="N1652" s="2" t="n"/>
      <c r="O1652" s="2" t="n"/>
      <c r="P1652" s="2" t="n">
        <v>96</v>
      </c>
      <c r="Q1652" s="2" t="n">
        <v>541</v>
      </c>
      <c r="R1652" s="2" t="n">
        <v>781</v>
      </c>
      <c r="S1652" s="2" t="n"/>
      <c r="T1652" s="2" t="n"/>
      <c r="U1652" s="2" t="n">
        <v>71</v>
      </c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n"/>
      <c r="AK1652" s="2" t="n"/>
      <c r="AL1652" s="2" t="n"/>
      <c r="AM1652" s="2" t="n"/>
      <c r="AN1652" s="2" t="n"/>
      <c r="AO1652" s="2" t="n"/>
      <c r="AP1652" s="2" t="n"/>
      <c r="AQ1652" s="2" t="n"/>
      <c r="AR1652" s="2" t="n"/>
      <c r="AS1652" s="2" t="n"/>
      <c r="AT1652" s="2" t="n"/>
    </row>
    <row r="1653">
      <c r="A1653" s="2" t="inlineStr">
        <is>
          <t>Acquisitions through business combinations</t>
        </is>
      </c>
      <c r="B1653" s="2" t="n"/>
      <c r="C1653" s="2" t="inlineStr">
        <is>
          <t>Million</t>
        </is>
      </c>
      <c r="D1653" s="2" t="inlineStr">
        <is>
          <t>QYYY</t>
        </is>
      </c>
      <c r="E1653" s="2" t="n"/>
      <c r="F1653" s="2" t="n"/>
      <c r="G1653" s="2" t="n"/>
      <c r="H1653" s="2" t="n"/>
      <c r="I1653" s="2" t="n"/>
      <c r="J1653" s="2" t="n"/>
      <c r="K1653" s="2" t="n"/>
      <c r="L1653" s="2" t="n"/>
      <c r="M1653" s="2" t="n"/>
      <c r="N1653" s="2" t="n"/>
      <c r="O1653" s="2" t="n"/>
      <c r="P1653" s="2" t="n"/>
      <c r="Q1653" s="2" t="n"/>
      <c r="R1653" s="2" t="n"/>
      <c r="S1653" s="2" t="n"/>
      <c r="T1653" s="2" t="n"/>
      <c r="U1653" s="2" t="n"/>
      <c r="V1653" s="2" t="n">
        <v>189</v>
      </c>
      <c r="W1653" s="2" t="n">
        <v>4866</v>
      </c>
      <c r="X1653" s="2" t="n"/>
      <c r="Y1653" s="2" t="n"/>
      <c r="Z1653" s="2" t="n"/>
      <c r="AA1653" s="2" t="n">
        <v>6254</v>
      </c>
      <c r="AB1653" s="2" t="n">
        <v>6645</v>
      </c>
      <c r="AC1653" s="2" t="n"/>
      <c r="AD1653" s="2" t="n"/>
      <c r="AE1653" s="2" t="n">
        <v>16</v>
      </c>
      <c r="AF1653" s="2" t="n">
        <v>16</v>
      </c>
      <c r="AG1653" s="2" t="n">
        <v>25</v>
      </c>
      <c r="AH1653" s="2" t="n"/>
      <c r="AI1653" s="2" t="n"/>
      <c r="AJ1653" s="2" t="n">
        <v>41</v>
      </c>
      <c r="AK1653" s="2" t="n">
        <v>68</v>
      </c>
      <c r="AL1653" s="2" t="n">
        <v>88</v>
      </c>
      <c r="AM1653" s="2" t="n"/>
      <c r="AN1653" s="2" t="n"/>
      <c r="AO1653" s="2" t="n">
        <v>70</v>
      </c>
      <c r="AP1653" s="2" t="n">
        <v>664</v>
      </c>
      <c r="AQ1653" s="2" t="n">
        <v>767</v>
      </c>
      <c r="AR1653" s="2" t="n"/>
      <c r="AS1653" s="2" t="n"/>
      <c r="AT1653" s="2" t="n">
        <v>256</v>
      </c>
    </row>
    <row r="1654">
      <c r="A1654" t="inlineStr">
        <is>
          <t>Increase attributable to adoption of accounting standards</t>
        </is>
      </c>
      <c r="C1654" t="inlineStr">
        <is>
          <t>Million</t>
        </is>
      </c>
      <c r="D1654" t="inlineStr">
        <is>
          <t>QYYY</t>
        </is>
      </c>
      <c r="Z1654" t="n">
        <v>1032</v>
      </c>
      <c r="AA1654" t="n">
        <v>1032</v>
      </c>
      <c r="AB1654" t="n">
        <v>1032</v>
      </c>
    </row>
    <row r="1655">
      <c r="A1655" t="inlineStr">
        <is>
          <t>Dispositions and assets reclassified as held-for-sale</t>
        </is>
      </c>
      <c r="C1655" t="inlineStr">
        <is>
          <t>Million</t>
        </is>
      </c>
      <c r="D1655" t="inlineStr">
        <is>
          <t>QYYY</t>
        </is>
      </c>
      <c r="F1655" t="n">
        <v>-23</v>
      </c>
      <c r="G1655" t="n">
        <v>-75</v>
      </c>
      <c r="H1655" t="n">
        <v>-146</v>
      </c>
      <c r="I1655" t="n">
        <v>-192</v>
      </c>
      <c r="K1655" t="n">
        <v>0</v>
      </c>
      <c r="L1655" t="n">
        <v>-92</v>
      </c>
      <c r="M1655" t="n">
        <v>-155</v>
      </c>
      <c r="N1655" t="n">
        <v>-160</v>
      </c>
      <c r="P1655" t="n">
        <v>-9</v>
      </c>
      <c r="Q1655" t="n">
        <v>-59</v>
      </c>
      <c r="R1655" t="n">
        <v>-65</v>
      </c>
      <c r="U1655" t="n">
        <v>-45</v>
      </c>
      <c r="V1655" t="n">
        <v>-53</v>
      </c>
      <c r="W1655" t="n">
        <v>-53</v>
      </c>
      <c r="Z1655" t="n">
        <v>-78</v>
      </c>
      <c r="AA1655" t="n">
        <v>-281</v>
      </c>
      <c r="AB1655" t="n">
        <v>-308</v>
      </c>
      <c r="AE1655" t="n">
        <v>-67</v>
      </c>
      <c r="AF1655" t="n">
        <v>-105</v>
      </c>
      <c r="AG1655" t="n">
        <v>-213</v>
      </c>
      <c r="AJ1655" t="n">
        <v>-37</v>
      </c>
      <c r="AK1655" t="n">
        <v>-74</v>
      </c>
      <c r="AL1655" t="n">
        <v>-91</v>
      </c>
      <c r="AO1655" t="n">
        <v>-39</v>
      </c>
      <c r="AP1655" t="n">
        <v>-182</v>
      </c>
      <c r="AQ1655" t="n">
        <v>-292</v>
      </c>
      <c r="AT1655" t="n">
        <v>-173</v>
      </c>
    </row>
    <row r="1656">
      <c r="A1656" t="inlineStr">
        <is>
          <t>Fair value changes</t>
        </is>
      </c>
      <c r="C1656" t="inlineStr">
        <is>
          <t>Million</t>
        </is>
      </c>
      <c r="D1656" t="inlineStr">
        <is>
          <t>QYYY</t>
        </is>
      </c>
      <c r="H1656" t="n">
        <v>0</v>
      </c>
      <c r="I1656" t="n">
        <v>-67</v>
      </c>
    </row>
    <row r="1657">
      <c r="A1657" s="2" t="inlineStr">
        <is>
          <t>Depreciation expense</t>
        </is>
      </c>
      <c r="B1657" s="2" t="n"/>
      <c r="C1657" s="2" t="inlineStr">
        <is>
          <t>Million</t>
        </is>
      </c>
      <c r="D1657" s="2" t="inlineStr">
        <is>
          <t>QYYY</t>
        </is>
      </c>
      <c r="E1657" s="2" t="n"/>
      <c r="F1657" s="2" t="n">
        <v>-88</v>
      </c>
      <c r="G1657" s="2" t="n">
        <v>-174</v>
      </c>
      <c r="H1657" s="2" t="n">
        <v>-282</v>
      </c>
      <c r="I1657" s="2" t="n">
        <v>-337</v>
      </c>
      <c r="J1657" s="2" t="n"/>
      <c r="K1657" s="2" t="n">
        <v>-88</v>
      </c>
      <c r="L1657" s="2" t="n">
        <v>-182</v>
      </c>
      <c r="M1657" s="2" t="n">
        <v>-291</v>
      </c>
      <c r="N1657" s="2" t="n">
        <v>-340</v>
      </c>
      <c r="O1657" s="2" t="n"/>
      <c r="P1657" s="2" t="n">
        <v>-85</v>
      </c>
      <c r="Q1657" s="2" t="n">
        <v>-178</v>
      </c>
      <c r="R1657" s="2" t="n">
        <v>-279</v>
      </c>
      <c r="S1657" s="2" t="n"/>
      <c r="T1657" s="2" t="n"/>
      <c r="U1657" s="2" t="n">
        <v>-70</v>
      </c>
      <c r="V1657" s="2" t="n">
        <v>-142</v>
      </c>
      <c r="W1657" s="2" t="n">
        <v>-331</v>
      </c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>
        <v>-1077</v>
      </c>
      <c r="AH1657" s="2" t="n"/>
      <c r="AI1657" s="2" t="n"/>
      <c r="AJ1657" s="2" t="n">
        <v>-357</v>
      </c>
      <c r="AK1657" s="2" t="n">
        <v>-728</v>
      </c>
      <c r="AL1657" s="2" t="n">
        <v>-1097</v>
      </c>
      <c r="AM1657" s="2" t="n"/>
      <c r="AN1657" s="2" t="n"/>
      <c r="AO1657" s="2" t="n">
        <v>-448</v>
      </c>
      <c r="AP1657" s="2" t="n">
        <v>-902</v>
      </c>
      <c r="AQ1657" s="2" t="n">
        <v>-1366</v>
      </c>
      <c r="AR1657" s="2" t="n"/>
      <c r="AS1657" s="2" t="n"/>
      <c r="AT1657" s="2" t="n">
        <v>-482</v>
      </c>
    </row>
    <row r="1658">
      <c r="A1658" t="inlineStr">
        <is>
          <t>Impairment charges</t>
        </is>
      </c>
      <c r="C1658" t="inlineStr">
        <is>
          <t>Million</t>
        </is>
      </c>
      <c r="D1658" t="inlineStr">
        <is>
          <t>QYYY</t>
        </is>
      </c>
    </row>
    <row r="1659">
      <c r="A1659" t="inlineStr">
        <is>
          <t>Depreciation and impairment</t>
        </is>
      </c>
      <c r="C1659" t="inlineStr">
        <is>
          <t>Million</t>
        </is>
      </c>
      <c r="D1659" t="inlineStr">
        <is>
          <t>QYYY</t>
        </is>
      </c>
      <c r="Z1659" t="n">
        <v>-239</v>
      </c>
      <c r="AA1659" t="n">
        <v>-550</v>
      </c>
      <c r="AB1659" t="n">
        <v>-977</v>
      </c>
      <c r="AE1659" t="n">
        <v>-501</v>
      </c>
      <c r="AF1659" t="n">
        <v>-863</v>
      </c>
    </row>
    <row r="1660">
      <c r="A1660" s="2" t="inlineStr">
        <is>
          <t>Foreign currency translation and other</t>
        </is>
      </c>
      <c r="B1660" s="2" t="n"/>
      <c r="C1660" s="2" t="inlineStr">
        <is>
          <t>Million</t>
        </is>
      </c>
      <c r="D1660" s="2" t="inlineStr">
        <is>
          <t>QYYY</t>
        </is>
      </c>
      <c r="E1660" s="2" t="n"/>
      <c r="F1660" s="2" t="n">
        <v>-152</v>
      </c>
      <c r="G1660" s="2" t="n">
        <v>-173</v>
      </c>
      <c r="H1660" s="2" t="n">
        <v>-218</v>
      </c>
      <c r="I1660" s="2" t="n">
        <v>-318</v>
      </c>
      <c r="J1660" s="2" t="n"/>
      <c r="K1660" s="2" t="n">
        <v>126</v>
      </c>
      <c r="L1660" s="2" t="n">
        <v>132</v>
      </c>
      <c r="M1660" s="2" t="n">
        <v>114</v>
      </c>
      <c r="N1660" s="2" t="n">
        <v>53</v>
      </c>
      <c r="O1660" s="2" t="n"/>
      <c r="P1660" s="2" t="n">
        <v>25</v>
      </c>
      <c r="Q1660" s="2" t="n">
        <v>35</v>
      </c>
      <c r="R1660" s="2" t="n">
        <v>139</v>
      </c>
      <c r="S1660" s="2" t="n"/>
      <c r="T1660" s="2" t="n"/>
      <c r="U1660" s="2" t="n">
        <v>-35</v>
      </c>
      <c r="V1660" s="2" t="n">
        <v>-123</v>
      </c>
      <c r="W1660" s="2" t="n">
        <v>-294</v>
      </c>
      <c r="X1660" s="2" t="n"/>
      <c r="Y1660" s="2" t="n"/>
      <c r="Z1660" s="2" t="n">
        <v>-17</v>
      </c>
      <c r="AA1660" s="2" t="n">
        <v>-39</v>
      </c>
      <c r="AB1660" s="2" t="n">
        <v>-249</v>
      </c>
      <c r="AC1660" s="2" t="n"/>
      <c r="AD1660" s="2" t="n"/>
      <c r="AE1660" s="2" t="n">
        <v>-658</v>
      </c>
      <c r="AF1660" s="2" t="n">
        <v>-337</v>
      </c>
      <c r="AG1660" s="2" t="n">
        <v>-279</v>
      </c>
      <c r="AH1660" s="2" t="n"/>
      <c r="AI1660" s="2" t="n"/>
      <c r="AJ1660" s="2" t="n">
        <v>-957</v>
      </c>
      <c r="AK1660" s="2" t="n">
        <v>-808</v>
      </c>
      <c r="AL1660" s="2" t="n">
        <v>-1044</v>
      </c>
      <c r="AM1660" s="2" t="n"/>
      <c r="AN1660" s="2" t="n"/>
      <c r="AO1660" s="2" t="n">
        <v>56</v>
      </c>
      <c r="AP1660" s="2" t="n">
        <v>-485</v>
      </c>
      <c r="AQ1660" s="2" t="n">
        <v>-1194</v>
      </c>
      <c r="AR1660" s="2" t="n"/>
      <c r="AS1660" s="2" t="n"/>
      <c r="AT1660" s="2" t="n">
        <v>66</v>
      </c>
    </row>
    <row r="1661">
      <c r="A1661" t="inlineStr">
        <is>
          <t>Total change</t>
        </is>
      </c>
      <c r="C1661" t="inlineStr">
        <is>
          <t>Million</t>
        </is>
      </c>
      <c r="D1661" t="inlineStr">
        <is>
          <t>QYYY</t>
        </is>
      </c>
      <c r="F1661" t="n">
        <v>497</v>
      </c>
      <c r="G1661" t="n">
        <v>571</v>
      </c>
      <c r="H1661" t="n">
        <v>1307</v>
      </c>
      <c r="I1661" t="n">
        <v>1167</v>
      </c>
      <c r="K1661" t="n">
        <v>78</v>
      </c>
      <c r="L1661" t="n">
        <v>-92</v>
      </c>
      <c r="M1661" t="n">
        <v>-180</v>
      </c>
      <c r="N1661" t="n">
        <v>-285</v>
      </c>
      <c r="P1661" t="n">
        <v>27</v>
      </c>
      <c r="Q1661" t="n">
        <v>339</v>
      </c>
      <c r="R1661" t="n">
        <v>576</v>
      </c>
      <c r="U1661" t="n">
        <v>-79</v>
      </c>
      <c r="Z1661" t="n">
        <v>890</v>
      </c>
      <c r="AA1661" t="n">
        <v>7028</v>
      </c>
      <c r="AB1661" t="n">
        <v>7281</v>
      </c>
      <c r="AE1661" t="n">
        <v>-509</v>
      </c>
      <c r="AF1661" t="n">
        <v>-303</v>
      </c>
      <c r="AG1661" t="n">
        <v>-86</v>
      </c>
      <c r="AJ1661" t="n">
        <v>-925</v>
      </c>
      <c r="AK1661" t="n">
        <v>-790</v>
      </c>
      <c r="AL1661" t="n">
        <v>-1018</v>
      </c>
      <c r="AO1661" t="n">
        <v>123</v>
      </c>
      <c r="AP1661" t="n">
        <v>63</v>
      </c>
      <c r="AQ1661" t="n">
        <v>-605</v>
      </c>
      <c r="AT1661" t="n">
        <v>333</v>
      </c>
    </row>
    <row r="1662">
      <c r="A1662" t="inlineStr">
        <is>
          <t>Total change-c</t>
        </is>
      </c>
      <c r="F1662">
        <f>SUM(F1649:F1660)</f>
        <v/>
      </c>
      <c r="G1662">
        <f>SUM(G1649:G1660)</f>
        <v/>
      </c>
      <c r="H1662">
        <f>SUM(H1649:H1660)</f>
        <v/>
      </c>
      <c r="I1662">
        <f>SUM(I1649:I1660)</f>
        <v/>
      </c>
      <c r="K1662">
        <f>SUM(K1649:K1660)</f>
        <v/>
      </c>
      <c r="L1662">
        <f>SUM(L1649:L1660)</f>
        <v/>
      </c>
      <c r="M1662">
        <f>SUM(M1649:M1660)</f>
        <v/>
      </c>
      <c r="N1662">
        <f>SUM(N1649:N1660)</f>
        <v/>
      </c>
      <c r="P1662">
        <f>SUM(P1649:P1660)</f>
        <v/>
      </c>
      <c r="Q1662">
        <f>SUM(Q1649:Q1660)</f>
        <v/>
      </c>
      <c r="R1662">
        <f>SUM(R1649:R1660)</f>
        <v/>
      </c>
      <c r="U1662">
        <f>SUM(U1649:U1660)</f>
        <v/>
      </c>
      <c r="Z1662">
        <f>SUM(Z1649:Z1660)</f>
        <v/>
      </c>
      <c r="AA1662">
        <f>SUM(AA1649:AA1660)</f>
        <v/>
      </c>
      <c r="AB1662">
        <f>SUM(AB1649:AB1660)</f>
        <v/>
      </c>
      <c r="AE1662">
        <f>SUM(AE1649:AE1660)</f>
        <v/>
      </c>
      <c r="AF1662">
        <f>SUM(AF1649:AF1660)</f>
        <v/>
      </c>
      <c r="AG1662">
        <f>SUM(AG1649:AG1660)</f>
        <v/>
      </c>
      <c r="AJ1662">
        <f>SUM(AJ1649:AJ1660)</f>
        <v/>
      </c>
      <c r="AK1662">
        <f>SUM(AK1649:AK1660)</f>
        <v/>
      </c>
      <c r="AL1662">
        <f>SUM(AL1649:AL1660)</f>
        <v/>
      </c>
      <c r="AO1662">
        <f>SUM(AO1649:AO1660)</f>
        <v/>
      </c>
      <c r="AP1662">
        <f>SUM(AP1649:AP1660)</f>
        <v/>
      </c>
      <c r="AQ1662">
        <f>SUM(AQ1649:AQ1660)</f>
        <v/>
      </c>
      <c r="AT1662">
        <f>SUM(AT1649:AT1660)</f>
        <v/>
      </c>
    </row>
    <row r="1663">
      <c r="A1663" t="inlineStr">
        <is>
          <t>Sum check</t>
        </is>
      </c>
      <c r="F1663">
        <f>F1661-F1662</f>
        <v/>
      </c>
      <c r="G1663">
        <f>G1661-G1662</f>
        <v/>
      </c>
      <c r="H1663">
        <f>H1661-H1662</f>
        <v/>
      </c>
      <c r="I1663">
        <f>I1661-I1662</f>
        <v/>
      </c>
      <c r="K1663">
        <f>K1661-K1662</f>
        <v/>
      </c>
      <c r="L1663">
        <f>L1661-L1662</f>
        <v/>
      </c>
      <c r="M1663">
        <f>M1661-M1662</f>
        <v/>
      </c>
      <c r="N1663">
        <f>N1661-N1662</f>
        <v/>
      </c>
      <c r="P1663">
        <f>P1661-P1662</f>
        <v/>
      </c>
      <c r="Q1663">
        <f>Q1661-Q1662</f>
        <v/>
      </c>
      <c r="R1663">
        <f>R1661-R1662</f>
        <v/>
      </c>
      <c r="U1663">
        <f>U1661-U1662</f>
        <v/>
      </c>
      <c r="Z1663">
        <f>Z1661-Z1662</f>
        <v/>
      </c>
      <c r="AA1663">
        <f>AA1661-AA1662</f>
        <v/>
      </c>
      <c r="AB1663">
        <f>AB1661-AB1662</f>
        <v/>
      </c>
      <c r="AE1663">
        <f>AE1661-AE1662</f>
        <v/>
      </c>
      <c r="AF1663">
        <f>AF1661-AF1662</f>
        <v/>
      </c>
      <c r="AG1663">
        <f>AG1661-AG1662</f>
        <v/>
      </c>
      <c r="AJ1663">
        <f>AJ1661-AJ1662</f>
        <v/>
      </c>
      <c r="AK1663">
        <f>AK1661-AK1662</f>
        <v/>
      </c>
      <c r="AL1663">
        <f>AL1661-AL1662</f>
        <v/>
      </c>
      <c r="AO1663">
        <f>AO1661-AO1662</f>
        <v/>
      </c>
      <c r="AP1663">
        <f>AP1661-AP1662</f>
        <v/>
      </c>
      <c r="AQ1663">
        <f>AQ1661-AQ1662</f>
        <v/>
      </c>
      <c r="AT1663">
        <f>AT1661-AT1662</f>
        <v/>
      </c>
    </row>
    <row r="1665">
      <c r="A1665" s="2" t="inlineStr">
        <is>
          <t>Total</t>
        </is>
      </c>
      <c r="B1665" s="2" t="n"/>
      <c r="C1665" s="2" t="inlineStr">
        <is>
          <t>Million</t>
        </is>
      </c>
      <c r="D1665" s="2" t="inlineStr">
        <is>
          <t>QQQQ</t>
        </is>
      </c>
      <c r="E1665" s="2" t="n"/>
      <c r="F1665" s="2" t="n">
        <v>3211</v>
      </c>
      <c r="G1665" s="2" t="n">
        <v>3285</v>
      </c>
      <c r="H1665" s="2" t="n">
        <v>4021</v>
      </c>
      <c r="I1665" s="2" t="n">
        <v>3881</v>
      </c>
      <c r="J1665" s="2" t="n"/>
      <c r="K1665" s="2" t="n">
        <v>3959</v>
      </c>
      <c r="L1665" s="2" t="n">
        <v>3789</v>
      </c>
      <c r="M1665" s="2" t="n">
        <v>3701</v>
      </c>
      <c r="N1665" s="2" t="n">
        <v>3596</v>
      </c>
      <c r="O1665" s="2" t="n"/>
      <c r="P1665" s="2" t="n">
        <v>3623</v>
      </c>
      <c r="Q1665" s="2" t="n">
        <v>3935</v>
      </c>
      <c r="R1665" s="2" t="n">
        <v>4172</v>
      </c>
      <c r="S1665" s="2" t="n"/>
      <c r="T1665" s="2" t="n"/>
      <c r="U1665" s="2" t="n">
        <v>2654</v>
      </c>
      <c r="V1665" s="2" t="n">
        <v>2752</v>
      </c>
      <c r="W1665" s="2" t="n">
        <v>7239</v>
      </c>
      <c r="X1665" s="2" t="n"/>
      <c r="Y1665" s="2" t="n"/>
      <c r="Z1665" s="2" t="n">
        <v>8011</v>
      </c>
      <c r="AA1665" s="2" t="n">
        <v>14149</v>
      </c>
      <c r="AB1665" s="2" t="n">
        <v>14402</v>
      </c>
      <c r="AC1665" s="2" t="n"/>
      <c r="AD1665" s="2" t="n"/>
      <c r="AE1665" s="2" t="n">
        <v>13659</v>
      </c>
      <c r="AF1665" s="2" t="n">
        <v>13865</v>
      </c>
      <c r="AG1665" s="2" t="n">
        <v>14082</v>
      </c>
      <c r="AH1665" s="2" t="n"/>
      <c r="AI1665" s="2" t="n"/>
      <c r="AJ1665" s="2" t="n">
        <v>13279</v>
      </c>
      <c r="AK1665" s="2" t="n">
        <v>13414</v>
      </c>
      <c r="AL1665" s="2" t="n">
        <v>13186</v>
      </c>
      <c r="AM1665" s="2" t="n"/>
      <c r="AN1665" s="2" t="n"/>
      <c r="AO1665" s="2" t="n">
        <v>15776</v>
      </c>
      <c r="AP1665" s="2" t="n">
        <v>15716</v>
      </c>
      <c r="AQ1665" s="2" t="n">
        <v>15048</v>
      </c>
      <c r="AR1665" s="2" t="n"/>
      <c r="AS1665" s="2" t="n"/>
      <c r="AT1665" s="2" t="n">
        <v>16703</v>
      </c>
    </row>
    <row r="1666">
      <c r="A1666" t="inlineStr">
        <is>
          <t>Total-c</t>
        </is>
      </c>
    </row>
    <row r="1667">
      <c r="A1667" t="inlineStr">
        <is>
          <t>Sum check</t>
        </is>
      </c>
    </row>
    <row r="1669">
      <c r="A1669" t="inlineStr">
        <is>
          <t>Total Property, plant and equipment</t>
        </is>
      </c>
    </row>
    <row r="1670">
      <c r="A1670" t="inlineStr">
        <is>
          <t>Balance, beginning of period</t>
        </is>
      </c>
      <c r="C1670" t="inlineStr">
        <is>
          <t>Million</t>
        </is>
      </c>
      <c r="D1670" t="inlineStr">
        <is>
          <t>QQQQ</t>
        </is>
      </c>
      <c r="F1670" t="n">
        <v>34617</v>
      </c>
      <c r="G1670" t="n">
        <v>34617</v>
      </c>
      <c r="H1670" t="n">
        <v>34617</v>
      </c>
      <c r="I1670" t="n">
        <v>34617</v>
      </c>
      <c r="K1670" t="n">
        <v>37273</v>
      </c>
      <c r="L1670" t="n">
        <v>37273</v>
      </c>
      <c r="M1670" t="n">
        <v>37273</v>
      </c>
      <c r="N1670" t="n">
        <v>37273</v>
      </c>
      <c r="P1670" t="n">
        <v>45346</v>
      </c>
      <c r="Q1670" t="n">
        <v>45346</v>
      </c>
      <c r="R1670" t="n">
        <v>45346</v>
      </c>
      <c r="U1670" t="n">
        <v>53005</v>
      </c>
      <c r="V1670" t="n">
        <v>53005</v>
      </c>
      <c r="W1670" t="n">
        <v>53005</v>
      </c>
      <c r="Z1670" t="n">
        <v>67294</v>
      </c>
      <c r="AA1670" t="n">
        <v>67294</v>
      </c>
      <c r="AB1670" t="n">
        <v>67294</v>
      </c>
      <c r="AE1670" t="n">
        <v>89264</v>
      </c>
      <c r="AF1670" t="n">
        <v>89264</v>
      </c>
      <c r="AG1670" t="n">
        <v>89264</v>
      </c>
      <c r="AJ1670" t="n">
        <v>100009</v>
      </c>
      <c r="AK1670" t="n">
        <v>100009</v>
      </c>
      <c r="AL1670" t="n">
        <v>100009</v>
      </c>
      <c r="AO1670" t="n">
        <v>115489</v>
      </c>
      <c r="AP1670" t="n">
        <v>115489</v>
      </c>
      <c r="AQ1670" t="n">
        <v>115489</v>
      </c>
      <c r="AT1670" t="n">
        <v>124268</v>
      </c>
    </row>
    <row r="1671">
      <c r="A1671" t="inlineStr">
        <is>
          <t>Additions</t>
        </is>
      </c>
      <c r="C1671" t="inlineStr">
        <is>
          <t>Million</t>
        </is>
      </c>
      <c r="D1671" t="inlineStr">
        <is>
          <t>QYYY</t>
        </is>
      </c>
      <c r="V1671" t="n">
        <v>820</v>
      </c>
      <c r="W1671" t="n">
        <v>1354</v>
      </c>
      <c r="Z1671" t="n">
        <v>615</v>
      </c>
      <c r="AA1671" t="n">
        <v>1514</v>
      </c>
      <c r="AB1671" t="n">
        <v>2569</v>
      </c>
      <c r="AE1671" t="n">
        <v>1780</v>
      </c>
      <c r="AF1671" t="n">
        <v>2795</v>
      </c>
      <c r="AG1671" t="n">
        <v>3797</v>
      </c>
      <c r="AJ1671" t="n">
        <v>1633</v>
      </c>
      <c r="AK1671" t="n">
        <v>3161</v>
      </c>
      <c r="AL1671" t="n">
        <v>4652</v>
      </c>
      <c r="AO1671" t="n">
        <v>1750</v>
      </c>
      <c r="AP1671" t="n">
        <v>3679</v>
      </c>
      <c r="AQ1671" t="n">
        <v>5940</v>
      </c>
      <c r="AT1671" t="n">
        <v>1805</v>
      </c>
    </row>
    <row r="1672">
      <c r="A1672" t="inlineStr">
        <is>
          <t>Acquisitions and additions</t>
        </is>
      </c>
      <c r="C1672" t="inlineStr">
        <is>
          <t>Million</t>
        </is>
      </c>
      <c r="D1672" t="inlineStr">
        <is>
          <t>QYYY</t>
        </is>
      </c>
      <c r="F1672" t="n">
        <v>1801</v>
      </c>
      <c r="G1672" t="n">
        <v>2515</v>
      </c>
      <c r="H1672" t="n">
        <v>7719</v>
      </c>
      <c r="I1672" t="n">
        <v>6804</v>
      </c>
      <c r="K1672" t="n">
        <v>5183</v>
      </c>
      <c r="L1672" t="n">
        <v>6533</v>
      </c>
      <c r="M1672" t="n">
        <v>8013</v>
      </c>
      <c r="N1672" t="n">
        <v>8753</v>
      </c>
      <c r="P1672" t="n">
        <v>396</v>
      </c>
      <c r="Q1672" t="n">
        <v>1262</v>
      </c>
      <c r="R1672" t="n">
        <v>1870</v>
      </c>
      <c r="U1672" t="n">
        <v>1669</v>
      </c>
    </row>
    <row r="1673">
      <c r="A1673" t="inlineStr">
        <is>
          <t>Acquisitions through business combinations</t>
        </is>
      </c>
      <c r="C1673" t="inlineStr">
        <is>
          <t>Million</t>
        </is>
      </c>
      <c r="D1673" t="inlineStr">
        <is>
          <t>QYYY</t>
        </is>
      </c>
      <c r="V1673" t="n">
        <v>4933</v>
      </c>
      <c r="W1673" t="n">
        <v>9662</v>
      </c>
      <c r="Z1673" t="n">
        <v>2073</v>
      </c>
      <c r="AA1673" t="n">
        <v>8564</v>
      </c>
      <c r="AB1673" t="n">
        <v>10135</v>
      </c>
      <c r="AE1673" t="n">
        <v>686</v>
      </c>
      <c r="AF1673" t="n">
        <v>677</v>
      </c>
      <c r="AG1673" t="n">
        <v>5919</v>
      </c>
      <c r="AJ1673" t="n">
        <v>2553</v>
      </c>
      <c r="AK1673" t="n">
        <v>4324</v>
      </c>
      <c r="AL1673" t="n">
        <v>15156</v>
      </c>
      <c r="AO1673" t="n">
        <v>851</v>
      </c>
      <c r="AP1673" t="n">
        <v>1453</v>
      </c>
      <c r="AQ1673" t="n">
        <v>2548</v>
      </c>
      <c r="AT1673" t="n">
        <v>498</v>
      </c>
    </row>
    <row r="1674">
      <c r="A1674" t="inlineStr">
        <is>
          <t>Increase attributable to adoption of accounting standards</t>
        </is>
      </c>
      <c r="C1674" t="inlineStr">
        <is>
          <t>Million</t>
        </is>
      </c>
      <c r="D1674" t="inlineStr">
        <is>
          <t>QYYY</t>
        </is>
      </c>
      <c r="Z1674" t="n">
        <v>3416</v>
      </c>
      <c r="AA1674" t="n">
        <v>3416</v>
      </c>
      <c r="AB1674" t="n">
        <v>3416</v>
      </c>
    </row>
    <row r="1675">
      <c r="A1675" t="inlineStr">
        <is>
          <t>Dispositions and assets reclassified as held for sale</t>
        </is>
      </c>
      <c r="C1675" t="inlineStr">
        <is>
          <t>Million</t>
        </is>
      </c>
      <c r="D1675" t="inlineStr">
        <is>
          <t>QYYY</t>
        </is>
      </c>
      <c r="F1675" t="n">
        <v>-24</v>
      </c>
      <c r="G1675" t="n">
        <v>-376</v>
      </c>
      <c r="H1675" t="n">
        <v>-459</v>
      </c>
      <c r="I1675" t="n">
        <v>-1097</v>
      </c>
      <c r="L1675" t="n">
        <v>-94</v>
      </c>
      <c r="M1675" t="n">
        <v>-160</v>
      </c>
      <c r="N1675" t="n">
        <v>-155</v>
      </c>
      <c r="P1675" t="n">
        <v>-393</v>
      </c>
      <c r="Q1675" t="n">
        <v>-440</v>
      </c>
      <c r="R1675" t="n">
        <v>-483</v>
      </c>
      <c r="U1675" t="n">
        <v>-110</v>
      </c>
      <c r="V1675" t="n">
        <v>-599</v>
      </c>
      <c r="W1675" t="n">
        <v>-894</v>
      </c>
      <c r="Z1675" t="n">
        <v>-98</v>
      </c>
      <c r="AA1675" t="n">
        <v>-309</v>
      </c>
      <c r="AB1675" t="n">
        <v>-1814</v>
      </c>
      <c r="AE1675" t="n">
        <v>-123</v>
      </c>
      <c r="AF1675" t="n">
        <v>-250</v>
      </c>
      <c r="AG1675" t="n">
        <v>-535</v>
      </c>
      <c r="AJ1675" t="n">
        <v>-4075</v>
      </c>
      <c r="AK1675" t="n">
        <v>-4698</v>
      </c>
      <c r="AL1675" t="n">
        <v>-4816</v>
      </c>
      <c r="AO1675" t="n">
        <v>-287</v>
      </c>
      <c r="AP1675" t="n">
        <v>-456</v>
      </c>
      <c r="AQ1675" t="n">
        <v>-297</v>
      </c>
      <c r="AT1675" t="n">
        <v>-461</v>
      </c>
    </row>
    <row r="1676">
      <c r="A1676" t="inlineStr">
        <is>
          <t>Fair value changes</t>
        </is>
      </c>
      <c r="C1676" t="inlineStr">
        <is>
          <t>Million</t>
        </is>
      </c>
      <c r="D1676" t="inlineStr">
        <is>
          <t>QYYY</t>
        </is>
      </c>
      <c r="I1676" t="n">
        <v>2072</v>
      </c>
      <c r="N1676" t="n">
        <v>787</v>
      </c>
    </row>
    <row r="1677">
      <c r="A1677" t="inlineStr">
        <is>
          <t>Depreciation expense</t>
        </is>
      </c>
      <c r="C1677" t="inlineStr">
        <is>
          <t>Million</t>
        </is>
      </c>
      <c r="D1677" t="inlineStr">
        <is>
          <t>QYYY</t>
        </is>
      </c>
      <c r="F1677" t="n">
        <v>-370</v>
      </c>
      <c r="G1677" t="n">
        <v>-755</v>
      </c>
      <c r="H1677" t="n">
        <v>-1155</v>
      </c>
      <c r="I1677" t="n">
        <v>-1476</v>
      </c>
      <c r="K1677" t="n">
        <v>-421</v>
      </c>
      <c r="L1677" t="n">
        <v>-889</v>
      </c>
      <c r="M1677" t="n">
        <v>-1368</v>
      </c>
      <c r="N1677" t="n">
        <v>-1759</v>
      </c>
      <c r="P1677" t="n">
        <v>-447</v>
      </c>
      <c r="Q1677" t="n">
        <v>-909</v>
      </c>
      <c r="R1677" t="n">
        <v>-1387</v>
      </c>
      <c r="U1677" t="n">
        <v>-526</v>
      </c>
      <c r="V1677" t="n">
        <v>-1056</v>
      </c>
      <c r="W1677" t="n">
        <v>-1707</v>
      </c>
      <c r="AG1677" t="n">
        <v>-3302</v>
      </c>
      <c r="AJ1677" t="n">
        <v>-1190</v>
      </c>
      <c r="AK1677" t="n">
        <v>-2416</v>
      </c>
      <c r="AL1677" t="n">
        <v>-3687</v>
      </c>
      <c r="AO1677" t="n">
        <v>-1383</v>
      </c>
      <c r="AP1677" t="n">
        <v>-2754</v>
      </c>
      <c r="AQ1677" t="n">
        <v>-4122</v>
      </c>
      <c r="AT1677" t="n">
        <v>-1520</v>
      </c>
    </row>
    <row r="1678">
      <c r="A1678" t="inlineStr">
        <is>
          <t>Depreciation and impairment</t>
        </is>
      </c>
      <c r="C1678" t="inlineStr">
        <is>
          <t>Million</t>
        </is>
      </c>
      <c r="D1678" t="inlineStr">
        <is>
          <t>QYYY</t>
        </is>
      </c>
      <c r="Z1678" t="n">
        <v>-828</v>
      </c>
      <c r="AA1678" t="n">
        <v>-1765</v>
      </c>
      <c r="AB1678" t="n">
        <v>-2841</v>
      </c>
      <c r="AE1678" t="n">
        <v>-1334</v>
      </c>
      <c r="AF1678" t="n">
        <v>-2658</v>
      </c>
    </row>
    <row r="1679">
      <c r="A1679" t="inlineStr">
        <is>
          <t>Foreign currency translation and other</t>
        </is>
      </c>
      <c r="C1679" t="inlineStr">
        <is>
          <t>Million</t>
        </is>
      </c>
      <c r="D1679" t="inlineStr">
        <is>
          <t>QYYY</t>
        </is>
      </c>
      <c r="F1679" t="n">
        <v>-1850</v>
      </c>
      <c r="G1679" t="n">
        <v>-1402</v>
      </c>
      <c r="H1679" t="n">
        <v>-3246</v>
      </c>
      <c r="I1679" t="n">
        <v>-3647</v>
      </c>
      <c r="K1679" t="n">
        <v>1526</v>
      </c>
      <c r="L1679" t="n">
        <v>1597</v>
      </c>
      <c r="M1679" t="n">
        <v>1445</v>
      </c>
      <c r="N1679" t="n">
        <v>447</v>
      </c>
      <c r="P1679" t="n">
        <v>751</v>
      </c>
      <c r="Q1679" t="n">
        <v>775</v>
      </c>
      <c r="R1679" t="n">
        <v>1784</v>
      </c>
      <c r="U1679" t="n">
        <v>393</v>
      </c>
      <c r="V1679" t="n">
        <v>-1405</v>
      </c>
      <c r="W1679" t="n">
        <v>-1732</v>
      </c>
      <c r="Z1679" t="n">
        <v>430</v>
      </c>
      <c r="AA1679" t="n">
        <v>413</v>
      </c>
      <c r="AB1679" t="n">
        <v>-1346</v>
      </c>
      <c r="AE1679" t="n">
        <v>-5130</v>
      </c>
      <c r="AF1679" t="n">
        <v>-3761</v>
      </c>
      <c r="AG1679" t="n">
        <v>-5248</v>
      </c>
      <c r="AJ1679" t="n">
        <v>-2256</v>
      </c>
      <c r="AK1679" t="n">
        <v>-2294</v>
      </c>
      <c r="AL1679" t="n">
        <v>-3553</v>
      </c>
      <c r="AO1679" t="n">
        <v>866</v>
      </c>
      <c r="AP1679" t="n">
        <v>-3192</v>
      </c>
      <c r="AQ1679" t="n">
        <v>-8020</v>
      </c>
      <c r="AT1679" t="n">
        <v>800</v>
      </c>
    </row>
    <row r="1680">
      <c r="A1680" t="inlineStr">
        <is>
          <t>Total change</t>
        </is>
      </c>
      <c r="C1680" t="inlineStr">
        <is>
          <t>Million</t>
        </is>
      </c>
      <c r="D1680" t="inlineStr">
        <is>
          <t>QYYY</t>
        </is>
      </c>
      <c r="F1680" t="n">
        <v>-443</v>
      </c>
      <c r="G1680" t="n">
        <v>-18</v>
      </c>
      <c r="H1680" t="n">
        <v>2859</v>
      </c>
      <c r="I1680" t="n">
        <v>2656</v>
      </c>
      <c r="K1680" t="n">
        <v>6288</v>
      </c>
      <c r="L1680" t="n">
        <v>7147</v>
      </c>
      <c r="M1680" t="n">
        <v>7930</v>
      </c>
      <c r="N1680" t="n">
        <v>8073</v>
      </c>
      <c r="P1680" t="n">
        <v>307</v>
      </c>
      <c r="Q1680" t="n">
        <v>688</v>
      </c>
      <c r="R1680" t="n">
        <v>1784</v>
      </c>
      <c r="U1680" t="n">
        <v>1426</v>
      </c>
      <c r="Z1680" t="n">
        <v>5608</v>
      </c>
      <c r="AA1680" t="n">
        <v>11833</v>
      </c>
      <c r="AB1680" t="n">
        <v>10119</v>
      </c>
      <c r="AE1680" t="n">
        <v>-4121</v>
      </c>
      <c r="AF1680" t="n">
        <v>-3197</v>
      </c>
      <c r="AG1680" t="n">
        <v>631</v>
      </c>
      <c r="AJ1680" t="n">
        <v>-3335</v>
      </c>
      <c r="AK1680" t="n">
        <v>-1923</v>
      </c>
      <c r="AL1680" t="n">
        <v>7752</v>
      </c>
      <c r="AO1680" t="n">
        <v>1797</v>
      </c>
      <c r="AP1680" t="n">
        <v>-1270</v>
      </c>
      <c r="AQ1680" t="n">
        <v>-3951</v>
      </c>
      <c r="AT1680" t="n">
        <v>1122</v>
      </c>
    </row>
    <row r="1681">
      <c r="A1681" t="inlineStr">
        <is>
          <t>Total change-c</t>
        </is>
      </c>
      <c r="F1681">
        <f>SUM(F1671:F1679)</f>
        <v/>
      </c>
      <c r="G1681">
        <f>SUM(G1671:G1679)</f>
        <v/>
      </c>
      <c r="H1681">
        <f>SUM(H1671:H1679)</f>
        <v/>
      </c>
      <c r="I1681">
        <f>SUM(I1671:I1679)</f>
        <v/>
      </c>
      <c r="K1681">
        <f>SUM(K1671:K1679)</f>
        <v/>
      </c>
      <c r="L1681">
        <f>SUM(L1671:L1679)</f>
        <v/>
      </c>
      <c r="M1681">
        <f>SUM(M1671:M1679)</f>
        <v/>
      </c>
      <c r="N1681">
        <f>SUM(N1671:N1679)</f>
        <v/>
      </c>
      <c r="P1681">
        <f>SUM(P1671:P1679)</f>
        <v/>
      </c>
      <c r="Q1681">
        <f>SUM(Q1671:Q1679)</f>
        <v/>
      </c>
      <c r="R1681">
        <f>SUM(R1671:R1679)</f>
        <v/>
      </c>
      <c r="U1681">
        <f>SUM(U1671:U1679)</f>
        <v/>
      </c>
      <c r="Z1681">
        <f>SUM(Z1671:Z1679)</f>
        <v/>
      </c>
      <c r="AA1681">
        <f>SUM(AA1671:AA1679)</f>
        <v/>
      </c>
      <c r="AB1681">
        <f>SUM(AB1671:AB1679)</f>
        <v/>
      </c>
      <c r="AE1681">
        <f>SUM(AE1671:AE1679)</f>
        <v/>
      </c>
      <c r="AF1681">
        <f>SUM(AF1671:AF1679)</f>
        <v/>
      </c>
      <c r="AG1681">
        <f>SUM(AG1671:AG1679)</f>
        <v/>
      </c>
      <c r="AJ1681">
        <f>SUM(AJ1671:AJ1679)</f>
        <v/>
      </c>
      <c r="AK1681">
        <f>SUM(AK1671:AK1679)</f>
        <v/>
      </c>
      <c r="AL1681">
        <f>SUM(AL1671:AL1679)</f>
        <v/>
      </c>
      <c r="AO1681">
        <f>SUM(AO1671:AO1679)</f>
        <v/>
      </c>
      <c r="AP1681">
        <f>SUM(AP1671:AP1679)</f>
        <v/>
      </c>
      <c r="AQ1681">
        <f>SUM(AQ1671:AQ1679)</f>
        <v/>
      </c>
      <c r="AT1681">
        <f>SUM(AT1671:AT1679)</f>
        <v/>
      </c>
    </row>
    <row r="1682">
      <c r="A1682" t="inlineStr">
        <is>
          <t>Sum check</t>
        </is>
      </c>
      <c r="F1682">
        <f>F1680-F1681</f>
        <v/>
      </c>
      <c r="G1682">
        <f>G1680-G1681</f>
        <v/>
      </c>
      <c r="H1682">
        <f>H1680-H1681</f>
        <v/>
      </c>
      <c r="I1682">
        <f>I1680-I1681</f>
        <v/>
      </c>
      <c r="K1682">
        <f>K1680-K1681</f>
        <v/>
      </c>
      <c r="L1682">
        <f>L1680-L1681</f>
        <v/>
      </c>
      <c r="M1682">
        <f>M1680-M1681</f>
        <v/>
      </c>
      <c r="N1682">
        <f>N1680-N1681</f>
        <v/>
      </c>
      <c r="P1682">
        <f>P1680-P1681</f>
        <v/>
      </c>
      <c r="Q1682">
        <f>Q1680-Q1681</f>
        <v/>
      </c>
      <c r="R1682">
        <f>R1680-R1681</f>
        <v/>
      </c>
      <c r="U1682">
        <f>U1680-U1681</f>
        <v/>
      </c>
      <c r="Z1682">
        <f>Z1680-Z1681</f>
        <v/>
      </c>
      <c r="AA1682">
        <f>AA1680-AA1681</f>
        <v/>
      </c>
      <c r="AB1682">
        <f>AB1680-AB1681</f>
        <v/>
      </c>
      <c r="AE1682">
        <f>AE1680-AE1681</f>
        <v/>
      </c>
      <c r="AF1682">
        <f>AF1680-AF1681</f>
        <v/>
      </c>
      <c r="AG1682">
        <f>AG1680-AG1681</f>
        <v/>
      </c>
      <c r="AJ1682">
        <f>AJ1680-AJ1681</f>
        <v/>
      </c>
      <c r="AK1682">
        <f>AK1680-AK1681</f>
        <v/>
      </c>
      <c r="AL1682">
        <f>AL1680-AL1681</f>
        <v/>
      </c>
      <c r="AO1682">
        <f>AO1680-AO1681</f>
        <v/>
      </c>
      <c r="AP1682">
        <f>AP1680-AP1681</f>
        <v/>
      </c>
      <c r="AQ1682">
        <f>AQ1680-AQ1681</f>
        <v/>
      </c>
      <c r="AT1682">
        <f>AT1680-AT1681</f>
        <v/>
      </c>
    </row>
    <row r="1684">
      <c r="A1684" t="inlineStr">
        <is>
          <t>Costs</t>
        </is>
      </c>
      <c r="C1684" t="inlineStr">
        <is>
          <t>Million</t>
        </is>
      </c>
      <c r="D1684" t="inlineStr">
        <is>
          <t>QQQQ</t>
        </is>
      </c>
      <c r="I1684" t="n">
        <v>28284</v>
      </c>
      <c r="N1684" t="n">
        <v>37127</v>
      </c>
      <c r="S1684" t="n">
        <v>44148</v>
      </c>
      <c r="X1684" t="n">
        <v>54907</v>
      </c>
      <c r="AC1684" t="n">
        <v>77433</v>
      </c>
      <c r="AH1684" t="n">
        <v>88071</v>
      </c>
      <c r="AM1684" t="n">
        <v>103008</v>
      </c>
      <c r="AR1684" t="n">
        <v>112314</v>
      </c>
    </row>
    <row r="1685">
      <c r="A1685" t="inlineStr">
        <is>
          <t>Accumulated fair value changes</t>
        </is>
      </c>
      <c r="C1685" t="inlineStr">
        <is>
          <t>Million</t>
        </is>
      </c>
      <c r="D1685" t="inlineStr">
        <is>
          <t>QQQQ</t>
        </is>
      </c>
      <c r="I1685" t="n">
        <v>14544</v>
      </c>
      <c r="N1685" t="n">
        <v>15439</v>
      </c>
      <c r="S1685" t="n">
        <v>17119</v>
      </c>
      <c r="X1685" t="n">
        <v>22351</v>
      </c>
      <c r="AC1685" t="n">
        <v>24965</v>
      </c>
      <c r="AH1685" t="n">
        <v>28384</v>
      </c>
      <c r="AM1685" t="n">
        <v>31074</v>
      </c>
      <c r="AR1685" t="n">
        <v>34930</v>
      </c>
    </row>
    <row r="1686">
      <c r="A1686" t="inlineStr">
        <is>
          <t>Accumulated depreciation</t>
        </is>
      </c>
      <c r="C1686" t="inlineStr">
        <is>
          <t>Million</t>
        </is>
      </c>
      <c r="D1686" t="inlineStr">
        <is>
          <t>QQQQ</t>
        </is>
      </c>
      <c r="I1686" t="n">
        <v>-5555</v>
      </c>
      <c r="N1686" t="n">
        <v>-7220</v>
      </c>
      <c r="S1686" t="n">
        <v>-8262</v>
      </c>
      <c r="X1686" t="n">
        <v>-9964</v>
      </c>
      <c r="AC1686" t="n">
        <v>-13134</v>
      </c>
      <c r="AH1686" t="n">
        <v>-16446</v>
      </c>
      <c r="AM1686" t="n">
        <v>-18593</v>
      </c>
      <c r="AR1686" t="n">
        <v>-22976</v>
      </c>
    </row>
    <row r="1687">
      <c r="A1687" t="inlineStr">
        <is>
          <t>Total</t>
        </is>
      </c>
      <c r="C1687" t="inlineStr">
        <is>
          <t>Million</t>
        </is>
      </c>
      <c r="D1687" t="inlineStr">
        <is>
          <t>QQQQ</t>
        </is>
      </c>
      <c r="F1687" t="n">
        <v>34174</v>
      </c>
      <c r="G1687" t="n">
        <v>34599</v>
      </c>
      <c r="H1687" t="n">
        <v>37476</v>
      </c>
      <c r="I1687" t="n">
        <v>37273</v>
      </c>
      <c r="K1687" t="n">
        <v>43561</v>
      </c>
      <c r="L1687" t="n">
        <v>44420</v>
      </c>
      <c r="M1687" t="n">
        <v>45203</v>
      </c>
      <c r="N1687" t="n">
        <v>45346</v>
      </c>
      <c r="P1687" t="n">
        <v>45653</v>
      </c>
      <c r="Q1687" t="n">
        <v>46034</v>
      </c>
      <c r="R1687" t="n">
        <v>47130</v>
      </c>
      <c r="S1687" t="n">
        <v>53005</v>
      </c>
      <c r="U1687" t="n">
        <v>54431</v>
      </c>
      <c r="V1687" t="n">
        <v>55698</v>
      </c>
      <c r="W1687" t="n">
        <v>59688</v>
      </c>
      <c r="X1687" t="n">
        <v>67294</v>
      </c>
      <c r="Z1687" t="n">
        <v>72902</v>
      </c>
      <c r="AA1687" t="n">
        <v>79127</v>
      </c>
      <c r="AB1687" t="n">
        <v>77413</v>
      </c>
      <c r="AC1687" t="n">
        <v>89264</v>
      </c>
      <c r="AE1687" t="n">
        <v>85143</v>
      </c>
      <c r="AF1687" t="n">
        <v>86067</v>
      </c>
      <c r="AG1687" t="n">
        <v>89895</v>
      </c>
      <c r="AH1687" t="n">
        <v>100009</v>
      </c>
      <c r="AJ1687" t="n">
        <v>96674</v>
      </c>
      <c r="AK1687" t="n">
        <v>98086</v>
      </c>
      <c r="AL1687" t="n">
        <v>107761</v>
      </c>
      <c r="AM1687" t="n">
        <v>115489</v>
      </c>
      <c r="AO1687" t="n">
        <v>117286</v>
      </c>
      <c r="AP1687" t="n">
        <v>114219</v>
      </c>
      <c r="AQ1687" t="n">
        <v>111538</v>
      </c>
      <c r="AR1687" t="n">
        <v>124268</v>
      </c>
      <c r="AT1687" t="n">
        <v>125390</v>
      </c>
    </row>
    <row r="1688">
      <c r="A1688" t="inlineStr">
        <is>
          <t>Total-c</t>
        </is>
      </c>
      <c r="I1688">
        <f>SUM(I1684:I1686)</f>
        <v/>
      </c>
      <c r="N1688">
        <f>SUM(N1684:N1686)</f>
        <v/>
      </c>
      <c r="S1688">
        <f>SUM(S1684:S1686)</f>
        <v/>
      </c>
      <c r="X1688">
        <f>SUM(X1684:X1686)</f>
        <v/>
      </c>
      <c r="AC1688">
        <f>SUM(AC1684:AC1686)</f>
        <v/>
      </c>
      <c r="AH1688">
        <f>SUM(AH1684:AH1686)</f>
        <v/>
      </c>
      <c r="AM1688">
        <f>SUM(AM1684:AM1686)</f>
        <v/>
      </c>
      <c r="AR1688">
        <f>SUM(AR1684:AR1686)</f>
        <v/>
      </c>
    </row>
    <row r="1689">
      <c r="A1689" t="inlineStr">
        <is>
          <t>Sum check 1</t>
        </is>
      </c>
      <c r="I1689">
        <f>I1687-I1688</f>
        <v/>
      </c>
      <c r="N1689">
        <f>N1687-N1688</f>
        <v/>
      </c>
      <c r="S1689">
        <f>S1687-S1688</f>
        <v/>
      </c>
      <c r="X1689">
        <f>X1687-X1688</f>
        <v/>
      </c>
      <c r="AC1689">
        <f>AC1687-AC1688</f>
        <v/>
      </c>
      <c r="AH1689">
        <f>AH1687-AH1688</f>
        <v/>
      </c>
      <c r="AM1689">
        <f>AM1687-AM1688</f>
        <v/>
      </c>
      <c r="AR1689">
        <f>AR1687-AR1688</f>
        <v/>
      </c>
    </row>
    <row r="1690">
      <c r="A1690" t="inlineStr">
        <is>
          <t>Sum check 2</t>
        </is>
      </c>
      <c r="F1690">
        <f>F1687-SUM(F1665,F1643,F1621,F1601)</f>
        <v/>
      </c>
      <c r="G1690">
        <f>G1687-SUM(G1665,G1643,G1621,G1601)</f>
        <v/>
      </c>
      <c r="H1690">
        <f>H1687-SUM(H1665,H1643,H1621,H1601)</f>
        <v/>
      </c>
      <c r="I1690">
        <f>I1687-SUM(I1665,I1643,I1621,I1601)</f>
        <v/>
      </c>
      <c r="K1690">
        <f>K1687-SUM(K1665,K1643,K1621,K1601)</f>
        <v/>
      </c>
      <c r="L1690">
        <f>L1687-SUM(L1665,L1643,L1621,L1601)</f>
        <v/>
      </c>
      <c r="M1690">
        <f>M1687-SUM(M1665,M1643,M1621,M1601)</f>
        <v/>
      </c>
      <c r="N1690">
        <f>N1687-SUM(N1665,N1643,N1621,N1601)</f>
        <v/>
      </c>
      <c r="P1690">
        <f>P1687-SUM(P1665,P1643,P1621,P1601)</f>
        <v/>
      </c>
      <c r="Q1690">
        <f>Q1687-SUM(Q1665,Q1643,Q1621,Q1601)</f>
        <v/>
      </c>
      <c r="R1690">
        <f>R1687-SUM(R1665,R1643,R1621,R1601)</f>
        <v/>
      </c>
      <c r="S1690">
        <f>S1687-SUM(T2185,T2134,S1621,S1601)</f>
        <v/>
      </c>
      <c r="U1690">
        <f>U1687-SUM(U1665,U1643,U1621,U1601)</f>
        <v/>
      </c>
      <c r="V1690">
        <f>V1687-SUM(V1665,V1643,V1621,V1601)</f>
        <v/>
      </c>
      <c r="W1690">
        <f>W1687-SUM(W1665,W1643,W1621,W1601)</f>
        <v/>
      </c>
      <c r="X1690">
        <f>X1687-SUM(Y2185,Y2134,X1621,X1601)</f>
        <v/>
      </c>
      <c r="Z1690">
        <f>Z1687-SUM(Z1665,Z1643,Z1621,Z1601)</f>
        <v/>
      </c>
      <c r="AA1690">
        <f>AA1687-SUM(AA1665,AA1643,AA1621,AA1601)</f>
        <v/>
      </c>
      <c r="AB1690">
        <f>AB1687-SUM(AB1665,AB1643,AB1621,AB1601)</f>
        <v/>
      </c>
      <c r="AC1690">
        <f>AC1687-SUM(AD2185,AD2134,AC1621,AC1601)</f>
        <v/>
      </c>
      <c r="AE1690">
        <f>AE1687-SUM(AE1665,AE1643,AE1621,AE1601)</f>
        <v/>
      </c>
      <c r="AF1690">
        <f>AF1687-SUM(AF1665,AF1643,AF1621,AF1601)</f>
        <v/>
      </c>
      <c r="AG1690">
        <f>AG1687-SUM(AG1665,AG1643,AG1621,AG1601)</f>
        <v/>
      </c>
      <c r="AH1690">
        <f>AH1687-SUM(AI2185,AI2134,AH1621,AH1601)</f>
        <v/>
      </c>
      <c r="AJ1690">
        <f>AJ1687-SUM(AJ1665,AJ1643,AJ1621,AJ1601)</f>
        <v/>
      </c>
      <c r="AK1690">
        <f>AK1687-SUM(AK1665,AK1643,AK1621,AK1601)</f>
        <v/>
      </c>
      <c r="AL1690">
        <f>AL1687-SUM(AL1665,AL1643,AL1621,AL1601)</f>
        <v/>
      </c>
      <c r="AM1690">
        <f>AM1687-SUM(AN2185,AN2134,AM1621,AM1601)</f>
        <v/>
      </c>
      <c r="AO1690">
        <f>AO1687-SUM(AO1665,AO1643,AO1621,AO1601)</f>
        <v/>
      </c>
      <c r="AP1690">
        <f>AP1687-SUM(AP1665,AP1643,AP1621,AP1601)</f>
        <v/>
      </c>
      <c r="AQ1690">
        <f>AQ1687-SUM(AQ1665,AQ1643,AQ1621,AQ1601)</f>
        <v/>
      </c>
      <c r="AR1690">
        <f>AR1687-SUM(AS2185,AS2134,AR1621,AR1601)</f>
        <v/>
      </c>
      <c r="AT1690">
        <f>AT1687-SUM(AT1665,AT1643,AT1621,AT1601)</f>
        <v/>
      </c>
    </row>
    <row r="1691">
      <c r="A1691" t="inlineStr">
        <is>
          <t>Link check</t>
        </is>
      </c>
      <c r="F1691">
        <f>F1687-F1252</f>
        <v/>
      </c>
      <c r="G1691">
        <f>G1687-G1252</f>
        <v/>
      </c>
      <c r="H1691">
        <f>H1687-H1252</f>
        <v/>
      </c>
      <c r="I1691">
        <f>I1687-I1252</f>
        <v/>
      </c>
      <c r="K1691">
        <f>K1687-K1252</f>
        <v/>
      </c>
      <c r="L1691">
        <f>L1687-L1252</f>
        <v/>
      </c>
      <c r="M1691">
        <f>M1687-M1252</f>
        <v/>
      </c>
      <c r="N1691">
        <f>N1687-N1252</f>
        <v/>
      </c>
      <c r="P1691">
        <f>P1687-P1252</f>
        <v/>
      </c>
      <c r="Q1691">
        <f>Q1687-Q1252</f>
        <v/>
      </c>
      <c r="R1691">
        <f>R1687-R1252</f>
        <v/>
      </c>
      <c r="S1691">
        <f>S1687-S1252</f>
        <v/>
      </c>
      <c r="U1691">
        <f>U1687-U1252</f>
        <v/>
      </c>
      <c r="V1691">
        <f>V1687-V1252</f>
        <v/>
      </c>
      <c r="W1691">
        <f>W1687-W1252</f>
        <v/>
      </c>
      <c r="X1691">
        <f>X1687-X1252</f>
        <v/>
      </c>
      <c r="Z1691">
        <f>Z1687-Z1252</f>
        <v/>
      </c>
      <c r="AA1691">
        <f>AA1687-AA1252</f>
        <v/>
      </c>
      <c r="AB1691">
        <f>AB1687-AB1252</f>
        <v/>
      </c>
      <c r="AC1691">
        <f>AC1687-AC1252</f>
        <v/>
      </c>
      <c r="AE1691">
        <f>AE1687-AE1252</f>
        <v/>
      </c>
      <c r="AF1691">
        <f>AF1687-AF1252</f>
        <v/>
      </c>
      <c r="AG1691">
        <f>AG1687-AG1252</f>
        <v/>
      </c>
      <c r="AH1691">
        <f>AH1687-AH1252</f>
        <v/>
      </c>
      <c r="AJ1691">
        <f>AJ1687-AJ1252</f>
        <v/>
      </c>
      <c r="AK1691">
        <f>AK1687-AK1252</f>
        <v/>
      </c>
      <c r="AL1691">
        <f>AL1687-AL1252</f>
        <v/>
      </c>
      <c r="AM1691">
        <f>AM1687-AM1252</f>
        <v/>
      </c>
      <c r="AO1691">
        <f>AO1687-AO1252</f>
        <v/>
      </c>
      <c r="AP1691">
        <f>AP1687-AP1252</f>
        <v/>
      </c>
      <c r="AQ1691">
        <f>AQ1687-AQ1252</f>
        <v/>
      </c>
      <c r="AR1691">
        <f>AR1687-AR1252</f>
        <v/>
      </c>
      <c r="AT1691">
        <f>AT1687-AT1252</f>
        <v/>
      </c>
    </row>
    <row r="1693">
      <c r="A1693" t="inlineStr">
        <is>
          <t>Infrastructure</t>
        </is>
      </c>
    </row>
    <row r="1694">
      <c r="A1694" t="inlineStr">
        <is>
          <t>Sustainable resources and other</t>
        </is>
      </c>
    </row>
    <row r="1695">
      <c r="A1695" t="inlineStr">
        <is>
          <t>Cost, beginning of year</t>
        </is>
      </c>
      <c r="C1695" t="inlineStr">
        <is>
          <t>Million</t>
        </is>
      </c>
      <c r="D1695" t="inlineStr">
        <is>
          <t>QQQQ</t>
        </is>
      </c>
      <c r="J1695" s="4" t="n">
        <v>480</v>
      </c>
      <c r="O1695" s="4" t="n">
        <v>340</v>
      </c>
      <c r="T1695" s="4" t="n">
        <v>408</v>
      </c>
      <c r="Y1695" s="4" t="n">
        <v>495</v>
      </c>
      <c r="AD1695" s="4" t="n">
        <v>429</v>
      </c>
      <c r="AI1695" s="4" t="n">
        <v>389</v>
      </c>
      <c r="AN1695" s="4" t="n">
        <v>294</v>
      </c>
      <c r="AS1695" s="4" t="n">
        <v>2</v>
      </c>
    </row>
    <row r="1696">
      <c r="A1696" t="inlineStr">
        <is>
          <t>Additions, net of disposals and assets reclassified as held for sale</t>
        </is>
      </c>
      <c r="C1696" t="inlineStr">
        <is>
          <t>Million</t>
        </is>
      </c>
      <c r="D1696" s="5" t="inlineStr">
        <is>
          <t>QQQQ</t>
        </is>
      </c>
      <c r="J1696" s="4" t="n">
        <v>4</v>
      </c>
      <c r="O1696" s="4" t="n">
        <v>5</v>
      </c>
      <c r="T1696" s="4" t="n">
        <v>93</v>
      </c>
      <c r="Y1696" s="4" t="n">
        <v>-2</v>
      </c>
      <c r="AD1696" s="4" t="n">
        <v>-25</v>
      </c>
      <c r="AI1696" s="4" t="n">
        <v>-16</v>
      </c>
      <c r="AN1696" s="4" t="n">
        <v>-294</v>
      </c>
    </row>
    <row r="1697">
      <c r="A1697" t="inlineStr">
        <is>
          <t>Foreign currency translation</t>
        </is>
      </c>
      <c r="C1697" t="inlineStr">
        <is>
          <t>Million</t>
        </is>
      </c>
      <c r="D1697" s="5" t="inlineStr">
        <is>
          <t>QQQQ</t>
        </is>
      </c>
      <c r="J1697" s="4" t="n">
        <v>-144</v>
      </c>
      <c r="O1697" s="4" t="n">
        <v>63</v>
      </c>
      <c r="T1697" s="4" t="n">
        <v>-6</v>
      </c>
      <c r="Y1697" s="4" t="n">
        <v>-64</v>
      </c>
      <c r="AD1697" s="4" t="n">
        <v>-15</v>
      </c>
      <c r="AI1697" s="4" t="n">
        <v>-79</v>
      </c>
      <c r="AN1697" s="4" t="n">
        <v>2</v>
      </c>
      <c r="AS1697" s="4" t="n">
        <v>-2</v>
      </c>
    </row>
    <row r="1698">
      <c r="A1698" t="inlineStr">
        <is>
          <t>Cost, end of year</t>
        </is>
      </c>
      <c r="C1698" t="inlineStr">
        <is>
          <t>Million</t>
        </is>
      </c>
      <c r="D1698" t="inlineStr">
        <is>
          <t>QQQQ</t>
        </is>
      </c>
      <c r="J1698" s="4" t="n">
        <v>340</v>
      </c>
      <c r="O1698" s="4" t="n">
        <v>408</v>
      </c>
      <c r="T1698" s="4" t="n">
        <v>495</v>
      </c>
      <c r="Y1698" s="4" t="n">
        <v>429</v>
      </c>
      <c r="AD1698" s="4" t="n">
        <v>389</v>
      </c>
      <c r="AI1698" s="4" t="n">
        <v>294</v>
      </c>
      <c r="AN1698" s="4" t="n">
        <v>2</v>
      </c>
    </row>
    <row r="1699">
      <c r="A1699" t="inlineStr">
        <is>
          <t>Cost, end of year-c</t>
        </is>
      </c>
      <c r="J1699">
        <f>SUM(J1695:J1697)</f>
        <v/>
      </c>
      <c r="O1699">
        <f>SUM(O1695:O1697)</f>
        <v/>
      </c>
      <c r="T1699">
        <f>SUM(T1695:T1697)</f>
        <v/>
      </c>
      <c r="Y1699">
        <f>SUM(Y1695:Y1697)</f>
        <v/>
      </c>
      <c r="AD1699">
        <f>SUM(AD1695:AD1697)</f>
        <v/>
      </c>
      <c r="AI1699">
        <f>SUM(AI1695:AI1697)</f>
        <v/>
      </c>
      <c r="AN1699">
        <f>SUM(AN1695:AN1697)</f>
        <v/>
      </c>
    </row>
    <row r="1700">
      <c r="A1700" t="inlineStr">
        <is>
          <t>Sum check</t>
        </is>
      </c>
      <c r="J1700">
        <f>J1698-J1699</f>
        <v/>
      </c>
      <c r="O1700">
        <f>O1698-O1699</f>
        <v/>
      </c>
      <c r="T1700">
        <f>T1698-T1699</f>
        <v/>
      </c>
      <c r="Y1700">
        <f>Y1698-Y1699</f>
        <v/>
      </c>
      <c r="AD1700">
        <f>AD1698-AD1699</f>
        <v/>
      </c>
      <c r="AI1700">
        <f>AI1698-AI1699</f>
        <v/>
      </c>
      <c r="AN1700">
        <f>AN1698-AN1699</f>
        <v/>
      </c>
    </row>
    <row r="1702">
      <c r="A1702" t="inlineStr">
        <is>
          <t>Accumulated fair value changes, beginning of year</t>
        </is>
      </c>
      <c r="C1702" t="inlineStr">
        <is>
          <t>Million</t>
        </is>
      </c>
      <c r="D1702" t="inlineStr">
        <is>
          <t>QQQQ</t>
        </is>
      </c>
      <c r="J1702" s="4" t="n">
        <v>519</v>
      </c>
      <c r="O1702" s="4" t="n">
        <v>385</v>
      </c>
      <c r="T1702" s="4" t="n">
        <v>513</v>
      </c>
      <c r="Y1702" s="4" t="n">
        <v>514</v>
      </c>
      <c r="AD1702" s="4" t="n">
        <v>447</v>
      </c>
      <c r="AI1702" s="4" t="n">
        <v>416</v>
      </c>
      <c r="AN1702" s="4" t="n">
        <v>324</v>
      </c>
      <c r="AS1702" s="4" t="n">
        <v>-2</v>
      </c>
    </row>
    <row r="1703">
      <c r="A1703" t="inlineStr">
        <is>
          <t>Disposition and assets reclassified as held for sale</t>
        </is>
      </c>
      <c r="C1703" t="inlineStr">
        <is>
          <t>Million</t>
        </is>
      </c>
      <c r="D1703" s="5" t="inlineStr">
        <is>
          <t>QQQQ</t>
        </is>
      </c>
      <c r="AD1703" s="4" t="n">
        <v>-37</v>
      </c>
      <c r="AN1703" s="4" t="n">
        <v>-244</v>
      </c>
    </row>
    <row r="1704">
      <c r="A1704" t="inlineStr">
        <is>
          <t>Fair value changes</t>
        </is>
      </c>
      <c r="C1704" t="inlineStr">
        <is>
          <t>Million</t>
        </is>
      </c>
      <c r="D1704" s="5" t="inlineStr">
        <is>
          <t>QQQQ</t>
        </is>
      </c>
      <c r="J1704" s="4" t="n">
        <v>20</v>
      </c>
      <c r="O1704" s="4" t="n">
        <v>56</v>
      </c>
      <c r="T1704" s="4" t="n">
        <v>13</v>
      </c>
      <c r="Y1704" s="4" t="n">
        <v>12</v>
      </c>
      <c r="AD1704" s="4" t="n">
        <v>6</v>
      </c>
      <c r="AI1704" s="4" t="n">
        <v>6</v>
      </c>
      <c r="AN1704" s="4" t="n">
        <v>-80</v>
      </c>
    </row>
    <row r="1705">
      <c r="A1705" t="inlineStr">
        <is>
          <t>Foreign currency translation</t>
        </is>
      </c>
      <c r="C1705" t="inlineStr">
        <is>
          <t>Million</t>
        </is>
      </c>
      <c r="D1705" s="5" t="inlineStr">
        <is>
          <t>QQQQ</t>
        </is>
      </c>
      <c r="J1705" s="4" t="n">
        <v>-154</v>
      </c>
      <c r="O1705" s="4" t="n">
        <v>72</v>
      </c>
      <c r="T1705" s="4" t="n">
        <v>-12</v>
      </c>
      <c r="Y1705" s="4" t="n">
        <v>-79</v>
      </c>
      <c r="AI1705" s="4" t="n">
        <v>-98</v>
      </c>
      <c r="AN1705" s="4" t="n">
        <v>-2</v>
      </c>
      <c r="AS1705" s="4" t="n">
        <v>2</v>
      </c>
    </row>
    <row r="1706">
      <c r="A1706" t="inlineStr">
        <is>
          <t>Accumulated fair value, changes end of year</t>
        </is>
      </c>
      <c r="C1706" t="inlineStr">
        <is>
          <t>Million</t>
        </is>
      </c>
      <c r="D1706" t="inlineStr">
        <is>
          <t>QQQQ</t>
        </is>
      </c>
      <c r="J1706" s="4" t="n">
        <v>385</v>
      </c>
      <c r="O1706" s="4" t="n">
        <v>513</v>
      </c>
      <c r="T1706" s="4" t="n">
        <v>514</v>
      </c>
      <c r="Y1706" s="4" t="n">
        <v>447</v>
      </c>
      <c r="AD1706" s="4" t="n">
        <v>416</v>
      </c>
      <c r="AI1706" s="4" t="n">
        <v>324</v>
      </c>
      <c r="AN1706" s="4" t="n">
        <v>-2</v>
      </c>
    </row>
    <row r="1707">
      <c r="A1707" t="inlineStr">
        <is>
          <t>Accumulated fair value, changes end of year-c</t>
        </is>
      </c>
      <c r="J1707">
        <f>SUM(J1702:J1705)</f>
        <v/>
      </c>
      <c r="O1707">
        <f>SUM(O1702:O1705)</f>
        <v/>
      </c>
      <c r="T1707">
        <f>SUM(T1702:T1705)</f>
        <v/>
      </c>
      <c r="Y1707">
        <f>SUM(Y1702:Y1705)</f>
        <v/>
      </c>
      <c r="AD1707">
        <f>SUM(AD1702:AD1705)</f>
        <v/>
      </c>
      <c r="AI1707">
        <f>SUM(AI1702:AI1705)</f>
        <v/>
      </c>
      <c r="AN1707">
        <f>SUM(AN1702:AN1705)</f>
        <v/>
      </c>
    </row>
    <row r="1708">
      <c r="A1708" t="inlineStr">
        <is>
          <t>Sum check</t>
        </is>
      </c>
      <c r="J1708">
        <f>J1706-J1707</f>
        <v/>
      </c>
      <c r="O1708">
        <f>O1706-O1707</f>
        <v/>
      </c>
      <c r="T1708">
        <f>T1706-T1707</f>
        <v/>
      </c>
      <c r="Y1708">
        <f>Y1706-Y1707</f>
        <v/>
      </c>
      <c r="AD1708">
        <f>AD1706-AD1707</f>
        <v/>
      </c>
      <c r="AI1708">
        <f>AI1706-AI1707</f>
        <v/>
      </c>
      <c r="AN1708">
        <f>AN1706-AN1707</f>
        <v/>
      </c>
    </row>
    <row r="1710">
      <c r="A1710" t="inlineStr">
        <is>
          <t>Accumulated depreciation, beginning of year</t>
        </is>
      </c>
      <c r="C1710" t="inlineStr">
        <is>
          <t>Million</t>
        </is>
      </c>
      <c r="D1710" t="inlineStr">
        <is>
          <t>QQQQ</t>
        </is>
      </c>
      <c r="J1710" s="4" t="n">
        <v>-22</v>
      </c>
      <c r="O1710" s="4" t="n">
        <v>-19</v>
      </c>
      <c r="T1710" s="4" t="n">
        <v>-31</v>
      </c>
      <c r="Y1710" s="4" t="n">
        <v>-43</v>
      </c>
      <c r="AD1710" s="4" t="n">
        <v>-40</v>
      </c>
      <c r="AI1710" s="4" t="n">
        <v>-41</v>
      </c>
      <c r="AN1710" s="4" t="n">
        <v>-35</v>
      </c>
    </row>
    <row r="1711">
      <c r="A1711" t="inlineStr">
        <is>
          <t>Depreciation expenses</t>
        </is>
      </c>
      <c r="C1711" t="inlineStr">
        <is>
          <t>Million</t>
        </is>
      </c>
      <c r="D1711" s="5" t="inlineStr">
        <is>
          <t>QQQQ</t>
        </is>
      </c>
      <c r="J1711" s="4" t="n">
        <v>-8</v>
      </c>
      <c r="O1711" s="4" t="n">
        <v>-19</v>
      </c>
      <c r="T1711" s="4" t="n">
        <v>-10</v>
      </c>
      <c r="Y1711" s="4" t="n">
        <v>-8</v>
      </c>
      <c r="AD1711" s="4" t="n">
        <v>-10</v>
      </c>
      <c r="AI1711" s="4" t="n">
        <v>-10</v>
      </c>
      <c r="AN1711" s="4" t="n">
        <v>-4</v>
      </c>
    </row>
    <row r="1712">
      <c r="A1712" t="inlineStr">
        <is>
          <t>Dispositions and assets reclassified as held for sale</t>
        </is>
      </c>
      <c r="C1712" t="inlineStr">
        <is>
          <t>Million</t>
        </is>
      </c>
      <c r="D1712" s="5" t="inlineStr">
        <is>
          <t>QQQQ</t>
        </is>
      </c>
      <c r="J1712" s="4" t="n">
        <v>2</v>
      </c>
      <c r="O1712" s="4" t="n">
        <v>1</v>
      </c>
      <c r="T1712" s="4" t="n">
        <v>3</v>
      </c>
      <c r="Y1712" s="4" t="n">
        <v>4</v>
      </c>
      <c r="AD1712" s="4" t="n">
        <v>7</v>
      </c>
      <c r="AI1712" s="4" t="n">
        <v>7</v>
      </c>
      <c r="AN1712" s="4" t="n">
        <v>38</v>
      </c>
    </row>
    <row r="1713">
      <c r="A1713" t="inlineStr">
        <is>
          <t>Foreign currency translation</t>
        </is>
      </c>
      <c r="C1713" t="inlineStr">
        <is>
          <t>Million</t>
        </is>
      </c>
      <c r="D1713" s="5" t="inlineStr">
        <is>
          <t>QQQQ</t>
        </is>
      </c>
      <c r="J1713" s="4" t="n">
        <v>9</v>
      </c>
      <c r="O1713" s="4" t="n">
        <v>6</v>
      </c>
      <c r="T1713" s="4" t="n">
        <v>-5</v>
      </c>
      <c r="Y1713" s="4" t="n">
        <v>7</v>
      </c>
      <c r="AD1713" s="4" t="n">
        <v>2</v>
      </c>
      <c r="AI1713" s="4" t="n">
        <v>9</v>
      </c>
      <c r="AN1713" s="4" t="n">
        <v>1</v>
      </c>
    </row>
    <row r="1714">
      <c r="A1714" t="inlineStr">
        <is>
          <t>Accumulated depreciation, end of year</t>
        </is>
      </c>
      <c r="C1714" t="inlineStr">
        <is>
          <t>Million</t>
        </is>
      </c>
      <c r="D1714" t="inlineStr">
        <is>
          <t>QQQQ</t>
        </is>
      </c>
      <c r="J1714" s="4" t="n">
        <v>-19</v>
      </c>
      <c r="O1714" s="4" t="n">
        <v>-31</v>
      </c>
      <c r="T1714" s="4" t="n">
        <v>-43</v>
      </c>
      <c r="Y1714" s="4" t="n">
        <v>-40</v>
      </c>
      <c r="AD1714" s="4" t="n">
        <v>-41</v>
      </c>
      <c r="AI1714" s="4" t="n">
        <v>-35</v>
      </c>
      <c r="AN1714" t="n">
        <v>0</v>
      </c>
    </row>
    <row r="1715">
      <c r="A1715" t="inlineStr">
        <is>
          <t>Accumulated depreciation, end of year-c</t>
        </is>
      </c>
      <c r="J1715">
        <f>SUM(J1710:J1713)</f>
        <v/>
      </c>
      <c r="O1715">
        <f>SUM(O1710:O1713)</f>
        <v/>
      </c>
      <c r="T1715">
        <f>SUM(T1710:T1713)</f>
        <v/>
      </c>
      <c r="Y1715">
        <f>SUM(Y1710:Y1713)</f>
        <v/>
      </c>
      <c r="AD1715">
        <f>SUM(AD1710:AD1713)</f>
        <v/>
      </c>
      <c r="AI1715">
        <f>SUM(AI1710:AI1713)</f>
        <v/>
      </c>
      <c r="AN1715">
        <f>SUM(AN1710:AN1713)</f>
        <v/>
      </c>
    </row>
    <row r="1716">
      <c r="A1716" t="inlineStr">
        <is>
          <t>Sum check</t>
        </is>
      </c>
      <c r="J1716">
        <f>J1714-J1715</f>
        <v/>
      </c>
      <c r="O1716">
        <f>O1714-O1715</f>
        <v/>
      </c>
      <c r="T1716">
        <f>T1714-T1715</f>
        <v/>
      </c>
      <c r="Y1716">
        <f>Y1714-Y1715</f>
        <v/>
      </c>
      <c r="AD1716">
        <f>AD1714-AD1715</f>
        <v/>
      </c>
      <c r="AI1716">
        <f>AI1714-AI1715</f>
        <v/>
      </c>
      <c r="AN1716">
        <f>AN1714-AN1715</f>
        <v/>
      </c>
    </row>
    <row r="1718">
      <c r="A1718" t="inlineStr">
        <is>
          <t>Balance, end of year</t>
        </is>
      </c>
      <c r="C1718" t="inlineStr">
        <is>
          <t>Million</t>
        </is>
      </c>
      <c r="D1718" t="inlineStr">
        <is>
          <t>QQQQ</t>
        </is>
      </c>
      <c r="J1718" s="4" t="n">
        <v>706</v>
      </c>
      <c r="O1718" s="4" t="n">
        <v>890</v>
      </c>
      <c r="T1718" s="4" t="n">
        <v>966</v>
      </c>
      <c r="Y1718" s="4" t="n">
        <v>836</v>
      </c>
      <c r="AD1718" s="4" t="n">
        <v>764</v>
      </c>
      <c r="AI1718" s="4" t="n">
        <v>583</v>
      </c>
      <c r="AN1718" t="n">
        <v>0</v>
      </c>
    </row>
    <row r="1719">
      <c r="A1719" t="inlineStr">
        <is>
          <t>Balance, end of year-c</t>
        </is>
      </c>
      <c r="J1719">
        <f>SUM(J1714,J1706,J1698)</f>
        <v/>
      </c>
      <c r="O1719">
        <f>SUM(O1714,O1706,O1698)</f>
        <v/>
      </c>
      <c r="T1719">
        <f>SUM(T1714,T1706,T1698)</f>
        <v/>
      </c>
      <c r="Y1719">
        <f>SUM(Y1714,Y1706,Y1698)</f>
        <v/>
      </c>
      <c r="AD1719">
        <f>SUM(AD1714,AD1706,AD1698)</f>
        <v/>
      </c>
      <c r="AI1719">
        <f>SUM(AI1714,AI1706,AI1698)</f>
        <v/>
      </c>
      <c r="AN1719">
        <f>SUM(AN1714,AN1706,AN1698)</f>
        <v/>
      </c>
    </row>
    <row r="1720">
      <c r="A1720" t="inlineStr">
        <is>
          <t>Sum check</t>
        </is>
      </c>
      <c r="J1720">
        <f>J1718-J1719</f>
        <v/>
      </c>
      <c r="O1720">
        <f>O1718-O1719</f>
        <v/>
      </c>
      <c r="T1720">
        <f>T1718-T1719</f>
        <v/>
      </c>
      <c r="Y1720">
        <f>Y1718-Y1719</f>
        <v/>
      </c>
      <c r="AD1720">
        <f>AD1718-AD1719</f>
        <v/>
      </c>
      <c r="AI1720">
        <f>AI1718-AI1719</f>
        <v/>
      </c>
      <c r="AN1720">
        <f>AN1718-AN1719</f>
        <v/>
      </c>
    </row>
    <row r="1722">
      <c r="A1722" t="inlineStr">
        <is>
          <t>Data</t>
        </is>
      </c>
    </row>
    <row r="1723">
      <c r="A1723" t="inlineStr">
        <is>
          <t>Cost, beginning of year</t>
        </is>
      </c>
      <c r="C1723" t="inlineStr">
        <is>
          <t>Million</t>
        </is>
      </c>
      <c r="D1723" t="inlineStr">
        <is>
          <t>QQQQ</t>
        </is>
      </c>
      <c r="AD1723" s="4" t="n">
        <v>444</v>
      </c>
      <c r="AI1723" s="4" t="n">
        <v>1131</v>
      </c>
      <c r="AN1723" s="4" t="n">
        <v>8593</v>
      </c>
      <c r="AS1723" s="4" t="n">
        <v>8324</v>
      </c>
    </row>
    <row r="1724">
      <c r="A1724" t="inlineStr">
        <is>
          <t>Changes in basis of accounting</t>
        </is>
      </c>
      <c r="C1724" t="inlineStr">
        <is>
          <t>Million</t>
        </is>
      </c>
      <c r="D1724" s="5" t="inlineStr">
        <is>
          <t>QQQQ</t>
        </is>
      </c>
      <c r="AD1724" s="4" t="n">
        <v>633</v>
      </c>
    </row>
    <row r="1725">
      <c r="A1725" t="inlineStr">
        <is>
          <t>Additions, net of disposals and assets reclassified as held for sale</t>
        </is>
      </c>
      <c r="C1725" t="inlineStr">
        <is>
          <t>Million</t>
        </is>
      </c>
      <c r="D1725" s="5" t="inlineStr">
        <is>
          <t>QQQQ</t>
        </is>
      </c>
      <c r="Y1725" s="4" t="n">
        <v>4</v>
      </c>
      <c r="AD1725" s="4" t="n">
        <v>-44</v>
      </c>
      <c r="AI1725" s="4" t="n">
        <v>51</v>
      </c>
      <c r="AN1725" s="4" t="n">
        <v>-103</v>
      </c>
      <c r="AS1725" s="4" t="n">
        <v>561</v>
      </c>
    </row>
    <row r="1726">
      <c r="A1726" t="inlineStr">
        <is>
          <t>Acquisitions through business combinations</t>
        </is>
      </c>
      <c r="C1726" t="inlineStr">
        <is>
          <t>Million</t>
        </is>
      </c>
      <c r="D1726" s="5" t="inlineStr">
        <is>
          <t>QQQQ</t>
        </is>
      </c>
      <c r="Y1726" s="4" t="n">
        <v>440</v>
      </c>
      <c r="AD1726" s="4" t="n">
        <v>94</v>
      </c>
      <c r="AI1726" s="4" t="n">
        <v>7334</v>
      </c>
      <c r="AS1726" s="4" t="n">
        <v>53</v>
      </c>
    </row>
    <row r="1727">
      <c r="A1727" t="inlineStr">
        <is>
          <t>Foreign currency translation</t>
        </is>
      </c>
      <c r="C1727" t="inlineStr">
        <is>
          <t>Million</t>
        </is>
      </c>
      <c r="D1727" s="5" t="inlineStr">
        <is>
          <t>QQQQ</t>
        </is>
      </c>
      <c r="AD1727" s="4" t="n">
        <v>4</v>
      </c>
      <c r="AI1727" s="4" t="n">
        <v>77</v>
      </c>
      <c r="AN1727" s="4" t="n">
        <v>-166</v>
      </c>
      <c r="AS1727" s="4" t="n">
        <v>-754</v>
      </c>
    </row>
    <row r="1728">
      <c r="A1728" t="inlineStr">
        <is>
          <t>Cost end of year</t>
        </is>
      </c>
      <c r="C1728" t="inlineStr">
        <is>
          <t>Million</t>
        </is>
      </c>
      <c r="D1728" t="inlineStr">
        <is>
          <t>QQQQ</t>
        </is>
      </c>
      <c r="Y1728" s="4" t="n">
        <v>444</v>
      </c>
      <c r="AD1728" s="4" t="n">
        <v>1131</v>
      </c>
      <c r="AI1728" s="4" t="n">
        <v>8593</v>
      </c>
      <c r="AN1728" s="4" t="n">
        <v>8324</v>
      </c>
      <c r="AS1728" s="4" t="n">
        <v>8184</v>
      </c>
    </row>
    <row r="1729">
      <c r="A1729" t="inlineStr">
        <is>
          <t>Cost end of year-c</t>
        </is>
      </c>
      <c r="Y1729">
        <f>SUM(X1723:X1727)</f>
        <v/>
      </c>
      <c r="AD1729">
        <f>SUM(AD1723:AD1727)</f>
        <v/>
      </c>
      <c r="AI1729">
        <f>SUM(AI1723:AI1727)</f>
        <v/>
      </c>
      <c r="AN1729">
        <f>SUM(AN1723:AN1727)</f>
        <v/>
      </c>
      <c r="AS1729">
        <f>SUM(AS1723:AS1727)</f>
        <v/>
      </c>
    </row>
    <row r="1730">
      <c r="A1730" t="inlineStr">
        <is>
          <t>Sum check</t>
        </is>
      </c>
      <c r="Y1730">
        <f>Y1728-Y1729</f>
        <v/>
      </c>
      <c r="AD1730">
        <f>AD1728-AD1729</f>
        <v/>
      </c>
      <c r="AI1730">
        <f>AI1728-AI1729</f>
        <v/>
      </c>
      <c r="AN1730">
        <f>AN1728-AN1729</f>
        <v/>
      </c>
      <c r="AS1730">
        <f>AS1728-AS1729</f>
        <v/>
      </c>
    </row>
    <row r="1732">
      <c r="A1732" t="inlineStr">
        <is>
          <t>Accumulated depreciation, beginning of year</t>
        </is>
      </c>
      <c r="C1732" t="inlineStr">
        <is>
          <t>Million</t>
        </is>
      </c>
      <c r="D1732" t="inlineStr">
        <is>
          <t>QQQQ</t>
        </is>
      </c>
      <c r="AI1732" s="4" t="n">
        <v>-88</v>
      </c>
      <c r="AN1732" s="4" t="n">
        <v>-263</v>
      </c>
      <c r="AS1732" s="4" t="n">
        <v>-629</v>
      </c>
    </row>
    <row r="1733">
      <c r="A1733" t="inlineStr">
        <is>
          <t>Depreciation expenses</t>
        </is>
      </c>
      <c r="C1733" t="inlineStr">
        <is>
          <t>Million</t>
        </is>
      </c>
      <c r="D1733" s="5" t="inlineStr">
        <is>
          <t>QQQQ</t>
        </is>
      </c>
      <c r="AD1733" s="4" t="n">
        <v>-87</v>
      </c>
      <c r="AI1733" s="4" t="n">
        <v>-189</v>
      </c>
      <c r="AN1733" s="4" t="n">
        <v>-419</v>
      </c>
      <c r="AS1733" s="4" t="n">
        <v>-384</v>
      </c>
    </row>
    <row r="1734">
      <c r="A1734" t="inlineStr">
        <is>
          <t>Dispositions and assets reclassified as held for sale</t>
        </is>
      </c>
      <c r="C1734" t="inlineStr">
        <is>
          <t>Million</t>
        </is>
      </c>
      <c r="D1734" s="5" t="inlineStr">
        <is>
          <t>QQQQ</t>
        </is>
      </c>
      <c r="AI1734" s="4" t="n">
        <v>17</v>
      </c>
      <c r="AN1734" s="4" t="n">
        <v>45</v>
      </c>
      <c r="AS1734" s="4" t="n">
        <v>41</v>
      </c>
    </row>
    <row r="1735">
      <c r="A1735" t="inlineStr">
        <is>
          <t>Foreign currency translation</t>
        </is>
      </c>
      <c r="C1735" t="inlineStr">
        <is>
          <t>Million</t>
        </is>
      </c>
      <c r="D1735" s="5" t="inlineStr">
        <is>
          <t>QQQQ</t>
        </is>
      </c>
      <c r="AD1735" s="4" t="n">
        <v>-1</v>
      </c>
      <c r="AI1735" s="4" t="n">
        <v>-3</v>
      </c>
      <c r="AN1735" s="4" t="n">
        <v>8</v>
      </c>
      <c r="AS1735" s="4" t="n">
        <v>52</v>
      </c>
    </row>
    <row r="1736">
      <c r="A1736" t="inlineStr">
        <is>
          <t>Accumulated depreciation end of year</t>
        </is>
      </c>
      <c r="C1736" t="inlineStr">
        <is>
          <t>Million</t>
        </is>
      </c>
      <c r="D1736" t="inlineStr">
        <is>
          <t>QQQQ</t>
        </is>
      </c>
      <c r="AD1736" s="4" t="n">
        <v>-88</v>
      </c>
      <c r="AI1736" s="4" t="n">
        <v>-263</v>
      </c>
      <c r="AN1736" s="4" t="n">
        <v>-629</v>
      </c>
      <c r="AS1736" s="4" t="n">
        <v>-920</v>
      </c>
    </row>
    <row r="1737">
      <c r="A1737" t="inlineStr">
        <is>
          <t>Accumulated depreciation end of year-c</t>
        </is>
      </c>
      <c r="AD1737">
        <f>SUM(AD1732:AD1735)</f>
        <v/>
      </c>
      <c r="AI1737">
        <f>SUM(AI1732:AI1735)</f>
        <v/>
      </c>
      <c r="AN1737">
        <f>SUM(AN1732:AN1735)</f>
        <v/>
      </c>
      <c r="AS1737">
        <f>SUM(AS1732:AS1735)</f>
        <v/>
      </c>
    </row>
    <row r="1738">
      <c r="A1738" t="inlineStr">
        <is>
          <t>Sum check</t>
        </is>
      </c>
      <c r="AD1738">
        <f>AD1736-AD1737</f>
        <v/>
      </c>
      <c r="AI1738">
        <f>AI1736-AI1737</f>
        <v/>
      </c>
      <c r="AN1738">
        <f>AN1736-AN1737</f>
        <v/>
      </c>
      <c r="AS1738">
        <f>AS1736-AS1737</f>
        <v/>
      </c>
    </row>
    <row r="1740">
      <c r="A1740" t="inlineStr">
        <is>
          <t>Balance end of year</t>
        </is>
      </c>
      <c r="C1740" t="inlineStr">
        <is>
          <t>Million</t>
        </is>
      </c>
      <c r="D1740" t="inlineStr">
        <is>
          <t>QQQQ</t>
        </is>
      </c>
      <c r="Y1740" s="4" t="n">
        <v>444</v>
      </c>
      <c r="AD1740" s="4" t="n">
        <v>1043</v>
      </c>
      <c r="AI1740" s="4" t="n">
        <v>8330</v>
      </c>
      <c r="AN1740" s="4" t="n">
        <v>7695</v>
      </c>
      <c r="AS1740" s="4" t="n">
        <v>7264</v>
      </c>
    </row>
    <row r="1741">
      <c r="A1741" t="inlineStr">
        <is>
          <t>Balance end of year-c</t>
        </is>
      </c>
      <c r="Y1741">
        <f>SUM(Y1736,Y1728)</f>
        <v/>
      </c>
      <c r="AD1741">
        <f>SUM(AD1736,AD1728)</f>
        <v/>
      </c>
      <c r="AI1741">
        <f>SUM(AI1736,AI1728)</f>
        <v/>
      </c>
      <c r="AN1741">
        <f>SUM(AN1736,AN1728)</f>
        <v/>
      </c>
      <c r="AS1741">
        <f>SUM(AS1736,AS1728)</f>
        <v/>
      </c>
    </row>
    <row r="1742">
      <c r="A1742" t="inlineStr">
        <is>
          <t>Sum check</t>
        </is>
      </c>
      <c r="Y1742">
        <f>Y1740-Y1741</f>
        <v/>
      </c>
      <c r="AD1742">
        <f>AD1740-AD1741</f>
        <v/>
      </c>
      <c r="AI1742">
        <f>AI1740-AI1741</f>
        <v/>
      </c>
      <c r="AN1742">
        <f>AN1740-AN1741</f>
        <v/>
      </c>
      <c r="AS1742">
        <f>AS1740-AS1741</f>
        <v/>
      </c>
    </row>
    <row r="1744">
      <c r="A1744" t="inlineStr">
        <is>
          <t>Midstream</t>
        </is>
      </c>
    </row>
    <row r="1745">
      <c r="A1745" t="inlineStr">
        <is>
          <t>Cost, beginning of year</t>
        </is>
      </c>
      <c r="C1745" t="inlineStr">
        <is>
          <t>Million</t>
        </is>
      </c>
      <c r="D1745" t="inlineStr">
        <is>
          <t>QQQQ</t>
        </is>
      </c>
      <c r="AI1745" s="4" t="n">
        <v>3971</v>
      </c>
      <c r="AN1745" s="4" t="n">
        <v>4321</v>
      </c>
      <c r="AS1745" s="4" t="n">
        <v>14862</v>
      </c>
    </row>
    <row r="1746">
      <c r="A1746" t="inlineStr">
        <is>
          <t>Changes in basis of accounting</t>
        </is>
      </c>
      <c r="C1746" t="inlineStr">
        <is>
          <t>Million</t>
        </is>
      </c>
      <c r="D1746" t="inlineStr">
        <is>
          <t>QQQQ</t>
        </is>
      </c>
    </row>
    <row r="1747">
      <c r="A1747" t="inlineStr">
        <is>
          <t>Additions, net of disposals and assets reclassified as held for sale</t>
        </is>
      </c>
      <c r="C1747" t="inlineStr">
        <is>
          <t>Million</t>
        </is>
      </c>
      <c r="D1747" s="5" t="inlineStr">
        <is>
          <t>QQQQ</t>
        </is>
      </c>
      <c r="AI1747" s="4" t="n">
        <v>277</v>
      </c>
      <c r="AN1747" s="4" t="n">
        <v>511</v>
      </c>
      <c r="AS1747" s="4" t="n">
        <v>780</v>
      </c>
    </row>
    <row r="1748">
      <c r="A1748" t="inlineStr">
        <is>
          <t>Acquisitions through business combinations</t>
        </is>
      </c>
      <c r="C1748" t="inlineStr">
        <is>
          <t>Million</t>
        </is>
      </c>
      <c r="D1748" s="5" t="inlineStr">
        <is>
          <t>QQQQ</t>
        </is>
      </c>
      <c r="AN1748" s="4" t="n">
        <v>9865</v>
      </c>
    </row>
    <row r="1749">
      <c r="A1749" t="inlineStr">
        <is>
          <t>Foreign currency translation</t>
        </is>
      </c>
      <c r="C1749" t="inlineStr">
        <is>
          <t>Million</t>
        </is>
      </c>
      <c r="D1749" s="5" t="inlineStr">
        <is>
          <t>QQQQ</t>
        </is>
      </c>
      <c r="AI1749" s="4" t="n">
        <v>73</v>
      </c>
      <c r="AN1749" s="4" t="n">
        <v>165</v>
      </c>
      <c r="AS1749" s="4" t="n">
        <v>-963</v>
      </c>
    </row>
    <row r="1750">
      <c r="A1750" t="inlineStr">
        <is>
          <t>Cost end of year</t>
        </is>
      </c>
      <c r="C1750" t="inlineStr">
        <is>
          <t>Million</t>
        </is>
      </c>
      <c r="D1750" t="inlineStr">
        <is>
          <t>QQQQ</t>
        </is>
      </c>
      <c r="AI1750" s="4" t="n">
        <v>4321</v>
      </c>
      <c r="AN1750" s="4" t="n">
        <v>14862</v>
      </c>
      <c r="AS1750" s="4" t="n">
        <v>14679</v>
      </c>
    </row>
    <row r="1751">
      <c r="A1751" t="inlineStr">
        <is>
          <t>Cost end of year-c</t>
        </is>
      </c>
      <c r="AI1751">
        <f>SUM(AI1745:AI1749)</f>
        <v/>
      </c>
      <c r="AN1751">
        <f>SUM(AN1745:AN1749)</f>
        <v/>
      </c>
      <c r="AS1751">
        <f>SUM(AS1745:AS1749)</f>
        <v/>
      </c>
    </row>
    <row r="1752">
      <c r="A1752" t="inlineStr">
        <is>
          <t>Sum check</t>
        </is>
      </c>
      <c r="AI1752">
        <f>AI1750-AI1751</f>
        <v/>
      </c>
      <c r="AN1752">
        <f>AN1750-AN1751</f>
        <v/>
      </c>
      <c r="AS1752">
        <f>AS1750-AS1751</f>
        <v/>
      </c>
    </row>
    <row r="1754">
      <c r="A1754" t="inlineStr">
        <is>
          <t>Accumulated fair value, changes beginning of year</t>
        </is>
      </c>
      <c r="C1754" t="inlineStr">
        <is>
          <t>Million</t>
        </is>
      </c>
      <c r="D1754" t="inlineStr">
        <is>
          <t>QQQQ</t>
        </is>
      </c>
      <c r="AI1754" s="4" t="n">
        <v>317</v>
      </c>
      <c r="AN1754" s="4" t="n">
        <v>338</v>
      </c>
      <c r="AS1754" s="4" t="n">
        <v>408</v>
      </c>
    </row>
    <row r="1755">
      <c r="A1755" t="inlineStr">
        <is>
          <t>Fair value changes</t>
        </is>
      </c>
      <c r="C1755" t="inlineStr">
        <is>
          <t>Million</t>
        </is>
      </c>
      <c r="D1755" s="5" t="inlineStr">
        <is>
          <t>QQQQ</t>
        </is>
      </c>
      <c r="AI1755" s="4" t="n">
        <v>21</v>
      </c>
      <c r="AN1755" s="4" t="n">
        <v>70</v>
      </c>
      <c r="AS1755" s="4" t="n">
        <v>118</v>
      </c>
    </row>
    <row r="1756">
      <c r="A1756" t="inlineStr">
        <is>
          <t>Dispositions and assets reclassified as held for sale</t>
        </is>
      </c>
      <c r="C1756" t="inlineStr">
        <is>
          <t>Million</t>
        </is>
      </c>
      <c r="D1756" t="inlineStr">
        <is>
          <t>QQQQ</t>
        </is>
      </c>
    </row>
    <row r="1757">
      <c r="A1757" t="inlineStr">
        <is>
          <t>Foreign currency translation</t>
        </is>
      </c>
      <c r="C1757" t="inlineStr">
        <is>
          <t>Million</t>
        </is>
      </c>
      <c r="D1757" s="5" t="inlineStr">
        <is>
          <t>QQQQ</t>
        </is>
      </c>
      <c r="AS1757" s="4" t="n">
        <v>-3</v>
      </c>
    </row>
    <row r="1758">
      <c r="A1758" t="inlineStr">
        <is>
          <t>Accumulated fair value, changes end of year</t>
        </is>
      </c>
      <c r="C1758" t="inlineStr">
        <is>
          <t>Million</t>
        </is>
      </c>
      <c r="D1758" t="inlineStr">
        <is>
          <t>QQQQ</t>
        </is>
      </c>
      <c r="AI1758" s="4" t="n">
        <v>338</v>
      </c>
      <c r="AN1758" s="4" t="n">
        <v>408</v>
      </c>
      <c r="AS1758" s="4" t="n">
        <v>523</v>
      </c>
    </row>
    <row r="1759">
      <c r="A1759" t="inlineStr">
        <is>
          <t>Accumulated fair value, changes end of year-c</t>
        </is>
      </c>
      <c r="AI1759">
        <f>SUM(AI1754:AI1757)</f>
        <v/>
      </c>
      <c r="AN1759">
        <f>SUM(AN1754:AN1757)</f>
        <v/>
      </c>
      <c r="AS1759">
        <f>SUM(AS1754:AS1757)</f>
        <v/>
      </c>
    </row>
    <row r="1760">
      <c r="A1760" t="inlineStr">
        <is>
          <t>Sum check</t>
        </is>
      </c>
      <c r="AI1760">
        <f>AI1758-AI1759</f>
        <v/>
      </c>
      <c r="AN1760">
        <f>AN1758-AN1759</f>
        <v/>
      </c>
      <c r="AS1760">
        <f>AS1758-AS1759</f>
        <v/>
      </c>
    </row>
    <row r="1762">
      <c r="A1762" t="inlineStr">
        <is>
          <t>Accumulated depreciation, beginning of year</t>
        </is>
      </c>
      <c r="C1762" t="inlineStr">
        <is>
          <t>Million</t>
        </is>
      </c>
      <c r="D1762" t="inlineStr">
        <is>
          <t>QQQQ</t>
        </is>
      </c>
      <c r="AI1762" s="4" t="n">
        <v>-208</v>
      </c>
      <c r="AN1762" s="4" t="n">
        <v>-356</v>
      </c>
      <c r="AS1762" s="4" t="n">
        <v>-622</v>
      </c>
    </row>
    <row r="1763">
      <c r="A1763" t="inlineStr">
        <is>
          <t>Depreciation expenses</t>
        </is>
      </c>
      <c r="C1763" t="inlineStr">
        <is>
          <t>Million</t>
        </is>
      </c>
      <c r="D1763" s="5" t="inlineStr">
        <is>
          <t>QQQQ</t>
        </is>
      </c>
      <c r="AI1763" s="4" t="n">
        <v>-141</v>
      </c>
      <c r="AN1763" s="4" t="n">
        <v>-270</v>
      </c>
      <c r="AS1763" s="4" t="n">
        <v>-418</v>
      </c>
    </row>
    <row r="1764">
      <c r="A1764" t="inlineStr">
        <is>
          <t>Dispositions and assets reclassified as held for sale</t>
        </is>
      </c>
      <c r="C1764" t="inlineStr">
        <is>
          <t>Million</t>
        </is>
      </c>
      <c r="D1764" s="5" t="inlineStr">
        <is>
          <t>QQQQ</t>
        </is>
      </c>
      <c r="AN1764" s="4" t="n">
        <v>20</v>
      </c>
      <c r="AS1764" s="4" t="n">
        <v>11</v>
      </c>
    </row>
    <row r="1765">
      <c r="A1765" t="inlineStr">
        <is>
          <t>Foreign currency translation</t>
        </is>
      </c>
      <c r="C1765" t="inlineStr">
        <is>
          <t>Million</t>
        </is>
      </c>
      <c r="D1765" s="5" t="inlineStr">
        <is>
          <t>QQQQ</t>
        </is>
      </c>
      <c r="AI1765" s="4" t="n">
        <v>-7</v>
      </c>
      <c r="AN1765" s="4" t="n">
        <v>-16</v>
      </c>
      <c r="AS1765" s="4" t="n">
        <v>47</v>
      </c>
    </row>
    <row r="1766">
      <c r="A1766" t="inlineStr">
        <is>
          <t>Accumulated depreciation, end of year</t>
        </is>
      </c>
      <c r="C1766" t="inlineStr">
        <is>
          <t>Million</t>
        </is>
      </c>
      <c r="D1766" t="inlineStr">
        <is>
          <t>QQQQ</t>
        </is>
      </c>
      <c r="AI1766" s="4" t="n">
        <v>-356</v>
      </c>
      <c r="AN1766" s="4" t="n">
        <v>-622</v>
      </c>
      <c r="AS1766" s="4" t="n">
        <v>-982</v>
      </c>
    </row>
    <row r="1767">
      <c r="A1767" t="inlineStr">
        <is>
          <t>Accumulated depreciation, end of year-c</t>
        </is>
      </c>
      <c r="AI1767">
        <f>SUM(AI1762:AI1765)</f>
        <v/>
      </c>
      <c r="AN1767">
        <f>SUM(AN1762:AN1765)</f>
        <v/>
      </c>
      <c r="AS1767">
        <f>SUM(AS1762:AS1765)</f>
        <v/>
      </c>
    </row>
    <row r="1768">
      <c r="A1768" t="inlineStr">
        <is>
          <t>Sum check</t>
        </is>
      </c>
      <c r="AI1768">
        <f>AI1766-AI1767</f>
        <v/>
      </c>
      <c r="AN1768">
        <f>AN1766-AN1767</f>
        <v/>
      </c>
      <c r="AS1768">
        <f>AS1766-AS1767</f>
        <v/>
      </c>
    </row>
    <row r="1770">
      <c r="A1770" t="inlineStr">
        <is>
          <t>Balance, end of year</t>
        </is>
      </c>
      <c r="C1770" t="inlineStr">
        <is>
          <t>Million</t>
        </is>
      </c>
      <c r="D1770" t="inlineStr">
        <is>
          <t>QQQQ</t>
        </is>
      </c>
      <c r="AI1770" s="4" t="n">
        <v>4303</v>
      </c>
      <c r="AN1770" s="4" t="n">
        <v>14648</v>
      </c>
      <c r="AS1770" s="4" t="n">
        <v>14220</v>
      </c>
    </row>
    <row r="1771">
      <c r="A1771" t="inlineStr">
        <is>
          <t>Balance, end of year-c</t>
        </is>
      </c>
      <c r="AI1771">
        <f>SUM(AI1766,AI1758,AI1750)</f>
        <v/>
      </c>
      <c r="AN1771">
        <f>SUM(AN1766,AN1758,AN1750)</f>
        <v/>
      </c>
      <c r="AS1771">
        <f>SUM(AS1766,AS1758,AS1750)</f>
        <v/>
      </c>
    </row>
    <row r="1772">
      <c r="A1772" t="inlineStr">
        <is>
          <t>Sum check</t>
        </is>
      </c>
      <c r="AI1772">
        <f>AI1770-AI1771</f>
        <v/>
      </c>
      <c r="AN1772">
        <f>AN1770-AN1771</f>
        <v/>
      </c>
      <c r="AS1772">
        <f>AS1770-AS1771</f>
        <v/>
      </c>
    </row>
    <row r="1774">
      <c r="A1774" t="inlineStr">
        <is>
          <t>Energy</t>
        </is>
      </c>
    </row>
    <row r="1775">
      <c r="A1775" t="inlineStr">
        <is>
          <t>Cost, beginning of year</t>
        </is>
      </c>
      <c r="C1775" t="inlineStr">
        <is>
          <t>Million</t>
        </is>
      </c>
      <c r="D1775" t="inlineStr">
        <is>
          <t>QQQQ</t>
        </is>
      </c>
      <c r="J1775" s="4" t="n">
        <v>1653</v>
      </c>
      <c r="O1775" s="4" t="n">
        <v>1487</v>
      </c>
      <c r="T1775" s="4" t="n">
        <v>2382</v>
      </c>
      <c r="Y1775" s="4" t="n">
        <v>2630</v>
      </c>
      <c r="AD1775" s="4" t="n">
        <v>4681</v>
      </c>
    </row>
    <row r="1776">
      <c r="A1776" t="inlineStr">
        <is>
          <t>Changes in basis of accounting</t>
        </is>
      </c>
      <c r="C1776" t="inlineStr">
        <is>
          <t>Million</t>
        </is>
      </c>
      <c r="D1776" s="5" t="inlineStr">
        <is>
          <t>QQQQ</t>
        </is>
      </c>
      <c r="AD1776" s="4" t="n">
        <v>197</v>
      </c>
    </row>
    <row r="1777">
      <c r="A1777" t="inlineStr">
        <is>
          <t>Additions, net of disposals and assets reclassified as held for sale</t>
        </is>
      </c>
      <c r="C1777" t="inlineStr">
        <is>
          <t>Million</t>
        </is>
      </c>
      <c r="D1777" s="5" t="inlineStr">
        <is>
          <t>QQQQ</t>
        </is>
      </c>
      <c r="J1777" s="4" t="n">
        <v>-72</v>
      </c>
      <c r="O1777" s="4" t="n">
        <v>89</v>
      </c>
      <c r="T1777" s="4" t="n">
        <v>81</v>
      </c>
      <c r="Y1777" s="4" t="n">
        <v>146</v>
      </c>
      <c r="AD1777" s="4" t="n">
        <v>164</v>
      </c>
    </row>
    <row r="1778">
      <c r="A1778" t="inlineStr">
        <is>
          <t>Acquisitions through business combinations</t>
        </is>
      </c>
      <c r="C1778" t="inlineStr">
        <is>
          <t>Million</t>
        </is>
      </c>
      <c r="D1778" s="5" t="inlineStr">
        <is>
          <t>QQQQ</t>
        </is>
      </c>
      <c r="O1778" s="4" t="n">
        <v>825</v>
      </c>
      <c r="T1778" s="4" t="n">
        <v>100</v>
      </c>
      <c r="Y1778" s="4" t="n">
        <v>2111</v>
      </c>
      <c r="AD1778" s="4" t="n">
        <v>3332</v>
      </c>
    </row>
    <row r="1779">
      <c r="A1779" t="inlineStr">
        <is>
          <t>Foreign currency translation</t>
        </is>
      </c>
      <c r="C1779" t="inlineStr">
        <is>
          <t>Million</t>
        </is>
      </c>
      <c r="D1779" s="5" t="inlineStr">
        <is>
          <t>QQQQ</t>
        </is>
      </c>
      <c r="J1779" s="4" t="n">
        <v>-94</v>
      </c>
      <c r="O1779" s="4" t="n">
        <v>-19</v>
      </c>
      <c r="T1779" s="4" t="n">
        <v>67</v>
      </c>
      <c r="Y1779" s="4" t="n">
        <v>-206</v>
      </c>
      <c r="AD1779" s="4" t="n">
        <v>69</v>
      </c>
    </row>
    <row r="1780">
      <c r="A1780" t="inlineStr">
        <is>
          <t>Cost end of year</t>
        </is>
      </c>
      <c r="C1780" t="inlineStr">
        <is>
          <t>Million</t>
        </is>
      </c>
      <c r="D1780" t="inlineStr">
        <is>
          <t>QQQQ</t>
        </is>
      </c>
      <c r="J1780" s="4" t="n">
        <v>1487</v>
      </c>
      <c r="O1780" s="4" t="n">
        <v>2382</v>
      </c>
      <c r="T1780" s="4" t="n">
        <v>2630</v>
      </c>
      <c r="Y1780" s="4" t="n">
        <v>4681</v>
      </c>
      <c r="AD1780" s="4" t="n">
        <v>8443</v>
      </c>
    </row>
    <row r="1781">
      <c r="A1781" t="inlineStr">
        <is>
          <t>Cost end of year-c</t>
        </is>
      </c>
      <c r="J1781">
        <f>SUM(J1775:J1779)</f>
        <v/>
      </c>
      <c r="O1781">
        <f>SUM(O1775:O1779)</f>
        <v/>
      </c>
      <c r="T1781">
        <f>SUM(T1775:T1779)</f>
        <v/>
      </c>
      <c r="Y1781">
        <f>SUM(Y1775:Y1779)</f>
        <v/>
      </c>
      <c r="AD1781">
        <f>SUM(AD1775:AD1779)</f>
        <v/>
      </c>
    </row>
    <row r="1782">
      <c r="A1782" t="inlineStr">
        <is>
          <t>Sum check</t>
        </is>
      </c>
      <c r="J1782">
        <f>J1780-J1781</f>
        <v/>
      </c>
      <c r="O1782">
        <f>O1780-O1781</f>
        <v/>
      </c>
      <c r="T1782">
        <f>T1780-T1781</f>
        <v/>
      </c>
      <c r="Y1782">
        <f>Y1780-Y1781</f>
        <v/>
      </c>
      <c r="AD1782">
        <f>AD1780-AD1781</f>
        <v/>
      </c>
    </row>
    <row r="1784">
      <c r="A1784" t="inlineStr">
        <is>
          <t>Accumulated fair value, changes beginning of year</t>
        </is>
      </c>
      <c r="C1784" t="inlineStr">
        <is>
          <t>Million</t>
        </is>
      </c>
      <c r="D1784" t="inlineStr">
        <is>
          <t>QQQQ</t>
        </is>
      </c>
      <c r="J1784" s="4" t="n">
        <v>210</v>
      </c>
      <c r="O1784" s="4" t="n">
        <v>209</v>
      </c>
      <c r="T1784" s="4" t="n">
        <v>351</v>
      </c>
      <c r="Y1784" s="4" t="n">
        <v>629</v>
      </c>
      <c r="AD1784" s="4" t="n">
        <v>822</v>
      </c>
    </row>
    <row r="1785">
      <c r="A1785" t="inlineStr">
        <is>
          <t>Fair value changes</t>
        </is>
      </c>
      <c r="C1785" t="inlineStr">
        <is>
          <t>Million</t>
        </is>
      </c>
      <c r="D1785" s="5" t="inlineStr">
        <is>
          <t>QQQQ</t>
        </is>
      </c>
      <c r="J1785" s="4" t="n">
        <v>180</v>
      </c>
      <c r="O1785" s="4" t="n">
        <v>123</v>
      </c>
      <c r="T1785" s="4" t="n">
        <v>257</v>
      </c>
      <c r="Y1785" s="4" t="n">
        <v>224</v>
      </c>
      <c r="AD1785" s="4" t="n">
        <v>317</v>
      </c>
    </row>
    <row r="1786">
      <c r="A1786" t="inlineStr">
        <is>
          <t>Dispositions and assets reclassified as held for sale</t>
        </is>
      </c>
      <c r="C1786" t="inlineStr">
        <is>
          <t>Million</t>
        </is>
      </c>
      <c r="D1786" s="5" t="inlineStr">
        <is>
          <t>QQQQ</t>
        </is>
      </c>
      <c r="J1786" s="4" t="n">
        <v>-150</v>
      </c>
    </row>
    <row r="1787">
      <c r="A1787" t="inlineStr">
        <is>
          <t>Foreign currency translation</t>
        </is>
      </c>
      <c r="C1787" t="inlineStr">
        <is>
          <t>Million</t>
        </is>
      </c>
      <c r="D1787" s="5" t="inlineStr">
        <is>
          <t>QQQQ</t>
        </is>
      </c>
      <c r="J1787" s="4" t="n">
        <v>-31</v>
      </c>
      <c r="O1787" s="4" t="n">
        <v>19</v>
      </c>
      <c r="T1787" s="4" t="n">
        <v>21</v>
      </c>
      <c r="Y1787" s="4" t="n">
        <v>-31</v>
      </c>
      <c r="AD1787" s="4" t="n">
        <v>5</v>
      </c>
    </row>
    <row r="1788">
      <c r="A1788" t="inlineStr">
        <is>
          <t>Accumulated fair value, changes end of year</t>
        </is>
      </c>
      <c r="C1788" t="inlineStr">
        <is>
          <t>Million</t>
        </is>
      </c>
      <c r="D1788" t="inlineStr">
        <is>
          <t>QQQQ</t>
        </is>
      </c>
      <c r="J1788" s="4" t="n">
        <v>209</v>
      </c>
      <c r="O1788" s="4" t="n">
        <v>351</v>
      </c>
      <c r="T1788" s="4" t="n">
        <v>629</v>
      </c>
      <c r="Y1788" s="4" t="n">
        <v>822</v>
      </c>
      <c r="AD1788" s="4" t="n">
        <v>1144</v>
      </c>
    </row>
    <row r="1789">
      <c r="A1789" t="inlineStr">
        <is>
          <t>Accumulated fair value, changes end of year-c</t>
        </is>
      </c>
      <c r="J1789">
        <f>SUM(J1784:J1787)</f>
        <v/>
      </c>
      <c r="O1789">
        <f>SUM(O1784:O1787)</f>
        <v/>
      </c>
      <c r="T1789">
        <f>SUM(T1784:T1787)</f>
        <v/>
      </c>
      <c r="Y1789">
        <f>SUM(Y1784:Y1787)</f>
        <v/>
      </c>
      <c r="AD1789">
        <f>SUM(AD1784:AD1787)</f>
        <v/>
      </c>
    </row>
    <row r="1790">
      <c r="A1790" t="inlineStr">
        <is>
          <t>Sum check</t>
        </is>
      </c>
      <c r="J1790">
        <f>J1788-J1789</f>
        <v/>
      </c>
      <c r="O1790">
        <f>O1788-O1789</f>
        <v/>
      </c>
      <c r="T1790">
        <f>T1788-T1789</f>
        <v/>
      </c>
      <c r="Y1790">
        <f>Y1788-Y1789</f>
        <v/>
      </c>
      <c r="AD1790">
        <f>AD1788-AD1789</f>
        <v/>
      </c>
    </row>
    <row r="1792">
      <c r="A1792" t="inlineStr">
        <is>
          <t>Accumulated depreciation, beginning of year</t>
        </is>
      </c>
      <c r="C1792" t="inlineStr">
        <is>
          <t>Million</t>
        </is>
      </c>
      <c r="D1792" t="inlineStr">
        <is>
          <t>QQQQ</t>
        </is>
      </c>
      <c r="J1792" s="4" t="n">
        <v>-118</v>
      </c>
      <c r="O1792" s="4" t="n">
        <v>-172</v>
      </c>
      <c r="T1792" s="4" t="n">
        <v>-258</v>
      </c>
      <c r="Y1792" s="4" t="n">
        <v>-383</v>
      </c>
      <c r="AD1792" s="4" t="n">
        <v>-492</v>
      </c>
    </row>
    <row r="1793">
      <c r="A1793" t="inlineStr">
        <is>
          <t>Depreciation expenses</t>
        </is>
      </c>
      <c r="C1793" t="inlineStr">
        <is>
          <t>Million</t>
        </is>
      </c>
      <c r="D1793" s="5" t="inlineStr">
        <is>
          <t>QQQQ</t>
        </is>
      </c>
      <c r="J1793" s="4" t="n">
        <v>-82</v>
      </c>
      <c r="O1793" s="4" t="n">
        <v>-99</v>
      </c>
      <c r="T1793" s="4" t="n">
        <v>-117</v>
      </c>
      <c r="Y1793" s="4" t="n">
        <v>-134</v>
      </c>
      <c r="AD1793" s="4" t="n">
        <v>-328</v>
      </c>
    </row>
    <row r="1794">
      <c r="A1794" t="inlineStr">
        <is>
          <t>Dispositions and assets reclassified as held for sale</t>
        </is>
      </c>
      <c r="C1794" t="inlineStr">
        <is>
          <t>Million</t>
        </is>
      </c>
      <c r="D1794" s="5" t="inlineStr">
        <is>
          <t>QQQQ</t>
        </is>
      </c>
      <c r="J1794" s="4" t="n">
        <v>53</v>
      </c>
      <c r="T1794" s="4" t="n">
        <v>4</v>
      </c>
      <c r="Y1794" s="4" t="n">
        <v>7</v>
      </c>
      <c r="AD1794" s="4" t="n">
        <v>46</v>
      </c>
    </row>
    <row r="1795">
      <c r="A1795" t="inlineStr">
        <is>
          <t>Foreign currency translation</t>
        </is>
      </c>
      <c r="C1795" t="inlineStr">
        <is>
          <t>Million</t>
        </is>
      </c>
      <c r="D1795" s="5" t="inlineStr">
        <is>
          <t>QQQQ</t>
        </is>
      </c>
      <c r="J1795" s="4" t="n">
        <v>-25</v>
      </c>
      <c r="O1795" s="4" t="n">
        <v>13</v>
      </c>
      <c r="T1795" s="4" t="n">
        <v>-12</v>
      </c>
      <c r="Y1795" s="4" t="n">
        <v>18</v>
      </c>
      <c r="AD1795" s="4" t="n">
        <v>-10</v>
      </c>
    </row>
    <row r="1796">
      <c r="A1796" t="inlineStr">
        <is>
          <t>Accumulated depreciation, end of year</t>
        </is>
      </c>
      <c r="C1796" t="inlineStr">
        <is>
          <t>Million</t>
        </is>
      </c>
      <c r="D1796" t="inlineStr">
        <is>
          <t>QQQQ</t>
        </is>
      </c>
      <c r="J1796" s="4" t="n">
        <v>-172</v>
      </c>
      <c r="O1796" s="4" t="n">
        <v>-258</v>
      </c>
      <c r="T1796" s="4" t="n">
        <v>-383</v>
      </c>
      <c r="Y1796" s="4" t="n">
        <v>-492</v>
      </c>
      <c r="AD1796" s="4" t="n">
        <v>-784</v>
      </c>
    </row>
    <row r="1797">
      <c r="A1797" t="inlineStr">
        <is>
          <t>Accumulated depreciation, end of year-c</t>
        </is>
      </c>
      <c r="J1797">
        <f>SUM(J1792:J1795)</f>
        <v/>
      </c>
      <c r="O1797">
        <f>SUM(O1792:O1795)</f>
        <v/>
      </c>
      <c r="T1797">
        <f>SUM(T1792:T1795)</f>
        <v/>
      </c>
      <c r="Y1797">
        <f>SUM(Y1792:Y1795)</f>
        <v/>
      </c>
      <c r="AD1797">
        <f>SUM(AD1792:AD1795)</f>
        <v/>
      </c>
    </row>
    <row r="1798">
      <c r="A1798" t="inlineStr">
        <is>
          <t>Sum check</t>
        </is>
      </c>
      <c r="J1798">
        <f>J1796-J1797</f>
        <v/>
      </c>
      <c r="O1798">
        <f>O1796-O1797</f>
        <v/>
      </c>
      <c r="T1798">
        <f>T1796-T1797</f>
        <v/>
      </c>
      <c r="Y1798">
        <f>Y1796-Y1797</f>
        <v/>
      </c>
      <c r="AD1798">
        <f>AD1796-AD1797</f>
        <v/>
      </c>
    </row>
    <row r="1800">
      <c r="A1800" t="inlineStr">
        <is>
          <t>Balance, end of year</t>
        </is>
      </c>
      <c r="C1800" t="inlineStr">
        <is>
          <t>Million</t>
        </is>
      </c>
      <c r="D1800" t="inlineStr">
        <is>
          <t>QQQQ</t>
        </is>
      </c>
      <c r="J1800" s="4" t="n">
        <v>1524</v>
      </c>
      <c r="O1800" s="4" t="n">
        <v>2475</v>
      </c>
      <c r="T1800" s="4" t="n">
        <v>2876</v>
      </c>
      <c r="Y1800" s="4" t="n">
        <v>5011</v>
      </c>
      <c r="AD1800" s="4" t="n">
        <v>8803</v>
      </c>
    </row>
    <row r="1801">
      <c r="A1801" t="inlineStr">
        <is>
          <t>Balance, end of year-c</t>
        </is>
      </c>
      <c r="J1801">
        <f>SUM(J1796,J1788,J1780)</f>
        <v/>
      </c>
      <c r="O1801">
        <f>SUM(O1796,O1788,O1780)</f>
        <v/>
      </c>
      <c r="T1801">
        <f>SUM(T1796,T1788,T1780)</f>
        <v/>
      </c>
      <c r="Y1801">
        <f>SUM(Y1796,Y1788,Y1780)</f>
        <v/>
      </c>
      <c r="AD1801">
        <f>SUM(AD1796,AD1788,AD1780)</f>
        <v/>
      </c>
    </row>
    <row r="1802">
      <c r="A1802" t="inlineStr">
        <is>
          <t>Sum check</t>
        </is>
      </c>
      <c r="J1802">
        <f>J1800-J1801</f>
        <v/>
      </c>
      <c r="O1802">
        <f>O1800-O1801</f>
        <v/>
      </c>
      <c r="T1802">
        <f>T1800-T1801</f>
        <v/>
      </c>
      <c r="Y1802">
        <f>Y1800-Y1801</f>
        <v/>
      </c>
      <c r="AD1802">
        <f>AD1800-AD1801</f>
        <v/>
      </c>
    </row>
    <row r="1804">
      <c r="A1804" t="inlineStr">
        <is>
          <t>Transport</t>
        </is>
      </c>
    </row>
    <row r="1805">
      <c r="A1805" t="inlineStr">
        <is>
          <t>Cost beginning of year</t>
        </is>
      </c>
      <c r="C1805" t="inlineStr">
        <is>
          <t>Million</t>
        </is>
      </c>
      <c r="D1805" t="inlineStr">
        <is>
          <t>QQQQ</t>
        </is>
      </c>
      <c r="J1805" s="4" t="n">
        <v>2187</v>
      </c>
      <c r="O1805" s="4" t="n">
        <v>1953</v>
      </c>
      <c r="T1805" s="4" t="n">
        <v>2361</v>
      </c>
      <c r="Y1805" s="4" t="n">
        <v>2655</v>
      </c>
      <c r="AD1805" s="4" t="n">
        <v>2485</v>
      </c>
      <c r="AI1805" s="4" t="n">
        <v>8309</v>
      </c>
      <c r="AN1805" s="4" t="n">
        <v>8698</v>
      </c>
      <c r="AS1805" s="4" t="n">
        <v>8999</v>
      </c>
    </row>
    <row r="1806">
      <c r="A1806" t="inlineStr">
        <is>
          <t>Changes in basis of accounting</t>
        </is>
      </c>
      <c r="C1806" t="inlineStr">
        <is>
          <t>Million</t>
        </is>
      </c>
      <c r="D1806" s="5" t="inlineStr">
        <is>
          <t>QQQQ</t>
        </is>
      </c>
      <c r="AD1806" s="4" t="n">
        <v>356</v>
      </c>
    </row>
    <row r="1807">
      <c r="A1807" t="inlineStr">
        <is>
          <t>Additions, net of disposals and assets reclassified as held for sale</t>
        </is>
      </c>
      <c r="C1807" t="inlineStr">
        <is>
          <t>Million</t>
        </is>
      </c>
      <c r="D1807" s="5" t="inlineStr">
        <is>
          <t>QQQQ</t>
        </is>
      </c>
      <c r="J1807" s="4" t="n">
        <v>134</v>
      </c>
      <c r="O1807" s="4" t="n">
        <v>78</v>
      </c>
      <c r="T1807" s="4" t="n">
        <v>103</v>
      </c>
      <c r="Y1807" s="4" t="n">
        <v>73</v>
      </c>
      <c r="AD1807" s="4" t="n">
        <v>171</v>
      </c>
      <c r="AI1807" s="4" t="n">
        <v>146</v>
      </c>
      <c r="AN1807" s="4" t="n">
        <v>312</v>
      </c>
      <c r="AS1807" s="4" t="n">
        <v>642</v>
      </c>
    </row>
    <row r="1808">
      <c r="A1808" t="inlineStr">
        <is>
          <t>Acquisitions through business combinations</t>
        </is>
      </c>
      <c r="C1808" t="inlineStr">
        <is>
          <t>Million</t>
        </is>
      </c>
      <c r="D1808" s="5" t="inlineStr">
        <is>
          <t>QQQQ</t>
        </is>
      </c>
      <c r="O1808" s="4" t="n">
        <v>242</v>
      </c>
      <c r="AD1808" s="4" t="n">
        <v>5284</v>
      </c>
      <c r="AN1808" s="4" t="n">
        <v>134</v>
      </c>
    </row>
    <row r="1809">
      <c r="A1809" t="inlineStr">
        <is>
          <t>Foreign currency translation</t>
        </is>
      </c>
      <c r="C1809" t="inlineStr">
        <is>
          <t>Million</t>
        </is>
      </c>
      <c r="D1809" s="5" t="inlineStr">
        <is>
          <t>QQQQ</t>
        </is>
      </c>
      <c r="J1809" s="4" t="n">
        <v>-368</v>
      </c>
      <c r="O1809" s="4" t="n">
        <v>88</v>
      </c>
      <c r="T1809" s="4" t="n">
        <v>191</v>
      </c>
      <c r="Y1809" s="4" t="n">
        <v>-243</v>
      </c>
      <c r="AD1809" s="4" t="n">
        <v>9</v>
      </c>
      <c r="AI1809" s="4" t="n">
        <v>243</v>
      </c>
      <c r="AN1809" s="4" t="n">
        <v>-145</v>
      </c>
      <c r="AS1809" s="4" t="n">
        <v>-356</v>
      </c>
    </row>
    <row r="1810">
      <c r="A1810" t="inlineStr">
        <is>
          <t>Cost, end of year</t>
        </is>
      </c>
      <c r="C1810" t="inlineStr">
        <is>
          <t>Million</t>
        </is>
      </c>
      <c r="D1810" t="inlineStr">
        <is>
          <t>QQQQ</t>
        </is>
      </c>
      <c r="J1810" s="4" t="n">
        <v>1953</v>
      </c>
      <c r="O1810" s="4" t="n">
        <v>2361</v>
      </c>
      <c r="T1810" s="4" t="n">
        <v>2655</v>
      </c>
      <c r="Y1810" s="4" t="n">
        <v>2485</v>
      </c>
      <c r="AD1810" s="4" t="n">
        <v>8305</v>
      </c>
      <c r="AI1810" s="4" t="n">
        <v>8698</v>
      </c>
      <c r="AN1810" s="4" t="n">
        <v>8999</v>
      </c>
      <c r="AS1810" s="4" t="n">
        <v>9285</v>
      </c>
    </row>
    <row r="1811">
      <c r="A1811" t="inlineStr">
        <is>
          <t>Cost, end of year-c</t>
        </is>
      </c>
      <c r="J1811">
        <f>SUM(J1805:J1809)</f>
        <v/>
      </c>
      <c r="O1811">
        <f>SUM(O1805:O1809)</f>
        <v/>
      </c>
      <c r="T1811">
        <f>SUM(T1805:T1809)</f>
        <v/>
      </c>
      <c r="Y1811">
        <f>SUM(Y1805:Y1809)</f>
        <v/>
      </c>
      <c r="AD1811">
        <f>SUM(AD1805:AD1809)</f>
        <v/>
      </c>
      <c r="AI1811">
        <f>SUM(AI1805:AI1809)</f>
        <v/>
      </c>
      <c r="AN1811">
        <f>SUM(AN1805:AN1809)</f>
        <v/>
      </c>
      <c r="AS1811">
        <f>SUM(AS1805:AS1809)</f>
        <v/>
      </c>
    </row>
    <row r="1812">
      <c r="A1812" t="inlineStr">
        <is>
          <t>Sum check</t>
        </is>
      </c>
      <c r="J1812">
        <f>J1810-J1811</f>
        <v/>
      </c>
      <c r="O1812">
        <f>O1810-O1811</f>
        <v/>
      </c>
      <c r="T1812">
        <f>T1810-T1811</f>
        <v/>
      </c>
      <c r="Y1812">
        <f>Y1810-Y1811</f>
        <v/>
      </c>
      <c r="AD1812">
        <f>AD1810-AD1811</f>
        <v/>
      </c>
      <c r="AI1812">
        <f>AI1810-AI1811</f>
        <v/>
      </c>
      <c r="AN1812">
        <f>AN1810-AN1811</f>
        <v/>
      </c>
      <c r="AS1812">
        <f>AS1810-AS1811</f>
        <v/>
      </c>
    </row>
    <row r="1814">
      <c r="A1814" t="inlineStr">
        <is>
          <t>Accumulated fair value changes beginning of year</t>
        </is>
      </c>
      <c r="C1814" t="inlineStr">
        <is>
          <t>Million</t>
        </is>
      </c>
      <c r="D1814" t="inlineStr">
        <is>
          <t>QQQQ</t>
        </is>
      </c>
      <c r="J1814" s="4" t="n">
        <v>725</v>
      </c>
      <c r="O1814" s="4" t="n">
        <v>973</v>
      </c>
      <c r="T1814" s="4" t="n">
        <v>782</v>
      </c>
      <c r="Y1814" s="4" t="n">
        <v>873</v>
      </c>
      <c r="AD1814" s="4" t="n">
        <v>810</v>
      </c>
      <c r="AI1814" s="4" t="n">
        <v>857</v>
      </c>
      <c r="AN1814" s="4" t="n">
        <v>1047</v>
      </c>
      <c r="AS1814" s="4" t="n">
        <v>1045</v>
      </c>
    </row>
    <row r="1815">
      <c r="A1815" t="inlineStr">
        <is>
          <t>Fair value changes</t>
        </is>
      </c>
      <c r="C1815" t="inlineStr">
        <is>
          <t>Million</t>
        </is>
      </c>
      <c r="D1815" s="5" t="inlineStr">
        <is>
          <t>QQQQ</t>
        </is>
      </c>
      <c r="J1815" s="4" t="n">
        <v>62</v>
      </c>
      <c r="O1815" s="4" t="n">
        <v>25</v>
      </c>
      <c r="T1815" s="4" t="n">
        <v>24</v>
      </c>
      <c r="Y1815" s="4" t="n">
        <v>18</v>
      </c>
      <c r="AD1815" s="4" t="n">
        <v>45</v>
      </c>
      <c r="AI1815" s="4" t="n">
        <v>113</v>
      </c>
      <c r="AN1815" s="4" t="n">
        <v>48</v>
      </c>
      <c r="AS1815" s="4" t="n">
        <v>112</v>
      </c>
    </row>
    <row r="1816">
      <c r="A1816" t="inlineStr">
        <is>
          <t>Foreign currency translation and other accumulated fair value changes end of year</t>
        </is>
      </c>
      <c r="C1816" t="inlineStr">
        <is>
          <t>Million</t>
        </is>
      </c>
      <c r="D1816" s="5" t="inlineStr">
        <is>
          <t>QQQQ</t>
        </is>
      </c>
      <c r="J1816" s="4" t="n">
        <v>186</v>
      </c>
      <c r="O1816" s="4" t="n">
        <v>-216</v>
      </c>
    </row>
    <row r="1817">
      <c r="A1817" t="inlineStr">
        <is>
          <t>Foreign currency translation</t>
        </is>
      </c>
      <c r="C1817" t="inlineStr">
        <is>
          <t>Million</t>
        </is>
      </c>
      <c r="D1817" s="5" t="inlineStr">
        <is>
          <t>QQQQ</t>
        </is>
      </c>
      <c r="T1817" s="4" t="n">
        <v>67</v>
      </c>
      <c r="Y1817" s="4" t="n">
        <v>-81</v>
      </c>
      <c r="AD1817" s="4" t="n">
        <v>-6</v>
      </c>
      <c r="AI1817" s="4" t="n">
        <v>77</v>
      </c>
      <c r="AN1817" s="4" t="n">
        <v>-50</v>
      </c>
      <c r="AS1817" s="4" t="n">
        <v>-53</v>
      </c>
    </row>
    <row r="1818">
      <c r="A1818" t="inlineStr">
        <is>
          <t>Accumulated fair value changes, end of year</t>
        </is>
      </c>
      <c r="C1818" t="inlineStr">
        <is>
          <t>Million</t>
        </is>
      </c>
      <c r="D1818" t="inlineStr">
        <is>
          <t>QQQQ</t>
        </is>
      </c>
      <c r="J1818" s="4" t="n">
        <v>973</v>
      </c>
      <c r="O1818" s="4" t="n">
        <v>782</v>
      </c>
      <c r="T1818" s="4" t="n">
        <v>873</v>
      </c>
      <c r="Y1818" s="4" t="n">
        <v>810</v>
      </c>
      <c r="AD1818" s="4" t="n">
        <v>849</v>
      </c>
      <c r="AI1818" s="4" t="n">
        <v>1047</v>
      </c>
      <c r="AN1818" s="4" t="n">
        <v>1045</v>
      </c>
      <c r="AS1818" s="4" t="n">
        <v>1104</v>
      </c>
    </row>
    <row r="1819">
      <c r="A1819" t="inlineStr">
        <is>
          <t>Accumulated fair value changes, end of year-c</t>
        </is>
      </c>
      <c r="J1819">
        <f>SUM(J1814:J1817)</f>
        <v/>
      </c>
      <c r="O1819">
        <f>SUM(O1814:O1817)</f>
        <v/>
      </c>
      <c r="T1819">
        <f>SUM(T1814:T1817)</f>
        <v/>
      </c>
      <c r="Y1819">
        <f>SUM(Y1814:Y1817)</f>
        <v/>
      </c>
      <c r="AD1819">
        <f>SUM(AD1814:AD1817)</f>
        <v/>
      </c>
      <c r="AI1819">
        <f>SUM(AI1814:AI1817)</f>
        <v/>
      </c>
      <c r="AN1819">
        <f>SUM(AN1814:AN1817)</f>
        <v/>
      </c>
      <c r="AS1819">
        <f>SUM(AS1814:AS1817)</f>
        <v/>
      </c>
    </row>
    <row r="1820">
      <c r="A1820" t="inlineStr">
        <is>
          <t>Sum check</t>
        </is>
      </c>
      <c r="J1820">
        <f>J1818-J1819</f>
        <v/>
      </c>
      <c r="O1820">
        <f>O1818-O1819</f>
        <v/>
      </c>
      <c r="T1820">
        <f>T1818-T1819</f>
        <v/>
      </c>
      <c r="Y1820">
        <f>Y1818-Y1819</f>
        <v/>
      </c>
      <c r="AD1820">
        <f>AD1818-AD1819</f>
        <v/>
      </c>
      <c r="AI1820">
        <f>AI1818-AI1819</f>
        <v/>
      </c>
      <c r="AN1820">
        <f>AN1818-AN1819</f>
        <v/>
      </c>
      <c r="AS1820">
        <f>AS1818-AS1819</f>
        <v/>
      </c>
    </row>
    <row r="1822">
      <c r="A1822" t="inlineStr">
        <is>
          <t>Accumulated depreciation, beginning of year</t>
        </is>
      </c>
      <c r="C1822" t="inlineStr">
        <is>
          <t>Million</t>
        </is>
      </c>
      <c r="D1822" t="inlineStr">
        <is>
          <t>QQQQ</t>
        </is>
      </c>
      <c r="J1822" s="4" t="n">
        <v>-210</v>
      </c>
      <c r="O1822" s="4" t="n">
        <v>-418</v>
      </c>
      <c r="T1822" s="4" t="n">
        <v>-517</v>
      </c>
      <c r="Y1822" s="4" t="n">
        <v>-687</v>
      </c>
      <c r="AD1822" s="4" t="n">
        <v>-744</v>
      </c>
      <c r="AI1822" s="4" t="n">
        <v>-950</v>
      </c>
      <c r="AN1822" s="4" t="n">
        <v>-1404</v>
      </c>
      <c r="AS1822" s="4" t="n">
        <v>-1668</v>
      </c>
    </row>
    <row r="1823">
      <c r="A1823" t="inlineStr">
        <is>
          <t>Depreciation expenses</t>
        </is>
      </c>
      <c r="C1823" t="inlineStr">
        <is>
          <t>Million</t>
        </is>
      </c>
      <c r="D1823" s="5" t="inlineStr">
        <is>
          <t>QQQQ</t>
        </is>
      </c>
      <c r="J1823" s="4" t="n">
        <v>-110</v>
      </c>
      <c r="O1823" s="4" t="n">
        <v>-126</v>
      </c>
      <c r="T1823" s="4" t="n">
        <v>-147</v>
      </c>
      <c r="Y1823" s="4" t="n">
        <v>-147</v>
      </c>
      <c r="AD1823" s="4" t="n">
        <v>-178</v>
      </c>
      <c r="AI1823" s="4" t="n">
        <v>-498</v>
      </c>
      <c r="AN1823" s="4" t="n">
        <v>-481</v>
      </c>
      <c r="AS1823" s="4" t="n">
        <v>-468</v>
      </c>
    </row>
    <row r="1824">
      <c r="A1824" t="inlineStr">
        <is>
          <t>Dispositions and assets reclassified as held for sale</t>
        </is>
      </c>
      <c r="C1824" t="inlineStr">
        <is>
          <t>Million</t>
        </is>
      </c>
      <c r="D1824" s="5" t="inlineStr">
        <is>
          <t>QQQQ</t>
        </is>
      </c>
      <c r="O1824" s="4" t="n">
        <v>1</v>
      </c>
      <c r="T1824" s="4" t="n">
        <v>22</v>
      </c>
      <c r="Y1824" s="4" t="n">
        <v>22</v>
      </c>
      <c r="AD1824" s="4" t="n">
        <v>-25</v>
      </c>
      <c r="AI1824" s="4" t="n">
        <v>134</v>
      </c>
      <c r="AN1824" s="4" t="n">
        <v>161</v>
      </c>
      <c r="AS1824" s="4" t="n">
        <v>9</v>
      </c>
    </row>
    <row r="1825">
      <c r="A1825" t="inlineStr">
        <is>
          <t>Foreign currency translation</t>
        </is>
      </c>
      <c r="C1825" t="inlineStr">
        <is>
          <t>Million</t>
        </is>
      </c>
      <c r="D1825" s="5" t="inlineStr">
        <is>
          <t>QQQQ</t>
        </is>
      </c>
      <c r="J1825" s="4" t="n">
        <v>-98</v>
      </c>
      <c r="O1825" s="4" t="n">
        <v>26</v>
      </c>
      <c r="T1825" s="4" t="n">
        <v>-45</v>
      </c>
      <c r="Y1825" s="4" t="n">
        <v>68</v>
      </c>
      <c r="AD1825" s="4" t="n">
        <v>-3</v>
      </c>
      <c r="AI1825" s="4" t="n">
        <v>-90</v>
      </c>
      <c r="AN1825" s="4" t="n">
        <v>56</v>
      </c>
      <c r="AS1825" s="4" t="n">
        <v>87</v>
      </c>
    </row>
    <row r="1826">
      <c r="A1826" t="inlineStr">
        <is>
          <t>Accumulated depreciation, end of year</t>
        </is>
      </c>
      <c r="C1826" t="inlineStr">
        <is>
          <t>Million</t>
        </is>
      </c>
      <c r="D1826" t="inlineStr">
        <is>
          <t>QQQQ</t>
        </is>
      </c>
      <c r="J1826" s="4" t="n">
        <v>-418</v>
      </c>
      <c r="O1826" s="4" t="n">
        <v>-517</v>
      </c>
      <c r="T1826" s="4" t="n">
        <v>-687</v>
      </c>
      <c r="Y1826" s="4" t="n">
        <v>-744</v>
      </c>
      <c r="AD1826" s="4" t="n">
        <v>-950</v>
      </c>
      <c r="AI1826" s="4" t="n">
        <v>-1404</v>
      </c>
      <c r="AN1826" s="4" t="n">
        <v>-1668</v>
      </c>
      <c r="AS1826" s="4" t="n">
        <v>-2040</v>
      </c>
    </row>
    <row r="1827">
      <c r="A1827" t="inlineStr">
        <is>
          <t>Accumulated depreciation, end of year-c</t>
        </is>
      </c>
      <c r="J1827">
        <f>SUM(J1822:J1825)</f>
        <v/>
      </c>
      <c r="O1827">
        <f>SUM(O1822:O1825)</f>
        <v/>
      </c>
      <c r="T1827">
        <f>SUM(T1822:T1825)</f>
        <v/>
      </c>
      <c r="Y1827">
        <f>SUM(Y1822:Y1825)</f>
        <v/>
      </c>
      <c r="AD1827">
        <f>SUM(AD1822:AD1825)</f>
        <v/>
      </c>
      <c r="AI1827">
        <f>SUM(AI1822:AI1825)</f>
        <v/>
      </c>
      <c r="AN1827">
        <f>SUM(AN1822:AN1825)</f>
        <v/>
      </c>
      <c r="AS1827">
        <f>SUM(AS1822:AS1825)</f>
        <v/>
      </c>
    </row>
    <row r="1828">
      <c r="A1828" t="inlineStr">
        <is>
          <t>Sum check</t>
        </is>
      </c>
      <c r="J1828">
        <f>J1826-J1827</f>
        <v/>
      </c>
      <c r="O1828">
        <f>O1826-O1827</f>
        <v/>
      </c>
      <c r="T1828">
        <f>T1826-T1827</f>
        <v/>
      </c>
      <c r="Y1828">
        <f>Y1826-Y1827</f>
        <v/>
      </c>
      <c r="AD1828">
        <f>AD1826-AD1827</f>
        <v/>
      </c>
      <c r="AI1828">
        <f>AI1826-AI1827</f>
        <v/>
      </c>
      <c r="AN1828">
        <f>AN1826-AN1827</f>
        <v/>
      </c>
      <c r="AS1828">
        <f>AS1826-AS1827</f>
        <v/>
      </c>
    </row>
    <row r="1830">
      <c r="A1830" t="inlineStr">
        <is>
          <t>Balance, end of year</t>
        </is>
      </c>
      <c r="C1830" t="inlineStr">
        <is>
          <t>Million</t>
        </is>
      </c>
      <c r="D1830" t="inlineStr">
        <is>
          <t>QQQQ</t>
        </is>
      </c>
      <c r="J1830" s="4" t="n">
        <v>2508</v>
      </c>
      <c r="O1830" s="4" t="n">
        <v>2626</v>
      </c>
      <c r="T1830" s="4" t="n">
        <v>2841</v>
      </c>
      <c r="Y1830" s="4" t="n">
        <v>2551</v>
      </c>
      <c r="AD1830" s="4" t="n">
        <v>8204</v>
      </c>
      <c r="AI1830" s="4" t="n">
        <v>8341</v>
      </c>
      <c r="AN1830" s="4" t="n">
        <v>8376</v>
      </c>
      <c r="AS1830" s="4" t="n">
        <v>8349</v>
      </c>
    </row>
    <row r="1831">
      <c r="A1831" t="inlineStr">
        <is>
          <t>Balance, end of year-c</t>
        </is>
      </c>
      <c r="J1831">
        <f>SUM(J1826,J1818,J1810)</f>
        <v/>
      </c>
      <c r="O1831">
        <f>SUM(O1826,O1818,O1810)</f>
        <v/>
      </c>
      <c r="T1831">
        <f>SUM(T1826,T1818,T1810)</f>
        <v/>
      </c>
      <c r="Y1831">
        <f>SUM(Y1826,Y1818,Y1810)</f>
        <v/>
      </c>
      <c r="AD1831">
        <f>SUM(AD1826,AD1818,AD1810)</f>
        <v/>
      </c>
      <c r="AI1831">
        <f>SUM(AI1826,AI1818,AI1810)</f>
        <v/>
      </c>
      <c r="AN1831">
        <f>SUM(AN1826,AN1818,AN1810)</f>
        <v/>
      </c>
      <c r="AS1831">
        <f>SUM(AS1826,AS1818,AS1810)</f>
        <v/>
      </c>
    </row>
    <row r="1832">
      <c r="A1832" t="inlineStr">
        <is>
          <t>Sum check</t>
        </is>
      </c>
      <c r="J1832">
        <f>J1830-J1831</f>
        <v/>
      </c>
      <c r="O1832">
        <f>O1830-O1831</f>
        <v/>
      </c>
      <c r="T1832">
        <f>T1830-T1831</f>
        <v/>
      </c>
      <c r="Y1832">
        <f>Y1830-Y1831</f>
        <v/>
      </c>
      <c r="AD1832">
        <f>AD1830-AD1831</f>
        <v/>
      </c>
      <c r="AI1832">
        <f>AI1830-AI1831</f>
        <v/>
      </c>
      <c r="AN1832">
        <f>AN1830-AN1831</f>
        <v/>
      </c>
      <c r="AS1832">
        <f>AS1830-AS1831</f>
        <v/>
      </c>
    </row>
    <row r="1834">
      <c r="A1834" t="inlineStr">
        <is>
          <t>Utilities</t>
        </is>
      </c>
    </row>
    <row r="1835">
      <c r="A1835" t="inlineStr">
        <is>
          <t>Cost, beginning of year</t>
        </is>
      </c>
      <c r="C1835" t="inlineStr">
        <is>
          <t>Million</t>
        </is>
      </c>
      <c r="D1835" t="inlineStr">
        <is>
          <t>QQQQ</t>
        </is>
      </c>
      <c r="J1835" s="4" t="n">
        <v>3122</v>
      </c>
      <c r="O1835" s="4" t="n">
        <v>2945</v>
      </c>
      <c r="T1835" s="4" t="n">
        <v>2894</v>
      </c>
      <c r="Y1835" s="4" t="n">
        <v>3473</v>
      </c>
      <c r="AD1835" s="4" t="n">
        <v>4020</v>
      </c>
      <c r="AI1835" s="4" t="n">
        <v>8654</v>
      </c>
      <c r="AN1835" s="4" t="n">
        <v>9306</v>
      </c>
      <c r="AS1835" s="4" t="n">
        <v>7582</v>
      </c>
    </row>
    <row r="1836">
      <c r="A1836" t="inlineStr">
        <is>
          <t>Changes in basis of accounting</t>
        </is>
      </c>
      <c r="C1836" t="inlineStr">
        <is>
          <t>Million</t>
        </is>
      </c>
      <c r="D1836" s="5" t="inlineStr">
        <is>
          <t>QQQQ</t>
        </is>
      </c>
      <c r="AD1836" s="4" t="n">
        <v>21</v>
      </c>
    </row>
    <row r="1837">
      <c r="A1837" t="inlineStr">
        <is>
          <t>Additions, net of disposals and assets reclassified as held for sale</t>
        </is>
      </c>
      <c r="C1837" t="inlineStr">
        <is>
          <t>Million</t>
        </is>
      </c>
      <c r="D1837" s="5" t="inlineStr">
        <is>
          <t>QQQQ</t>
        </is>
      </c>
      <c r="J1837" s="4" t="n">
        <v>127</v>
      </c>
      <c r="O1837" s="4" t="n">
        <v>367</v>
      </c>
      <c r="T1837" s="4" t="n">
        <v>350</v>
      </c>
      <c r="Y1837" s="4" t="n">
        <v>422</v>
      </c>
      <c r="AD1837" s="4" t="n">
        <v>7</v>
      </c>
      <c r="AI1837" s="4" t="n">
        <v>550</v>
      </c>
      <c r="AN1837" s="4" t="n">
        <v>-1788</v>
      </c>
      <c r="AS1837" s="4" t="n">
        <v>345</v>
      </c>
    </row>
    <row r="1838">
      <c r="A1838" t="inlineStr">
        <is>
          <t>Acquisitions through business combinations</t>
        </is>
      </c>
      <c r="C1838" t="inlineStr">
        <is>
          <t>Million</t>
        </is>
      </c>
      <c r="D1838" s="5" t="inlineStr">
        <is>
          <t>QQQQ</t>
        </is>
      </c>
      <c r="Y1838" s="4" t="n">
        <v>394</v>
      </c>
      <c r="AN1838" s="4" t="n">
        <v>180</v>
      </c>
      <c r="AS1838" s="4" t="n">
        <v>108</v>
      </c>
    </row>
    <row r="1839">
      <c r="A1839" t="inlineStr">
        <is>
          <t>Foreign currency translation</t>
        </is>
      </c>
      <c r="C1839" t="inlineStr">
        <is>
          <t>Million</t>
        </is>
      </c>
      <c r="D1839" s="5" t="inlineStr">
        <is>
          <t>QQQQ</t>
        </is>
      </c>
      <c r="J1839" s="4" t="n">
        <v>-304</v>
      </c>
      <c r="O1839" s="4" t="n">
        <v>-418</v>
      </c>
      <c r="T1839" s="4" t="n">
        <v>229</v>
      </c>
      <c r="Y1839" s="4" t="n">
        <v>-269</v>
      </c>
      <c r="AD1839" s="4" t="n">
        <v>138</v>
      </c>
      <c r="AI1839" s="4" t="n">
        <v>102</v>
      </c>
      <c r="AN1839" s="4" t="n">
        <v>-116</v>
      </c>
      <c r="AS1839" s="4" t="n">
        <v>-743</v>
      </c>
    </row>
    <row r="1840">
      <c r="A1840" t="inlineStr">
        <is>
          <t>Cost, end of year</t>
        </is>
      </c>
      <c r="C1840" t="inlineStr">
        <is>
          <t>Million</t>
        </is>
      </c>
      <c r="D1840" t="inlineStr">
        <is>
          <t>QQQQ</t>
        </is>
      </c>
      <c r="J1840" s="4" t="n">
        <v>2945</v>
      </c>
      <c r="O1840" s="4" t="n">
        <v>2894</v>
      </c>
      <c r="T1840" s="4" t="n">
        <v>3473</v>
      </c>
      <c r="Y1840" s="4" t="n">
        <v>4020</v>
      </c>
      <c r="AD1840" s="4" t="n">
        <v>4186</v>
      </c>
      <c r="AI1840" s="4" t="n">
        <v>9306</v>
      </c>
      <c r="AN1840" s="4" t="n">
        <v>7582</v>
      </c>
      <c r="AS1840" s="4" t="n">
        <v>7292</v>
      </c>
    </row>
    <row r="1841">
      <c r="A1841" t="inlineStr">
        <is>
          <t>Cost, end of year-c</t>
        </is>
      </c>
      <c r="J1841">
        <f>SUM(J1835:J1839)</f>
        <v/>
      </c>
      <c r="O1841">
        <f>SUM(O1835:O1839)</f>
        <v/>
      </c>
      <c r="T1841">
        <f>SUM(T1835:T1839)</f>
        <v/>
      </c>
      <c r="Y1841">
        <f>SUM(Y1835:Y1839)</f>
        <v/>
      </c>
      <c r="AD1841">
        <f>SUM(AD1835:AD1839)</f>
        <v/>
      </c>
      <c r="AI1841">
        <f>SUM(AI1835:AI1839)</f>
        <v/>
      </c>
      <c r="AN1841">
        <f>SUM(AN1835:AN1839)</f>
        <v/>
      </c>
      <c r="AS1841">
        <f>SUM(AS1835:AS1839)</f>
        <v/>
      </c>
    </row>
    <row r="1842">
      <c r="A1842" t="inlineStr">
        <is>
          <t>Sum check</t>
        </is>
      </c>
      <c r="J1842">
        <f>J1840-J1841</f>
        <v/>
      </c>
      <c r="O1842">
        <f>O1840-O1841</f>
        <v/>
      </c>
      <c r="T1842">
        <f>T1840-T1841</f>
        <v/>
      </c>
      <c r="Y1842">
        <f>Y1840-Y1841</f>
        <v/>
      </c>
      <c r="AD1842">
        <f>AD1840-AD1841</f>
        <v/>
      </c>
      <c r="AI1842">
        <f>AI1840-AI1841</f>
        <v/>
      </c>
      <c r="AN1842">
        <f>AN1840-AN1841</f>
        <v/>
      </c>
      <c r="AS1842">
        <f>AS1840-AS1841</f>
        <v/>
      </c>
    </row>
    <row r="1844">
      <c r="A1844" t="inlineStr">
        <is>
          <t>Accumulated fair value changes beginning of year</t>
        </is>
      </c>
      <c r="C1844" t="inlineStr">
        <is>
          <t>Million</t>
        </is>
      </c>
      <c r="D1844" t="inlineStr">
        <is>
          <t>QQQQ</t>
        </is>
      </c>
      <c r="J1844" s="4" t="n">
        <v>729</v>
      </c>
      <c r="O1844" s="4" t="n">
        <v>946</v>
      </c>
      <c r="T1844" s="4" t="n">
        <v>1044</v>
      </c>
      <c r="Y1844" s="4" t="n">
        <v>1256</v>
      </c>
      <c r="AD1844" s="4" t="n">
        <v>1401</v>
      </c>
      <c r="AI1844" s="4" t="n">
        <v>2187</v>
      </c>
      <c r="AN1844" s="4" t="n">
        <v>2917</v>
      </c>
      <c r="AS1844" s="4" t="n">
        <v>1626</v>
      </c>
    </row>
    <row r="1845">
      <c r="A1845" t="inlineStr">
        <is>
          <t>Disposition and assets reclassified as held for sale</t>
        </is>
      </c>
      <c r="C1845" t="inlineStr">
        <is>
          <t>Million</t>
        </is>
      </c>
      <c r="D1845" s="5" t="inlineStr">
        <is>
          <t>QQQQ</t>
        </is>
      </c>
      <c r="AD1845" s="4" t="n">
        <v>-416</v>
      </c>
      <c r="AN1845" s="4" t="n">
        <v>-1399</v>
      </c>
    </row>
    <row r="1846">
      <c r="A1846" t="inlineStr">
        <is>
          <t>Fair value changes</t>
        </is>
      </c>
      <c r="C1846" t="inlineStr">
        <is>
          <t>Million</t>
        </is>
      </c>
      <c r="D1846" s="5" t="inlineStr">
        <is>
          <t>QQQQ</t>
        </is>
      </c>
      <c r="J1846" s="4" t="n">
        <v>392</v>
      </c>
      <c r="O1846" s="4" t="n">
        <v>184</v>
      </c>
      <c r="T1846" s="4" t="n">
        <v>136</v>
      </c>
      <c r="Y1846" s="4" t="n">
        <v>218</v>
      </c>
      <c r="AD1846" s="4" t="n">
        <v>347</v>
      </c>
      <c r="AI1846" s="4" t="n">
        <v>652</v>
      </c>
      <c r="AN1846" s="4" t="n">
        <v>134</v>
      </c>
      <c r="AS1846" s="4" t="n">
        <v>176</v>
      </c>
    </row>
    <row r="1847">
      <c r="A1847" t="inlineStr">
        <is>
          <t>Dispositions and assets reclassified as held for sale foreign currency translation and other</t>
        </is>
      </c>
      <c r="C1847" t="inlineStr">
        <is>
          <t>Million</t>
        </is>
      </c>
      <c r="D1847" s="5" t="inlineStr">
        <is>
          <t>QQQQ</t>
        </is>
      </c>
      <c r="J1847" s="4" t="n">
        <v>-111</v>
      </c>
    </row>
    <row r="1848">
      <c r="A1848" t="inlineStr">
        <is>
          <t>Foreign currency translation</t>
        </is>
      </c>
      <c r="C1848" t="inlineStr">
        <is>
          <t>Million</t>
        </is>
      </c>
      <c r="D1848" s="5" t="inlineStr">
        <is>
          <t>QQQQ</t>
        </is>
      </c>
      <c r="J1848" s="4" t="n">
        <v>-64</v>
      </c>
      <c r="O1848" s="4" t="n">
        <v>-86</v>
      </c>
      <c r="T1848" s="4" t="n">
        <v>76</v>
      </c>
      <c r="Y1848" s="4" t="n">
        <v>-73</v>
      </c>
      <c r="AD1848" s="4" t="n">
        <v>36</v>
      </c>
      <c r="AI1848" s="4" t="n">
        <v>78</v>
      </c>
      <c r="AN1848" s="4" t="n">
        <v>-26</v>
      </c>
      <c r="AS1848" s="4" t="n">
        <v>-178</v>
      </c>
    </row>
    <row r="1849">
      <c r="A1849" t="inlineStr">
        <is>
          <t>Accumulated fair value, changes end of year</t>
        </is>
      </c>
      <c r="C1849" t="inlineStr">
        <is>
          <t>Million</t>
        </is>
      </c>
      <c r="D1849" t="inlineStr">
        <is>
          <t>QQQQ</t>
        </is>
      </c>
      <c r="J1849" s="4" t="n">
        <v>946</v>
      </c>
      <c r="O1849" s="4" t="n">
        <v>1044</v>
      </c>
      <c r="T1849" s="4" t="n">
        <v>1256</v>
      </c>
      <c r="Y1849" s="4" t="n">
        <v>1401</v>
      </c>
      <c r="AD1849" s="4" t="n">
        <v>1368</v>
      </c>
      <c r="AI1849" s="4" t="n">
        <v>2917</v>
      </c>
      <c r="AN1849" s="4" t="n">
        <v>1626</v>
      </c>
      <c r="AS1849" s="4" t="n">
        <v>1624</v>
      </c>
    </row>
    <row r="1850">
      <c r="A1850" t="inlineStr">
        <is>
          <t>Accumulated fair value, changes end of year-c</t>
        </is>
      </c>
      <c r="J1850">
        <f>SUM(J1844:J1848)</f>
        <v/>
      </c>
      <c r="O1850">
        <f>SUM(O1844:O1848)</f>
        <v/>
      </c>
      <c r="T1850">
        <f>SUM(T1844:T1848)</f>
        <v/>
      </c>
      <c r="Y1850">
        <f>SUM(Y1844:Y1848)</f>
        <v/>
      </c>
      <c r="AD1850">
        <f>SUM(AD1844:AD1848)</f>
        <v/>
      </c>
      <c r="AI1850">
        <f>SUM(AI1844:AI1848)</f>
        <v/>
      </c>
      <c r="AN1850">
        <f>SUM(AN1844:AN1848)</f>
        <v/>
      </c>
      <c r="AS1850">
        <f>SUM(AS1844:AS1848)</f>
        <v/>
      </c>
    </row>
    <row r="1851">
      <c r="A1851" t="inlineStr">
        <is>
          <t>Sum check</t>
        </is>
      </c>
      <c r="J1851">
        <f>J1849-J1850</f>
        <v/>
      </c>
      <c r="O1851">
        <f>O1849-O1850</f>
        <v/>
      </c>
      <c r="T1851">
        <f>T1849-T1850</f>
        <v/>
      </c>
      <c r="Y1851">
        <f>Y1849-Y1850</f>
        <v/>
      </c>
      <c r="AD1851">
        <f>AD1849-AD1850</f>
        <v/>
      </c>
      <c r="AI1851">
        <f>AI1849-AI1850</f>
        <v/>
      </c>
      <c r="AN1851">
        <f>AN1849-AN1850</f>
        <v/>
      </c>
      <c r="AS1851">
        <f>AS1849-AS1850</f>
        <v/>
      </c>
    </row>
    <row r="1853">
      <c r="A1853" t="inlineStr">
        <is>
          <t>Accumulated depreciation, beginning of year</t>
        </is>
      </c>
      <c r="C1853" t="inlineStr">
        <is>
          <t>Million</t>
        </is>
      </c>
      <c r="D1853" t="inlineStr">
        <is>
          <t>QQQQ</t>
        </is>
      </c>
      <c r="J1853" s="4" t="n">
        <v>-214</v>
      </c>
      <c r="O1853" s="4" t="n">
        <v>-291</v>
      </c>
      <c r="T1853" s="4" t="n">
        <v>-384</v>
      </c>
      <c r="Y1853" s="4" t="n">
        <v>-509</v>
      </c>
      <c r="AD1853" s="4" t="n">
        <v>-613</v>
      </c>
      <c r="AI1853" s="4" t="n">
        <v>-1172</v>
      </c>
      <c r="AN1853" s="4" t="n">
        <v>-1613</v>
      </c>
      <c r="AS1853" s="4" t="n">
        <v>-1272</v>
      </c>
    </row>
    <row r="1854">
      <c r="A1854" t="inlineStr">
        <is>
          <t>Depreciation expenses</t>
        </is>
      </c>
      <c r="C1854" t="inlineStr">
        <is>
          <t>Million</t>
        </is>
      </c>
      <c r="D1854" s="5" t="inlineStr">
        <is>
          <t>QQQQ</t>
        </is>
      </c>
      <c r="J1854" s="4" t="n">
        <v>-138</v>
      </c>
      <c r="O1854" s="4" t="n">
        <v>-128</v>
      </c>
      <c r="T1854" s="4" t="n">
        <v>-113</v>
      </c>
      <c r="Y1854" s="4" t="n">
        <v>-148</v>
      </c>
      <c r="AD1854" s="4" t="n">
        <v>-171</v>
      </c>
      <c r="AI1854" s="4" t="n">
        <v>-419</v>
      </c>
      <c r="AN1854" s="4" t="n">
        <v>-352</v>
      </c>
      <c r="AS1854" s="4" t="n">
        <v>-326</v>
      </c>
    </row>
    <row r="1855">
      <c r="A1855" t="inlineStr">
        <is>
          <t>Dispositions and assets reclassified as held for sale</t>
        </is>
      </c>
      <c r="C1855" t="inlineStr">
        <is>
          <t>Million</t>
        </is>
      </c>
      <c r="D1855" s="5" t="inlineStr">
        <is>
          <t>QQQQ</t>
        </is>
      </c>
      <c r="J1855" s="4" t="n">
        <v>48</v>
      </c>
      <c r="O1855" s="4" t="n">
        <v>1</v>
      </c>
      <c r="T1855" s="4" t="n">
        <v>16</v>
      </c>
      <c r="Y1855" s="4" t="n">
        <v>5</v>
      </c>
      <c r="AD1855" s="4" t="n">
        <v>204</v>
      </c>
      <c r="AI1855" s="4" t="n">
        <v>12</v>
      </c>
      <c r="AN1855" s="4" t="n">
        <v>682</v>
      </c>
      <c r="AS1855" s="4" t="n">
        <v>21</v>
      </c>
    </row>
    <row r="1856">
      <c r="A1856" t="inlineStr">
        <is>
          <t>Foreign currency translation</t>
        </is>
      </c>
      <c r="C1856" t="inlineStr">
        <is>
          <t>Million</t>
        </is>
      </c>
      <c r="D1856" s="5" t="inlineStr">
        <is>
          <t>QQQQ</t>
        </is>
      </c>
      <c r="J1856" s="4" t="n">
        <v>13</v>
      </c>
      <c r="O1856" s="4" t="n">
        <v>34</v>
      </c>
      <c r="T1856" s="4" t="n">
        <v>-28</v>
      </c>
      <c r="Y1856" s="4" t="n">
        <v>39</v>
      </c>
      <c r="AD1856" s="4" t="n">
        <v>-16</v>
      </c>
      <c r="AI1856" s="4" t="n">
        <v>-34</v>
      </c>
      <c r="AN1856" s="4" t="n">
        <v>11</v>
      </c>
      <c r="AS1856" s="4" t="n">
        <v>121</v>
      </c>
    </row>
    <row r="1857">
      <c r="A1857" t="inlineStr">
        <is>
          <t>Accumulated depreciation, end of year</t>
        </is>
      </c>
      <c r="C1857" t="inlineStr">
        <is>
          <t>Million</t>
        </is>
      </c>
      <c r="D1857" t="inlineStr">
        <is>
          <t>QQQQ</t>
        </is>
      </c>
      <c r="J1857" s="4" t="n">
        <v>-291</v>
      </c>
      <c r="O1857" s="4" t="n">
        <v>-384</v>
      </c>
      <c r="T1857" s="4" t="n">
        <v>-509</v>
      </c>
      <c r="Y1857" s="4" t="n">
        <v>-613</v>
      </c>
      <c r="AD1857" s="4" t="n">
        <v>-596</v>
      </c>
      <c r="AI1857" s="4" t="n">
        <v>-1613</v>
      </c>
      <c r="AN1857" s="4" t="n">
        <v>-1272</v>
      </c>
      <c r="AS1857" s="4" t="n">
        <v>-1456</v>
      </c>
    </row>
    <row r="1858">
      <c r="A1858" t="inlineStr">
        <is>
          <t>Accumulated depreciation, end of year-c</t>
        </is>
      </c>
      <c r="J1858">
        <f>SUM(J1853:J1856)</f>
        <v/>
      </c>
      <c r="O1858">
        <f>SUM(O1853:O1856)</f>
        <v/>
      </c>
      <c r="T1858">
        <f>SUM(T1853:T1856)</f>
        <v/>
      </c>
      <c r="Y1858">
        <f>SUM(Y1853:Y1856)</f>
        <v/>
      </c>
      <c r="AD1858">
        <f>SUM(AD1853:AD1856)</f>
        <v/>
      </c>
      <c r="AI1858">
        <f>SUM(AI1853:AI1856)</f>
        <v/>
      </c>
      <c r="AN1858">
        <f>SUM(AN1853:AN1856)</f>
        <v/>
      </c>
      <c r="AS1858">
        <f>SUM(AS1853:AS1856)</f>
        <v/>
      </c>
    </row>
    <row r="1859">
      <c r="A1859" t="inlineStr">
        <is>
          <t>Sum check</t>
        </is>
      </c>
      <c r="J1859">
        <f>J1857-J1858</f>
        <v/>
      </c>
      <c r="O1859">
        <f>O1857-O1858</f>
        <v/>
      </c>
      <c r="T1859">
        <f>T1857-T1858</f>
        <v/>
      </c>
      <c r="Y1859">
        <f>Y1857-Y1858</f>
        <v/>
      </c>
      <c r="AD1859">
        <f>AD1857-AD1858</f>
        <v/>
      </c>
      <c r="AI1859">
        <f>AI1857-AI1858</f>
        <v/>
      </c>
      <c r="AN1859">
        <f>AN1857-AN1858</f>
        <v/>
      </c>
      <c r="AS1859">
        <f>AS1857-AS1858</f>
        <v/>
      </c>
    </row>
    <row r="1861">
      <c r="A1861" t="inlineStr">
        <is>
          <t>Balance, end of year</t>
        </is>
      </c>
      <c r="C1861" t="inlineStr">
        <is>
          <t>Million</t>
        </is>
      </c>
      <c r="D1861" t="inlineStr">
        <is>
          <t>QQQQ</t>
        </is>
      </c>
      <c r="J1861" s="4" t="n">
        <v>3600</v>
      </c>
      <c r="O1861" s="4" t="n">
        <v>3554</v>
      </c>
      <c r="T1861" s="4" t="n">
        <v>4220</v>
      </c>
      <c r="Y1861" s="4" t="n">
        <v>4808</v>
      </c>
      <c r="AD1861" s="4" t="n">
        <v>4958</v>
      </c>
      <c r="AI1861" s="4" t="n">
        <v>10610</v>
      </c>
      <c r="AN1861" s="4" t="n">
        <v>7936</v>
      </c>
      <c r="AS1861" s="4" t="n">
        <v>7460</v>
      </c>
    </row>
    <row r="1862">
      <c r="A1862" t="inlineStr">
        <is>
          <t>Balance, end of year-c</t>
        </is>
      </c>
      <c r="J1862">
        <f>SUM(J1857,J1849,J1840)</f>
        <v/>
      </c>
      <c r="O1862">
        <f>SUM(O1857,O1849,O1840)</f>
        <v/>
      </c>
      <c r="T1862">
        <f>SUM(T1857,T1849,T1840)</f>
        <v/>
      </c>
      <c r="Y1862">
        <f>SUM(Y1857,Y1849,Y1840)</f>
        <v/>
      </c>
      <c r="AD1862">
        <f>SUM(AD1857,AD1849,AD1840)</f>
        <v/>
      </c>
      <c r="AI1862">
        <f>SUM(AI1857,AI1849,AI1840)</f>
        <v/>
      </c>
      <c r="AN1862">
        <f>SUM(AN1857,AN1849,AN1840)</f>
        <v/>
      </c>
      <c r="AS1862">
        <f>SUM(AS1857,AS1849,AS1840)</f>
        <v/>
      </c>
    </row>
    <row r="1863">
      <c r="A1863" t="inlineStr">
        <is>
          <t>Sum check</t>
        </is>
      </c>
      <c r="J1863">
        <f>J1861-J1862</f>
        <v/>
      </c>
      <c r="O1863">
        <f>O1861-O1862</f>
        <v/>
      </c>
      <c r="T1863">
        <f>T1861-T1862</f>
        <v/>
      </c>
      <c r="Y1863">
        <f>Y1861-Y1862</f>
        <v/>
      </c>
      <c r="AD1863">
        <f>AD1861-AD1862</f>
        <v/>
      </c>
      <c r="AI1863">
        <f>AI1861-AI1862</f>
        <v/>
      </c>
      <c r="AN1863">
        <f>AN1861-AN1862</f>
        <v/>
      </c>
      <c r="AS1863">
        <f>AS1861-AS1862</f>
        <v/>
      </c>
    </row>
    <row r="1865">
      <c r="A1865" t="inlineStr">
        <is>
          <t>Total</t>
        </is>
      </c>
    </row>
    <row r="1866">
      <c r="A1866" t="inlineStr">
        <is>
          <t>Cost, beginning of year</t>
        </is>
      </c>
      <c r="C1866" t="inlineStr">
        <is>
          <t>Million</t>
        </is>
      </c>
      <c r="D1866" t="inlineStr">
        <is>
          <t>QQQQ</t>
        </is>
      </c>
      <c r="J1866" s="4" t="n">
        <v>7442</v>
      </c>
      <c r="O1866" s="4" t="n">
        <v>6725</v>
      </c>
      <c r="T1866" s="4" t="n">
        <v>8045</v>
      </c>
      <c r="Y1866" s="4" t="n">
        <v>9253</v>
      </c>
      <c r="AD1866" s="4" t="n">
        <v>12059</v>
      </c>
      <c r="AI1866" s="4" t="n">
        <v>22454</v>
      </c>
      <c r="AN1866" s="4" t="n">
        <v>31212</v>
      </c>
      <c r="AS1866" s="4" t="n">
        <v>39769</v>
      </c>
    </row>
    <row r="1867">
      <c r="A1867" t="inlineStr">
        <is>
          <t>Changes in basis of accounting</t>
        </is>
      </c>
      <c r="C1867" t="inlineStr">
        <is>
          <t>Million</t>
        </is>
      </c>
      <c r="D1867" s="5" t="inlineStr">
        <is>
          <t>QQQQ</t>
        </is>
      </c>
      <c r="AD1867" s="4" t="n">
        <v>1207</v>
      </c>
    </row>
    <row r="1868">
      <c r="A1868" t="inlineStr">
        <is>
          <t>Additions, net of disposals and assets reclassified as held for sale</t>
        </is>
      </c>
      <c r="C1868" t="inlineStr">
        <is>
          <t>Million</t>
        </is>
      </c>
      <c r="D1868" s="5" t="inlineStr">
        <is>
          <t>QQQQ</t>
        </is>
      </c>
      <c r="J1868" s="4" t="n">
        <v>193</v>
      </c>
      <c r="O1868" s="4" t="n">
        <v>539</v>
      </c>
      <c r="T1868" s="4" t="n">
        <v>627</v>
      </c>
      <c r="Y1868" s="4" t="n">
        <v>643</v>
      </c>
      <c r="AD1868" s="4" t="n">
        <v>273</v>
      </c>
      <c r="AI1868" s="4" t="n">
        <v>1008</v>
      </c>
      <c r="AN1868" s="4" t="n">
        <v>-1362</v>
      </c>
      <c r="AS1868" s="4" t="n">
        <v>2328</v>
      </c>
    </row>
    <row r="1869">
      <c r="A1869" t="inlineStr">
        <is>
          <t>Acquisitions through business combinations</t>
        </is>
      </c>
      <c r="C1869" t="inlineStr">
        <is>
          <t>Million</t>
        </is>
      </c>
      <c r="D1869" s="5" t="inlineStr">
        <is>
          <t>QQQQ</t>
        </is>
      </c>
      <c r="O1869" s="4" t="n">
        <v>1067</v>
      </c>
      <c r="T1869" s="4" t="n">
        <v>100</v>
      </c>
      <c r="Y1869" s="4" t="n">
        <v>2945</v>
      </c>
      <c r="AD1869" s="4" t="n">
        <v>8710</v>
      </c>
      <c r="AI1869" s="4" t="n">
        <v>7334</v>
      </c>
      <c r="AN1869" s="4" t="n">
        <v>10179</v>
      </c>
      <c r="AS1869" s="4" t="n">
        <v>161</v>
      </c>
    </row>
    <row r="1870">
      <c r="A1870" t="inlineStr">
        <is>
          <t>Foreign currency translation</t>
        </is>
      </c>
      <c r="C1870" t="inlineStr">
        <is>
          <t>Million</t>
        </is>
      </c>
      <c r="D1870" s="5" t="inlineStr">
        <is>
          <t>QQQQ</t>
        </is>
      </c>
      <c r="J1870" s="4" t="n">
        <v>-910</v>
      </c>
      <c r="O1870" s="4" t="n">
        <v>-286</v>
      </c>
      <c r="T1870" s="4" t="n">
        <v>481</v>
      </c>
      <c r="Y1870" s="4" t="n">
        <v>-782</v>
      </c>
      <c r="AD1870" s="4" t="n">
        <v>205</v>
      </c>
      <c r="AI1870" s="4" t="n">
        <v>416</v>
      </c>
      <c r="AN1870" s="4" t="n">
        <v>-260</v>
      </c>
      <c r="AS1870" s="4" t="n">
        <v>-2818</v>
      </c>
    </row>
    <row r="1871">
      <c r="A1871" t="inlineStr">
        <is>
          <t>Cost end of year</t>
        </is>
      </c>
      <c r="C1871" t="inlineStr">
        <is>
          <t>Million</t>
        </is>
      </c>
      <c r="D1871" t="inlineStr">
        <is>
          <t>QQQQ</t>
        </is>
      </c>
      <c r="J1871" s="4" t="n">
        <v>6725</v>
      </c>
      <c r="O1871" s="4" t="n">
        <v>8045</v>
      </c>
      <c r="T1871" s="4" t="n">
        <v>9253</v>
      </c>
      <c r="Y1871" s="4" t="n">
        <v>12059</v>
      </c>
      <c r="AD1871" s="4" t="n">
        <v>22454</v>
      </c>
      <c r="AI1871" s="4" t="n">
        <v>31212</v>
      </c>
      <c r="AN1871" s="4" t="n">
        <v>39769</v>
      </c>
      <c r="AS1871" s="4" t="n">
        <v>39440</v>
      </c>
    </row>
    <row r="1872">
      <c r="A1872" t="inlineStr">
        <is>
          <t>Cost end of year-c</t>
        </is>
      </c>
      <c r="J1872">
        <f>SUM(J1866:J1870)</f>
        <v/>
      </c>
      <c r="O1872">
        <f>SUM(O1866:O1870)</f>
        <v/>
      </c>
      <c r="T1872">
        <f>SUM(T1866:T1870)</f>
        <v/>
      </c>
      <c r="Y1872">
        <f>SUM(Y1866:Y1870)</f>
        <v/>
      </c>
      <c r="AD1872">
        <f>SUM(AD1866:AD1870)</f>
        <v/>
      </c>
      <c r="AI1872">
        <f>SUM(AI1866:AI1870)</f>
        <v/>
      </c>
      <c r="AN1872">
        <f>SUM(AN1866:AN1870)</f>
        <v/>
      </c>
      <c r="AS1872">
        <f>SUM(AS1866:AS1870)</f>
        <v/>
      </c>
    </row>
    <row r="1873">
      <c r="A1873" t="inlineStr">
        <is>
          <t>Sum check 1</t>
        </is>
      </c>
      <c r="J1873">
        <f>J1871-J1872</f>
        <v/>
      </c>
      <c r="O1873">
        <f>O1871-O1872</f>
        <v/>
      </c>
      <c r="T1873">
        <f>T1871-T1872</f>
        <v/>
      </c>
      <c r="Y1873">
        <f>Y1871-Y1872</f>
        <v/>
      </c>
      <c r="AD1873">
        <f>AD1871-AD1872</f>
        <v/>
      </c>
      <c r="AI1873">
        <f>AI1871-AI1872</f>
        <v/>
      </c>
      <c r="AN1873">
        <f>AN1871-AN1872</f>
        <v/>
      </c>
      <c r="AS1873">
        <f>AS1871-AS1872</f>
        <v/>
      </c>
    </row>
    <row r="1874">
      <c r="A1874" t="inlineStr">
        <is>
          <t>Sum check 2</t>
        </is>
      </c>
      <c r="J1874">
        <f>J1871-SUM(J1841,J1811,J1781,I1751,I1729,J1699)</f>
        <v/>
      </c>
      <c r="O1874">
        <f>O1871-SUM(O1841,O1811,O1781,N1751,N1729,O1699)</f>
        <v/>
      </c>
      <c r="T1874">
        <f>T1871-SUM(T1841,T1811,T1781,S1751,S1729,T1699)</f>
        <v/>
      </c>
      <c r="Y1874">
        <f>Y1871-SUM(Y1841,Y1811,Y1781,X1751,Y1729,Y1699)</f>
        <v/>
      </c>
      <c r="AD1874">
        <f>AD1871-SUM(AD1841,AD1811,AD1781,AC1751,AD1729,AD1699)</f>
        <v/>
      </c>
      <c r="AI1874">
        <f>AI1871-SUM(AI1841,AI1811,AH1781,AI1751,AI1729,AI1699)</f>
        <v/>
      </c>
      <c r="AN1874">
        <f>AN1871-SUM(AN1841,AN1811,AM1781,AN1751,AN1729,AN1699)</f>
        <v/>
      </c>
      <c r="AS1874">
        <f>AS1871-SUM(AS1841,AS1811,AR1781,AS1751,AS1729,AS1699)</f>
        <v/>
      </c>
    </row>
    <row r="1876">
      <c r="A1876" t="inlineStr">
        <is>
          <t>Accumulated fair value changes, beginning of year</t>
        </is>
      </c>
      <c r="C1876" t="inlineStr">
        <is>
          <t>Million</t>
        </is>
      </c>
      <c r="D1876" t="inlineStr">
        <is>
          <t>QQQQ</t>
        </is>
      </c>
      <c r="J1876" s="4" t="n">
        <v>2183</v>
      </c>
      <c r="O1876" s="4" t="n">
        <v>2513</v>
      </c>
      <c r="T1876" s="4" t="n">
        <v>2690</v>
      </c>
      <c r="Y1876" s="4" t="n">
        <v>3272</v>
      </c>
      <c r="AD1876" s="4" t="n">
        <v>3480</v>
      </c>
      <c r="AI1876" s="4" t="n">
        <v>3777</v>
      </c>
      <c r="AN1876" s="4" t="n">
        <v>4626</v>
      </c>
      <c r="AS1876" s="4" t="n">
        <v>3077</v>
      </c>
    </row>
    <row r="1877">
      <c r="A1877" t="inlineStr">
        <is>
          <t>Fair value changes</t>
        </is>
      </c>
      <c r="C1877" t="inlineStr">
        <is>
          <t>Million</t>
        </is>
      </c>
      <c r="D1877" s="5" t="inlineStr">
        <is>
          <t>QQQQ</t>
        </is>
      </c>
      <c r="J1877" s="4" t="n">
        <v>654</v>
      </c>
      <c r="O1877" s="4" t="n">
        <v>388</v>
      </c>
      <c r="T1877" s="4" t="n">
        <v>430</v>
      </c>
      <c r="Y1877" s="4" t="n">
        <v>472</v>
      </c>
      <c r="AD1877" s="4" t="n">
        <v>715</v>
      </c>
      <c r="AI1877" s="4" t="n">
        <v>792</v>
      </c>
      <c r="AN1877" s="4" t="n">
        <v>172</v>
      </c>
      <c r="AS1877" s="4" t="n">
        <v>406</v>
      </c>
    </row>
    <row r="1878">
      <c r="A1878" t="inlineStr">
        <is>
          <t>Disposition and assets reclassified as held for sale</t>
        </is>
      </c>
      <c r="C1878" t="inlineStr">
        <is>
          <t>Million</t>
        </is>
      </c>
      <c r="D1878" s="5" t="inlineStr">
        <is>
          <t>QQQQ</t>
        </is>
      </c>
      <c r="J1878" s="4" t="n">
        <v>-261</v>
      </c>
      <c r="AD1878" s="4" t="n">
        <v>-453</v>
      </c>
      <c r="AN1878" s="4" t="n">
        <v>-1643</v>
      </c>
    </row>
    <row r="1879">
      <c r="A1879" t="inlineStr">
        <is>
          <t>Foreign currency translation</t>
        </is>
      </c>
      <c r="C1879" t="inlineStr">
        <is>
          <t>Million</t>
        </is>
      </c>
      <c r="D1879" s="5" t="inlineStr">
        <is>
          <t>QQQQ</t>
        </is>
      </c>
      <c r="J1879" s="4" t="n">
        <v>-63</v>
      </c>
      <c r="O1879" s="4" t="n">
        <v>-211</v>
      </c>
      <c r="T1879" s="4" t="n">
        <v>152</v>
      </c>
      <c r="Y1879" s="4" t="n">
        <v>-264</v>
      </c>
      <c r="AD1879" s="4" t="n">
        <v>35</v>
      </c>
      <c r="AI1879" s="4" t="n">
        <v>57</v>
      </c>
      <c r="AN1879" s="4" t="n">
        <v>-78</v>
      </c>
      <c r="AS1879" s="4" t="n">
        <v>-232</v>
      </c>
    </row>
    <row r="1880">
      <c r="A1880" t="inlineStr">
        <is>
          <t>Accumulated fair value changes, end of year</t>
        </is>
      </c>
      <c r="C1880" t="inlineStr">
        <is>
          <t>Million</t>
        </is>
      </c>
      <c r="D1880" t="inlineStr">
        <is>
          <t>QQQQ</t>
        </is>
      </c>
      <c r="J1880" s="4" t="n">
        <v>2513</v>
      </c>
      <c r="O1880" s="4" t="n">
        <v>2690</v>
      </c>
      <c r="T1880" s="4" t="n">
        <v>3272</v>
      </c>
      <c r="Y1880" s="4" t="n">
        <v>3480</v>
      </c>
      <c r="AD1880" s="4" t="n">
        <v>3777</v>
      </c>
      <c r="AI1880" s="4" t="n">
        <v>4626</v>
      </c>
      <c r="AN1880" s="4" t="n">
        <v>3077</v>
      </c>
      <c r="AS1880" s="4" t="n">
        <v>3251</v>
      </c>
    </row>
    <row r="1881">
      <c r="A1881" t="inlineStr">
        <is>
          <t>Accumulated fair value changes, end of year-c</t>
        </is>
      </c>
      <c r="J1881">
        <f>SUM(J1876:J1879)</f>
        <v/>
      </c>
      <c r="O1881">
        <f>SUM(O1876:O1879)</f>
        <v/>
      </c>
      <c r="T1881">
        <f>SUM(T1876:T1879)</f>
        <v/>
      </c>
      <c r="Y1881">
        <f>SUM(Y1876:Y1879)</f>
        <v/>
      </c>
      <c r="AD1881">
        <f>SUM(AD1876:AD1879)</f>
        <v/>
      </c>
      <c r="AI1881">
        <f>SUM(AI1876:AI1879)</f>
        <v/>
      </c>
      <c r="AN1881">
        <f>SUM(AN1876:AN1879)</f>
        <v/>
      </c>
      <c r="AS1881">
        <f>SUM(AS1876:AS1879)</f>
        <v/>
      </c>
    </row>
    <row r="1882">
      <c r="A1882" t="inlineStr">
        <is>
          <t>Sum check 1</t>
        </is>
      </c>
      <c r="J1882">
        <f>J1880-J1881</f>
        <v/>
      </c>
      <c r="O1882">
        <f>O1880-O1881</f>
        <v/>
      </c>
      <c r="T1882">
        <f>T1880-T1881</f>
        <v/>
      </c>
      <c r="Y1882">
        <f>Y1880-Y1881</f>
        <v/>
      </c>
      <c r="AD1882">
        <f>AD1880-AD1881</f>
        <v/>
      </c>
      <c r="AI1882">
        <f>AI1880-AI1881</f>
        <v/>
      </c>
      <c r="AN1882">
        <f>AN1880-AN1881</f>
        <v/>
      </c>
      <c r="AS1882">
        <f>AS1880-AS1881</f>
        <v/>
      </c>
    </row>
    <row r="1883">
      <c r="A1883" t="inlineStr">
        <is>
          <t>Sum check 2</t>
        </is>
      </c>
      <c r="J1883">
        <f>J1880-SUM(J1850,J1819,J1789,I1759,J1707)</f>
        <v/>
      </c>
      <c r="O1883">
        <f>O1880-SUM(O1850,O1819,O1789,N1759,O1707)</f>
        <v/>
      </c>
      <c r="T1883">
        <f>T1880-SUM(T1850,T1819,T1789,S1759,T1707)</f>
        <v/>
      </c>
      <c r="Y1883">
        <f>Y1880-SUM(Y1850,Y1819,Y1789,X1759,Y1707)</f>
        <v/>
      </c>
      <c r="AD1883">
        <f>AD1880-SUM(AD1850,AD1819,AD1789,AC1759,AD1707)</f>
        <v/>
      </c>
      <c r="AI1883">
        <f>AI1880-SUM(AI1850,AI1819,AH1789,AI1759,AI1707)</f>
        <v/>
      </c>
      <c r="AN1883">
        <f>AN1880-SUM(AN1850,AN1819,AM1789,AN1759,AN1707)</f>
        <v/>
      </c>
      <c r="AS1883">
        <f>AS1880-SUM(AS1850,AS1819,AR1789,AS1759,AR1707)</f>
        <v/>
      </c>
    </row>
    <row r="1885">
      <c r="A1885" t="inlineStr">
        <is>
          <t>Accumulated depreciation, beginning of year</t>
        </is>
      </c>
      <c r="C1885" t="inlineStr">
        <is>
          <t>Million</t>
        </is>
      </c>
      <c r="D1885" t="inlineStr">
        <is>
          <t>QQQQ</t>
        </is>
      </c>
      <c r="J1885" s="4" t="n">
        <v>-564</v>
      </c>
      <c r="O1885" s="4" t="n">
        <v>-900</v>
      </c>
      <c r="T1885" s="4" t="n">
        <v>-1190</v>
      </c>
      <c r="Y1885" s="4" t="n">
        <v>-1622</v>
      </c>
      <c r="AD1885" s="4" t="n">
        <v>-1889</v>
      </c>
      <c r="AI1885" s="4" t="n">
        <v>-2459</v>
      </c>
      <c r="AN1885" s="4" t="n">
        <v>-3671</v>
      </c>
      <c r="AS1885" s="4" t="n">
        <v>-4191</v>
      </c>
    </row>
    <row r="1886">
      <c r="A1886" t="inlineStr">
        <is>
          <t>Depreciation expenses</t>
        </is>
      </c>
      <c r="C1886" t="inlineStr">
        <is>
          <t>Million</t>
        </is>
      </c>
      <c r="D1886" s="5" t="inlineStr">
        <is>
          <t>QQQQ</t>
        </is>
      </c>
      <c r="J1886" s="4" t="n">
        <v>-338</v>
      </c>
      <c r="O1886" s="4" t="n">
        <v>-372</v>
      </c>
      <c r="T1886" s="4" t="n">
        <v>-387</v>
      </c>
      <c r="Y1886" s="4" t="n">
        <v>-437</v>
      </c>
      <c r="AD1886" s="4" t="n">
        <v>-774</v>
      </c>
      <c r="AI1886" s="4" t="n">
        <v>-1257</v>
      </c>
      <c r="AN1886" s="4" t="n">
        <v>-1526</v>
      </c>
      <c r="AS1886" s="4" t="n">
        <v>-1596</v>
      </c>
    </row>
    <row r="1887">
      <c r="A1887" t="inlineStr">
        <is>
          <t>Dispositions and assets reclassified as held for sale</t>
        </is>
      </c>
      <c r="C1887" t="inlineStr">
        <is>
          <t>Million</t>
        </is>
      </c>
      <c r="D1887" s="5" t="inlineStr">
        <is>
          <t>QQQQ</t>
        </is>
      </c>
      <c r="J1887" s="4" t="n">
        <v>103</v>
      </c>
      <c r="O1887" s="4" t="n">
        <v>3</v>
      </c>
      <c r="T1887" s="4" t="n">
        <v>45</v>
      </c>
      <c r="Y1887" s="4" t="n">
        <v>38</v>
      </c>
      <c r="AD1887" s="4" t="n">
        <v>232</v>
      </c>
      <c r="AI1887" s="4" t="n">
        <v>170</v>
      </c>
      <c r="AN1887" s="4" t="n">
        <v>946</v>
      </c>
      <c r="AS1887" s="4" t="n">
        <v>82</v>
      </c>
    </row>
    <row r="1888">
      <c r="A1888" t="inlineStr">
        <is>
          <t>Foreign currency translation</t>
        </is>
      </c>
      <c r="C1888" t="inlineStr">
        <is>
          <t>Million</t>
        </is>
      </c>
      <c r="D1888" s="5" t="inlineStr">
        <is>
          <t>QQQQ</t>
        </is>
      </c>
      <c r="J1888" s="4" t="n">
        <v>-101</v>
      </c>
      <c r="O1888" s="4" t="n">
        <v>79</v>
      </c>
      <c r="T1888" s="4" t="n">
        <v>-90</v>
      </c>
      <c r="Y1888" s="4" t="n">
        <v>132</v>
      </c>
      <c r="AD1888" s="4" t="n">
        <v>-28</v>
      </c>
      <c r="AI1888" s="4" t="n">
        <v>-125</v>
      </c>
      <c r="AN1888" s="4" t="n">
        <v>60</v>
      </c>
      <c r="AS1888" s="4" t="n">
        <v>307</v>
      </c>
    </row>
    <row r="1889">
      <c r="A1889" t="inlineStr">
        <is>
          <t>Accumulated depreciation, end of year</t>
        </is>
      </c>
      <c r="C1889" t="inlineStr">
        <is>
          <t>Million</t>
        </is>
      </c>
      <c r="D1889" t="inlineStr">
        <is>
          <t>QQQQ</t>
        </is>
      </c>
      <c r="J1889" s="4" t="n">
        <v>-900</v>
      </c>
      <c r="O1889" s="4" t="n">
        <v>-1190</v>
      </c>
      <c r="T1889" s="4" t="n">
        <v>-1622</v>
      </c>
      <c r="Y1889" s="4" t="n">
        <v>-1889</v>
      </c>
      <c r="AD1889" s="4" t="n">
        <v>-2459</v>
      </c>
      <c r="AI1889" s="4" t="n">
        <v>-3671</v>
      </c>
      <c r="AN1889" s="4" t="n">
        <v>-4191</v>
      </c>
      <c r="AS1889" s="4" t="n">
        <v>-5398</v>
      </c>
    </row>
    <row r="1890">
      <c r="A1890" t="inlineStr">
        <is>
          <t>Accumulated depreciation, end of year-c</t>
        </is>
      </c>
      <c r="J1890">
        <f>SUM(J1885:J1888)</f>
        <v/>
      </c>
      <c r="O1890">
        <f>SUM(O1885:O1888)</f>
        <v/>
      </c>
      <c r="T1890">
        <f>SUM(T1885:T1888)</f>
        <v/>
      </c>
      <c r="Y1890">
        <f>SUM(Y1885:Y1888)</f>
        <v/>
      </c>
      <c r="AD1890">
        <f>SUM(AD1885:AD1888)</f>
        <v/>
      </c>
      <c r="AI1890">
        <f>SUM(AI1885:AI1888)</f>
        <v/>
      </c>
      <c r="AN1890">
        <f>SUM(AN1885:AN1888)</f>
        <v/>
      </c>
      <c r="AS1890">
        <f>SUM(AS1885:AS1888)</f>
        <v/>
      </c>
    </row>
    <row r="1891">
      <c r="A1891" t="inlineStr">
        <is>
          <t>Sum check 1</t>
        </is>
      </c>
      <c r="J1891">
        <f>J1889-J1890</f>
        <v/>
      </c>
      <c r="O1891">
        <f>O1889-O1890</f>
        <v/>
      </c>
      <c r="T1891">
        <f>T1889-T1890</f>
        <v/>
      </c>
      <c r="Y1891">
        <f>Y1889-Y1890</f>
        <v/>
      </c>
      <c r="AD1891">
        <f>AD1889-AD1890</f>
        <v/>
      </c>
      <c r="AI1891">
        <f>AI1889-AI1890</f>
        <v/>
      </c>
      <c r="AN1891">
        <f>AN1889-AN1890</f>
        <v/>
      </c>
      <c r="AS1891">
        <f>AS1889-AS1890</f>
        <v/>
      </c>
    </row>
    <row r="1892">
      <c r="A1892" t="inlineStr">
        <is>
          <t>Sum check 2</t>
        </is>
      </c>
      <c r="J1892">
        <f>J1889-SUM(J1858,J1827,J1797,I1767,I1737,J1715)</f>
        <v/>
      </c>
      <c r="O1892">
        <f>O1889-SUM(O1858,O1827,O1797,N1767,N1737,O1715)</f>
        <v/>
      </c>
      <c r="T1892">
        <f>T1889-SUM(T1858,T1827,T1797,S1767,S1737,T1715)</f>
        <v/>
      </c>
      <c r="Y1892">
        <f>Y1889-SUM(Y1858,Y1827,Y1797,X1767,Y1737,Y1715)</f>
        <v/>
      </c>
      <c r="AD1892">
        <f>AD1889-SUM(AD1858,AD1827,AD1797,AC1767,AD1737,AD1715)</f>
        <v/>
      </c>
      <c r="AI1892">
        <f>AI1889-SUM(AI1858,AI1827,AH1797,AI1767,AI1737,AI1715)</f>
        <v/>
      </c>
      <c r="AN1892">
        <f>AN1889-SUM(AN1858,AN1827,AM1797,AN1767,AN1737,AN1715)</f>
        <v/>
      </c>
      <c r="AS1892">
        <f>AS1889-SUM(AS1858,AS1827,AR1797,AS1767,AS1737,AR1715)</f>
        <v/>
      </c>
    </row>
    <row r="1894">
      <c r="A1894" t="inlineStr">
        <is>
          <t>Balance end of year</t>
        </is>
      </c>
      <c r="C1894" t="inlineStr">
        <is>
          <t>Million</t>
        </is>
      </c>
      <c r="D1894" t="inlineStr">
        <is>
          <t>QQQQ</t>
        </is>
      </c>
      <c r="J1894" s="4" t="n">
        <v>8338</v>
      </c>
      <c r="O1894" s="4" t="n">
        <v>9545</v>
      </c>
      <c r="T1894" s="4" t="n">
        <v>10903</v>
      </c>
      <c r="Y1894" s="4" t="n">
        <v>13650</v>
      </c>
      <c r="AD1894" s="4" t="n">
        <v>23772</v>
      </c>
      <c r="AI1894" s="4" t="n">
        <v>32167</v>
      </c>
      <c r="AN1894" s="4" t="n">
        <v>38655</v>
      </c>
      <c r="AS1894" s="4" t="n">
        <v>37293</v>
      </c>
    </row>
    <row r="1895">
      <c r="A1895" t="inlineStr">
        <is>
          <t>Balance end of year-c</t>
        </is>
      </c>
      <c r="J1895">
        <f>SUM(J1889,J1880,J1871)</f>
        <v/>
      </c>
      <c r="O1895">
        <f>SUM(O1889,O1880,O1871)</f>
        <v/>
      </c>
      <c r="T1895">
        <f>SUM(T1889,T1880,T1871)</f>
        <v/>
      </c>
      <c r="Y1895">
        <f>SUM(Y1889,Y1880,Y1871)</f>
        <v/>
      </c>
      <c r="AD1895">
        <f>SUM(AD1889,AD1880,AD1871)</f>
        <v/>
      </c>
      <c r="AI1895">
        <f>SUM(AI1889,AI1880,AI1871)</f>
        <v/>
      </c>
      <c r="AN1895">
        <f>SUM(AN1889,AN1880,AN1871)</f>
        <v/>
      </c>
      <c r="AS1895">
        <f>SUM(AS1889,AS1880,AS1871)</f>
        <v/>
      </c>
    </row>
    <row r="1896">
      <c r="A1896" t="inlineStr">
        <is>
          <t>Sum check 1</t>
        </is>
      </c>
      <c r="J1896">
        <f>J1894-J1895</f>
        <v/>
      </c>
      <c r="O1896">
        <f>O1894-O1895</f>
        <v/>
      </c>
      <c r="T1896">
        <f>T1894-T1895</f>
        <v/>
      </c>
      <c r="Y1896">
        <f>Y1894-Y1895</f>
        <v/>
      </c>
      <c r="AD1896">
        <f>AD1894-AD1895</f>
        <v/>
      </c>
      <c r="AI1896">
        <f>AI1894-AI1895</f>
        <v/>
      </c>
      <c r="AN1896">
        <f>AN1894-AN1895</f>
        <v/>
      </c>
      <c r="AS1896">
        <f>AS1894-AS1895</f>
        <v/>
      </c>
    </row>
    <row r="1897">
      <c r="A1897" t="inlineStr">
        <is>
          <t>Sum check 2</t>
        </is>
      </c>
      <c r="J1897">
        <f>J1894-SUM(J1862,J1831,J1801,I1771,I1741,J1719)</f>
        <v/>
      </c>
      <c r="O1897">
        <f>O1894-SUM(O1862,O1831,O1801,N1771,N1741,O1719)</f>
        <v/>
      </c>
      <c r="T1897">
        <f>T1894-SUM(T1862,T1831,T1801,S1771,S1741,T1719)</f>
        <v/>
      </c>
      <c r="Y1897">
        <f>Y1894-SUM(Y1862,Y1831,Y1801,X1771,Y1741,Y1719)</f>
        <v/>
      </c>
      <c r="AD1897">
        <f>AD1894-SUM(AD1862,AD1831,AD1801,AC1771,AD1741,AD1719)</f>
        <v/>
      </c>
      <c r="AI1897">
        <f>AI1894-SUM(AI1862,AI1831,AH1801,AI1771,AI1741,AI1719)</f>
        <v/>
      </c>
      <c r="AN1897">
        <f>AN1894-SUM(AN1862,AN1831,AM1801,AN1771,AN1741,AN1719)</f>
        <v/>
      </c>
      <c r="AS1897">
        <f>AS1894-SUM(AS1862,AS1831,AR1801,AS1771,AS1741,AR1719)</f>
        <v/>
      </c>
    </row>
    <row r="1898">
      <c r="A1898" t="inlineStr">
        <is>
          <t>Link check</t>
        </is>
      </c>
      <c r="J1898">
        <f>J1894-I1621</f>
        <v/>
      </c>
      <c r="O1898">
        <f>O1894-N1621</f>
        <v/>
      </c>
      <c r="T1898">
        <f>T1894-S1621</f>
        <v/>
      </c>
      <c r="Y1898">
        <f>Y1894-X1621</f>
        <v/>
      </c>
      <c r="AD1898">
        <f>AD1894-AC1621</f>
        <v/>
      </c>
      <c r="AI1898">
        <f>AI1894-AH1621</f>
        <v/>
      </c>
      <c r="AN1898">
        <f>AN1894-AM1621</f>
        <v/>
      </c>
      <c r="AS1898">
        <f>AS1894-AR1621</f>
        <v/>
      </c>
    </row>
    <row r="1900">
      <c r="A1900" t="inlineStr">
        <is>
          <t>Renewable power and transition</t>
        </is>
      </c>
    </row>
    <row r="1901">
      <c r="A1901" t="inlineStr">
        <is>
          <t>Hydroelectric</t>
        </is>
      </c>
    </row>
    <row r="1902">
      <c r="A1902" t="inlineStr">
        <is>
          <t>Cost, beginning of year</t>
        </is>
      </c>
      <c r="C1902" t="inlineStr">
        <is>
          <t>Million</t>
        </is>
      </c>
      <c r="D1902" t="inlineStr">
        <is>
          <t>QQQQ</t>
        </is>
      </c>
      <c r="T1902" s="4" t="n">
        <v>14382</v>
      </c>
      <c r="Y1902" s="4" t="n">
        <v>14667</v>
      </c>
      <c r="AD1902" s="4" t="n">
        <v>13868</v>
      </c>
      <c r="AI1902" s="4" t="n">
        <v>14074</v>
      </c>
      <c r="AN1902" s="4" t="n">
        <v>13899</v>
      </c>
      <c r="AS1902" s="4" t="n">
        <v>13871</v>
      </c>
    </row>
    <row r="1903">
      <c r="A1903" t="inlineStr">
        <is>
          <t>Additions, net of disposals and assets reclassified as held for sale</t>
        </is>
      </c>
      <c r="C1903" t="inlineStr">
        <is>
          <t>Million</t>
        </is>
      </c>
      <c r="D1903" s="5" t="inlineStr">
        <is>
          <t>QQQQ</t>
        </is>
      </c>
      <c r="T1903" s="4" t="n">
        <v>256</v>
      </c>
      <c r="Y1903" s="4" t="n">
        <v>189</v>
      </c>
      <c r="AD1903" s="4" t="n">
        <v>162</v>
      </c>
      <c r="AI1903" s="4" t="n">
        <v>425</v>
      </c>
      <c r="AN1903" s="4" t="n">
        <v>734</v>
      </c>
      <c r="AS1903" s="4" t="n">
        <v>-542</v>
      </c>
    </row>
    <row r="1904">
      <c r="A1904" t="inlineStr">
        <is>
          <t>Changes in basis of accounting</t>
        </is>
      </c>
      <c r="C1904" t="inlineStr">
        <is>
          <t>Million</t>
        </is>
      </c>
      <c r="D1904" s="5" t="inlineStr">
        <is>
          <t>QQQQ</t>
        </is>
      </c>
      <c r="AD1904" s="4" t="n">
        <v>83</v>
      </c>
    </row>
    <row r="1905">
      <c r="A1905" t="inlineStr">
        <is>
          <t>Acquisitions through business combinations</t>
        </is>
      </c>
      <c r="C1905" t="inlineStr">
        <is>
          <t>Million</t>
        </is>
      </c>
      <c r="D1905" t="inlineStr">
        <is>
          <t>QQQQ</t>
        </is>
      </c>
    </row>
    <row r="1906">
      <c r="A1906" t="inlineStr">
        <is>
          <t>Foreign currency translation</t>
        </is>
      </c>
      <c r="C1906" t="inlineStr">
        <is>
          <t>Million</t>
        </is>
      </c>
      <c r="D1906" s="5" t="inlineStr">
        <is>
          <t>QQQQ</t>
        </is>
      </c>
      <c r="T1906" s="4" t="n">
        <v>29</v>
      </c>
      <c r="Y1906" s="4" t="n">
        <v>-988</v>
      </c>
      <c r="AD1906" s="4" t="n">
        <v>-14</v>
      </c>
      <c r="AI1906" s="4" t="n">
        <v>-600</v>
      </c>
      <c r="AN1906" s="4" t="n">
        <v>-762</v>
      </c>
      <c r="AS1906" s="4" t="n">
        <v>-849</v>
      </c>
    </row>
    <row r="1907">
      <c r="A1907" t="inlineStr">
        <is>
          <t>Cost, end of year</t>
        </is>
      </c>
      <c r="C1907" t="inlineStr">
        <is>
          <t>Million</t>
        </is>
      </c>
      <c r="D1907" t="inlineStr">
        <is>
          <t>QQQQ</t>
        </is>
      </c>
      <c r="T1907" s="4" t="n">
        <v>14667</v>
      </c>
      <c r="Y1907" s="4" t="n">
        <v>13868</v>
      </c>
      <c r="AD1907" s="4" t="n">
        <v>14099</v>
      </c>
      <c r="AI1907" s="4" t="n">
        <v>13899</v>
      </c>
      <c r="AN1907" s="4" t="n">
        <v>13871</v>
      </c>
      <c r="AS1907" s="4" t="n">
        <v>12480</v>
      </c>
    </row>
    <row r="1908">
      <c r="A1908" t="inlineStr">
        <is>
          <t>Cost, end of year-c</t>
        </is>
      </c>
      <c r="T1908">
        <f>SUM(T1902:T1906)</f>
        <v/>
      </c>
      <c r="Y1908">
        <f>SUM(Y1902:Y1906)</f>
        <v/>
      </c>
      <c r="AD1908">
        <f>SUM(AD1902:AD1906)</f>
        <v/>
      </c>
      <c r="AI1908">
        <f>SUM(AI1902:AI1906)</f>
        <v/>
      </c>
      <c r="AN1908">
        <f>SUM(AN1902:AN1906)</f>
        <v/>
      </c>
      <c r="AS1908">
        <f>SUM(AS1902:AS1906)</f>
        <v/>
      </c>
    </row>
    <row r="1909">
      <c r="A1909" t="inlineStr">
        <is>
          <t>Sum check</t>
        </is>
      </c>
      <c r="T1909">
        <f>T1907-T1908</f>
        <v/>
      </c>
      <c r="Y1909">
        <f>Y1907-Y1908</f>
        <v/>
      </c>
      <c r="AD1909">
        <f>AD1907-AD1908</f>
        <v/>
      </c>
      <c r="AI1909">
        <f>AI1907-AI1908</f>
        <v/>
      </c>
      <c r="AN1909">
        <f>AN1907-AN1908</f>
        <v/>
      </c>
      <c r="AS1909">
        <f>AS1907-AS1908</f>
        <v/>
      </c>
    </row>
    <row r="1911">
      <c r="A1911" t="inlineStr">
        <is>
          <t>Accumulated fair value changes, beginning of year</t>
        </is>
      </c>
      <c r="C1911" t="inlineStr">
        <is>
          <t>Million</t>
        </is>
      </c>
      <c r="D1911" t="inlineStr">
        <is>
          <t>QQQQ</t>
        </is>
      </c>
      <c r="T1911" s="4" t="n">
        <v>11440</v>
      </c>
      <c r="Y1911" s="4" t="n">
        <v>12176</v>
      </c>
      <c r="AD1911" s="4" t="n">
        <v>15416</v>
      </c>
      <c r="AI1911" s="4" t="n">
        <v>16927</v>
      </c>
      <c r="AN1911" s="4" t="n">
        <v>19865</v>
      </c>
      <c r="AS1911" s="4" t="n">
        <v>23973</v>
      </c>
    </row>
    <row r="1912">
      <c r="A1912" t="inlineStr">
        <is>
          <t>Fair value changes</t>
        </is>
      </c>
      <c r="C1912" t="inlineStr">
        <is>
          <t>Million</t>
        </is>
      </c>
      <c r="D1912" s="5" t="inlineStr">
        <is>
          <t>QQQQ</t>
        </is>
      </c>
      <c r="T1912" s="4" t="n">
        <v>341</v>
      </c>
      <c r="Y1912" s="4" t="n">
        <v>3688</v>
      </c>
      <c r="AD1912" s="4" t="n">
        <v>1369</v>
      </c>
      <c r="AI1912" s="4" t="n">
        <v>3221</v>
      </c>
      <c r="AN1912" s="4" t="n">
        <v>4581</v>
      </c>
      <c r="AS1912" s="4" t="n">
        <v>2681</v>
      </c>
    </row>
    <row r="1913">
      <c r="A1913" t="inlineStr">
        <is>
          <t>Dispositions and assets reclassified as held for sale</t>
        </is>
      </c>
      <c r="C1913" t="inlineStr">
        <is>
          <t>Million</t>
        </is>
      </c>
      <c r="D1913" s="5" t="inlineStr">
        <is>
          <t>QQQQ</t>
        </is>
      </c>
      <c r="T1913" s="4" t="n">
        <v>-8</v>
      </c>
    </row>
    <row r="1914">
      <c r="A1914" t="inlineStr">
        <is>
          <t>Foreign currency translation</t>
        </is>
      </c>
      <c r="C1914" t="inlineStr">
        <is>
          <t>Million</t>
        </is>
      </c>
      <c r="D1914" s="5" t="inlineStr">
        <is>
          <t>QQQQ</t>
        </is>
      </c>
      <c r="T1914" s="4" t="n">
        <v>403</v>
      </c>
      <c r="Y1914" s="4" t="n">
        <v>-448</v>
      </c>
      <c r="AD1914" s="4" t="n">
        <v>142</v>
      </c>
      <c r="AI1914" s="4" t="n">
        <v>-283</v>
      </c>
      <c r="AN1914" s="4" t="n">
        <v>-473</v>
      </c>
      <c r="AS1914" s="4" t="n">
        <v>-1012</v>
      </c>
    </row>
    <row r="1915">
      <c r="A1915" t="inlineStr">
        <is>
          <t>Accumulated fair value changes, end of year</t>
        </is>
      </c>
      <c r="C1915" t="inlineStr">
        <is>
          <t>Million</t>
        </is>
      </c>
      <c r="D1915" t="inlineStr">
        <is>
          <t>QQQQ</t>
        </is>
      </c>
      <c r="T1915" s="4" t="n">
        <v>12176</v>
      </c>
      <c r="Y1915" s="4" t="n">
        <v>15416</v>
      </c>
      <c r="AD1915" s="4" t="n">
        <v>16927</v>
      </c>
      <c r="AI1915" s="4" t="n">
        <v>19865</v>
      </c>
      <c r="AN1915" s="4" t="n">
        <v>23973</v>
      </c>
      <c r="AS1915" s="4" t="n">
        <v>25642</v>
      </c>
    </row>
    <row r="1916">
      <c r="A1916" t="inlineStr">
        <is>
          <t>Accumulated fair value changes, end of year-c</t>
        </is>
      </c>
      <c r="T1916">
        <f>SUM(T1911:T1914)</f>
        <v/>
      </c>
      <c r="Y1916">
        <f>SUM(Y1911:Y1914)</f>
        <v/>
      </c>
      <c r="AD1916">
        <f>SUM(AD1911:AD1914)</f>
        <v/>
      </c>
      <c r="AI1916">
        <f>SUM(AI1911:AI1914)</f>
        <v/>
      </c>
      <c r="AN1916">
        <f>SUM(AN1911:AN1914)</f>
        <v/>
      </c>
      <c r="AS1916">
        <f>SUM(AS1911:AS1914)</f>
        <v/>
      </c>
    </row>
    <row r="1917">
      <c r="A1917" t="inlineStr">
        <is>
          <t>Sum check</t>
        </is>
      </c>
      <c r="T1917">
        <f>T1915-T1916</f>
        <v/>
      </c>
      <c r="Y1917">
        <f>Y1915-Y1916</f>
        <v/>
      </c>
      <c r="AD1917">
        <f>AD1915-AD1916</f>
        <v/>
      </c>
      <c r="AI1917">
        <f>AI1915-AI1916</f>
        <v/>
      </c>
      <c r="AN1917">
        <f>AN1915-AN1916</f>
        <v/>
      </c>
      <c r="AS1917">
        <f>AS1915-AS1916</f>
        <v/>
      </c>
    </row>
    <row r="1919">
      <c r="A1919" t="inlineStr">
        <is>
          <t>Accumulated depreciation, beginning of year</t>
        </is>
      </c>
      <c r="C1919" t="inlineStr">
        <is>
          <t>Million</t>
        </is>
      </c>
      <c r="D1919" t="inlineStr">
        <is>
          <t>QQQQ</t>
        </is>
      </c>
      <c r="T1919" s="4" t="n">
        <v>-2947</v>
      </c>
      <c r="Y1919" s="4" t="n">
        <v>-3564</v>
      </c>
      <c r="AD1919" s="4" t="n">
        <v>-3879</v>
      </c>
      <c r="AI1919" s="4" t="n">
        <v>-4412</v>
      </c>
      <c r="AN1919" s="4" t="n">
        <v>-4731</v>
      </c>
      <c r="AS1919" s="4" t="n">
        <v>-5151</v>
      </c>
    </row>
    <row r="1920">
      <c r="A1920" t="inlineStr">
        <is>
          <t>Depreciation expenses</t>
        </is>
      </c>
      <c r="C1920" t="inlineStr">
        <is>
          <t>Million</t>
        </is>
      </c>
      <c r="D1920" s="5" t="inlineStr">
        <is>
          <t>QQQQ</t>
        </is>
      </c>
      <c r="T1920" s="4" t="n">
        <v>-579</v>
      </c>
      <c r="Y1920" s="4" t="n">
        <v>-547</v>
      </c>
      <c r="AD1920" s="4" t="n">
        <v>-532</v>
      </c>
      <c r="AI1920" s="4" t="n">
        <v>-517</v>
      </c>
      <c r="AN1920" s="4" t="n">
        <v>-556</v>
      </c>
      <c r="AS1920" s="4" t="n">
        <v>-624</v>
      </c>
    </row>
    <row r="1921">
      <c r="A1921" t="inlineStr">
        <is>
          <t>Dispositions and assets reclassified as held for sale</t>
        </is>
      </c>
      <c r="C1921" t="inlineStr">
        <is>
          <t>Million</t>
        </is>
      </c>
      <c r="D1921" s="5" t="inlineStr">
        <is>
          <t>QQQQ</t>
        </is>
      </c>
      <c r="Y1921" s="4" t="n">
        <v>5</v>
      </c>
      <c r="AD1921" s="4" t="n">
        <v>7</v>
      </c>
      <c r="AI1921" s="4" t="n">
        <v>17</v>
      </c>
      <c r="AN1921" s="4" t="n">
        <v>22</v>
      </c>
      <c r="AS1921" s="4" t="n">
        <v>86</v>
      </c>
    </row>
    <row r="1922">
      <c r="A1922" t="inlineStr">
        <is>
          <t>Foreign currency translation</t>
        </is>
      </c>
      <c r="C1922" t="inlineStr">
        <is>
          <t>Million</t>
        </is>
      </c>
      <c r="D1922" s="5" t="inlineStr">
        <is>
          <t>QQQQ</t>
        </is>
      </c>
      <c r="T1922" s="4" t="n">
        <v>-38</v>
      </c>
      <c r="Y1922" s="4" t="n">
        <v>227</v>
      </c>
      <c r="AD1922" s="4" t="n">
        <v>-8</v>
      </c>
      <c r="AI1922" s="4" t="n">
        <v>181</v>
      </c>
      <c r="AN1922" s="4" t="n">
        <v>114</v>
      </c>
      <c r="AS1922" s="4" t="n">
        <v>125</v>
      </c>
    </row>
    <row r="1923">
      <c r="A1923" t="inlineStr">
        <is>
          <t>Accumulated depreciation, end of year</t>
        </is>
      </c>
      <c r="C1923" t="inlineStr">
        <is>
          <t>Million</t>
        </is>
      </c>
      <c r="D1923" t="inlineStr">
        <is>
          <t>QQQQ</t>
        </is>
      </c>
      <c r="T1923" s="4" t="n">
        <v>-3564</v>
      </c>
      <c r="Y1923" s="4" t="n">
        <v>-3879</v>
      </c>
      <c r="AD1923" s="4" t="n">
        <v>-4412</v>
      </c>
      <c r="AI1923" s="4" t="n">
        <v>-4731</v>
      </c>
      <c r="AN1923" s="4" t="n">
        <v>-5151</v>
      </c>
      <c r="AS1923" s="4" t="n">
        <v>-5564</v>
      </c>
    </row>
    <row r="1924">
      <c r="A1924" t="inlineStr">
        <is>
          <t>Accumulated depreciation, end of year-c</t>
        </is>
      </c>
      <c r="T1924">
        <f>SUM(T1919:T1922)</f>
        <v/>
      </c>
      <c r="Y1924">
        <f>SUM(Y1919:Y1922)</f>
        <v/>
      </c>
      <c r="AD1924">
        <f>SUM(AD1919:AD1922)</f>
        <v/>
      </c>
      <c r="AI1924">
        <f>SUM(AI1919:AI1922)</f>
        <v/>
      </c>
      <c r="AN1924">
        <f>SUM(AN1919:AN1922)</f>
        <v/>
      </c>
      <c r="AS1924">
        <f>SUM(AS1919:AS1922)</f>
        <v/>
      </c>
    </row>
    <row r="1925">
      <c r="A1925" t="inlineStr">
        <is>
          <t>Sum check</t>
        </is>
      </c>
      <c r="T1925">
        <f>T1923-T1924</f>
        <v/>
      </c>
      <c r="Y1925">
        <f>Y1923-Y1924</f>
        <v/>
      </c>
      <c r="AD1925">
        <f>AD1923-AD1924</f>
        <v/>
      </c>
      <c r="AI1925">
        <f>AI1923-AI1924</f>
        <v/>
      </c>
      <c r="AN1925">
        <f>AN1923-AN1924</f>
        <v/>
      </c>
      <c r="AS1925">
        <f>AS1923-AS1924</f>
        <v/>
      </c>
    </row>
    <row r="1927">
      <c r="A1927" t="inlineStr">
        <is>
          <t>Balance, end of year</t>
        </is>
      </c>
      <c r="C1927" t="inlineStr">
        <is>
          <t>Million</t>
        </is>
      </c>
      <c r="D1927" t="inlineStr">
        <is>
          <t>QQQQ</t>
        </is>
      </c>
      <c r="T1927" s="4" t="n">
        <v>23279</v>
      </c>
      <c r="Y1927" s="4" t="n">
        <v>25405</v>
      </c>
      <c r="AD1927" s="4" t="n">
        <v>26614</v>
      </c>
      <c r="AI1927" s="4" t="n">
        <v>29033</v>
      </c>
      <c r="AN1927" s="4" t="n">
        <v>32693</v>
      </c>
      <c r="AS1927" s="4" t="n">
        <v>32558</v>
      </c>
    </row>
    <row r="1928">
      <c r="A1928" t="inlineStr">
        <is>
          <t>Balance, end of year-c</t>
        </is>
      </c>
      <c r="T1928">
        <f>SUM(T1923,T1915,T1907)</f>
        <v/>
      </c>
      <c r="Y1928">
        <f>SUM(Y1923,Y1915,Y1907)</f>
        <v/>
      </c>
      <c r="AD1928">
        <f>SUM(AD1923,AD1915,AD1907)</f>
        <v/>
      </c>
      <c r="AI1928">
        <f>SUM(AI1923,AI1915,AI1907)</f>
        <v/>
      </c>
      <c r="AN1928">
        <f>SUM(AN1923,AN1915,AN1907)</f>
        <v/>
      </c>
      <c r="AS1928">
        <f>SUM(AS1923,AS1915,AS1907)</f>
        <v/>
      </c>
    </row>
    <row r="1929">
      <c r="A1929" t="inlineStr">
        <is>
          <t>Sum check</t>
        </is>
      </c>
      <c r="T1929">
        <f>T1927-T1928</f>
        <v/>
      </c>
      <c r="Y1929">
        <f>Y1927-Y1928</f>
        <v/>
      </c>
      <c r="AD1929">
        <f>AD1927-AD1928</f>
        <v/>
      </c>
      <c r="AI1929">
        <f>AI1927-AI1928</f>
        <v/>
      </c>
      <c r="AN1929">
        <f>AN1927-AN1928</f>
        <v/>
      </c>
      <c r="AS1929">
        <f>AS1927-AS1928</f>
        <v/>
      </c>
    </row>
    <row r="1931">
      <c r="A1931" t="inlineStr">
        <is>
          <t>Hydroelectric and other</t>
        </is>
      </c>
    </row>
    <row r="1932">
      <c r="A1932" t="inlineStr">
        <is>
          <t>Cost, beginning of year</t>
        </is>
      </c>
      <c r="C1932" t="inlineStr">
        <is>
          <t>Million</t>
        </is>
      </c>
      <c r="D1932" t="inlineStr">
        <is>
          <t>QQQQ</t>
        </is>
      </c>
      <c r="J1932" s="4" t="n">
        <v>7997</v>
      </c>
      <c r="O1932" s="4" t="n">
        <v>7738</v>
      </c>
    </row>
    <row r="1933">
      <c r="A1933" t="inlineStr">
        <is>
          <t>Additions, net of disposals and assets reclassified as held for sale</t>
        </is>
      </c>
      <c r="C1933" t="inlineStr">
        <is>
          <t>Million</t>
        </is>
      </c>
      <c r="D1933" s="5" t="inlineStr">
        <is>
          <t>QQQQ</t>
        </is>
      </c>
      <c r="J1933" s="4" t="n">
        <v>191</v>
      </c>
      <c r="O1933" s="4" t="n">
        <v>267</v>
      </c>
    </row>
    <row r="1934">
      <c r="A1934" t="inlineStr">
        <is>
          <t>Changes in basis of accounting</t>
        </is>
      </c>
      <c r="C1934" t="inlineStr">
        <is>
          <t>Million</t>
        </is>
      </c>
      <c r="D1934" t="inlineStr">
        <is>
          <t>QQQQ</t>
        </is>
      </c>
    </row>
    <row r="1935">
      <c r="A1935" t="inlineStr">
        <is>
          <t>Acquisitions through business combinations</t>
        </is>
      </c>
      <c r="C1935" t="inlineStr">
        <is>
          <t>Million</t>
        </is>
      </c>
      <c r="D1935" s="5" t="inlineStr">
        <is>
          <t>QQQQ</t>
        </is>
      </c>
      <c r="J1935" s="4" t="n">
        <v>537</v>
      </c>
      <c r="O1935" s="4" t="n">
        <v>5731</v>
      </c>
    </row>
    <row r="1936">
      <c r="A1936" t="inlineStr">
        <is>
          <t>Foreign currency translation</t>
        </is>
      </c>
      <c r="C1936" t="inlineStr">
        <is>
          <t>Million</t>
        </is>
      </c>
      <c r="D1936" s="5" t="inlineStr">
        <is>
          <t>QQQQ</t>
        </is>
      </c>
      <c r="J1936" s="4" t="n">
        <v>-987</v>
      </c>
      <c r="O1936" s="4" t="n">
        <v>1006</v>
      </c>
    </row>
    <row r="1937">
      <c r="A1937" t="inlineStr">
        <is>
          <t>Cost, end of year</t>
        </is>
      </c>
      <c r="C1937" t="inlineStr">
        <is>
          <t>Million</t>
        </is>
      </c>
      <c r="D1937" t="inlineStr">
        <is>
          <t>QQQQ</t>
        </is>
      </c>
      <c r="J1937" s="4" t="n">
        <v>7738</v>
      </c>
      <c r="O1937" s="4" t="n">
        <v>14742</v>
      </c>
    </row>
    <row r="1938">
      <c r="A1938" t="inlineStr">
        <is>
          <t>Cost, end of year-c</t>
        </is>
      </c>
      <c r="J1938">
        <f>SUM(J1932:J1936)</f>
        <v/>
      </c>
      <c r="O1938">
        <f>SUM(O1932:O1936)</f>
        <v/>
      </c>
    </row>
    <row r="1939">
      <c r="A1939" t="inlineStr">
        <is>
          <t>Sum check</t>
        </is>
      </c>
      <c r="J1939">
        <f>J1937-J1938</f>
        <v/>
      </c>
      <c r="O1939">
        <f>O1937-O1938</f>
        <v/>
      </c>
    </row>
    <row r="1941">
      <c r="A1941" t="inlineStr">
        <is>
          <t>Accumulated fair value changes, beginning of year</t>
        </is>
      </c>
      <c r="C1941" t="inlineStr">
        <is>
          <t>Million</t>
        </is>
      </c>
      <c r="D1941" t="inlineStr">
        <is>
          <t>QQQQ</t>
        </is>
      </c>
      <c r="J1941" s="4" t="n">
        <v>10877</v>
      </c>
      <c r="O1941" s="4" t="n">
        <v>11089</v>
      </c>
    </row>
    <row r="1942">
      <c r="A1942" t="inlineStr">
        <is>
          <t>Fair value changes</t>
        </is>
      </c>
      <c r="C1942" t="inlineStr">
        <is>
          <t>Million</t>
        </is>
      </c>
      <c r="D1942" s="5" t="inlineStr">
        <is>
          <t>QQQQ</t>
        </is>
      </c>
      <c r="J1942" s="4" t="n">
        <v>1283</v>
      </c>
      <c r="O1942" s="4" t="n">
        <v>133</v>
      </c>
    </row>
    <row r="1943">
      <c r="A1943" t="inlineStr">
        <is>
          <t>Dispositions and assets reclassified as held for sale</t>
        </is>
      </c>
      <c r="C1943" t="inlineStr">
        <is>
          <t>Million</t>
        </is>
      </c>
      <c r="D1943" t="inlineStr">
        <is>
          <t>QQQQ</t>
        </is>
      </c>
    </row>
    <row r="1944">
      <c r="A1944" t="inlineStr">
        <is>
          <t>Foreign currency translation</t>
        </is>
      </c>
      <c r="C1944" t="inlineStr">
        <is>
          <t>Million</t>
        </is>
      </c>
      <c r="D1944" s="5" t="inlineStr">
        <is>
          <t>QQQQ</t>
        </is>
      </c>
      <c r="J1944" s="4" t="n">
        <v>-1071</v>
      </c>
      <c r="O1944" s="4" t="n">
        <v>309</v>
      </c>
    </row>
    <row r="1945">
      <c r="A1945" t="inlineStr">
        <is>
          <t>Accumulated fair value changes, end of year</t>
        </is>
      </c>
      <c r="C1945" t="inlineStr">
        <is>
          <t>Million</t>
        </is>
      </c>
      <c r="D1945" t="inlineStr">
        <is>
          <t>QQQQ</t>
        </is>
      </c>
      <c r="J1945" s="4" t="n">
        <v>11089</v>
      </c>
      <c r="O1945" s="4" t="n">
        <v>11531</v>
      </c>
    </row>
    <row r="1946">
      <c r="A1946" t="inlineStr">
        <is>
          <t>Accumulated fair value changes, end of year-c</t>
        </is>
      </c>
      <c r="J1946">
        <f>SUM(J1941:J1944)</f>
        <v/>
      </c>
      <c r="O1946">
        <f>SUM(O1941:O1944)</f>
        <v/>
      </c>
    </row>
    <row r="1947">
      <c r="A1947" t="inlineStr">
        <is>
          <t>Sum check</t>
        </is>
      </c>
      <c r="J1947">
        <f>J1945-J1946</f>
        <v/>
      </c>
      <c r="O1947">
        <f>O1945-O1946</f>
        <v/>
      </c>
    </row>
    <row r="1949">
      <c r="A1949" t="inlineStr">
        <is>
          <t>Accumulated depreciation, beginning of year</t>
        </is>
      </c>
      <c r="C1949" t="inlineStr">
        <is>
          <t>Million</t>
        </is>
      </c>
      <c r="D1949" t="inlineStr">
        <is>
          <t>QQQQ</t>
        </is>
      </c>
      <c r="J1949" s="4" t="n">
        <v>-2187</v>
      </c>
      <c r="O1949" s="4" t="n">
        <v>-2298</v>
      </c>
    </row>
    <row r="1950">
      <c r="A1950" t="inlineStr">
        <is>
          <t>Depreciation expenses</t>
        </is>
      </c>
      <c r="C1950" t="inlineStr">
        <is>
          <t>Million</t>
        </is>
      </c>
      <c r="D1950" s="5" t="inlineStr">
        <is>
          <t>QQQQ</t>
        </is>
      </c>
      <c r="J1950" s="4" t="n">
        <v>-411</v>
      </c>
      <c r="O1950" s="4" t="n">
        <v>-603</v>
      </c>
    </row>
    <row r="1951">
      <c r="A1951" t="inlineStr">
        <is>
          <t>Dispositions and assets reclassified as held for sale</t>
        </is>
      </c>
      <c r="C1951" t="inlineStr">
        <is>
          <t>Million</t>
        </is>
      </c>
      <c r="D1951" s="5" t="inlineStr">
        <is>
          <t>QQQQ</t>
        </is>
      </c>
      <c r="O1951" s="4" t="n">
        <v>13</v>
      </c>
    </row>
    <row r="1952">
      <c r="A1952" t="inlineStr">
        <is>
          <t>Foreign currency translation</t>
        </is>
      </c>
      <c r="C1952" t="inlineStr">
        <is>
          <t>Million</t>
        </is>
      </c>
      <c r="D1952" s="5" t="inlineStr">
        <is>
          <t>QQQQ</t>
        </is>
      </c>
      <c r="J1952" s="4" t="n">
        <v>300</v>
      </c>
      <c r="O1952" s="4" t="n">
        <v>-125</v>
      </c>
    </row>
    <row r="1953">
      <c r="A1953" t="inlineStr">
        <is>
          <t>Accumulated depreciation, end of year</t>
        </is>
      </c>
      <c r="C1953" t="inlineStr">
        <is>
          <t>Million</t>
        </is>
      </c>
      <c r="D1953" t="inlineStr">
        <is>
          <t>QQQQ</t>
        </is>
      </c>
      <c r="J1953" s="4" t="n">
        <v>-2298</v>
      </c>
      <c r="O1953" s="4" t="n">
        <v>-3013</v>
      </c>
    </row>
    <row r="1954">
      <c r="A1954" t="inlineStr">
        <is>
          <t>Accumulated depreciation, end of year-c</t>
        </is>
      </c>
      <c r="J1954">
        <f>SUM(J1949:J1952)</f>
        <v/>
      </c>
      <c r="O1954">
        <f>SUM(O1949:O1952)</f>
        <v/>
      </c>
    </row>
    <row r="1955">
      <c r="A1955" t="inlineStr">
        <is>
          <t>Sum check</t>
        </is>
      </c>
      <c r="J1955">
        <f>J1953-J1954</f>
        <v/>
      </c>
      <c r="O1955">
        <f>O1953-O1954</f>
        <v/>
      </c>
    </row>
    <row r="1957">
      <c r="A1957" t="inlineStr">
        <is>
          <t>Balance, end of year</t>
        </is>
      </c>
      <c r="C1957" t="inlineStr">
        <is>
          <t>Million</t>
        </is>
      </c>
      <c r="D1957" t="inlineStr">
        <is>
          <t>QQQQ</t>
        </is>
      </c>
      <c r="J1957" s="4" t="n">
        <v>16529</v>
      </c>
      <c r="O1957" s="4" t="n">
        <v>23260</v>
      </c>
    </row>
    <row r="1958">
      <c r="A1958" t="inlineStr">
        <is>
          <t>Balance, end of year-c</t>
        </is>
      </c>
      <c r="J1958">
        <f>SUM(J1953,J1945,J1937)</f>
        <v/>
      </c>
      <c r="O1958">
        <f>SUM(O1953,O1945,O1937)</f>
        <v/>
      </c>
    </row>
    <row r="1959">
      <c r="A1959" t="inlineStr">
        <is>
          <t>Sum check</t>
        </is>
      </c>
      <c r="J1959">
        <f>J1957-J1958</f>
        <v/>
      </c>
      <c r="O1959">
        <f>O1957-O1958</f>
        <v/>
      </c>
    </row>
    <row r="1961">
      <c r="A1961" t="inlineStr">
        <is>
          <t>Wind</t>
        </is>
      </c>
    </row>
    <row r="1962">
      <c r="A1962" t="inlineStr">
        <is>
          <t>Cost, beginning of year</t>
        </is>
      </c>
      <c r="C1962" t="inlineStr">
        <is>
          <t>Million</t>
        </is>
      </c>
      <c r="D1962" t="inlineStr">
        <is>
          <t>QQQQ</t>
        </is>
      </c>
      <c r="J1962" s="4" t="n">
        <v>3079</v>
      </c>
      <c r="O1962" s="4" t="n">
        <v>3212</v>
      </c>
      <c r="Y1962" s="4" t="n">
        <v>7622</v>
      </c>
      <c r="AD1962" s="4" t="n">
        <v>8576</v>
      </c>
      <c r="AI1962" s="4" t="n">
        <v>8459</v>
      </c>
      <c r="AN1962" s="4" t="n">
        <v>8398</v>
      </c>
      <c r="AS1962" s="4" t="n">
        <v>9033</v>
      </c>
    </row>
    <row r="1963">
      <c r="A1963" t="inlineStr">
        <is>
          <t>Additions, net of disposals and assets reclassified as held for sale</t>
        </is>
      </c>
      <c r="C1963" t="inlineStr">
        <is>
          <t>Million</t>
        </is>
      </c>
      <c r="D1963" s="5" t="inlineStr">
        <is>
          <t>QQQQ</t>
        </is>
      </c>
      <c r="J1963" s="4" t="n">
        <v>623</v>
      </c>
      <c r="O1963" s="4" t="n">
        <v>65</v>
      </c>
      <c r="Y1963" s="4" t="n">
        <v>-21</v>
      </c>
      <c r="AD1963" s="4" t="n">
        <v>-342</v>
      </c>
      <c r="AI1963" s="4" t="n">
        <v>-9</v>
      </c>
      <c r="AN1963" s="4" t="n">
        <v>-907</v>
      </c>
      <c r="AS1963" s="4" t="n">
        <v>950</v>
      </c>
    </row>
    <row r="1964">
      <c r="A1964" t="inlineStr">
        <is>
          <t>Changes in basis of accounting</t>
        </is>
      </c>
      <c r="C1964" t="inlineStr">
        <is>
          <t>Million</t>
        </is>
      </c>
      <c r="D1964" s="5" t="inlineStr">
        <is>
          <t>QQQQ</t>
        </is>
      </c>
      <c r="AD1964" s="4" t="n">
        <v>321</v>
      </c>
    </row>
    <row r="1965">
      <c r="A1965" t="inlineStr">
        <is>
          <t>Acquisitions through business combinations</t>
        </is>
      </c>
      <c r="C1965" t="inlineStr">
        <is>
          <t>Million</t>
        </is>
      </c>
      <c r="D1965" s="5" t="inlineStr">
        <is>
          <t>QQQQ</t>
        </is>
      </c>
      <c r="J1965" s="4" t="n">
        <v>-238</v>
      </c>
      <c r="O1965" s="4" t="n">
        <v>10</v>
      </c>
      <c r="Y1965" s="4" t="n">
        <v>1184</v>
      </c>
      <c r="AD1965" s="4" t="n">
        <v>566</v>
      </c>
      <c r="AN1965" s="4" t="n">
        <v>1643</v>
      </c>
      <c r="AS1965" s="4" t="n">
        <v>1765</v>
      </c>
    </row>
    <row r="1966">
      <c r="A1966" t="inlineStr">
        <is>
          <t>Foreign currency translation</t>
        </is>
      </c>
      <c r="C1966" t="inlineStr">
        <is>
          <t>Million</t>
        </is>
      </c>
      <c r="D1966" s="5" t="inlineStr">
        <is>
          <t>QQQQ</t>
        </is>
      </c>
      <c r="J1966" s="4" t="n">
        <v>-252</v>
      </c>
      <c r="O1966" s="4" t="n">
        <v>2</v>
      </c>
      <c r="Y1966" s="4" t="n">
        <v>-209</v>
      </c>
      <c r="AD1966" s="4" t="n">
        <v>-54</v>
      </c>
      <c r="AI1966" s="4" t="n">
        <v>-52</v>
      </c>
      <c r="AN1966" s="4" t="n">
        <v>-101</v>
      </c>
      <c r="AS1966" s="4" t="n">
        <v>156</v>
      </c>
    </row>
    <row r="1967">
      <c r="A1967" t="inlineStr">
        <is>
          <t>Cost, end of year</t>
        </is>
      </c>
      <c r="C1967" t="inlineStr">
        <is>
          <t>Million</t>
        </is>
      </c>
      <c r="D1967" t="inlineStr">
        <is>
          <t>QQQQ</t>
        </is>
      </c>
      <c r="J1967" s="4" t="n">
        <v>3212</v>
      </c>
      <c r="O1967" s="4" t="n">
        <v>3289</v>
      </c>
      <c r="Y1967" s="4" t="n">
        <v>8576</v>
      </c>
      <c r="AD1967" s="4" t="n">
        <v>9067</v>
      </c>
      <c r="AI1967" s="4" t="n">
        <v>8398</v>
      </c>
      <c r="AN1967" s="4" t="n">
        <v>9033</v>
      </c>
      <c r="AS1967" s="4" t="n">
        <v>11904</v>
      </c>
    </row>
    <row r="1968">
      <c r="A1968" t="inlineStr">
        <is>
          <t>Cost, end of year-c</t>
        </is>
      </c>
      <c r="J1968">
        <f>SUM(J1962:J1966)</f>
        <v/>
      </c>
      <c r="O1968">
        <f>SUM(O1962:O1966)</f>
        <v/>
      </c>
      <c r="Y1968">
        <f>SUM(Y1962:Y1966)</f>
        <v/>
      </c>
      <c r="AD1968">
        <f>SUM(AD1962:AD1966)</f>
        <v/>
      </c>
      <c r="AI1968">
        <f>SUM(AI1962:AI1966)</f>
        <v/>
      </c>
      <c r="AN1968">
        <f>SUM(AN1962:AN1966)</f>
        <v/>
      </c>
      <c r="AS1968">
        <f>SUM(AS1962:AS1966)</f>
        <v/>
      </c>
    </row>
    <row r="1969">
      <c r="A1969" t="inlineStr">
        <is>
          <t>Sum check</t>
        </is>
      </c>
      <c r="J1969">
        <f>J1967-J1968</f>
        <v/>
      </c>
      <c r="O1969">
        <f>O1967-O1968</f>
        <v/>
      </c>
      <c r="Y1969">
        <f>Y1967-Y1968</f>
        <v/>
      </c>
      <c r="AD1969">
        <f>AD1967-AD1968</f>
        <v/>
      </c>
      <c r="AI1969">
        <f>AI1967-AI1968</f>
        <v/>
      </c>
      <c r="AN1969">
        <f>AN1967-AN1968</f>
        <v/>
      </c>
      <c r="AS1969">
        <f>AS1967-AS1968</f>
        <v/>
      </c>
    </row>
    <row r="1971">
      <c r="A1971" t="inlineStr">
        <is>
          <t>Accumulated fair value changes, beginning of year</t>
        </is>
      </c>
      <c r="C1971" t="inlineStr">
        <is>
          <t>Million</t>
        </is>
      </c>
      <c r="D1971" t="inlineStr">
        <is>
          <t>QQQQ</t>
        </is>
      </c>
      <c r="J1971" s="4" t="n">
        <v>657</v>
      </c>
      <c r="O1971" s="4" t="n">
        <v>561</v>
      </c>
      <c r="Y1971" s="4" t="n">
        <v>1053</v>
      </c>
      <c r="AD1971" s="4" t="n">
        <v>2079</v>
      </c>
      <c r="AI1971" s="4" t="n">
        <v>2588</v>
      </c>
      <c r="AN1971" s="4" t="n">
        <v>2908</v>
      </c>
      <c r="AS1971" s="4" t="n">
        <v>2461</v>
      </c>
    </row>
    <row r="1972">
      <c r="A1972" t="inlineStr">
        <is>
          <t>Fair value changes</t>
        </is>
      </c>
      <c r="C1972" t="inlineStr">
        <is>
          <t>Million</t>
        </is>
      </c>
      <c r="D1972" s="5" t="inlineStr">
        <is>
          <t>QQQQ</t>
        </is>
      </c>
      <c r="J1972" s="4" t="n">
        <v>41</v>
      </c>
      <c r="O1972" s="4" t="n">
        <v>184</v>
      </c>
      <c r="Y1972" s="4" t="n">
        <v>1221</v>
      </c>
      <c r="AD1972" s="4" t="n">
        <v>669</v>
      </c>
      <c r="AI1972" s="4" t="n">
        <v>402</v>
      </c>
      <c r="AN1972" s="4" t="n">
        <v>-44</v>
      </c>
      <c r="AS1972" s="4" t="n">
        <v>1060</v>
      </c>
    </row>
    <row r="1973">
      <c r="A1973" t="inlineStr">
        <is>
          <t>Dispositions and assets reclassified as held for sale</t>
        </is>
      </c>
      <c r="C1973" t="inlineStr">
        <is>
          <t>Million</t>
        </is>
      </c>
      <c r="D1973" s="5" t="inlineStr">
        <is>
          <t>QQQQ</t>
        </is>
      </c>
      <c r="J1973" s="4" t="n">
        <v>-4</v>
      </c>
      <c r="AD1973" s="4" t="n">
        <v>-126</v>
      </c>
      <c r="AN1973" s="4" t="n">
        <v>-354</v>
      </c>
      <c r="AS1973" s="4" t="n">
        <v>-135</v>
      </c>
    </row>
    <row r="1974">
      <c r="A1974" t="inlineStr">
        <is>
          <t>Foreign currency translation and other</t>
        </is>
      </c>
      <c r="C1974" t="inlineStr">
        <is>
          <t>Million</t>
        </is>
      </c>
      <c r="D1974" s="5" t="inlineStr">
        <is>
          <t>QQQQ</t>
        </is>
      </c>
      <c r="J1974" s="4" t="n">
        <v>-133</v>
      </c>
      <c r="O1974" s="4" t="n">
        <v>22</v>
      </c>
    </row>
    <row r="1975">
      <c r="A1975" t="inlineStr">
        <is>
          <t>Foreign currency translation</t>
        </is>
      </c>
      <c r="C1975" t="inlineStr">
        <is>
          <t>Million</t>
        </is>
      </c>
      <c r="D1975" s="5" t="inlineStr">
        <is>
          <t>QQQQ</t>
        </is>
      </c>
      <c r="Y1975" s="4" t="n">
        <v>-195</v>
      </c>
      <c r="AD1975" s="4" t="n">
        <v>-34</v>
      </c>
      <c r="AI1975" s="4" t="n">
        <v>-82</v>
      </c>
      <c r="AN1975" s="4" t="n">
        <v>-49</v>
      </c>
      <c r="AS1975" s="4" t="n">
        <v>-133</v>
      </c>
    </row>
    <row r="1976">
      <c r="A1976" t="inlineStr">
        <is>
          <t>Accumulated fair value changes, end of year</t>
        </is>
      </c>
      <c r="C1976" t="inlineStr">
        <is>
          <t>Million</t>
        </is>
      </c>
      <c r="D1976" t="inlineStr">
        <is>
          <t>QQQQ</t>
        </is>
      </c>
      <c r="J1976" s="4" t="n">
        <v>561</v>
      </c>
      <c r="O1976" s="4" t="n">
        <v>767</v>
      </c>
      <c r="Y1976" s="4" t="n">
        <v>2079</v>
      </c>
      <c r="AD1976" s="4" t="n">
        <v>2588</v>
      </c>
      <c r="AI1976" s="4" t="n">
        <v>2908</v>
      </c>
      <c r="AN1976" s="4" t="n">
        <v>2461</v>
      </c>
      <c r="AS1976" s="4" t="n">
        <v>3253</v>
      </c>
    </row>
    <row r="1977">
      <c r="A1977" t="inlineStr">
        <is>
          <t>Accumulated fair value changes, end of year-c</t>
        </is>
      </c>
      <c r="J1977">
        <f>SUM(J1971:J1975)</f>
        <v/>
      </c>
      <c r="O1977">
        <f>SUM(O1971:O1975)</f>
        <v/>
      </c>
      <c r="Y1977">
        <f>SUM(Y1971:Y1975)</f>
        <v/>
      </c>
      <c r="AD1977">
        <f>SUM(AD1971:AD1975)</f>
        <v/>
      </c>
      <c r="AI1977">
        <f>SUM(AI1971:AI1975)</f>
        <v/>
      </c>
      <c r="AN1977">
        <f>SUM(AN1971:AN1975)</f>
        <v/>
      </c>
      <c r="AS1977">
        <f>SUM(AS1971:AS1975)</f>
        <v/>
      </c>
    </row>
    <row r="1978">
      <c r="A1978" t="inlineStr">
        <is>
          <t>Sum check</t>
        </is>
      </c>
      <c r="J1978">
        <f>J1976-J1977</f>
        <v/>
      </c>
      <c r="O1978">
        <f>O1976-O1977</f>
        <v/>
      </c>
      <c r="Y1978">
        <f>Y1976-Y1977</f>
        <v/>
      </c>
      <c r="AD1978">
        <f>AD1976-AD1977</f>
        <v/>
      </c>
      <c r="AI1978">
        <f>AI1976-AI1977</f>
        <v/>
      </c>
      <c r="AN1978">
        <f>AN1976-AN1977</f>
        <v/>
      </c>
      <c r="AS1978">
        <f>AS1976-AS1977</f>
        <v/>
      </c>
    </row>
    <row r="1980">
      <c r="A1980" t="inlineStr">
        <is>
          <t>Accumulated depreciation, beginning of year</t>
        </is>
      </c>
      <c r="C1980" t="inlineStr">
        <is>
          <t>Million</t>
        </is>
      </c>
      <c r="D1980" t="inlineStr">
        <is>
          <t>QQQQ</t>
        </is>
      </c>
      <c r="J1980" s="4" t="n">
        <v>-453</v>
      </c>
      <c r="O1980" s="4" t="n">
        <v>-564</v>
      </c>
      <c r="Y1980" s="4" t="n">
        <v>-1008</v>
      </c>
      <c r="AD1980" s="4" t="n">
        <v>-1358</v>
      </c>
      <c r="AI1980" s="4" t="n">
        <v>-1781</v>
      </c>
      <c r="AN1980" s="4" t="n">
        <v>-2293</v>
      </c>
      <c r="AS1980" s="4" t="n">
        <v>-2086</v>
      </c>
    </row>
    <row r="1981">
      <c r="A1981" t="inlineStr">
        <is>
          <t>Depreciation expenses</t>
        </is>
      </c>
      <c r="C1981" t="inlineStr">
        <is>
          <t>Million</t>
        </is>
      </c>
      <c r="D1981" s="5" t="inlineStr">
        <is>
          <t>QQQQ</t>
        </is>
      </c>
      <c r="J1981" s="4" t="n">
        <v>-201</v>
      </c>
      <c r="O1981" s="4" t="n">
        <v>-200</v>
      </c>
      <c r="Y1981" s="4" t="n">
        <v>-416</v>
      </c>
      <c r="AD1981" s="4" t="n">
        <v>-502</v>
      </c>
      <c r="AI1981" s="4" t="n">
        <v>-546</v>
      </c>
      <c r="AN1981" s="4" t="n">
        <v>-599</v>
      </c>
      <c r="AS1981" s="4" t="n">
        <v>-557</v>
      </c>
    </row>
    <row r="1982">
      <c r="A1982" t="inlineStr">
        <is>
          <t>Dispositions and assets reclassified as held for sale</t>
        </is>
      </c>
      <c r="C1982" t="inlineStr">
        <is>
          <t>Million</t>
        </is>
      </c>
      <c r="D1982" s="5" t="inlineStr">
        <is>
          <t>QQQQ</t>
        </is>
      </c>
      <c r="J1982" s="4" t="n">
        <v>37</v>
      </c>
      <c r="O1982" s="4" t="n">
        <v>1</v>
      </c>
      <c r="Y1982" s="4" t="n">
        <v>6</v>
      </c>
      <c r="AD1982" s="4" t="n">
        <v>101</v>
      </c>
      <c r="AI1982" s="4" t="n">
        <v>25</v>
      </c>
      <c r="AN1982" s="4" t="n">
        <v>792</v>
      </c>
      <c r="AS1982" s="4" t="n">
        <v>4</v>
      </c>
    </row>
    <row r="1983">
      <c r="A1983" t="inlineStr">
        <is>
          <t>Foreign currency translation and other</t>
        </is>
      </c>
      <c r="C1983" t="inlineStr">
        <is>
          <t>Million</t>
        </is>
      </c>
      <c r="D1983" s="5" t="inlineStr">
        <is>
          <t>QQQQ</t>
        </is>
      </c>
      <c r="J1983" s="4" t="n">
        <v>53</v>
      </c>
    </row>
    <row r="1984">
      <c r="A1984" t="inlineStr">
        <is>
          <t>Foreign currency translation</t>
        </is>
      </c>
      <c r="C1984" t="inlineStr">
        <is>
          <t>Million</t>
        </is>
      </c>
      <c r="D1984" s="5" t="inlineStr">
        <is>
          <t>QQQQ</t>
        </is>
      </c>
      <c r="Y1984" s="4" t="n">
        <v>60</v>
      </c>
      <c r="AD1984" s="4" t="n">
        <v>-22</v>
      </c>
      <c r="AI1984" s="4" t="n">
        <v>9</v>
      </c>
      <c r="AN1984" s="4" t="n">
        <v>14</v>
      </c>
      <c r="AS1984" s="4" t="n">
        <v>-222</v>
      </c>
    </row>
    <row r="1985">
      <c r="A1985" t="inlineStr">
        <is>
          <t>Accumulated depreciation, end of year</t>
        </is>
      </c>
      <c r="C1985" t="inlineStr">
        <is>
          <t>Million</t>
        </is>
      </c>
      <c r="D1985" t="inlineStr">
        <is>
          <t>QQQQ</t>
        </is>
      </c>
      <c r="J1985" s="4" t="n">
        <v>-564</v>
      </c>
      <c r="O1985" s="4" t="n">
        <v>-763</v>
      </c>
      <c r="Y1985" s="4" t="n">
        <v>-1358</v>
      </c>
      <c r="AD1985" s="4" t="n">
        <v>-1781</v>
      </c>
      <c r="AI1985" s="4" t="n">
        <v>-2293</v>
      </c>
      <c r="AN1985" s="4" t="n">
        <v>-2086</v>
      </c>
      <c r="AS1985" s="4" t="n">
        <v>-2861</v>
      </c>
    </row>
    <row r="1986">
      <c r="A1986" t="inlineStr">
        <is>
          <t>Accumulated depreciation, end of year-c</t>
        </is>
      </c>
      <c r="J1986">
        <f>SUM(J1980:J1984)</f>
        <v/>
      </c>
      <c r="O1986">
        <f>SUM(O1980:O1984)</f>
        <v/>
      </c>
      <c r="Y1986">
        <f>SUM(Y1980:Y1984)</f>
        <v/>
      </c>
      <c r="AD1986">
        <f>SUM(AD1980:AD1984)</f>
        <v/>
      </c>
      <c r="AI1986">
        <f>SUM(AI1980:AI1984)</f>
        <v/>
      </c>
      <c r="AN1986">
        <f>SUM(AN1980:AN1984)</f>
        <v/>
      </c>
      <c r="AS1986">
        <f>SUM(AS1980:AS1984)</f>
        <v/>
      </c>
    </row>
    <row r="1987">
      <c r="A1987" t="inlineStr">
        <is>
          <t>Sum check</t>
        </is>
      </c>
      <c r="J1987">
        <f>J1985-J1986</f>
        <v/>
      </c>
      <c r="O1987">
        <f>O1985-O1986</f>
        <v/>
      </c>
      <c r="Y1987">
        <f>Y1985-Y1986</f>
        <v/>
      </c>
      <c r="AD1987">
        <f>AD1985-AD1986</f>
        <v/>
      </c>
      <c r="AI1987">
        <f>AI1985-AI1986</f>
        <v/>
      </c>
      <c r="AN1987">
        <f>AN1985-AN1986</f>
        <v/>
      </c>
      <c r="AS1987">
        <f>AS1985-AS1986</f>
        <v/>
      </c>
    </row>
    <row r="1989">
      <c r="A1989" t="inlineStr">
        <is>
          <t>Balance, end of year</t>
        </is>
      </c>
      <c r="C1989" t="inlineStr">
        <is>
          <t>Million</t>
        </is>
      </c>
      <c r="D1989" t="inlineStr">
        <is>
          <t>QQQQ</t>
        </is>
      </c>
      <c r="J1989" s="4" t="n">
        <v>3209</v>
      </c>
      <c r="O1989" s="4" t="n">
        <v>3293</v>
      </c>
      <c r="Y1989" s="4" t="n">
        <v>9297</v>
      </c>
      <c r="AD1989" s="4" t="n">
        <v>9874</v>
      </c>
      <c r="AI1989" s="4" t="n">
        <v>9013</v>
      </c>
      <c r="AN1989" s="4" t="n">
        <v>9408</v>
      </c>
      <c r="AS1989" s="4" t="n">
        <v>12296</v>
      </c>
    </row>
    <row r="1990">
      <c r="A1990" t="inlineStr">
        <is>
          <t>Balance, end of year-c</t>
        </is>
      </c>
      <c r="J1990">
        <f>SUM(J1985,J1976,J1967)</f>
        <v/>
      </c>
      <c r="O1990">
        <f>SUM(O1985,O1976,O1967)</f>
        <v/>
      </c>
      <c r="Y1990">
        <f>SUM(Y1985,Y1976,Y1967)</f>
        <v/>
      </c>
      <c r="AD1990">
        <f>SUM(AD1985,AD1976,AD1967)</f>
        <v/>
      </c>
      <c r="AI1990">
        <f>SUM(AI1985,AI1976,AI1967)</f>
        <v/>
      </c>
      <c r="AN1990">
        <f>SUM(AN1985,AN1976,AN1967)</f>
        <v/>
      </c>
      <c r="AS1990">
        <f>SUM(AS1985,AS1976,AS1967)</f>
        <v/>
      </c>
    </row>
    <row r="1991">
      <c r="A1991" t="inlineStr">
        <is>
          <t>Sum check</t>
        </is>
      </c>
      <c r="J1991">
        <f>J1989-J1990</f>
        <v/>
      </c>
      <c r="O1991">
        <f>O1989-O1990</f>
        <v/>
      </c>
      <c r="Y1991">
        <f>Y1989-Y1990</f>
        <v/>
      </c>
      <c r="AD1991">
        <f>AD1989-AD1990</f>
        <v/>
      </c>
      <c r="AI1991">
        <f>AI1989-AI1990</f>
        <v/>
      </c>
      <c r="AN1991">
        <f>AN1989-AN1990</f>
        <v/>
      </c>
      <c r="AS1991">
        <f>AS1989-AS1990</f>
        <v/>
      </c>
    </row>
    <row r="1993">
      <c r="A1993" t="inlineStr">
        <is>
          <t>Solar and  other</t>
        </is>
      </c>
    </row>
    <row r="1994">
      <c r="A1994" t="inlineStr">
        <is>
          <t>Cost, beginning of year</t>
        </is>
      </c>
      <c r="C1994" t="inlineStr">
        <is>
          <t>Million</t>
        </is>
      </c>
      <c r="D1994" t="inlineStr">
        <is>
          <t>QQQQ</t>
        </is>
      </c>
      <c r="Y1994" s="4" t="n">
        <v>2702</v>
      </c>
      <c r="AD1994" s="4" t="n">
        <v>3664</v>
      </c>
      <c r="AI1994" s="4" t="n">
        <v>5287</v>
      </c>
      <c r="AN1994" s="4" t="n">
        <v>6541</v>
      </c>
      <c r="AS1994" s="4" t="n">
        <v>7684</v>
      </c>
    </row>
    <row r="1995">
      <c r="A1995" t="inlineStr">
        <is>
          <t>Additions, net of disposals and assets reclassified as held for sale</t>
        </is>
      </c>
      <c r="C1995" t="inlineStr">
        <is>
          <t>Million</t>
        </is>
      </c>
      <c r="D1995" s="5" t="inlineStr">
        <is>
          <t>QQQQ</t>
        </is>
      </c>
      <c r="Y1995" s="4" t="n">
        <v>-684</v>
      </c>
      <c r="AD1995" s="4" t="n">
        <v>280</v>
      </c>
      <c r="AI1995" s="4" t="n">
        <v>284</v>
      </c>
      <c r="AN1995" s="4" t="n">
        <v>648</v>
      </c>
      <c r="AS1995" s="4" t="n">
        <v>1267</v>
      </c>
    </row>
    <row r="1996">
      <c r="A1996" t="inlineStr">
        <is>
          <t>Changes in basis of accounting</t>
        </is>
      </c>
      <c r="C1996" t="inlineStr">
        <is>
          <t>Million</t>
        </is>
      </c>
      <c r="D1996" s="5" t="inlineStr">
        <is>
          <t>QQQQ</t>
        </is>
      </c>
      <c r="AD1996" s="4" t="n">
        <v>3</v>
      </c>
    </row>
    <row r="1997">
      <c r="A1997" t="inlineStr">
        <is>
          <t>Acquisitions through business combinations</t>
        </is>
      </c>
      <c r="C1997" t="inlineStr">
        <is>
          <t>Million</t>
        </is>
      </c>
      <c r="D1997" s="5" t="inlineStr">
        <is>
          <t>QQQQ</t>
        </is>
      </c>
      <c r="Y1997" s="4" t="n">
        <v>1784</v>
      </c>
      <c r="AD1997" s="4" t="n">
        <v>742</v>
      </c>
      <c r="AI1997" s="4" t="n">
        <v>661</v>
      </c>
      <c r="AN1997" s="4" t="n">
        <v>723</v>
      </c>
      <c r="AS1997" s="4" t="n">
        <v>1321</v>
      </c>
    </row>
    <row r="1998">
      <c r="A1998" t="inlineStr">
        <is>
          <t>Foreign currency translation</t>
        </is>
      </c>
      <c r="C1998" t="inlineStr">
        <is>
          <t>Million</t>
        </is>
      </c>
      <c r="D1998" s="5" t="inlineStr">
        <is>
          <t>QQQQ</t>
        </is>
      </c>
      <c r="Y1998" s="4" t="n">
        <v>-138</v>
      </c>
      <c r="AD1998" s="4" t="n">
        <v>-35</v>
      </c>
      <c r="AI1998" s="4" t="n">
        <v>309</v>
      </c>
      <c r="AN1998" s="4" t="n">
        <v>-228</v>
      </c>
      <c r="AS1998" s="4" t="n">
        <v>-173</v>
      </c>
    </row>
    <row r="1999">
      <c r="A1999" t="inlineStr">
        <is>
          <t>Cost, end of year</t>
        </is>
      </c>
      <c r="C1999" t="inlineStr">
        <is>
          <t>Million</t>
        </is>
      </c>
      <c r="D1999" t="inlineStr">
        <is>
          <t>QQQQ</t>
        </is>
      </c>
      <c r="Y1999" s="4" t="n">
        <v>3664</v>
      </c>
      <c r="AD1999" s="4" t="n">
        <v>4654</v>
      </c>
      <c r="AI1999" s="4" t="n">
        <v>6541</v>
      </c>
      <c r="AN1999" s="4" t="n">
        <v>7684</v>
      </c>
      <c r="AS1999" s="4" t="n">
        <v>10099</v>
      </c>
    </row>
    <row r="2000">
      <c r="A2000" t="inlineStr">
        <is>
          <t>Cost, end of year-c</t>
        </is>
      </c>
      <c r="Y2000">
        <f>SUM(Y1994:Y1998)</f>
        <v/>
      </c>
      <c r="AD2000">
        <f>SUM(AD1994:AD1998)</f>
        <v/>
      </c>
      <c r="AI2000">
        <f>SUM(AI1994:AI1998)</f>
        <v/>
      </c>
      <c r="AN2000">
        <f>SUM(AN1994:AN1998)</f>
        <v/>
      </c>
      <c r="AS2000">
        <f>SUM(AS1994:AS1998)</f>
        <v/>
      </c>
    </row>
    <row r="2001">
      <c r="A2001" t="inlineStr">
        <is>
          <t>Sum check</t>
        </is>
      </c>
      <c r="Y2001">
        <f>Y1999-Y2000</f>
        <v/>
      </c>
      <c r="AD2001">
        <f>AD1999-AD2000</f>
        <v/>
      </c>
      <c r="AI2001">
        <f>AI1999-AI2000</f>
        <v/>
      </c>
      <c r="AN2001">
        <f>AN1999-AN2000</f>
        <v/>
      </c>
      <c r="AS2001">
        <f>AS1999-AS2000</f>
        <v/>
      </c>
    </row>
    <row r="2003">
      <c r="A2003" t="inlineStr">
        <is>
          <t>Accumulated fair value changes, beginning of year</t>
        </is>
      </c>
      <c r="C2003" t="inlineStr">
        <is>
          <t>Million</t>
        </is>
      </c>
      <c r="D2003" t="inlineStr">
        <is>
          <t>QQQQ</t>
        </is>
      </c>
      <c r="Y2003" s="4" t="n">
        <v>51</v>
      </c>
      <c r="AD2003" s="4" t="n">
        <v>765</v>
      </c>
      <c r="AI2003" s="4" t="n">
        <v>950</v>
      </c>
      <c r="AN2003" s="4" t="n">
        <v>1465</v>
      </c>
      <c r="AS2003" s="4" t="n">
        <v>1704</v>
      </c>
    </row>
    <row r="2004">
      <c r="A2004" t="inlineStr">
        <is>
          <t>Fair value changes</t>
        </is>
      </c>
      <c r="C2004" t="inlineStr">
        <is>
          <t>Million</t>
        </is>
      </c>
      <c r="D2004" s="5" t="inlineStr">
        <is>
          <t>QQQQ</t>
        </is>
      </c>
      <c r="Y2004" s="4" t="n">
        <v>702</v>
      </c>
      <c r="AD2004" s="4" t="n">
        <v>195</v>
      </c>
      <c r="AI2004" s="4" t="n">
        <v>530</v>
      </c>
      <c r="AN2004" s="4" t="n">
        <v>282</v>
      </c>
      <c r="AS2004" s="4" t="n">
        <v>162</v>
      </c>
    </row>
    <row r="2005">
      <c r="A2005" t="inlineStr">
        <is>
          <t>Dispositions and assets reclassified as held for sale</t>
        </is>
      </c>
      <c r="C2005" t="inlineStr">
        <is>
          <t>Million</t>
        </is>
      </c>
      <c r="D2005" s="5" t="inlineStr">
        <is>
          <t>QQQQ</t>
        </is>
      </c>
      <c r="AD2005" s="4" t="n">
        <v>-35</v>
      </c>
    </row>
    <row r="2006">
      <c r="A2006" t="inlineStr">
        <is>
          <t>Foreign currency translation</t>
        </is>
      </c>
      <c r="C2006" t="inlineStr">
        <is>
          <t>Million</t>
        </is>
      </c>
      <c r="D2006" s="5" t="inlineStr">
        <is>
          <t>QQQQ</t>
        </is>
      </c>
      <c r="Y2006" s="4" t="n">
        <v>12</v>
      </c>
      <c r="AD2006" s="4" t="n">
        <v>25</v>
      </c>
      <c r="AI2006" s="4" t="n">
        <v>-15</v>
      </c>
      <c r="AN2006" s="4" t="n">
        <v>-43</v>
      </c>
      <c r="AS2006" s="4" t="n">
        <v>-35</v>
      </c>
    </row>
    <row r="2007">
      <c r="A2007" t="inlineStr">
        <is>
          <t>Accumulated fair value changes, end of year</t>
        </is>
      </c>
      <c r="C2007" t="inlineStr">
        <is>
          <t>Million</t>
        </is>
      </c>
      <c r="D2007" t="inlineStr">
        <is>
          <t>QQQQ</t>
        </is>
      </c>
      <c r="Y2007" s="4" t="n">
        <v>765</v>
      </c>
      <c r="AD2007" s="4" t="n">
        <v>950</v>
      </c>
      <c r="AI2007" s="4" t="n">
        <v>1465</v>
      </c>
      <c r="AN2007" s="4" t="n">
        <v>1704</v>
      </c>
      <c r="AS2007" s="4" t="n">
        <v>1831</v>
      </c>
    </row>
    <row r="2008">
      <c r="A2008" t="inlineStr">
        <is>
          <t>Accumulated fair value changes, end of year-c</t>
        </is>
      </c>
      <c r="Y2008">
        <f>SUM(Y2003:Y2006)</f>
        <v/>
      </c>
      <c r="AD2008">
        <f>SUM(AD2003:AD2006)</f>
        <v/>
      </c>
      <c r="AI2008">
        <f>SUM(AI2003:AI2006)</f>
        <v/>
      </c>
      <c r="AN2008">
        <f>SUM(AN2003:AN2006)</f>
        <v/>
      </c>
      <c r="AS2008">
        <f>SUM(AS2003:AS2006)</f>
        <v/>
      </c>
    </row>
    <row r="2009">
      <c r="A2009" t="inlineStr">
        <is>
          <t>Sum check</t>
        </is>
      </c>
      <c r="Y2009">
        <f>Y2007-Y2008</f>
        <v/>
      </c>
      <c r="AD2009">
        <f>AD2007-AD2008</f>
        <v/>
      </c>
      <c r="AI2009">
        <f>AI2007-AI2008</f>
        <v/>
      </c>
      <c r="AN2009">
        <f>AN2007-AN2008</f>
        <v/>
      </c>
      <c r="AS2009">
        <f>AS2007-AS2008</f>
        <v/>
      </c>
    </row>
    <row r="2011">
      <c r="A2011" t="inlineStr">
        <is>
          <t>Accumulated depreciation, beginning of year</t>
        </is>
      </c>
      <c r="C2011" t="inlineStr">
        <is>
          <t>Million</t>
        </is>
      </c>
      <c r="D2011" t="inlineStr">
        <is>
          <t>QQQQ</t>
        </is>
      </c>
      <c r="Y2011" s="4" t="n">
        <v>-109</v>
      </c>
      <c r="AD2011" s="4" t="n">
        <v>-260</v>
      </c>
      <c r="AI2011" s="4" t="n">
        <v>-497</v>
      </c>
      <c r="AN2011" s="4" t="n">
        <v>-846</v>
      </c>
      <c r="AS2011" s="4" t="n">
        <v>-1172</v>
      </c>
    </row>
    <row r="2012">
      <c r="A2012" t="inlineStr">
        <is>
          <t>Depreciation expenses</t>
        </is>
      </c>
      <c r="C2012" t="inlineStr">
        <is>
          <t>Million</t>
        </is>
      </c>
      <c r="D2012" s="5" t="inlineStr">
        <is>
          <t>QQQQ</t>
        </is>
      </c>
      <c r="Y2012" s="4" t="n">
        <v>-192</v>
      </c>
      <c r="AD2012" s="4" t="n">
        <v>-245</v>
      </c>
      <c r="AI2012" s="4" t="n">
        <v>-302</v>
      </c>
      <c r="AN2012" s="4" t="n">
        <v>-355</v>
      </c>
      <c r="AS2012" s="4" t="n">
        <v>-413</v>
      </c>
    </row>
    <row r="2013">
      <c r="A2013" t="inlineStr">
        <is>
          <t>Dispositions and assets reclassified as held for sale</t>
        </is>
      </c>
      <c r="C2013" t="inlineStr">
        <is>
          <t>Million</t>
        </is>
      </c>
      <c r="D2013" s="5" t="inlineStr">
        <is>
          <t>QQQQ</t>
        </is>
      </c>
      <c r="Y2013" s="4" t="n">
        <v>35</v>
      </c>
      <c r="AD2013" s="4" t="n">
        <v>9</v>
      </c>
      <c r="AI2013" s="4" t="n">
        <v>9</v>
      </c>
      <c r="AN2013" s="4" t="n">
        <v>1</v>
      </c>
      <c r="AS2013" s="4" t="n">
        <v>7</v>
      </c>
    </row>
    <row r="2014">
      <c r="A2014" t="inlineStr">
        <is>
          <t>Foreign currency translation</t>
        </is>
      </c>
      <c r="C2014" t="inlineStr">
        <is>
          <t>Million</t>
        </is>
      </c>
      <c r="D2014" s="5" t="inlineStr">
        <is>
          <t>QQQQ</t>
        </is>
      </c>
      <c r="Y2014" s="4" t="n">
        <v>6</v>
      </c>
      <c r="AD2014" s="4" t="n">
        <v>-1</v>
      </c>
      <c r="AI2014" s="4" t="n">
        <v>-56</v>
      </c>
      <c r="AN2014" s="4" t="n">
        <v>28</v>
      </c>
      <c r="AS2014" s="4" t="n">
        <v>37</v>
      </c>
    </row>
    <row r="2015">
      <c r="A2015" t="inlineStr">
        <is>
          <t>Accumulated depreciation, end of year</t>
        </is>
      </c>
      <c r="C2015" t="inlineStr">
        <is>
          <t>Million</t>
        </is>
      </c>
      <c r="D2015" t="inlineStr">
        <is>
          <t>QQQQ</t>
        </is>
      </c>
      <c r="Y2015" s="4" t="n">
        <v>-260</v>
      </c>
      <c r="AD2015" s="4" t="n">
        <v>-497</v>
      </c>
      <c r="AI2015" s="4" t="n">
        <v>-846</v>
      </c>
      <c r="AN2015" s="4" t="n">
        <v>-1172</v>
      </c>
      <c r="AS2015" s="4" t="n">
        <v>-1541</v>
      </c>
    </row>
    <row r="2016">
      <c r="A2016" t="inlineStr">
        <is>
          <t>Accumulated depreciation, end of year-c</t>
        </is>
      </c>
      <c r="Y2016">
        <f>SUM(Y2011:Y2014)</f>
        <v/>
      </c>
      <c r="AD2016">
        <f>SUM(AD2011:AD2014)</f>
        <v/>
      </c>
      <c r="AI2016">
        <f>SUM(AI2011:AI2014)</f>
        <v/>
      </c>
      <c r="AN2016">
        <f>SUM(AN2011:AN2014)</f>
        <v/>
      </c>
      <c r="AS2016">
        <f>SUM(AS2011:AS2014)</f>
        <v/>
      </c>
    </row>
    <row r="2017">
      <c r="A2017" t="inlineStr">
        <is>
          <t>Sum check</t>
        </is>
      </c>
      <c r="Y2017">
        <f>Y2015-Y2016</f>
        <v/>
      </c>
      <c r="AD2017">
        <f>AD2015-AD2016</f>
        <v/>
      </c>
      <c r="AI2017">
        <f>AI2015-AI2016</f>
        <v/>
      </c>
      <c r="AN2017">
        <f>AN2015-AN2016</f>
        <v/>
      </c>
      <c r="AS2017">
        <f>AS2015-AS2016</f>
        <v/>
      </c>
    </row>
    <row r="2019">
      <c r="A2019" t="inlineStr">
        <is>
          <t>Balance, end of year</t>
        </is>
      </c>
      <c r="C2019" t="inlineStr">
        <is>
          <t>Million</t>
        </is>
      </c>
      <c r="D2019" t="inlineStr">
        <is>
          <t>QQQQ</t>
        </is>
      </c>
      <c r="Y2019" s="4" t="n">
        <v>4169</v>
      </c>
      <c r="AD2019" s="4" t="n">
        <v>5107</v>
      </c>
      <c r="AI2019" s="4" t="n">
        <v>7160</v>
      </c>
      <c r="AN2019" s="4" t="n">
        <v>8216</v>
      </c>
      <c r="AS2019" s="4" t="n">
        <v>10389</v>
      </c>
    </row>
    <row r="2020">
      <c r="A2020" t="inlineStr">
        <is>
          <t>Balance, end of year-c</t>
        </is>
      </c>
      <c r="Y2020">
        <f>SUM(Y2015,Y2007,Y1999)</f>
        <v/>
      </c>
      <c r="AD2020">
        <f>SUM(AD2015,AD2007,AD1999)</f>
        <v/>
      </c>
      <c r="AI2020">
        <f>SUM(AI2015,AI2007,AI1999)</f>
        <v/>
      </c>
      <c r="AN2020">
        <f>SUM(AN2015,AN2007,AN1999)</f>
        <v/>
      </c>
      <c r="AS2020">
        <f>SUM(AS2015,AS2007,AS1999)</f>
        <v/>
      </c>
    </row>
    <row r="2021">
      <c r="A2021" t="inlineStr">
        <is>
          <t>Sum check</t>
        </is>
      </c>
      <c r="Y2021">
        <f>Y2019-Y2020</f>
        <v/>
      </c>
      <c r="AD2021">
        <f>AD2019-AD2020</f>
        <v/>
      </c>
      <c r="AI2021">
        <f>AI2019-AI2020</f>
        <v/>
      </c>
      <c r="AN2021">
        <f>AN2019-AN2020</f>
        <v/>
      </c>
      <c r="AS2021">
        <f>AS2019-AS2020</f>
        <v/>
      </c>
    </row>
    <row r="2023">
      <c r="A2023" t="inlineStr">
        <is>
          <t>Wind energy, solar and other</t>
        </is>
      </c>
    </row>
    <row r="2024">
      <c r="A2024" t="inlineStr">
        <is>
          <t>Cost, beginning of year</t>
        </is>
      </c>
      <c r="C2024" t="inlineStr">
        <is>
          <t>Million</t>
        </is>
      </c>
      <c r="D2024" t="inlineStr">
        <is>
          <t>QQQQ</t>
        </is>
      </c>
      <c r="T2024" s="4" t="n">
        <v>3649</v>
      </c>
    </row>
    <row r="2025">
      <c r="A2025" t="inlineStr">
        <is>
          <t>Additions, net of disposals and assets reclassified as held for sale</t>
        </is>
      </c>
      <c r="C2025" t="inlineStr">
        <is>
          <t>Million</t>
        </is>
      </c>
      <c r="D2025" s="5" t="inlineStr">
        <is>
          <t>QQQQ</t>
        </is>
      </c>
      <c r="T2025" s="4" t="n">
        <v>-273</v>
      </c>
    </row>
    <row r="2026">
      <c r="A2026" t="inlineStr">
        <is>
          <t>Acquisitions through business combinations</t>
        </is>
      </c>
      <c r="C2026" t="inlineStr">
        <is>
          <t>Million</t>
        </is>
      </c>
      <c r="D2026" s="5" t="inlineStr">
        <is>
          <t>QQQQ</t>
        </is>
      </c>
      <c r="T2026" s="4" t="n">
        <v>6923</v>
      </c>
    </row>
    <row r="2027">
      <c r="A2027" t="inlineStr">
        <is>
          <t>Foreign currency translation</t>
        </is>
      </c>
      <c r="C2027" t="inlineStr">
        <is>
          <t>Million</t>
        </is>
      </c>
      <c r="D2027" s="5" t="inlineStr">
        <is>
          <t>QQQQ</t>
        </is>
      </c>
      <c r="T2027" s="4" t="n">
        <v>25</v>
      </c>
    </row>
    <row r="2028">
      <c r="A2028" t="inlineStr">
        <is>
          <t>Cost, end of year</t>
        </is>
      </c>
      <c r="C2028" t="inlineStr">
        <is>
          <t>Million</t>
        </is>
      </c>
      <c r="D2028" t="inlineStr">
        <is>
          <t>QQQQ</t>
        </is>
      </c>
      <c r="T2028" s="4" t="n">
        <v>10324</v>
      </c>
    </row>
    <row r="2029">
      <c r="A2029" t="inlineStr">
        <is>
          <t>Cost, end of year-c</t>
        </is>
      </c>
      <c r="T2029">
        <f>SUM(T2024:T2027)</f>
        <v/>
      </c>
    </row>
    <row r="2030">
      <c r="A2030" t="inlineStr">
        <is>
          <t>Sum check</t>
        </is>
      </c>
      <c r="T2030">
        <f>T2028-T2029</f>
        <v/>
      </c>
    </row>
    <row r="2032">
      <c r="A2032" t="inlineStr">
        <is>
          <t>Accumulated fair value changes, beginning of year</t>
        </is>
      </c>
      <c r="C2032" t="inlineStr">
        <is>
          <t>Million</t>
        </is>
      </c>
      <c r="D2032" t="inlineStr">
        <is>
          <t>QQQQ</t>
        </is>
      </c>
      <c r="T2032" s="4" t="n">
        <v>858</v>
      </c>
    </row>
    <row r="2033">
      <c r="A2033" t="inlineStr">
        <is>
          <t>Fair value changes</t>
        </is>
      </c>
      <c r="C2033" t="inlineStr">
        <is>
          <t>Million</t>
        </is>
      </c>
      <c r="D2033" s="5" t="inlineStr">
        <is>
          <t>QQQQ</t>
        </is>
      </c>
      <c r="T2033" s="4" t="n">
        <v>33</v>
      </c>
    </row>
    <row r="2034">
      <c r="A2034" t="inlineStr">
        <is>
          <t>Dispositions and assets reclassified as held for sale</t>
        </is>
      </c>
      <c r="C2034" t="inlineStr">
        <is>
          <t>Million</t>
        </is>
      </c>
      <c r="D2034" t="inlineStr">
        <is>
          <t>QQQQ</t>
        </is>
      </c>
    </row>
    <row r="2035">
      <c r="A2035" t="inlineStr">
        <is>
          <t>Foreign currency translation and other</t>
        </is>
      </c>
      <c r="C2035" t="inlineStr">
        <is>
          <t>Million</t>
        </is>
      </c>
      <c r="D2035" s="5" t="inlineStr">
        <is>
          <t>QQQQ</t>
        </is>
      </c>
      <c r="T2035" s="4" t="n">
        <v>213</v>
      </c>
    </row>
    <row r="2036">
      <c r="A2036" t="inlineStr">
        <is>
          <t>Accumulated fair value changes, end of year</t>
        </is>
      </c>
      <c r="C2036" t="inlineStr">
        <is>
          <t>Million</t>
        </is>
      </c>
      <c r="D2036" t="inlineStr">
        <is>
          <t>QQQQ</t>
        </is>
      </c>
      <c r="T2036" s="4" t="n">
        <v>1104</v>
      </c>
    </row>
    <row r="2037">
      <c r="A2037" t="inlineStr">
        <is>
          <t>Accumulated fair value changes, end of year-c</t>
        </is>
      </c>
      <c r="T2037">
        <f>SUM(T2032:T2035)</f>
        <v/>
      </c>
    </row>
    <row r="2038">
      <c r="A2038" t="inlineStr">
        <is>
          <t>Sum check</t>
        </is>
      </c>
      <c r="T2038">
        <f>T2036-T2037</f>
        <v/>
      </c>
    </row>
    <row r="2040">
      <c r="A2040" t="inlineStr">
        <is>
          <t>Accumulated depreciation, beginning of year</t>
        </is>
      </c>
      <c r="C2040" t="inlineStr">
        <is>
          <t>Million</t>
        </is>
      </c>
      <c r="D2040" t="inlineStr">
        <is>
          <t>QQQQ</t>
        </is>
      </c>
      <c r="T2040" s="4" t="n">
        <v>-829</v>
      </c>
    </row>
    <row r="2041">
      <c r="A2041" t="inlineStr">
        <is>
          <t>Depreciation expenses</t>
        </is>
      </c>
      <c r="C2041" t="inlineStr">
        <is>
          <t>Million</t>
        </is>
      </c>
      <c r="D2041" s="5" t="inlineStr">
        <is>
          <t>QQQQ</t>
        </is>
      </c>
      <c r="T2041" s="4" t="n">
        <v>-287</v>
      </c>
    </row>
    <row r="2042">
      <c r="A2042" t="inlineStr">
        <is>
          <t>Dispositions and assets reclassified as held for sale</t>
        </is>
      </c>
      <c r="C2042" t="inlineStr">
        <is>
          <t>Million</t>
        </is>
      </c>
      <c r="D2042" s="5" t="inlineStr">
        <is>
          <t>QQQQ</t>
        </is>
      </c>
      <c r="T2042" s="4" t="n">
        <v>51</v>
      </c>
    </row>
    <row r="2043">
      <c r="A2043" t="inlineStr">
        <is>
          <t>Foreign currency translation and other</t>
        </is>
      </c>
      <c r="C2043" t="inlineStr">
        <is>
          <t>Million</t>
        </is>
      </c>
      <c r="D2043" s="5" t="inlineStr">
        <is>
          <t>QQQQ</t>
        </is>
      </c>
      <c r="T2043" s="4" t="n">
        <v>-52</v>
      </c>
    </row>
    <row r="2044">
      <c r="A2044" t="inlineStr">
        <is>
          <t>Accumulated depreciation, end of year</t>
        </is>
      </c>
      <c r="C2044" t="inlineStr">
        <is>
          <t>Million</t>
        </is>
      </c>
      <c r="D2044" t="inlineStr">
        <is>
          <t>QQQQ</t>
        </is>
      </c>
      <c r="T2044" s="4" t="n">
        <v>-1117</v>
      </c>
    </row>
    <row r="2045">
      <c r="A2045" t="inlineStr">
        <is>
          <t>Accumulated depreciation, end of year-c</t>
        </is>
      </c>
      <c r="T2045">
        <f>SUM(T2040:T2043)</f>
        <v/>
      </c>
    </row>
    <row r="2046">
      <c r="A2046" t="inlineStr">
        <is>
          <t>Sum check</t>
        </is>
      </c>
      <c r="T2046">
        <f>T2044-T2045</f>
        <v/>
      </c>
    </row>
    <row r="2048">
      <c r="A2048" t="inlineStr">
        <is>
          <t>Balance, end of year</t>
        </is>
      </c>
      <c r="C2048" t="inlineStr">
        <is>
          <t>Million</t>
        </is>
      </c>
      <c r="D2048" t="inlineStr">
        <is>
          <t>QQQQ</t>
        </is>
      </c>
      <c r="T2048" s="4" t="n">
        <v>10311</v>
      </c>
    </row>
    <row r="2049">
      <c r="A2049" t="inlineStr">
        <is>
          <t>Balance, end of year-c</t>
        </is>
      </c>
      <c r="T2049">
        <f>SUM(T2044,T2036,T2028)</f>
        <v/>
      </c>
    </row>
    <row r="2050">
      <c r="A2050" t="inlineStr">
        <is>
          <t>Sum check</t>
        </is>
      </c>
      <c r="T2050">
        <f>T2048-T2049</f>
        <v/>
      </c>
    </row>
    <row r="2052">
      <c r="A2052" t="inlineStr">
        <is>
          <t>Total</t>
        </is>
      </c>
    </row>
    <row r="2053">
      <c r="A2053" t="inlineStr">
        <is>
          <t>Cost, beginning of year</t>
        </is>
      </c>
      <c r="C2053" t="inlineStr">
        <is>
          <t>Million</t>
        </is>
      </c>
      <c r="D2053" t="inlineStr">
        <is>
          <t>QQQQ</t>
        </is>
      </c>
      <c r="J2053" s="4" t="n">
        <v>11076</v>
      </c>
      <c r="O2053" s="4" t="n">
        <v>10950</v>
      </c>
      <c r="T2053" s="4" t="n">
        <v>18031</v>
      </c>
      <c r="Y2053" s="4" t="n">
        <v>24991</v>
      </c>
      <c r="AD2053" s="4" t="n">
        <v>26108</v>
      </c>
      <c r="AI2053" s="4" t="n">
        <v>27820</v>
      </c>
      <c r="AN2053" s="4" t="n">
        <v>28838</v>
      </c>
      <c r="AS2053" s="4" t="n">
        <v>30588</v>
      </c>
    </row>
    <row r="2054">
      <c r="A2054" t="inlineStr">
        <is>
          <t>Additions, net of disposals and assets reclassified as held for sale</t>
        </is>
      </c>
      <c r="C2054" t="inlineStr">
        <is>
          <t>Million</t>
        </is>
      </c>
      <c r="D2054" s="5" t="inlineStr">
        <is>
          <t>QQQQ</t>
        </is>
      </c>
      <c r="J2054" s="4" t="n">
        <v>814</v>
      </c>
      <c r="O2054" s="4" t="n">
        <v>332</v>
      </c>
      <c r="T2054" s="4" t="n">
        <v>-17</v>
      </c>
      <c r="Y2054" s="4" t="n">
        <v>-516</v>
      </c>
      <c r="AD2054" s="4" t="n">
        <v>100</v>
      </c>
      <c r="AI2054" s="4" t="n">
        <v>700</v>
      </c>
      <c r="AN2054" s="4" t="n">
        <v>475</v>
      </c>
      <c r="AS2054" s="4" t="n">
        <v>1675</v>
      </c>
    </row>
    <row r="2055">
      <c r="A2055" t="inlineStr">
        <is>
          <t>Changes in basis of accounting</t>
        </is>
      </c>
      <c r="C2055" t="inlineStr">
        <is>
          <t>Million</t>
        </is>
      </c>
      <c r="D2055" s="5" t="inlineStr">
        <is>
          <t>QQQQ</t>
        </is>
      </c>
      <c r="AD2055" s="4" t="n">
        <v>407</v>
      </c>
    </row>
    <row r="2056">
      <c r="A2056" t="inlineStr">
        <is>
          <t>Acquisitions through business combinations</t>
        </is>
      </c>
      <c r="C2056" t="inlineStr">
        <is>
          <t>Million</t>
        </is>
      </c>
      <c r="D2056" s="5" t="inlineStr">
        <is>
          <t>QQQQ</t>
        </is>
      </c>
      <c r="J2056" s="4" t="n">
        <v>299</v>
      </c>
      <c r="O2056" s="4" t="n">
        <v>5741</v>
      </c>
      <c r="T2056" s="4" t="n">
        <v>6923</v>
      </c>
      <c r="Y2056" s="4" t="n">
        <v>2968</v>
      </c>
      <c r="AD2056" s="4" t="n">
        <v>1308</v>
      </c>
      <c r="AI2056" s="4" t="n">
        <v>661</v>
      </c>
      <c r="AN2056" s="4" t="n">
        <v>2366</v>
      </c>
      <c r="AS2056" s="4" t="n">
        <v>3086</v>
      </c>
    </row>
    <row r="2057">
      <c r="A2057" t="inlineStr">
        <is>
          <t>Foreign currency translation</t>
        </is>
      </c>
      <c r="C2057" t="inlineStr">
        <is>
          <t>Million</t>
        </is>
      </c>
      <c r="D2057" s="5" t="inlineStr">
        <is>
          <t>QQQQ</t>
        </is>
      </c>
      <c r="J2057" s="4" t="n">
        <v>-1239</v>
      </c>
      <c r="O2057" s="4" t="n">
        <v>1008</v>
      </c>
      <c r="T2057" s="4" t="n">
        <v>54</v>
      </c>
      <c r="Y2057" s="4" t="n">
        <v>-1335</v>
      </c>
      <c r="AD2057" s="4" t="n">
        <v>-103</v>
      </c>
      <c r="AI2057" s="4" t="n">
        <v>-343</v>
      </c>
      <c r="AN2057" s="4" t="n">
        <v>-1091</v>
      </c>
      <c r="AS2057" s="4" t="n">
        <v>-866</v>
      </c>
    </row>
    <row r="2058">
      <c r="A2058" t="inlineStr">
        <is>
          <t>Cost, end of year</t>
        </is>
      </c>
      <c r="C2058" t="inlineStr">
        <is>
          <t>Million</t>
        </is>
      </c>
      <c r="D2058" t="inlineStr">
        <is>
          <t>QQQQ</t>
        </is>
      </c>
      <c r="J2058" s="4" t="n">
        <v>10950</v>
      </c>
      <c r="O2058" s="4" t="n">
        <v>18031</v>
      </c>
      <c r="T2058" s="4" t="n">
        <v>24991</v>
      </c>
      <c r="Y2058" s="4" t="n">
        <v>26108</v>
      </c>
      <c r="AD2058" s="4" t="n">
        <v>27820</v>
      </c>
      <c r="AI2058" s="4" t="n">
        <v>28838</v>
      </c>
      <c r="AN2058" s="4" t="n">
        <v>30588</v>
      </c>
      <c r="AS2058" s="4" t="n">
        <v>34483</v>
      </c>
    </row>
    <row r="2059">
      <c r="A2059" t="inlineStr">
        <is>
          <t>Cost, end of year-c</t>
        </is>
      </c>
      <c r="J2059">
        <f>SUM(J2053:J2057)</f>
        <v/>
      </c>
      <c r="O2059">
        <f>SUM(O2053:O2057)</f>
        <v/>
      </c>
      <c r="T2059">
        <f>SUM(T2053:T2057)</f>
        <v/>
      </c>
      <c r="Y2059">
        <f>SUM(Y2053:Y2057)</f>
        <v/>
      </c>
      <c r="AD2059">
        <f>SUM(AD2053:AD2057)</f>
        <v/>
      </c>
      <c r="AI2059">
        <f>SUM(AI2053:AI2057)</f>
        <v/>
      </c>
      <c r="AN2059">
        <f>SUM(AN2053:AN2057)</f>
        <v/>
      </c>
      <c r="AS2059">
        <f>SUM(AS2053:AS2057)</f>
        <v/>
      </c>
    </row>
    <row r="2060">
      <c r="A2060" t="inlineStr">
        <is>
          <t>Sum check 1</t>
        </is>
      </c>
      <c r="J2060">
        <f>J2058-J2059</f>
        <v/>
      </c>
      <c r="O2060">
        <f>O2058-O2059</f>
        <v/>
      </c>
      <c r="T2060">
        <f>T2058-T2059</f>
        <v/>
      </c>
      <c r="Y2060">
        <f>Y2058-Y2059</f>
        <v/>
      </c>
      <c r="AD2060">
        <f>AD2058-AD2059</f>
        <v/>
      </c>
      <c r="AI2060">
        <f>AI2058-AI2059</f>
        <v/>
      </c>
      <c r="AN2060">
        <f>AN2058-AN2059</f>
        <v/>
      </c>
      <c r="AS2060">
        <f>AS2058-AS2059</f>
        <v/>
      </c>
    </row>
    <row r="2061">
      <c r="A2061" t="inlineStr">
        <is>
          <t>Sum check 2</t>
        </is>
      </c>
      <c r="J2061">
        <f>J2058-SUM(I2029,I2000,J1968,J1938,I1908)</f>
        <v/>
      </c>
      <c r="O2061">
        <f>O2058-SUM(N2029,N2000,O1968,O1938,N1908)</f>
        <v/>
      </c>
      <c r="T2061">
        <f>T2058-SUM(T2029,S2000,S1968,S1938,T1908)</f>
        <v/>
      </c>
      <c r="Y2061">
        <f>Y2058-SUM(X2029,Y2000,Y1968,X1938,Y1908)</f>
        <v/>
      </c>
      <c r="AD2061">
        <f>AD2058-SUM(AC2029,AD2000,AD1968,AC1938,AD1908)</f>
        <v/>
      </c>
      <c r="AI2061">
        <f>AI2058-SUM(AH2029,AI2000,AI1968,AH1938,AI1908)</f>
        <v/>
      </c>
      <c r="AN2061">
        <f>AN2058-SUM(AM2029,AN2000,AN1968,AM1938,AN1908)</f>
        <v/>
      </c>
      <c r="AS2061">
        <f>AS2058-SUM(AR2029,AS2000,AS1968,AR1938,AS1908)</f>
        <v/>
      </c>
    </row>
    <row r="2063">
      <c r="A2063" t="inlineStr">
        <is>
          <t>Accumulated fair value changes, beginning of year</t>
        </is>
      </c>
      <c r="C2063" t="inlineStr">
        <is>
          <t>Million</t>
        </is>
      </c>
      <c r="D2063" t="inlineStr">
        <is>
          <t>QQQQ</t>
        </is>
      </c>
      <c r="J2063" s="4" t="n">
        <v>11534</v>
      </c>
      <c r="O2063" s="4" t="n">
        <v>11650</v>
      </c>
      <c r="T2063" s="4" t="n">
        <v>12298</v>
      </c>
      <c r="Y2063" s="4" t="n">
        <v>13280</v>
      </c>
      <c r="AD2063" s="4" t="n">
        <v>18260</v>
      </c>
      <c r="AI2063" s="4" t="n">
        <v>20465</v>
      </c>
      <c r="AN2063" s="4" t="n">
        <v>24238</v>
      </c>
      <c r="AS2063" s="4" t="n">
        <v>28138</v>
      </c>
    </row>
    <row r="2064">
      <c r="A2064" t="inlineStr">
        <is>
          <t>Fair value changes</t>
        </is>
      </c>
      <c r="C2064" t="inlineStr">
        <is>
          <t>Million</t>
        </is>
      </c>
      <c r="D2064" s="5" t="inlineStr">
        <is>
          <t>QQQQ</t>
        </is>
      </c>
      <c r="J2064" s="4" t="n">
        <v>1324</v>
      </c>
      <c r="O2064" s="4" t="n">
        <v>317</v>
      </c>
      <c r="T2064" s="4" t="n">
        <v>374</v>
      </c>
      <c r="Y2064" s="4" t="n">
        <v>5611</v>
      </c>
      <c r="AD2064" s="4" t="n">
        <v>2233</v>
      </c>
      <c r="AI2064" s="4" t="n">
        <v>4153</v>
      </c>
      <c r="AN2064" s="4" t="n">
        <v>4819</v>
      </c>
      <c r="AS2064" s="4" t="n">
        <v>3903</v>
      </c>
    </row>
    <row r="2065">
      <c r="A2065" t="inlineStr">
        <is>
          <t>Dispositions and assets reclassified as held for sale</t>
        </is>
      </c>
      <c r="C2065" t="inlineStr">
        <is>
          <t>Million</t>
        </is>
      </c>
      <c r="D2065" s="5" t="inlineStr">
        <is>
          <t>QQQQ</t>
        </is>
      </c>
      <c r="J2065" s="4" t="n">
        <v>-4</v>
      </c>
      <c r="T2065" s="4" t="n">
        <v>-8</v>
      </c>
      <c r="AD2065" s="4" t="n">
        <v>-161</v>
      </c>
      <c r="AN2065" s="4" t="n">
        <v>-354</v>
      </c>
      <c r="AS2065" s="4" t="n">
        <v>-135</v>
      </c>
    </row>
    <row r="2066">
      <c r="A2066" t="inlineStr">
        <is>
          <t>Foreign currency translation</t>
        </is>
      </c>
      <c r="C2066" t="inlineStr">
        <is>
          <t>Million</t>
        </is>
      </c>
      <c r="D2066" s="5" t="inlineStr">
        <is>
          <t>QQQQ</t>
        </is>
      </c>
      <c r="J2066" s="4" t="n">
        <v>-1204</v>
      </c>
      <c r="O2066" s="4" t="n">
        <v>331</v>
      </c>
      <c r="T2066" s="4" t="n">
        <v>616</v>
      </c>
      <c r="Y2066" s="4" t="n">
        <v>-631</v>
      </c>
      <c r="AD2066" s="4" t="n">
        <v>133</v>
      </c>
      <c r="AI2066" s="4" t="n">
        <v>-380</v>
      </c>
      <c r="AN2066" s="4" t="n">
        <v>-565</v>
      </c>
      <c r="AS2066" s="4" t="n">
        <v>-1180</v>
      </c>
    </row>
    <row r="2067">
      <c r="A2067" t="inlineStr">
        <is>
          <t>Accumulated fair value changes, end of year</t>
        </is>
      </c>
      <c r="C2067" t="inlineStr">
        <is>
          <t>Million</t>
        </is>
      </c>
      <c r="D2067" t="inlineStr">
        <is>
          <t>QQQQ</t>
        </is>
      </c>
      <c r="J2067" s="4" t="n">
        <v>11650</v>
      </c>
      <c r="O2067" s="4" t="n">
        <v>12298</v>
      </c>
      <c r="T2067" s="4" t="n">
        <v>13280</v>
      </c>
      <c r="Y2067" s="4" t="n">
        <v>18260</v>
      </c>
      <c r="AD2067" s="4" t="n">
        <v>20465</v>
      </c>
      <c r="AI2067" s="4" t="n">
        <v>24238</v>
      </c>
      <c r="AN2067" s="4" t="n">
        <v>28138</v>
      </c>
      <c r="AS2067" s="4" t="n">
        <v>30726</v>
      </c>
    </row>
    <row r="2068">
      <c r="A2068" t="inlineStr">
        <is>
          <t>Accumulated fair value changes, end of year-c</t>
        </is>
      </c>
      <c r="J2068">
        <f>SUM(J2063:J2066)</f>
        <v/>
      </c>
      <c r="O2068">
        <f>SUM(O2063:O2066)</f>
        <v/>
      </c>
      <c r="T2068">
        <f>SUM(T2063:T2066)</f>
        <v/>
      </c>
      <c r="Y2068">
        <f>SUM(Y2063:Y2066)</f>
        <v/>
      </c>
      <c r="AD2068">
        <f>SUM(AD2063:AD2066)</f>
        <v/>
      </c>
      <c r="AI2068">
        <f>SUM(AI2063:AI2066)</f>
        <v/>
      </c>
      <c r="AN2068">
        <f>SUM(AN2063:AN2066)</f>
        <v/>
      </c>
      <c r="AS2068">
        <f>SUM(AS2063:AS2066)</f>
        <v/>
      </c>
    </row>
    <row r="2069">
      <c r="A2069" t="inlineStr">
        <is>
          <t>Sum check 1</t>
        </is>
      </c>
      <c r="J2069">
        <f>J2067-J2068</f>
        <v/>
      </c>
      <c r="O2069">
        <f>O2067-O2068</f>
        <v/>
      </c>
      <c r="T2069">
        <f>T2067-T2068</f>
        <v/>
      </c>
      <c r="Y2069">
        <f>Y2067-Y2068</f>
        <v/>
      </c>
      <c r="AD2069">
        <f>AD2067-AD2068</f>
        <v/>
      </c>
      <c r="AI2069">
        <f>AI2067-AI2068</f>
        <v/>
      </c>
      <c r="AN2069">
        <f>AN2067-AN2068</f>
        <v/>
      </c>
      <c r="AS2069">
        <f>AS2067-AS2068</f>
        <v/>
      </c>
    </row>
    <row r="2070">
      <c r="A2070" t="inlineStr">
        <is>
          <t>Sum check 2</t>
        </is>
      </c>
      <c r="J2070">
        <f>J2067-SUM(I2037,I2008,J1977,J1946,I1916)</f>
        <v/>
      </c>
      <c r="O2070">
        <f>O2067-SUM(N2037,N2008,O1977,O1946,N1916)</f>
        <v/>
      </c>
      <c r="T2070">
        <f>T2067-SUM(T2037,S2008,S1977,S1946,T1916)</f>
        <v/>
      </c>
      <c r="Y2070">
        <f>Y2067-SUM(X2037,Y2008,Y1977,X1946,Y1916)</f>
        <v/>
      </c>
      <c r="AD2070">
        <f>AD2067-SUM(AC2037,AD2008,AD1977,AC1946,AD1916)</f>
        <v/>
      </c>
      <c r="AI2070">
        <f>AI2067-SUM(AH2037,AI2008,AI1977,AH1946,AI1916)</f>
        <v/>
      </c>
      <c r="AN2070">
        <f>AN2067-SUM(AM2037,AN2008,AN1977,AM1946,AN1916)</f>
        <v/>
      </c>
      <c r="AS2070">
        <f>AS2067-SUM(AR2037,AS2008,AS1977,AR1946,AS1916)</f>
        <v/>
      </c>
    </row>
    <row r="2072">
      <c r="A2072" t="inlineStr">
        <is>
          <t>Accumulated depreciation, beginning of year</t>
        </is>
      </c>
      <c r="C2072" t="inlineStr">
        <is>
          <t>Million</t>
        </is>
      </c>
      <c r="D2072" t="inlineStr">
        <is>
          <t>QQQQ</t>
        </is>
      </c>
      <c r="J2072" s="4" t="n">
        <v>-2640</v>
      </c>
      <c r="O2072" s="4" t="n">
        <v>-2862</v>
      </c>
      <c r="T2072" s="4" t="n">
        <v>-3776</v>
      </c>
      <c r="Y2072" s="4" t="n">
        <v>-4681</v>
      </c>
      <c r="AD2072" s="4" t="n">
        <v>-5497</v>
      </c>
      <c r="AI2072" s="4" t="n">
        <v>-6690</v>
      </c>
      <c r="AN2072" s="4" t="n">
        <v>-7870</v>
      </c>
      <c r="AS2072" s="4" t="n">
        <v>-8409</v>
      </c>
    </row>
    <row r="2073">
      <c r="A2073" t="inlineStr">
        <is>
          <t>Depreciation expenses</t>
        </is>
      </c>
      <c r="C2073" t="inlineStr">
        <is>
          <t>Million</t>
        </is>
      </c>
      <c r="D2073" s="5" t="inlineStr">
        <is>
          <t>QQQQ</t>
        </is>
      </c>
      <c r="J2073" s="4" t="n">
        <v>-612</v>
      </c>
      <c r="O2073" s="4" t="n">
        <v>-803</v>
      </c>
      <c r="T2073" s="4" t="n">
        <v>-866</v>
      </c>
      <c r="Y2073" s="4" t="n">
        <v>-1155</v>
      </c>
      <c r="AD2073" s="4" t="n">
        <v>-1279</v>
      </c>
      <c r="AI2073" s="4" t="n">
        <v>-1365</v>
      </c>
      <c r="AN2073" s="4" t="n">
        <v>-1510</v>
      </c>
      <c r="AS2073" s="4" t="n">
        <v>-1594</v>
      </c>
    </row>
    <row r="2074">
      <c r="A2074" t="inlineStr">
        <is>
          <t>Dispositions and assets reclassified as held for sale</t>
        </is>
      </c>
      <c r="C2074" t="inlineStr">
        <is>
          <t>Million</t>
        </is>
      </c>
      <c r="D2074" s="5" t="inlineStr">
        <is>
          <t>QQQQ</t>
        </is>
      </c>
      <c r="J2074" s="4" t="n">
        <v>37</v>
      </c>
      <c r="O2074" s="4" t="n">
        <v>14</v>
      </c>
      <c r="T2074" s="4" t="n">
        <v>51</v>
      </c>
      <c r="Y2074" s="4" t="n">
        <v>46</v>
      </c>
      <c r="AD2074" s="4" t="n">
        <v>117</v>
      </c>
      <c r="AI2074" s="4" t="n">
        <v>51</v>
      </c>
      <c r="AN2074" s="4" t="n">
        <v>815</v>
      </c>
      <c r="AS2074" s="4" t="n">
        <v>97</v>
      </c>
    </row>
    <row r="2075">
      <c r="A2075" t="inlineStr">
        <is>
          <t>Foreign currency translation</t>
        </is>
      </c>
      <c r="C2075" t="inlineStr">
        <is>
          <t>Million</t>
        </is>
      </c>
      <c r="D2075" s="5" t="inlineStr">
        <is>
          <t>QQQQ</t>
        </is>
      </c>
      <c r="J2075" s="4" t="n">
        <v>353</v>
      </c>
      <c r="O2075" s="4" t="n">
        <v>-125</v>
      </c>
      <c r="T2075" s="4" t="n">
        <v>-90</v>
      </c>
      <c r="Y2075" s="4" t="n">
        <v>293</v>
      </c>
      <c r="AD2075" s="4" t="n">
        <v>-31</v>
      </c>
      <c r="AI2075" s="4" t="n">
        <v>134</v>
      </c>
      <c r="AN2075" s="4" t="n">
        <v>156</v>
      </c>
      <c r="AS2075" s="4" t="n">
        <v>-60</v>
      </c>
    </row>
    <row r="2076">
      <c r="A2076" t="inlineStr">
        <is>
          <t>Accumulated depreciation, end of year</t>
        </is>
      </c>
      <c r="C2076" t="inlineStr">
        <is>
          <t>Million</t>
        </is>
      </c>
      <c r="D2076" t="inlineStr">
        <is>
          <t>QQQQ</t>
        </is>
      </c>
      <c r="J2076" s="4" t="n">
        <v>-2862</v>
      </c>
      <c r="O2076" s="4" t="n">
        <v>-3776</v>
      </c>
      <c r="T2076" s="4" t="n">
        <v>-4681</v>
      </c>
      <c r="Y2076" s="4" t="n">
        <v>-5497</v>
      </c>
      <c r="AD2076" s="4" t="n">
        <v>-6690</v>
      </c>
      <c r="AI2076" s="4" t="n">
        <v>-7870</v>
      </c>
      <c r="AN2076" s="4" t="n">
        <v>-8409</v>
      </c>
      <c r="AS2076" s="4" t="n">
        <v>-9966</v>
      </c>
    </row>
    <row r="2077">
      <c r="A2077" t="inlineStr">
        <is>
          <t>Accumulated depreciation, end of year-c</t>
        </is>
      </c>
      <c r="J2077">
        <f>SUM(J2072:J2075)</f>
        <v/>
      </c>
      <c r="O2077">
        <f>SUM(O2072:O2075)</f>
        <v/>
      </c>
      <c r="T2077">
        <f>SUM(T2072:T2075)</f>
        <v/>
      </c>
      <c r="Y2077">
        <f>SUM(Y2072:Y2075)</f>
        <v/>
      </c>
      <c r="AD2077">
        <f>SUM(AD2072:AD2075)</f>
        <v/>
      </c>
      <c r="AI2077">
        <f>SUM(AI2072:AI2075)</f>
        <v/>
      </c>
      <c r="AN2077">
        <f>SUM(AN2072:AN2075)</f>
        <v/>
      </c>
      <c r="AS2077">
        <f>SUM(AS2072:AS2075)</f>
        <v/>
      </c>
    </row>
    <row r="2078">
      <c r="A2078" t="inlineStr">
        <is>
          <t>Sum check 1</t>
        </is>
      </c>
      <c r="J2078">
        <f>J2076-J2077</f>
        <v/>
      </c>
      <c r="O2078">
        <f>O2076-O2077</f>
        <v/>
      </c>
      <c r="T2078">
        <f>T2076-T2077</f>
        <v/>
      </c>
      <c r="Y2078">
        <f>Y2076-Y2077</f>
        <v/>
      </c>
      <c r="AD2078">
        <f>AD2076-AD2077</f>
        <v/>
      </c>
      <c r="AI2078">
        <f>AI2076-AI2077</f>
        <v/>
      </c>
      <c r="AN2078">
        <f>AN2076-AN2077</f>
        <v/>
      </c>
      <c r="AS2078">
        <f>AS2076-AS2077</f>
        <v/>
      </c>
    </row>
    <row r="2079">
      <c r="A2079" t="inlineStr">
        <is>
          <t>Sum check 2</t>
        </is>
      </c>
      <c r="J2079">
        <f>J2076-SUM(I2045,I2016,J1986,J1954,I1924)</f>
        <v/>
      </c>
      <c r="O2079">
        <f>O2076-SUM(N2045,N2016,O1986,O1954,N1924)</f>
        <v/>
      </c>
      <c r="T2079">
        <f>T2076-SUM(T2045,S2016,S1986,S1954,T1924)</f>
        <v/>
      </c>
      <c r="Y2079">
        <f>Y2076-SUM(X2045,Y2016,Y1986,X1954,Y1924)</f>
        <v/>
      </c>
      <c r="AD2079">
        <f>AD2076-SUM(AC2045,AD2016,AD1986,AC1954,AD1924)</f>
        <v/>
      </c>
      <c r="AI2079">
        <f>AI2076-SUM(AH2045,AI2016,AI1986,AH1954,AI1924)</f>
        <v/>
      </c>
      <c r="AN2079">
        <f>AN2076-SUM(AM2045,AN2016,AN1986,AM1954,AN1924)</f>
        <v/>
      </c>
      <c r="AS2079">
        <f>AS2076-SUM(AR2045,AS2016,AS1986,AR1954,AS1924)</f>
        <v/>
      </c>
    </row>
    <row r="2081">
      <c r="A2081" t="inlineStr">
        <is>
          <t>Balance, end of year</t>
        </is>
      </c>
      <c r="C2081" t="inlineStr">
        <is>
          <t>Million</t>
        </is>
      </c>
      <c r="D2081" t="inlineStr">
        <is>
          <t>QQQQ</t>
        </is>
      </c>
      <c r="J2081" s="4" t="n">
        <v>19738</v>
      </c>
      <c r="O2081" s="4" t="n">
        <v>26553</v>
      </c>
      <c r="T2081" s="4" t="n">
        <v>33590</v>
      </c>
      <c r="Y2081" s="4" t="n">
        <v>38871</v>
      </c>
      <c r="AD2081" s="4" t="n">
        <v>41595</v>
      </c>
      <c r="AI2081" s="4" t="n">
        <v>45206</v>
      </c>
      <c r="AN2081" s="4" t="n">
        <v>50317</v>
      </c>
      <c r="AS2081" s="4" t="n">
        <v>55243</v>
      </c>
    </row>
    <row r="2082">
      <c r="A2082" t="inlineStr">
        <is>
          <t>Balance, end of year-c</t>
        </is>
      </c>
      <c r="J2082">
        <f>SUM(J2076,J2067,J2058)</f>
        <v/>
      </c>
      <c r="O2082">
        <f>SUM(O2076,O2067,O2058)</f>
        <v/>
      </c>
      <c r="T2082">
        <f>SUM(T2076,T2067,T2058)</f>
        <v/>
      </c>
      <c r="Y2082">
        <f>SUM(Y2076,Y2067,Y2058)</f>
        <v/>
      </c>
      <c r="AD2082">
        <f>SUM(AD2076,AD2067,AD2058)</f>
        <v/>
      </c>
      <c r="AI2082">
        <f>SUM(AI2076,AI2067,AI2058)</f>
        <v/>
      </c>
      <c r="AN2082">
        <f>SUM(AN2076,AN2067,AN2058)</f>
        <v/>
      </c>
      <c r="AS2082">
        <f>SUM(AS2076,AS2067,AS2058)</f>
        <v/>
      </c>
    </row>
    <row r="2083">
      <c r="A2083" t="inlineStr">
        <is>
          <t>Sum check 1</t>
        </is>
      </c>
      <c r="J2083">
        <f>J2081-J2082</f>
        <v/>
      </c>
      <c r="O2083">
        <f>O2081-O2082</f>
        <v/>
      </c>
      <c r="T2083">
        <f>T2081-T2082</f>
        <v/>
      </c>
      <c r="Y2083">
        <f>Y2081-Y2082</f>
        <v/>
      </c>
      <c r="AD2083">
        <f>AD2081-AD2082</f>
        <v/>
      </c>
      <c r="AI2083">
        <f>AI2081-AI2082</f>
        <v/>
      </c>
      <c r="AN2083">
        <f>AN2081-AN2082</f>
        <v/>
      </c>
      <c r="AS2083">
        <f>AS2081-AS2082</f>
        <v/>
      </c>
    </row>
    <row r="2084">
      <c r="A2084" t="inlineStr">
        <is>
          <t>Sum check 2</t>
        </is>
      </c>
      <c r="J2084">
        <f>J2081-I2020-J1990-I1928-I2049-J1958</f>
        <v/>
      </c>
      <c r="O2084">
        <f>O2081-N2020-O1990-N1928-N2049-O1958</f>
        <v/>
      </c>
      <c r="T2084">
        <f>T2081-S2020-S1990-T1928-T2049-S1958</f>
        <v/>
      </c>
      <c r="Y2084">
        <f>Y2081-Y2020-Y1990-Y1928-X2049-X1958</f>
        <v/>
      </c>
      <c r="AD2084">
        <f>AD2081-AD2020-AD1990-AD1928-AC2049-AC1958</f>
        <v/>
      </c>
      <c r="AI2084">
        <f>AI2081-AI2020-AI1990-AI1928-AH2049-AH1958</f>
        <v/>
      </c>
      <c r="AN2084">
        <f>AN2081-AN2020-AN1990-AN1928-AM2049-AM1958</f>
        <v/>
      </c>
      <c r="AS2084">
        <f>AS2081-AS2020-AS1990-AS1928-AR2049-AR1958</f>
        <v/>
      </c>
    </row>
    <row r="2085">
      <c r="A2085" t="inlineStr">
        <is>
          <t>Link check</t>
        </is>
      </c>
      <c r="J2085">
        <f>J2081-I1601</f>
        <v/>
      </c>
      <c r="O2085">
        <f>O2081-N1601</f>
        <v/>
      </c>
      <c r="T2085">
        <f>T2081-S1601</f>
        <v/>
      </c>
      <c r="Y2085">
        <f>Y2081-X1601</f>
        <v/>
      </c>
      <c r="AD2085">
        <f>AD2081-AC1601</f>
        <v/>
      </c>
      <c r="AI2085">
        <f>AI2081-AH1601</f>
        <v/>
      </c>
      <c r="AN2085">
        <f>AN2081-AM1601</f>
        <v/>
      </c>
      <c r="AS2085">
        <f>AS2081-AR1601</f>
        <v/>
      </c>
    </row>
    <row r="2087">
      <c r="A2087" t="inlineStr">
        <is>
          <t>Real estate</t>
        </is>
      </c>
    </row>
    <row r="2088">
      <c r="A2088" t="inlineStr">
        <is>
          <t>Cost</t>
        </is>
      </c>
    </row>
    <row r="2089">
      <c r="A2089" t="inlineStr">
        <is>
          <t>Balance, beginning of year</t>
        </is>
      </c>
      <c r="C2089" t="inlineStr">
        <is>
          <t>Million</t>
        </is>
      </c>
      <c r="D2089" t="inlineStr">
        <is>
          <t>QQQQ</t>
        </is>
      </c>
      <c r="J2089" s="4" t="n">
        <v>2859</v>
      </c>
      <c r="O2089" s="4" t="n">
        <v>5300</v>
      </c>
      <c r="T2089" s="4" t="n">
        <v>5783</v>
      </c>
      <c r="Y2089" s="4" t="n">
        <v>5854</v>
      </c>
      <c r="AD2089" s="4" t="n">
        <v>7713</v>
      </c>
      <c r="AI2089" s="4" t="n">
        <v>9890</v>
      </c>
      <c r="AN2089" s="4" t="n">
        <v>9251</v>
      </c>
      <c r="AS2089" s="4" t="n">
        <v>11568</v>
      </c>
    </row>
    <row r="2090">
      <c r="A2090" t="inlineStr">
        <is>
          <t>Changes in basis of accounting</t>
        </is>
      </c>
      <c r="C2090" t="inlineStr">
        <is>
          <t>Million</t>
        </is>
      </c>
      <c r="D2090" s="5" t="inlineStr">
        <is>
          <t>QQQQ</t>
        </is>
      </c>
      <c r="AD2090" s="4" t="n">
        <v>769</v>
      </c>
      <c r="AI2090" s="4" t="n">
        <v>-1895</v>
      </c>
      <c r="AN2090" s="4" t="n">
        <v>-38</v>
      </c>
      <c r="AS2090" s="4" t="n">
        <v>11</v>
      </c>
    </row>
    <row r="2091">
      <c r="A2091" t="inlineStr">
        <is>
          <t>Additions/(dispositions), net of assets reclassified as held for sale</t>
        </is>
      </c>
      <c r="C2091" t="inlineStr">
        <is>
          <t>Million</t>
        </is>
      </c>
      <c r="D2091" s="5" t="inlineStr">
        <is>
          <t>QQQQ</t>
        </is>
      </c>
      <c r="J2091" s="4" t="n">
        <v>15</v>
      </c>
      <c r="O2091" s="4" t="n">
        <v>254</v>
      </c>
      <c r="T2091" s="4" t="n">
        <v>-502</v>
      </c>
      <c r="Y2091" s="4" t="n">
        <v>352</v>
      </c>
      <c r="AD2091" s="4" t="n">
        <v>514</v>
      </c>
      <c r="AI2091" s="4" t="n">
        <v>1023</v>
      </c>
      <c r="AN2091" s="4" t="n">
        <v>203</v>
      </c>
      <c r="AS2091" s="4" t="n">
        <v>1202</v>
      </c>
    </row>
    <row r="2092">
      <c r="A2092" t="inlineStr">
        <is>
          <t>Acquisitions through business combinations</t>
        </is>
      </c>
      <c r="C2092" t="inlineStr">
        <is>
          <t>Million</t>
        </is>
      </c>
      <c r="D2092" s="5" t="inlineStr">
        <is>
          <t>QQQQ</t>
        </is>
      </c>
      <c r="J2092" s="4" t="n">
        <v>2622</v>
      </c>
      <c r="O2092" s="4" t="n">
        <v>652</v>
      </c>
      <c r="T2092" s="4" t="n">
        <v>281</v>
      </c>
      <c r="Y2092" s="4" t="n">
        <v>1748</v>
      </c>
      <c r="AD2092" s="4" t="n">
        <v>785</v>
      </c>
      <c r="AN2092" s="4" t="n">
        <v>2172</v>
      </c>
      <c r="AS2092" s="4" t="n">
        <v>3224</v>
      </c>
    </row>
    <row r="2093">
      <c r="A2093" t="inlineStr">
        <is>
          <t>Foreign currency translation</t>
        </is>
      </c>
      <c r="C2093" t="inlineStr">
        <is>
          <t>Million</t>
        </is>
      </c>
      <c r="D2093" s="5" t="inlineStr">
        <is>
          <t>QQQQ</t>
        </is>
      </c>
      <c r="J2093" s="4" t="n">
        <v>-196</v>
      </c>
      <c r="O2093" s="4" t="n">
        <v>-423</v>
      </c>
      <c r="T2093" s="4" t="n">
        <v>292</v>
      </c>
      <c r="Y2093" s="4" t="n">
        <v>-241</v>
      </c>
      <c r="AD2093" s="4" t="n">
        <v>109</v>
      </c>
      <c r="AI2093" s="4" t="n">
        <v>233</v>
      </c>
      <c r="AN2093" s="4" t="n">
        <v>-192</v>
      </c>
      <c r="AS2093" s="4" t="n">
        <v>-638</v>
      </c>
    </row>
    <row r="2094">
      <c r="A2094" t="inlineStr">
        <is>
          <t>Balance, end of year</t>
        </is>
      </c>
      <c r="C2094" t="inlineStr">
        <is>
          <t>Million</t>
        </is>
      </c>
      <c r="D2094" t="inlineStr">
        <is>
          <t>QQQQ</t>
        </is>
      </c>
      <c r="J2094" s="4" t="n">
        <v>5300</v>
      </c>
      <c r="O2094" s="4" t="n">
        <v>5783</v>
      </c>
      <c r="T2094" s="4" t="n">
        <v>5854</v>
      </c>
      <c r="Y2094" s="4" t="n">
        <v>7713</v>
      </c>
      <c r="AD2094" s="4" t="n">
        <v>9890</v>
      </c>
      <c r="AI2094" s="4" t="n">
        <v>9251</v>
      </c>
      <c r="AN2094" s="4" t="n">
        <v>11396</v>
      </c>
      <c r="AS2094" s="4" t="n">
        <v>15367</v>
      </c>
    </row>
    <row r="2095">
      <c r="A2095" t="inlineStr">
        <is>
          <t>Balance, end of year-c</t>
        </is>
      </c>
      <c r="J2095">
        <f>SUM(J2089:J2093)</f>
        <v/>
      </c>
      <c r="O2095">
        <f>SUM(O2089:O2093)</f>
        <v/>
      </c>
      <c r="T2095">
        <f>SUM(T2089:T2093)</f>
        <v/>
      </c>
      <c r="Y2095">
        <f>SUM(Y2089:Y2093)</f>
        <v/>
      </c>
      <c r="AD2095">
        <f>SUM(AD2089:AD2093)</f>
        <v/>
      </c>
      <c r="AI2095">
        <f>SUM(AI2089:AI2093)</f>
        <v/>
      </c>
      <c r="AN2095">
        <f>SUM(AN2089:AN2093)</f>
        <v/>
      </c>
      <c r="AS2095">
        <f>SUM(AS2089:AS2093)</f>
        <v/>
      </c>
    </row>
    <row r="2096">
      <c r="A2096" t="inlineStr">
        <is>
          <t>Sum check</t>
        </is>
      </c>
      <c r="J2096">
        <f>J2094-J2095</f>
        <v/>
      </c>
      <c r="O2096">
        <f>O2094-O2095</f>
        <v/>
      </c>
      <c r="T2096">
        <f>T2094-T2095</f>
        <v/>
      </c>
      <c r="Y2096">
        <f>Y2094-Y2095</f>
        <v/>
      </c>
      <c r="AD2096">
        <f>AD2094-AD2095</f>
        <v/>
      </c>
      <c r="AI2096">
        <f>AI2094-AI2095</f>
        <v/>
      </c>
      <c r="AN2096">
        <f>AN2094-AN2095</f>
        <v/>
      </c>
      <c r="AS2096">
        <f>AS2094-AS2095</f>
        <v/>
      </c>
    </row>
    <row r="2098">
      <c r="A2098" t="inlineStr">
        <is>
          <t>Accumulated fair  value changes</t>
        </is>
      </c>
    </row>
    <row r="2099">
      <c r="A2099" t="inlineStr">
        <is>
          <t>Balance, beginning of year</t>
        </is>
      </c>
      <c r="C2099" t="inlineStr">
        <is>
          <t>Million</t>
        </is>
      </c>
      <c r="D2099" t="inlineStr">
        <is>
          <t>QQQQ</t>
        </is>
      </c>
      <c r="J2099" s="4" t="n">
        <v>455</v>
      </c>
      <c r="O2099" s="4" t="n">
        <v>612</v>
      </c>
      <c r="T2099" s="4" t="n">
        <v>694</v>
      </c>
      <c r="Y2099" s="4" t="n">
        <v>798</v>
      </c>
      <c r="AD2099" s="4" t="n">
        <v>1045</v>
      </c>
      <c r="AI2099" s="4" t="n">
        <v>1366</v>
      </c>
      <c r="AN2099" s="4" t="n">
        <v>393</v>
      </c>
      <c r="AS2099" s="4" t="n">
        <v>881</v>
      </c>
    </row>
    <row r="2100">
      <c r="A2100" t="inlineStr">
        <is>
          <t>Changes in basis of accounting</t>
        </is>
      </c>
      <c r="C2100" t="inlineStr">
        <is>
          <t>Million</t>
        </is>
      </c>
      <c r="D2100" s="5" t="inlineStr">
        <is>
          <t>QQQQ</t>
        </is>
      </c>
      <c r="AI2100" s="4" t="n">
        <v>-681</v>
      </c>
      <c r="AN2100" s="4" t="n">
        <v>8</v>
      </c>
      <c r="AS2100" s="4" t="n">
        <v>1</v>
      </c>
    </row>
    <row r="2101">
      <c r="A2101" t="inlineStr">
        <is>
          <t>Additions/(dispositions), net of assets reclassified as held for sale</t>
        </is>
      </c>
      <c r="C2101" t="inlineStr">
        <is>
          <t>Million</t>
        </is>
      </c>
      <c r="D2101" s="5" t="inlineStr">
        <is>
          <t>QQQQ</t>
        </is>
      </c>
      <c r="T2101" s="4" t="n">
        <v>44</v>
      </c>
      <c r="Y2101" s="4" t="n">
        <v>5</v>
      </c>
      <c r="AD2101" s="4" t="n">
        <v>-2</v>
      </c>
      <c r="AI2101" s="4" t="n">
        <v>-135</v>
      </c>
      <c r="AN2101" s="4" t="n">
        <v>-631</v>
      </c>
      <c r="AS2101" s="4" t="n">
        <v>28</v>
      </c>
    </row>
    <row r="2102">
      <c r="A2102" t="inlineStr">
        <is>
          <t>Foreign currency translation</t>
        </is>
      </c>
      <c r="C2102" t="inlineStr">
        <is>
          <t>Million</t>
        </is>
      </c>
      <c r="D2102" s="5" t="inlineStr">
        <is>
          <t>QQQQ</t>
        </is>
      </c>
      <c r="J2102" s="4" t="n">
        <v>-4</v>
      </c>
      <c r="T2102" s="4" t="n">
        <v>1</v>
      </c>
      <c r="Y2102" s="4" t="n">
        <v>-3</v>
      </c>
      <c r="AI2102" s="4" t="n">
        <v>2</v>
      </c>
      <c r="AN2102" s="4" t="n">
        <v>-2</v>
      </c>
      <c r="AS2102" s="4" t="n">
        <v>-35</v>
      </c>
    </row>
    <row r="2103">
      <c r="A2103" t="inlineStr">
        <is>
          <t>Impairment charges</t>
        </is>
      </c>
      <c r="C2103" t="inlineStr">
        <is>
          <t>Million</t>
        </is>
      </c>
      <c r="D2103" s="5" t="inlineStr">
        <is>
          <t>QQQQ</t>
        </is>
      </c>
      <c r="AS2103" s="4" t="n">
        <v>-120</v>
      </c>
    </row>
    <row r="2104">
      <c r="A2104" t="inlineStr">
        <is>
          <t>Fair value changes</t>
        </is>
      </c>
      <c r="C2104" t="inlineStr">
        <is>
          <t>Million</t>
        </is>
      </c>
      <c r="D2104" s="5" t="inlineStr">
        <is>
          <t>QQQQ</t>
        </is>
      </c>
      <c r="J2104" s="4" t="n">
        <v>161</v>
      </c>
      <c r="O2104" s="4" t="n">
        <v>82</v>
      </c>
      <c r="T2104" s="4" t="n">
        <v>59</v>
      </c>
      <c r="Y2104" s="4" t="n">
        <v>245</v>
      </c>
      <c r="AD2104" s="4" t="n">
        <v>323</v>
      </c>
      <c r="AI2104" s="4" t="n">
        <v>-159</v>
      </c>
      <c r="AN2104" s="4" t="n">
        <v>1113</v>
      </c>
      <c r="AS2104" s="4" t="n">
        <v>1039</v>
      </c>
    </row>
    <row r="2105">
      <c r="A2105" t="inlineStr">
        <is>
          <t>Balance, end of year</t>
        </is>
      </c>
      <c r="C2105" t="inlineStr">
        <is>
          <t>Million</t>
        </is>
      </c>
      <c r="D2105" t="inlineStr">
        <is>
          <t>QQQQ</t>
        </is>
      </c>
      <c r="J2105" s="4" t="n">
        <v>612</v>
      </c>
      <c r="O2105" s="4" t="n">
        <v>694</v>
      </c>
      <c r="T2105" s="4" t="n">
        <v>798</v>
      </c>
      <c r="Y2105" s="4" t="n">
        <v>1045</v>
      </c>
      <c r="AD2105" s="4" t="n">
        <v>1366</v>
      </c>
      <c r="AI2105" s="4" t="n">
        <v>393</v>
      </c>
      <c r="AN2105" s="4" t="n">
        <v>881</v>
      </c>
      <c r="AS2105" s="4" t="n">
        <v>1794</v>
      </c>
    </row>
    <row r="2106">
      <c r="A2106" t="inlineStr">
        <is>
          <t>Balance, end of year-c</t>
        </is>
      </c>
      <c r="J2106">
        <f>SUM(J2099:J2104)</f>
        <v/>
      </c>
      <c r="O2106">
        <f>SUM(O2099:O2104)</f>
        <v/>
      </c>
      <c r="T2106">
        <f>SUM(T2099:T2104)</f>
        <v/>
      </c>
      <c r="Y2106">
        <f>SUM(Y2099:Y2104)</f>
        <v/>
      </c>
      <c r="AD2106">
        <f>SUM(AD2099:AD2104)</f>
        <v/>
      </c>
      <c r="AI2106">
        <f>SUM(AI2099:AI2104)</f>
        <v/>
      </c>
      <c r="AN2106">
        <f>SUM(AN2099:AN2104)</f>
        <v/>
      </c>
      <c r="AS2106">
        <f>SUM(AS2099:AS2104)</f>
        <v/>
      </c>
    </row>
    <row r="2107">
      <c r="A2107" t="inlineStr">
        <is>
          <t>Sum check</t>
        </is>
      </c>
      <c r="J2107">
        <f>J2105-J2106</f>
        <v/>
      </c>
      <c r="O2107">
        <f>O2105-O2106</f>
        <v/>
      </c>
      <c r="T2107">
        <f>T2105-T2106</f>
        <v/>
      </c>
      <c r="Y2107">
        <f>Y2105-Y2106</f>
        <v/>
      </c>
      <c r="AD2107">
        <f>AD2105-AD2106</f>
        <v/>
      </c>
      <c r="AI2107">
        <f>AI2105-AI2106</f>
        <v/>
      </c>
      <c r="AN2107">
        <f>AN2105-AN2106</f>
        <v/>
      </c>
      <c r="AS2107">
        <f>AS2105-AS2106</f>
        <v/>
      </c>
    </row>
    <row r="2109">
      <c r="A2109" t="inlineStr">
        <is>
          <t>Accumulated depreciation</t>
        </is>
      </c>
    </row>
    <row r="2110">
      <c r="A2110" t="inlineStr">
        <is>
          <t>Balance, beginning of year</t>
        </is>
      </c>
      <c r="C2110" t="inlineStr">
        <is>
          <t>Million</t>
        </is>
      </c>
      <c r="D2110" t="inlineStr">
        <is>
          <t>QQQQ</t>
        </is>
      </c>
      <c r="J2110" s="4" t="n">
        <v>-442</v>
      </c>
      <c r="O2110" s="4" t="n">
        <v>-596</v>
      </c>
      <c r="T2110" s="4" t="n">
        <v>-825</v>
      </c>
      <c r="Y2110" s="4" t="n">
        <v>-873</v>
      </c>
      <c r="AD2110" s="4" t="n">
        <v>-1106</v>
      </c>
      <c r="AI2110" s="4" t="n">
        <v>-1527</v>
      </c>
      <c r="AN2110" s="4" t="n">
        <v>-1212</v>
      </c>
      <c r="AS2110" s="4" t="n">
        <v>-1481</v>
      </c>
    </row>
    <row r="2111">
      <c r="A2111" t="inlineStr">
        <is>
          <t>Changes in basis of accounting</t>
        </is>
      </c>
      <c r="C2111" t="inlineStr">
        <is>
          <t>Million</t>
        </is>
      </c>
      <c r="D2111" s="5" t="inlineStr">
        <is>
          <t>QQQQ</t>
        </is>
      </c>
      <c r="AI2111" s="4" t="n">
        <v>786</v>
      </c>
      <c r="AN2111" s="4" t="n">
        <v>1</v>
      </c>
      <c r="AS2111" s="4" t="n">
        <v>31</v>
      </c>
    </row>
    <row r="2112">
      <c r="A2112" t="inlineStr">
        <is>
          <t>Additions/(dispositions), net of assets reclassified as held for sale</t>
        </is>
      </c>
      <c r="C2112" t="inlineStr">
        <is>
          <t>Million</t>
        </is>
      </c>
      <c r="D2112" s="5" t="inlineStr">
        <is>
          <t>QQQQ</t>
        </is>
      </c>
      <c r="O2112" s="4" t="n">
        <v>-6</v>
      </c>
      <c r="T2112" s="4" t="n">
        <v>246</v>
      </c>
      <c r="Y2112" s="4" t="n">
        <v>43</v>
      </c>
      <c r="AD2112" s="4" t="n">
        <v>37</v>
      </c>
      <c r="AI2112" s="4" t="n">
        <v>27</v>
      </c>
      <c r="AN2112" s="4" t="n">
        <v>262</v>
      </c>
      <c r="AS2112" s="4" t="n">
        <v>59</v>
      </c>
    </row>
    <row r="2113">
      <c r="A2113" t="inlineStr">
        <is>
          <t>Foreign currency translation</t>
        </is>
      </c>
      <c r="C2113" t="inlineStr">
        <is>
          <t>Million</t>
        </is>
      </c>
      <c r="D2113" s="5" t="inlineStr">
        <is>
          <t>QQQQ</t>
        </is>
      </c>
      <c r="J2113" s="4" t="n">
        <v>35</v>
      </c>
      <c r="O2113" s="4" t="n">
        <v>21</v>
      </c>
      <c r="T2113" s="4" t="n">
        <v>-13</v>
      </c>
      <c r="Y2113" s="4" t="n">
        <v>27</v>
      </c>
      <c r="AD2113" s="4" t="n">
        <v>-15</v>
      </c>
      <c r="AI2113" s="4" t="n">
        <v>-41</v>
      </c>
      <c r="AN2113" s="4" t="n">
        <v>35</v>
      </c>
      <c r="AS2113" s="4" t="n">
        <v>115</v>
      </c>
    </row>
    <row r="2114">
      <c r="A2114" t="inlineStr">
        <is>
          <t>Depreciation expenses</t>
        </is>
      </c>
      <c r="C2114" t="inlineStr">
        <is>
          <t>Million</t>
        </is>
      </c>
      <c r="D2114" s="5" t="inlineStr">
        <is>
          <t>QQQQ</t>
        </is>
      </c>
      <c r="J2114" s="4" t="n">
        <v>-189</v>
      </c>
      <c r="O2114" s="4" t="n">
        <v>-244</v>
      </c>
      <c r="T2114" s="4" t="n">
        <v>-281</v>
      </c>
      <c r="Y2114" s="4" t="n">
        <v>-303</v>
      </c>
      <c r="AD2114" s="4" t="n">
        <v>-443</v>
      </c>
      <c r="AI2114" s="4" t="n">
        <v>-457</v>
      </c>
      <c r="AN2114" s="4" t="n">
        <v>-499</v>
      </c>
      <c r="AS2114" s="4" t="n">
        <v>-523</v>
      </c>
    </row>
    <row r="2115">
      <c r="A2115" t="inlineStr">
        <is>
          <t>Balance, end of year</t>
        </is>
      </c>
      <c r="C2115" t="inlineStr">
        <is>
          <t>Million</t>
        </is>
      </c>
      <c r="D2115" t="inlineStr">
        <is>
          <t>QQQQ</t>
        </is>
      </c>
      <c r="J2115" s="4" t="n">
        <v>-596</v>
      </c>
      <c r="O2115" s="4" t="n">
        <v>-825</v>
      </c>
      <c r="T2115" s="4" t="n">
        <v>-873</v>
      </c>
      <c r="Y2115" s="4" t="n">
        <v>-1106</v>
      </c>
      <c r="AD2115" s="4" t="n">
        <v>-1527</v>
      </c>
      <c r="AI2115" s="4" t="n">
        <v>-1212</v>
      </c>
      <c r="AN2115" s="4" t="n">
        <v>-1413</v>
      </c>
      <c r="AS2115" s="4" t="n">
        <v>-1799</v>
      </c>
    </row>
    <row r="2116">
      <c r="A2116" t="inlineStr">
        <is>
          <t>Balance, end of year-c</t>
        </is>
      </c>
      <c r="J2116">
        <f>SUM(J2110:J2114)</f>
        <v/>
      </c>
      <c r="O2116">
        <f>SUM(O2110:O2114)</f>
        <v/>
      </c>
      <c r="T2116">
        <f>SUM(T2110:T2114)</f>
        <v/>
      </c>
      <c r="Y2116">
        <f>SUM(Y2110:Y2114)</f>
        <v/>
      </c>
      <c r="AD2116">
        <f>SUM(AD2110:AD2114)</f>
        <v/>
      </c>
      <c r="AI2116">
        <f>SUM(AI2110:AI2114)</f>
        <v/>
      </c>
      <c r="AN2116">
        <f>SUM(AN2110:AN2114)</f>
        <v/>
      </c>
      <c r="AS2116">
        <f>SUM(AS2110:AS2114)</f>
        <v/>
      </c>
    </row>
    <row r="2117">
      <c r="A2117" t="inlineStr">
        <is>
          <t>Sum check</t>
        </is>
      </c>
      <c r="J2117">
        <f>J2115-J2116</f>
        <v/>
      </c>
      <c r="O2117">
        <f>O2115-O2116</f>
        <v/>
      </c>
      <c r="T2117">
        <f>T2115-T2116</f>
        <v/>
      </c>
      <c r="Y2117">
        <f>Y2115-Y2116</f>
        <v/>
      </c>
      <c r="AD2117">
        <f>AD2115-AD2116</f>
        <v/>
      </c>
      <c r="AI2117">
        <f>AI2115-AI2116</f>
        <v/>
      </c>
      <c r="AN2117">
        <f>AN2115-AN2116</f>
        <v/>
      </c>
      <c r="AS2117">
        <f>AS2115-AS2116</f>
        <v/>
      </c>
    </row>
    <row r="2119">
      <c r="A2119" t="inlineStr">
        <is>
          <t>Total</t>
        </is>
      </c>
    </row>
    <row r="2120">
      <c r="A2120" t="inlineStr">
        <is>
          <t>Balance, beginning of period</t>
        </is>
      </c>
      <c r="C2120" t="inlineStr">
        <is>
          <t>Million</t>
        </is>
      </c>
      <c r="D2120" t="inlineStr">
        <is>
          <t>QQQQ</t>
        </is>
      </c>
      <c r="J2120" s="3" t="n">
        <v>2714</v>
      </c>
      <c r="O2120" s="3" t="n">
        <v>3881</v>
      </c>
      <c r="T2120" s="4" t="n">
        <v>5652</v>
      </c>
      <c r="Y2120" s="4" t="n">
        <v>5779</v>
      </c>
      <c r="AD2120" s="4" t="n">
        <v>7652</v>
      </c>
      <c r="AI2120" s="4" t="n">
        <v>9729</v>
      </c>
      <c r="AN2120" s="4" t="n">
        <v>8432</v>
      </c>
      <c r="AS2120" s="4" t="n">
        <v>10968</v>
      </c>
    </row>
    <row r="2121">
      <c r="A2121" t="inlineStr">
        <is>
          <t>Acquisition and additions</t>
        </is>
      </c>
      <c r="C2121" t="inlineStr">
        <is>
          <t>Million</t>
        </is>
      </c>
      <c r="D2121" t="inlineStr">
        <is>
          <t>QQQQ</t>
        </is>
      </c>
    </row>
    <row r="2122">
      <c r="A2122" t="inlineStr">
        <is>
          <t>Change in basis of accounting</t>
        </is>
      </c>
      <c r="C2122" t="inlineStr">
        <is>
          <t>Million</t>
        </is>
      </c>
      <c r="D2122" s="5" t="inlineStr">
        <is>
          <t>QQQQ</t>
        </is>
      </c>
      <c r="AD2122" s="4" t="n">
        <v>769</v>
      </c>
      <c r="AI2122" s="4" t="n">
        <v>-1790</v>
      </c>
      <c r="AN2122" s="4" t="n">
        <v>-29</v>
      </c>
      <c r="AS2122" s="4" t="n">
        <v>43</v>
      </c>
    </row>
    <row r="2123">
      <c r="A2123" s="2" t="inlineStr">
        <is>
          <t>Acquisitions through business combinations</t>
        </is>
      </c>
      <c r="B2123" s="2" t="n"/>
      <c r="C2123" s="2" t="inlineStr">
        <is>
          <t>Million</t>
        </is>
      </c>
      <c r="D2123" s="2" t="inlineStr">
        <is>
          <t>QQQQ</t>
        </is>
      </c>
      <c r="E2123" s="2" t="n"/>
      <c r="F2123" s="2" t="n"/>
      <c r="G2123" s="2" t="n"/>
      <c r="H2123" s="2" t="n"/>
      <c r="I2123" s="2" t="n"/>
      <c r="J2123" s="2" t="n">
        <v>1772</v>
      </c>
      <c r="K2123" s="2" t="n"/>
      <c r="L2123" s="2" t="n"/>
      <c r="M2123" s="2" t="n"/>
      <c r="N2123" s="2" t="n"/>
      <c r="O2123" s="2" t="n"/>
      <c r="P2123" s="2" t="n"/>
      <c r="Q2123" s="2" t="n"/>
      <c r="R2123" s="2" t="n"/>
      <c r="S2123" s="2" t="n"/>
      <c r="T2123" s="4" t="n">
        <v>281</v>
      </c>
      <c r="U2123" s="2" t="n"/>
      <c r="V2123" s="2" t="n"/>
      <c r="W2123" s="2" t="n"/>
      <c r="X2123" s="2" t="n"/>
      <c r="Y2123" s="4" t="n">
        <v>1748</v>
      </c>
      <c r="Z2123" s="2" t="n"/>
      <c r="AA2123" s="2" t="n"/>
      <c r="AB2123" s="2" t="n"/>
      <c r="AC2123" s="2" t="n"/>
      <c r="AD2123" s="4" t="n">
        <v>785</v>
      </c>
      <c r="AE2123" s="2" t="n"/>
      <c r="AF2123" s="2" t="n"/>
      <c r="AG2123" s="2" t="n"/>
      <c r="AH2123" s="2" t="n"/>
      <c r="AI2123" s="2" t="n"/>
      <c r="AJ2123" s="2" t="n"/>
      <c r="AK2123" s="2" t="n"/>
      <c r="AL2123" s="2" t="n"/>
      <c r="AM2123" s="2" t="n"/>
      <c r="AN2123" s="4" t="n">
        <v>2172</v>
      </c>
      <c r="AO2123" s="2" t="n"/>
      <c r="AP2123" s="2" t="n"/>
      <c r="AQ2123" s="2" t="n"/>
      <c r="AR2123" s="2" t="n"/>
      <c r="AS2123" s="4" t="n">
        <v>3224</v>
      </c>
      <c r="AT2123" s="2" t="n"/>
    </row>
    <row r="2124">
      <c r="A2124" t="inlineStr">
        <is>
          <t>Dispositions and assets reclassified as held-for-sale</t>
        </is>
      </c>
      <c r="C2124" t="inlineStr">
        <is>
          <t>Million</t>
        </is>
      </c>
      <c r="D2124" t="inlineStr">
        <is>
          <t>QQQQ</t>
        </is>
      </c>
    </row>
    <row r="2125">
      <c r="A2125" t="inlineStr">
        <is>
          <t>Additions (disposition), net of assets reclassified as held for sale</t>
        </is>
      </c>
      <c r="C2125" t="inlineStr">
        <is>
          <t>Million</t>
        </is>
      </c>
      <c r="D2125" s="5" t="inlineStr">
        <is>
          <t>QQQQ</t>
        </is>
      </c>
      <c r="J2125" s="3" t="n">
        <v>117</v>
      </c>
      <c r="O2125" s="3" t="n">
        <v>28</v>
      </c>
      <c r="T2125" s="4" t="n">
        <v>-212</v>
      </c>
      <c r="Y2125" s="4" t="n">
        <v>400</v>
      </c>
      <c r="AD2125" s="4" t="n">
        <v>549</v>
      </c>
      <c r="AI2125" s="4" t="n">
        <v>915</v>
      </c>
      <c r="AN2125" s="4" t="n">
        <v>-166</v>
      </c>
      <c r="AS2125" s="4" t="n">
        <v>1289</v>
      </c>
    </row>
    <row r="2126">
      <c r="A2126" s="2" t="inlineStr">
        <is>
          <t>Fair value changes</t>
        </is>
      </c>
      <c r="B2126" s="2" t="n"/>
      <c r="C2126" s="2" t="inlineStr">
        <is>
          <t>Million</t>
        </is>
      </c>
      <c r="D2126" s="2" t="inlineStr">
        <is>
          <t>QQQQ</t>
        </is>
      </c>
      <c r="E2126" s="2" t="n"/>
      <c r="F2126" s="2" t="n"/>
      <c r="G2126" s="2" t="n"/>
      <c r="H2126" s="2" t="n"/>
      <c r="I2126" s="2" t="n"/>
      <c r="J2126" s="2" t="n"/>
      <c r="K2126" s="2" t="n"/>
      <c r="L2126" s="2" t="n"/>
      <c r="M2126" s="2" t="n"/>
      <c r="N2126" s="2" t="n"/>
      <c r="O2126" s="2" t="n"/>
      <c r="P2126" s="2" t="n"/>
      <c r="Q2126" s="2" t="n"/>
      <c r="R2126" s="2" t="n"/>
      <c r="S2126" s="2" t="n"/>
      <c r="T2126" s="4" t="n">
        <v>59</v>
      </c>
      <c r="U2126" s="2" t="n"/>
      <c r="V2126" s="2" t="n"/>
      <c r="W2126" s="2" t="n"/>
      <c r="X2126" s="2" t="n"/>
      <c r="Y2126" s="4" t="n">
        <v>245</v>
      </c>
      <c r="Z2126" s="2" t="n"/>
      <c r="AA2126" s="2" t="n"/>
      <c r="AB2126" s="2" t="n"/>
      <c r="AC2126" s="2" t="n"/>
      <c r="AD2126" s="4" t="n">
        <v>323</v>
      </c>
      <c r="AE2126" s="2" t="n"/>
      <c r="AF2126" s="2" t="n"/>
      <c r="AG2126" s="2" t="n"/>
      <c r="AH2126" s="2" t="n"/>
      <c r="AI2126" s="4" t="n">
        <v>-159</v>
      </c>
      <c r="AJ2126" s="2" t="n"/>
      <c r="AK2126" s="2" t="n"/>
      <c r="AL2126" s="2" t="n"/>
      <c r="AM2126" s="2" t="n"/>
      <c r="AN2126" s="4" t="n">
        <v>1113</v>
      </c>
      <c r="AO2126" s="2" t="n"/>
      <c r="AP2126" s="2" t="n"/>
      <c r="AQ2126" s="2" t="n"/>
      <c r="AR2126" s="2" t="n"/>
      <c r="AS2126" s="4" t="n">
        <v>1039</v>
      </c>
      <c r="AT2126" s="2" t="n"/>
    </row>
    <row r="2127">
      <c r="A2127" t="inlineStr">
        <is>
          <t>Depreciation</t>
        </is>
      </c>
      <c r="C2127" t="inlineStr">
        <is>
          <t>Million</t>
        </is>
      </c>
      <c r="D2127" t="inlineStr">
        <is>
          <t>QQQQ</t>
        </is>
      </c>
      <c r="J2127" s="3" t="n">
        <v>-337</v>
      </c>
      <c r="O2127" s="3" t="n">
        <v>-343</v>
      </c>
      <c r="T2127" s="4" t="n">
        <v>-281</v>
      </c>
      <c r="Y2127" s="4" t="n">
        <v>-303</v>
      </c>
      <c r="AD2127" s="4" t="n">
        <v>-443</v>
      </c>
      <c r="AI2127" s="4" t="n">
        <v>-457</v>
      </c>
      <c r="AN2127" s="4" t="n">
        <v>-499</v>
      </c>
      <c r="AS2127" s="4" t="n">
        <v>-523</v>
      </c>
    </row>
    <row r="2128">
      <c r="A2128" t="inlineStr">
        <is>
          <t>Impairment charges</t>
        </is>
      </c>
      <c r="C2128" t="inlineStr">
        <is>
          <t>Million</t>
        </is>
      </c>
      <c r="D2128" s="5" t="inlineStr">
        <is>
          <t>QQQQ</t>
        </is>
      </c>
      <c r="J2128" s="3" t="n">
        <v>-67</v>
      </c>
      <c r="AS2128" s="4" t="n">
        <v>-120</v>
      </c>
    </row>
    <row r="2129">
      <c r="A2129" t="inlineStr">
        <is>
          <t>Foreign currency translation and other</t>
        </is>
      </c>
      <c r="C2129" t="inlineStr">
        <is>
          <t>Million</t>
        </is>
      </c>
      <c r="D2129" t="inlineStr">
        <is>
          <t>QQQQ</t>
        </is>
      </c>
      <c r="J2129" s="3" t="n">
        <v>-318</v>
      </c>
      <c r="O2129" s="3" t="n">
        <v>30</v>
      </c>
      <c r="T2129" s="4" t="n">
        <v>280</v>
      </c>
      <c r="Y2129" s="4" t="n">
        <v>-217</v>
      </c>
      <c r="AD2129" s="4" t="n">
        <v>94</v>
      </c>
      <c r="AI2129" s="4" t="n">
        <v>194</v>
      </c>
      <c r="AN2129" s="4" t="n">
        <v>-159</v>
      </c>
      <c r="AS2129" s="4" t="n">
        <v>-558</v>
      </c>
    </row>
    <row r="2130">
      <c r="A2130" t="inlineStr">
        <is>
          <t>Total change</t>
        </is>
      </c>
      <c r="C2130" t="inlineStr">
        <is>
          <t>Million</t>
        </is>
      </c>
      <c r="D2130" t="inlineStr">
        <is>
          <t>QQQQ</t>
        </is>
      </c>
    </row>
    <row r="2131">
      <c r="A2131" t="inlineStr">
        <is>
          <t>Total change-c</t>
        </is>
      </c>
    </row>
    <row r="2132">
      <c r="A2132" t="inlineStr">
        <is>
          <t>Sum check</t>
        </is>
      </c>
    </row>
    <row r="2134">
      <c r="A2134" t="inlineStr">
        <is>
          <t>Total</t>
        </is>
      </c>
      <c r="C2134" t="inlineStr">
        <is>
          <t>Million</t>
        </is>
      </c>
      <c r="D2134" t="inlineStr">
        <is>
          <t>QQQQ</t>
        </is>
      </c>
      <c r="J2134" s="3" t="n">
        <v>3881</v>
      </c>
      <c r="O2134" s="3" t="n">
        <v>3596</v>
      </c>
      <c r="T2134" s="4" t="n">
        <v>5779</v>
      </c>
      <c r="Y2134" s="4" t="n">
        <v>7652</v>
      </c>
      <c r="AD2134" s="4" t="n">
        <v>9729</v>
      </c>
      <c r="AI2134" s="4" t="n">
        <v>8432</v>
      </c>
      <c r="AN2134" s="4" t="n">
        <v>10864</v>
      </c>
      <c r="AS2134" s="4" t="n">
        <v>15362</v>
      </c>
    </row>
    <row r="2135">
      <c r="A2135" t="inlineStr">
        <is>
          <t>Total-c</t>
        </is>
      </c>
      <c r="T2135">
        <f>SUM(T2115,T2105,T2094)</f>
        <v/>
      </c>
      <c r="Y2135">
        <f>SUM(Y2115,Y2105,Y2094)</f>
        <v/>
      </c>
      <c r="AD2135">
        <f>SUM(AD2115,AD2105,AD2094)</f>
        <v/>
      </c>
      <c r="AI2135">
        <f>SUM(AI2115,AI2105,AI2094)</f>
        <v/>
      </c>
      <c r="AN2135">
        <f>SUM(AN2115,AN2105,AN2094)</f>
        <v/>
      </c>
      <c r="AS2135">
        <f>SUM(AS2115,AS2105,AS2094)</f>
        <v/>
      </c>
    </row>
    <row r="2136">
      <c r="A2136" t="inlineStr">
        <is>
          <t>Sum check</t>
        </is>
      </c>
      <c r="T2136">
        <f>T2134-T2135</f>
        <v/>
      </c>
      <c r="Y2136">
        <f>Y2134-Y2135</f>
        <v/>
      </c>
      <c r="AD2136">
        <f>AD2134-AD2135</f>
        <v/>
      </c>
      <c r="AI2136">
        <f>AI2134-AI2135</f>
        <v/>
      </c>
      <c r="AN2136">
        <f>AN2134-AN2135</f>
        <v/>
      </c>
      <c r="AS2136">
        <f>AS2134-AS2135</f>
        <v/>
      </c>
    </row>
    <row r="2138">
      <c r="A2138" t="inlineStr">
        <is>
          <t>Private equity and other</t>
        </is>
      </c>
    </row>
    <row r="2139">
      <c r="A2139" t="inlineStr">
        <is>
          <t>Cost</t>
        </is>
      </c>
    </row>
    <row r="2140">
      <c r="A2140" t="inlineStr">
        <is>
          <t>Balance, beginning of year</t>
        </is>
      </c>
      <c r="C2140" t="inlineStr">
        <is>
          <t>Million</t>
        </is>
      </c>
      <c r="D2140" t="inlineStr">
        <is>
          <t>QQQQ</t>
        </is>
      </c>
      <c r="J2140" s="4" t="n">
        <v>3960</v>
      </c>
      <c r="O2140" s="4" t="n">
        <v>5309</v>
      </c>
      <c r="T2140" s="4" t="n">
        <v>5268</v>
      </c>
      <c r="Y2140" s="4" t="n">
        <v>4050</v>
      </c>
      <c r="AD2140" s="4" t="n">
        <v>9027</v>
      </c>
      <c r="AI2140" s="4" t="n">
        <v>17269</v>
      </c>
      <c r="AN2140" s="4" t="n">
        <v>18770</v>
      </c>
      <c r="AS2140" s="4" t="n">
        <v>21083</v>
      </c>
    </row>
    <row r="2141">
      <c r="A2141" t="inlineStr">
        <is>
          <t>Changes in basis of accounting</t>
        </is>
      </c>
      <c r="C2141" t="inlineStr">
        <is>
          <t>Million</t>
        </is>
      </c>
      <c r="D2141" s="5" t="inlineStr">
        <is>
          <t>QQQQ</t>
        </is>
      </c>
      <c r="AD2141" s="4" t="n">
        <v>1032</v>
      </c>
      <c r="AN2141" s="4" t="n">
        <v>-820</v>
      </c>
      <c r="AS2141" s="4" t="n">
        <v>-37</v>
      </c>
    </row>
    <row r="2142">
      <c r="A2142" t="inlineStr">
        <is>
          <t>Additions/(dispositions), net of assets reclassified as held for sale</t>
        </is>
      </c>
      <c r="C2142" t="inlineStr">
        <is>
          <t>Million</t>
        </is>
      </c>
      <c r="D2142" s="5" t="inlineStr">
        <is>
          <t>QQQQ</t>
        </is>
      </c>
      <c r="J2142" s="4" t="n">
        <v>59</v>
      </c>
      <c r="O2142" s="4" t="n">
        <v>-101</v>
      </c>
      <c r="T2142" s="4" t="n">
        <v>-1966</v>
      </c>
      <c r="Y2142" s="4" t="n">
        <v>360</v>
      </c>
      <c r="AD2142" s="4" t="n">
        <v>477</v>
      </c>
      <c r="AI2142" s="4" t="n">
        <v>874</v>
      </c>
      <c r="AN2142" s="4" t="n">
        <v>1124</v>
      </c>
      <c r="AS2142" s="4" t="n">
        <v>1443</v>
      </c>
    </row>
    <row r="2143">
      <c r="A2143" t="inlineStr">
        <is>
          <t>Acquisitions through business combinations</t>
        </is>
      </c>
      <c r="C2143" t="inlineStr">
        <is>
          <t>Million</t>
        </is>
      </c>
      <c r="D2143" s="5" t="inlineStr">
        <is>
          <t>QQQQ</t>
        </is>
      </c>
      <c r="J2143" s="4" t="n">
        <v>1772</v>
      </c>
      <c r="T2143" s="4" t="n">
        <v>501</v>
      </c>
      <c r="Y2143" s="4" t="n">
        <v>4915</v>
      </c>
      <c r="AD2143" s="4" t="n">
        <v>6650</v>
      </c>
      <c r="AI2143" s="4" t="n">
        <v>84</v>
      </c>
      <c r="AN2143" s="4" t="n">
        <v>2518</v>
      </c>
      <c r="AS2143" s="4" t="n">
        <v>1502</v>
      </c>
    </row>
    <row r="2144">
      <c r="A2144" t="inlineStr">
        <is>
          <t>Foreign currency translation</t>
        </is>
      </c>
      <c r="C2144" t="inlineStr">
        <is>
          <t>Million</t>
        </is>
      </c>
      <c r="D2144" s="5" t="inlineStr">
        <is>
          <t>QQQQ</t>
        </is>
      </c>
      <c r="J2144" s="4" t="n">
        <v>-482</v>
      </c>
      <c r="O2144" s="4" t="n">
        <v>60</v>
      </c>
      <c r="T2144" s="4" t="n">
        <v>247</v>
      </c>
      <c r="Y2144" s="4" t="n">
        <v>-298</v>
      </c>
      <c r="AD2144" s="4" t="n">
        <v>83</v>
      </c>
      <c r="AI2144" s="4" t="n">
        <v>543</v>
      </c>
      <c r="AN2144" s="4" t="n">
        <v>-337</v>
      </c>
      <c r="AS2144" s="4" t="n">
        <v>-967</v>
      </c>
    </row>
    <row r="2145">
      <c r="A2145" t="inlineStr">
        <is>
          <t>Balance, end of year</t>
        </is>
      </c>
      <c r="C2145" t="inlineStr">
        <is>
          <t>Million</t>
        </is>
      </c>
      <c r="D2145" t="inlineStr">
        <is>
          <t>QQQQ</t>
        </is>
      </c>
      <c r="J2145" s="4" t="n">
        <v>5309</v>
      </c>
      <c r="O2145" s="4" t="n">
        <v>5268</v>
      </c>
      <c r="T2145" s="4" t="n">
        <v>4050</v>
      </c>
      <c r="Y2145" s="4" t="n">
        <v>9027</v>
      </c>
      <c r="AD2145" s="4" t="n">
        <v>17269</v>
      </c>
      <c r="AI2145" s="4" t="n">
        <v>18770</v>
      </c>
      <c r="AN2145" s="4" t="n">
        <v>21255</v>
      </c>
      <c r="AS2145" s="4" t="n">
        <v>23024</v>
      </c>
    </row>
    <row r="2146">
      <c r="A2146" t="inlineStr">
        <is>
          <t>Balance, end of year-c</t>
        </is>
      </c>
      <c r="J2146">
        <f>SUM(J2140:J2144)</f>
        <v/>
      </c>
      <c r="O2146">
        <f>SUM(O2140:O2144)</f>
        <v/>
      </c>
      <c r="T2146">
        <f>SUM(T2140:T2144)</f>
        <v/>
      </c>
      <c r="Y2146">
        <f>SUM(Y2140:Y2144)</f>
        <v/>
      </c>
      <c r="AD2146">
        <f>SUM(AD2140:AD2144)</f>
        <v/>
      </c>
      <c r="AI2146">
        <f>SUM(AI2140:AI2144)</f>
        <v/>
      </c>
      <c r="AN2146">
        <f>SUM(AN2140:AN2144)</f>
        <v/>
      </c>
      <c r="AS2146">
        <f>SUM(AS2140:AS2144)</f>
        <v/>
      </c>
    </row>
    <row r="2147">
      <c r="A2147" t="inlineStr">
        <is>
          <t>Sum check</t>
        </is>
      </c>
      <c r="J2147">
        <f>J2145-J2146</f>
        <v/>
      </c>
      <c r="O2147">
        <f>O2145-O2146</f>
        <v/>
      </c>
      <c r="T2147">
        <f>T2145-T2146</f>
        <v/>
      </c>
      <c r="Y2147">
        <f>Y2145-Y2146</f>
        <v/>
      </c>
      <c r="AD2147">
        <f>AD2145-AD2146</f>
        <v/>
      </c>
      <c r="AI2147">
        <f>AI2145-AI2146</f>
        <v/>
      </c>
      <c r="AN2147">
        <f>AN2145-AN2146</f>
        <v/>
      </c>
      <c r="AS2147">
        <f>AS2145-AS2146</f>
        <v/>
      </c>
    </row>
    <row r="2149">
      <c r="A2149" t="inlineStr">
        <is>
          <t>Accumulated impairment</t>
        </is>
      </c>
    </row>
    <row r="2150">
      <c r="A2150" t="inlineStr">
        <is>
          <t>Balance, beginning of year</t>
        </is>
      </c>
      <c r="C2150" t="inlineStr">
        <is>
          <t>Million</t>
        </is>
      </c>
      <c r="D2150" t="inlineStr">
        <is>
          <t>QQQQ</t>
        </is>
      </c>
      <c r="J2150" s="4" t="n">
        <v>-194</v>
      </c>
      <c r="O2150" s="4" t="n">
        <v>-231</v>
      </c>
      <c r="T2150" s="4" t="n">
        <v>-243</v>
      </c>
      <c r="Y2150" s="4" t="n">
        <v>-231</v>
      </c>
      <c r="AD2150" s="4" t="n">
        <v>-434</v>
      </c>
      <c r="AI2150" s="4" t="n">
        <v>-643</v>
      </c>
      <c r="AN2150" s="4" t="n">
        <v>-873</v>
      </c>
      <c r="AS2150" s="4" t="n">
        <v>-1022</v>
      </c>
    </row>
    <row r="2151">
      <c r="A2151" t="inlineStr">
        <is>
          <t>Changes in basis of accounting</t>
        </is>
      </c>
      <c r="C2151" t="inlineStr">
        <is>
          <t>Million</t>
        </is>
      </c>
      <c r="D2151" s="5" t="inlineStr">
        <is>
          <t>QQQQ</t>
        </is>
      </c>
      <c r="AN2151" s="4" t="n">
        <v>-3</v>
      </c>
      <c r="AS2151" s="4" t="n">
        <v>-8</v>
      </c>
    </row>
    <row r="2152">
      <c r="A2152" t="inlineStr">
        <is>
          <t>Additions/(dispositions), net of assets reclassified as held for sale</t>
        </is>
      </c>
      <c r="C2152" t="inlineStr">
        <is>
          <t>Million</t>
        </is>
      </c>
      <c r="D2152" s="5" t="inlineStr">
        <is>
          <t>QQQQ</t>
        </is>
      </c>
      <c r="J2152" s="4" t="n">
        <v>2</v>
      </c>
      <c r="O2152" s="4" t="n">
        <v>4</v>
      </c>
      <c r="T2152" s="4" t="n">
        <v>36</v>
      </c>
      <c r="Y2152" s="4" t="n">
        <v>1</v>
      </c>
      <c r="AI2152" s="4" t="n">
        <v>57</v>
      </c>
      <c r="AN2152" s="4" t="n">
        <v>97</v>
      </c>
      <c r="AS2152" s="4" t="n">
        <v>41</v>
      </c>
    </row>
    <row r="2153">
      <c r="A2153" t="inlineStr">
        <is>
          <t>Foreign currency translation</t>
        </is>
      </c>
      <c r="C2153" t="inlineStr">
        <is>
          <t>Million</t>
        </is>
      </c>
      <c r="D2153" s="5" t="inlineStr">
        <is>
          <t>QQQQ</t>
        </is>
      </c>
      <c r="J2153" s="4" t="n">
        <v>28</v>
      </c>
      <c r="O2153" s="4" t="n">
        <v>-16</v>
      </c>
      <c r="T2153" s="4" t="n">
        <v>-16</v>
      </c>
      <c r="Y2153" s="4" t="n">
        <v>15</v>
      </c>
      <c r="AD2153" s="4" t="n">
        <v>-13</v>
      </c>
      <c r="AI2153" s="4" t="n">
        <v>-3</v>
      </c>
      <c r="AN2153" s="4" t="n">
        <v>-3</v>
      </c>
      <c r="AS2153" s="4" t="n">
        <v>11</v>
      </c>
    </row>
    <row r="2154">
      <c r="A2154" t="inlineStr">
        <is>
          <t>Impairment charges</t>
        </is>
      </c>
      <c r="C2154" t="inlineStr">
        <is>
          <t>Million</t>
        </is>
      </c>
      <c r="D2154" s="5" t="inlineStr">
        <is>
          <t>QQQQ</t>
        </is>
      </c>
      <c r="J2154" s="4" t="n">
        <v>-67</v>
      </c>
      <c r="T2154" s="4" t="n">
        <v>-8</v>
      </c>
      <c r="Y2154" s="4" t="n">
        <v>-219</v>
      </c>
      <c r="AD2154" s="4" t="n">
        <v>-196</v>
      </c>
      <c r="AI2154" s="4" t="n">
        <v>-284</v>
      </c>
      <c r="AN2154" s="4" t="n">
        <v>-240</v>
      </c>
      <c r="AS2154" s="4" t="n">
        <v>137</v>
      </c>
    </row>
    <row r="2155">
      <c r="A2155" t="inlineStr">
        <is>
          <t>Balance, end of year</t>
        </is>
      </c>
      <c r="C2155" t="inlineStr">
        <is>
          <t>Million</t>
        </is>
      </c>
      <c r="D2155" t="inlineStr">
        <is>
          <t>QQQQ</t>
        </is>
      </c>
      <c r="J2155" s="4" t="n">
        <v>-231</v>
      </c>
      <c r="O2155" s="4" t="n">
        <v>-243</v>
      </c>
      <c r="T2155" s="4" t="n">
        <v>-231</v>
      </c>
      <c r="Y2155" s="4" t="n">
        <v>-434</v>
      </c>
      <c r="AD2155" s="4" t="n">
        <v>-643</v>
      </c>
      <c r="AI2155" s="4" t="n">
        <v>-873</v>
      </c>
      <c r="AN2155" s="4" t="n">
        <v>-1022</v>
      </c>
      <c r="AS2155" s="4" t="n">
        <v>-841</v>
      </c>
    </row>
    <row r="2156">
      <c r="A2156" t="inlineStr">
        <is>
          <t>Balance, end of year-c</t>
        </is>
      </c>
      <c r="J2156">
        <f>SUM(J2150:J2154)</f>
        <v/>
      </c>
      <c r="O2156">
        <f>SUM(O2150:O2154)</f>
        <v/>
      </c>
      <c r="T2156">
        <f>SUM(T2150:T2154)</f>
        <v/>
      </c>
      <c r="Y2156">
        <f>SUM(Y2150:Y2154)</f>
        <v/>
      </c>
      <c r="AD2156">
        <f>SUM(AD2150:AD2154)</f>
        <v/>
      </c>
      <c r="AI2156">
        <f>SUM(AI2150:AI2154)</f>
        <v/>
      </c>
      <c r="AN2156">
        <f>SUM(AN2150:AN2154)</f>
        <v/>
      </c>
      <c r="AS2156">
        <f>SUM(AS2150:AS2154)</f>
        <v/>
      </c>
    </row>
    <row r="2157">
      <c r="A2157" t="inlineStr">
        <is>
          <t>Sum check</t>
        </is>
      </c>
      <c r="J2157">
        <f>J2155-J2156</f>
        <v/>
      </c>
      <c r="O2157">
        <f>O2155-O2156</f>
        <v/>
      </c>
      <c r="T2157">
        <f>T2155-T2156</f>
        <v/>
      </c>
      <c r="Y2157">
        <f>Y2155-Y2156</f>
        <v/>
      </c>
      <c r="AD2157">
        <f>AD2155-AD2156</f>
        <v/>
      </c>
      <c r="AI2157">
        <f>AI2155-AI2156</f>
        <v/>
      </c>
      <c r="AN2157">
        <f>AN2155-AN2156</f>
        <v/>
      </c>
      <c r="AS2157">
        <f>AS2155-AS2156</f>
        <v/>
      </c>
    </row>
    <row r="2159">
      <c r="A2159" t="inlineStr">
        <is>
          <t>Accumulated depreciation</t>
        </is>
      </c>
    </row>
    <row r="2160">
      <c r="A2160" t="inlineStr">
        <is>
          <t>Balance, beginning of year</t>
        </is>
      </c>
      <c r="C2160" t="inlineStr">
        <is>
          <t>Million</t>
        </is>
      </c>
      <c r="D2160" t="inlineStr">
        <is>
          <t>QQQQ</t>
        </is>
      </c>
      <c r="J2160" s="4" t="n">
        <v>-1052</v>
      </c>
      <c r="O2160" s="4" t="n">
        <v>-1197</v>
      </c>
      <c r="T2160" s="4" t="n">
        <v>-1429</v>
      </c>
      <c r="Y2160" s="4" t="n">
        <v>-1086</v>
      </c>
      <c r="AD2160" s="4" t="n">
        <v>-1472</v>
      </c>
      <c r="AI2160" s="4" t="n">
        <v>-2458</v>
      </c>
      <c r="AN2160" s="4" t="n">
        <v>-3693</v>
      </c>
      <c r="AS2160" s="4" t="n">
        <v>-4512</v>
      </c>
    </row>
    <row r="2161">
      <c r="A2161" t="inlineStr">
        <is>
          <t>Changes in basis of accounting</t>
        </is>
      </c>
      <c r="C2161" t="inlineStr">
        <is>
          <t>Million</t>
        </is>
      </c>
      <c r="D2161" s="5" t="inlineStr">
        <is>
          <t>QQQQ</t>
        </is>
      </c>
      <c r="AN2161" s="4" t="n">
        <v>301</v>
      </c>
      <c r="AS2161" s="4" t="n">
        <v>5</v>
      </c>
    </row>
    <row r="2162">
      <c r="A2162" t="inlineStr">
        <is>
          <t>Additions/(dispositions), net of assets reclassified as held for sale</t>
        </is>
      </c>
      <c r="C2162" t="inlineStr">
        <is>
          <t>Million</t>
        </is>
      </c>
      <c r="D2162" s="5" t="inlineStr">
        <is>
          <t>QQQQ</t>
        </is>
      </c>
      <c r="J2162" s="4" t="n">
        <v>56</v>
      </c>
      <c r="O2162" s="4" t="n">
        <v>125</v>
      </c>
      <c r="T2162" s="4" t="n">
        <v>752</v>
      </c>
      <c r="Y2162" s="4" t="n">
        <v>72</v>
      </c>
      <c r="AD2162" s="4" t="n">
        <v>332</v>
      </c>
      <c r="AI2162" s="4" t="n">
        <v>290</v>
      </c>
      <c r="AN2162" s="4" t="n">
        <v>277</v>
      </c>
      <c r="AS2162" s="4" t="n">
        <v>372</v>
      </c>
    </row>
    <row r="2163">
      <c r="A2163" t="inlineStr">
        <is>
          <t>Foreign currency translation</t>
        </is>
      </c>
      <c r="C2163" t="inlineStr">
        <is>
          <t>Million</t>
        </is>
      </c>
      <c r="D2163" s="5" t="inlineStr">
        <is>
          <t>QQQQ</t>
        </is>
      </c>
      <c r="J2163" s="4" t="n">
        <v>136</v>
      </c>
      <c r="O2163" s="4" t="n">
        <v>-14</v>
      </c>
      <c r="T2163" s="4" t="n">
        <v>-51</v>
      </c>
      <c r="Y2163" s="4" t="n">
        <v>78</v>
      </c>
      <c r="AD2163" s="4" t="n">
        <v>-44</v>
      </c>
      <c r="AI2163" s="4" t="n">
        <v>-61</v>
      </c>
      <c r="AN2163" s="4" t="n">
        <v>36</v>
      </c>
      <c r="AS2163" s="4" t="n">
        <v>170</v>
      </c>
    </row>
    <row r="2164">
      <c r="A2164" t="inlineStr">
        <is>
          <t>Depreciation expenses</t>
        </is>
      </c>
      <c r="C2164" t="inlineStr">
        <is>
          <t>Million</t>
        </is>
      </c>
      <c r="D2164" s="5" t="inlineStr">
        <is>
          <t>QQQQ</t>
        </is>
      </c>
      <c r="J2164" s="4" t="n">
        <v>-337</v>
      </c>
      <c r="O2164" s="4" t="n">
        <v>-343</v>
      </c>
      <c r="T2164" s="4" t="n">
        <v>-358</v>
      </c>
      <c r="Y2164" s="4" t="n">
        <v>-536</v>
      </c>
      <c r="AD2164" s="4" t="n">
        <v>-1274</v>
      </c>
      <c r="AI2164" s="4" t="n">
        <v>-1464</v>
      </c>
      <c r="AN2164" s="4" t="n">
        <v>-1501</v>
      </c>
      <c r="AS2164" s="4" t="n">
        <v>-1848</v>
      </c>
    </row>
    <row r="2165">
      <c r="A2165" t="inlineStr">
        <is>
          <t>Balance, end of year</t>
        </is>
      </c>
      <c r="C2165" t="inlineStr">
        <is>
          <t>Million</t>
        </is>
      </c>
      <c r="D2165" t="inlineStr">
        <is>
          <t>QQQQ</t>
        </is>
      </c>
      <c r="J2165" s="4" t="n">
        <v>-1197</v>
      </c>
      <c r="O2165" s="4" t="n">
        <v>-1429</v>
      </c>
      <c r="T2165" s="4" t="n">
        <v>-1086</v>
      </c>
      <c r="Y2165" s="4" t="n">
        <v>-1472</v>
      </c>
      <c r="AD2165" s="4" t="n">
        <v>-2458</v>
      </c>
      <c r="AI2165" s="4" t="n">
        <v>-3693</v>
      </c>
      <c r="AN2165" s="4" t="n">
        <v>-4580</v>
      </c>
      <c r="AS2165" s="4" t="n">
        <v>-5813</v>
      </c>
    </row>
    <row r="2166">
      <c r="A2166" t="inlineStr">
        <is>
          <t>Balance, end of year-c</t>
        </is>
      </c>
      <c r="J2166">
        <f>SUM(J2160:J2164)</f>
        <v/>
      </c>
      <c r="O2166">
        <f>SUM(O2160:O2164)</f>
        <v/>
      </c>
      <c r="T2166">
        <f>SUM(T2160:T2164)</f>
        <v/>
      </c>
      <c r="Y2166">
        <f>SUM(Y2160:Y2164)</f>
        <v/>
      </c>
      <c r="AD2166">
        <f>SUM(AD2160:AD2164)</f>
        <v/>
      </c>
      <c r="AI2166">
        <f>SUM(AI2160:AI2164)</f>
        <v/>
      </c>
      <c r="AN2166">
        <f>SUM(AN2160:AN2164)</f>
        <v/>
      </c>
      <c r="AS2166">
        <f>SUM(AS2160:AS2164)</f>
        <v/>
      </c>
    </row>
    <row r="2167">
      <c r="A2167" t="inlineStr">
        <is>
          <t>Sum check</t>
        </is>
      </c>
      <c r="J2167">
        <f>J2165-J2166</f>
        <v/>
      </c>
      <c r="O2167">
        <f>O2165-O2166</f>
        <v/>
      </c>
      <c r="T2167">
        <f>T2165-T2166</f>
        <v/>
      </c>
      <c r="Y2167">
        <f>Y2165-Y2166</f>
        <v/>
      </c>
      <c r="AD2167">
        <f>AD2165-AD2166</f>
        <v/>
      </c>
      <c r="AI2167">
        <f>AI2165-AI2166</f>
        <v/>
      </c>
      <c r="AN2167">
        <f>AN2165-AN2166</f>
        <v/>
      </c>
      <c r="AS2167">
        <f>AS2165-AS2166</f>
        <v/>
      </c>
    </row>
    <row r="2169">
      <c r="A2169" t="inlineStr">
        <is>
          <t>Total</t>
        </is>
      </c>
    </row>
    <row r="2170">
      <c r="A2170" t="inlineStr">
        <is>
          <t>Balance, beginning of period</t>
        </is>
      </c>
      <c r="C2170" t="inlineStr">
        <is>
          <t>Million</t>
        </is>
      </c>
      <c r="D2170" t="inlineStr">
        <is>
          <t>QQQQ</t>
        </is>
      </c>
      <c r="J2170" s="3" t="n">
        <v>2714</v>
      </c>
      <c r="O2170" s="3" t="n">
        <v>3881</v>
      </c>
      <c r="T2170" s="4" t="n">
        <v>3596</v>
      </c>
      <c r="Y2170" s="4" t="n">
        <v>2733</v>
      </c>
      <c r="AD2170" s="4" t="n">
        <v>7121</v>
      </c>
      <c r="AI2170" s="4" t="n">
        <v>14168</v>
      </c>
      <c r="AN2170" s="4" t="n">
        <v>14204</v>
      </c>
      <c r="AS2170" s="4" t="n">
        <v>15549</v>
      </c>
    </row>
    <row r="2171">
      <c r="A2171" t="inlineStr">
        <is>
          <t>Change in basis of accounting</t>
        </is>
      </c>
      <c r="C2171" t="inlineStr">
        <is>
          <t>Million</t>
        </is>
      </c>
      <c r="D2171" s="5" t="inlineStr">
        <is>
          <t>QQQQ</t>
        </is>
      </c>
      <c r="AD2171" s="4" t="n">
        <v>1032</v>
      </c>
      <c r="AN2171" s="4" t="n">
        <v>-522</v>
      </c>
      <c r="AS2171" s="4" t="n">
        <v>-40</v>
      </c>
    </row>
    <row r="2172">
      <c r="A2172" t="inlineStr">
        <is>
          <t>Additions/(dispositions), net of assets reclassified as held for sale</t>
        </is>
      </c>
      <c r="C2172" t="inlineStr">
        <is>
          <t>Million</t>
        </is>
      </c>
      <c r="D2172" s="5" t="inlineStr">
        <is>
          <t>QQQQ</t>
        </is>
      </c>
      <c r="J2172" s="3" t="n">
        <v>117</v>
      </c>
      <c r="O2172" s="3" t="n">
        <v>28</v>
      </c>
      <c r="T2172" s="4" t="n">
        <v>-1178</v>
      </c>
      <c r="Y2172" s="4" t="n">
        <v>433</v>
      </c>
      <c r="AD2172" s="4" t="n">
        <v>809</v>
      </c>
      <c r="AI2172" s="4" t="n">
        <v>1221</v>
      </c>
      <c r="AN2172" s="4" t="n">
        <v>1498</v>
      </c>
      <c r="AS2172" s="4" t="n">
        <v>1856</v>
      </c>
    </row>
    <row r="2173">
      <c r="A2173" t="inlineStr">
        <is>
          <t>Acquisition and additions</t>
        </is>
      </c>
      <c r="C2173" t="inlineStr">
        <is>
          <t>Million</t>
        </is>
      </c>
      <c r="D2173" t="inlineStr">
        <is>
          <t>QQQQ</t>
        </is>
      </c>
    </row>
    <row r="2174">
      <c r="A2174" t="inlineStr">
        <is>
          <t>Acquisitions through business combinations</t>
        </is>
      </c>
      <c r="C2174" t="inlineStr">
        <is>
          <t>Million</t>
        </is>
      </c>
      <c r="D2174" t="inlineStr">
        <is>
          <t>QQQQ</t>
        </is>
      </c>
      <c r="J2174" s="3" t="n">
        <v>1772</v>
      </c>
      <c r="T2174" s="4" t="n">
        <v>501</v>
      </c>
      <c r="Y2174" s="4" t="n">
        <v>4915</v>
      </c>
      <c r="AD2174" s="4" t="n">
        <v>6650</v>
      </c>
      <c r="AI2174" s="4" t="n">
        <v>84</v>
      </c>
      <c r="AN2174" s="4" t="n">
        <v>2518</v>
      </c>
      <c r="AS2174" s="4" t="n">
        <v>1502</v>
      </c>
    </row>
    <row r="2175">
      <c r="A2175" t="inlineStr">
        <is>
          <t>Dispositions and assets reclassified as held-for-sale</t>
        </is>
      </c>
      <c r="C2175" t="inlineStr">
        <is>
          <t>Million</t>
        </is>
      </c>
      <c r="D2175" t="inlineStr">
        <is>
          <t>QQQQ</t>
        </is>
      </c>
    </row>
    <row r="2176">
      <c r="A2176" t="inlineStr">
        <is>
          <t>Fair value changes</t>
        </is>
      </c>
      <c r="C2176" t="inlineStr">
        <is>
          <t>Million</t>
        </is>
      </c>
      <c r="D2176" t="inlineStr">
        <is>
          <t>QQQQ</t>
        </is>
      </c>
    </row>
    <row r="2177">
      <c r="A2177" t="inlineStr">
        <is>
          <t>Depreciation expense</t>
        </is>
      </c>
      <c r="C2177" t="inlineStr">
        <is>
          <t>Million</t>
        </is>
      </c>
      <c r="D2177" t="inlineStr">
        <is>
          <t>QQQQ</t>
        </is>
      </c>
      <c r="J2177" s="3" t="n">
        <v>-337</v>
      </c>
      <c r="O2177" s="3" t="n">
        <v>-343</v>
      </c>
      <c r="T2177" s="4" t="n">
        <v>-358</v>
      </c>
      <c r="Y2177" s="4" t="n">
        <v>-536</v>
      </c>
      <c r="AD2177" s="4" t="n">
        <v>-1274</v>
      </c>
      <c r="AI2177" s="4" t="n">
        <v>-1464</v>
      </c>
      <c r="AN2177" s="4" t="n">
        <v>-1501</v>
      </c>
      <c r="AS2177" s="4" t="n">
        <v>-1848</v>
      </c>
    </row>
    <row r="2178">
      <c r="A2178" t="inlineStr">
        <is>
          <t>Impairment charges</t>
        </is>
      </c>
      <c r="C2178" t="inlineStr">
        <is>
          <t>Million</t>
        </is>
      </c>
      <c r="D2178" s="5" t="inlineStr">
        <is>
          <t>QQQQ</t>
        </is>
      </c>
      <c r="J2178" s="3" t="n">
        <v>-67</v>
      </c>
      <c r="T2178" s="4" t="n">
        <v>-8</v>
      </c>
      <c r="Y2178" s="4" t="n">
        <v>-219</v>
      </c>
      <c r="AD2178" s="4" t="n">
        <v>-196</v>
      </c>
      <c r="AI2178" s="4" t="n">
        <v>-284</v>
      </c>
      <c r="AN2178" s="4" t="n">
        <v>-240</v>
      </c>
      <c r="AS2178" s="4" t="n">
        <v>137</v>
      </c>
    </row>
    <row r="2179">
      <c r="A2179" t="inlineStr">
        <is>
          <t>Depreciation and impairment</t>
        </is>
      </c>
      <c r="C2179" t="inlineStr">
        <is>
          <t>Million</t>
        </is>
      </c>
      <c r="D2179" t="inlineStr">
        <is>
          <t>QQQQ</t>
        </is>
      </c>
    </row>
    <row r="2180">
      <c r="A2180" t="inlineStr">
        <is>
          <t>Foreign currency translation and other</t>
        </is>
      </c>
      <c r="C2180" t="inlineStr">
        <is>
          <t>Million</t>
        </is>
      </c>
      <c r="D2180" t="inlineStr">
        <is>
          <t>QQQQ</t>
        </is>
      </c>
      <c r="J2180" s="3" t="n">
        <v>-318</v>
      </c>
      <c r="O2180" s="3" t="n">
        <v>30</v>
      </c>
      <c r="T2180" s="4" t="n">
        <v>180</v>
      </c>
      <c r="Y2180" s="4" t="n">
        <v>-205</v>
      </c>
      <c r="AD2180" s="4" t="n">
        <v>26</v>
      </c>
      <c r="AI2180" s="4" t="n">
        <v>479</v>
      </c>
      <c r="AN2180" s="4" t="n">
        <v>-304</v>
      </c>
      <c r="AS2180" s="4" t="n">
        <v>-786</v>
      </c>
    </row>
    <row r="2181">
      <c r="A2181" t="inlineStr">
        <is>
          <t>Total change</t>
        </is>
      </c>
      <c r="C2181" t="inlineStr">
        <is>
          <t>Million</t>
        </is>
      </c>
      <c r="D2181" t="inlineStr">
        <is>
          <t>QQQQ</t>
        </is>
      </c>
    </row>
    <row r="2182">
      <c r="A2182" t="inlineStr">
        <is>
          <t>Total change-c</t>
        </is>
      </c>
    </row>
    <row r="2183">
      <c r="A2183" t="inlineStr">
        <is>
          <t>Sum check</t>
        </is>
      </c>
    </row>
    <row r="2185">
      <c r="A2185" t="inlineStr">
        <is>
          <t>Total</t>
        </is>
      </c>
      <c r="C2185" t="inlineStr">
        <is>
          <t>Million</t>
        </is>
      </c>
      <c r="D2185" t="inlineStr">
        <is>
          <t>QQQQ</t>
        </is>
      </c>
      <c r="J2185" s="3" t="n">
        <v>3881</v>
      </c>
      <c r="O2185" s="3" t="n">
        <v>3596</v>
      </c>
      <c r="T2185" s="4" t="n">
        <v>2733</v>
      </c>
      <c r="Y2185" s="4" t="n">
        <v>7121</v>
      </c>
      <c r="AD2185" s="4" t="n">
        <v>14168</v>
      </c>
      <c r="AI2185" s="4" t="n">
        <v>14204</v>
      </c>
      <c r="AN2185" s="4" t="n">
        <v>15653</v>
      </c>
      <c r="AS2185" s="4" t="n">
        <v>16370</v>
      </c>
    </row>
    <row r="2186">
      <c r="A2186" t="inlineStr">
        <is>
          <t>Total-c</t>
        </is>
      </c>
      <c r="J2186">
        <f>SUM(J2165,J2155,J2145)</f>
        <v/>
      </c>
      <c r="O2186">
        <f>SUM(O2165,O2155,O2145)</f>
        <v/>
      </c>
      <c r="T2186">
        <f>SUM(T2165,T2155,T2145)</f>
        <v/>
      </c>
      <c r="Y2186">
        <f>SUM(Y2165,Y2155,Y2145)</f>
        <v/>
      </c>
      <c r="AD2186">
        <f>SUM(AD2165,AD2155,AD2145)</f>
        <v/>
      </c>
      <c r="AI2186">
        <f>SUM(AI2165,AI2155,AI2145)</f>
        <v/>
      </c>
      <c r="AN2186">
        <f>SUM(AN2165,AN2155,AN2145)</f>
        <v/>
      </c>
      <c r="AS2186">
        <f>SUM(AS2165,AS2155,AS2145)</f>
        <v/>
      </c>
    </row>
    <row r="2187">
      <c r="A2187" t="inlineStr">
        <is>
          <t>Sum check</t>
        </is>
      </c>
      <c r="J2187">
        <f>J2185-J2186</f>
        <v/>
      </c>
      <c r="O2187">
        <f>O2185-O2186</f>
        <v/>
      </c>
      <c r="T2187">
        <f>T2185-T2186</f>
        <v/>
      </c>
      <c r="Y2187">
        <f>Y2185-Y2186</f>
        <v/>
      </c>
      <c r="AD2187">
        <f>AD2185-AD2186</f>
        <v/>
      </c>
      <c r="AI2187">
        <f>AI2185-AI2186</f>
        <v/>
      </c>
      <c r="AN2187">
        <f>AN2185-AN2186</f>
        <v/>
      </c>
      <c r="AS2187">
        <f>AS2185-AS2186</f>
        <v/>
      </c>
    </row>
    <row r="2189">
      <c r="A2189" t="inlineStr">
        <is>
          <t>Inventory</t>
        </is>
      </c>
    </row>
    <row r="2190">
      <c r="A2190" t="inlineStr">
        <is>
          <t>Components of inventory</t>
        </is>
      </c>
    </row>
    <row r="2191">
      <c r="A2191" t="inlineStr">
        <is>
          <t>Residential properties under development</t>
        </is>
      </c>
      <c r="C2191" t="inlineStr">
        <is>
          <t>Million</t>
        </is>
      </c>
      <c r="D2191" t="inlineStr">
        <is>
          <t>QQQQ</t>
        </is>
      </c>
      <c r="I2191" t="n">
        <v>1837</v>
      </c>
      <c r="N2191" t="n">
        <v>2215</v>
      </c>
      <c r="S2191" t="n">
        <v>2245</v>
      </c>
      <c r="X2191" t="n">
        <v>2001</v>
      </c>
      <c r="AC2191" t="n">
        <v>3007</v>
      </c>
      <c r="AH2191" t="n">
        <v>2816</v>
      </c>
      <c r="AM2191" t="n">
        <v>2135</v>
      </c>
      <c r="AR2191" t="n">
        <v>1558</v>
      </c>
    </row>
    <row r="2192">
      <c r="A2192" t="inlineStr">
        <is>
          <t>Land held for development</t>
        </is>
      </c>
      <c r="C2192" t="inlineStr">
        <is>
          <t>Million</t>
        </is>
      </c>
      <c r="D2192" t="inlineStr">
        <is>
          <t>QQQQ</t>
        </is>
      </c>
      <c r="I2192" t="n">
        <v>1806</v>
      </c>
      <c r="N2192" t="n">
        <v>1609</v>
      </c>
      <c r="S2192" t="n">
        <v>1922</v>
      </c>
      <c r="X2192" t="n">
        <v>1794</v>
      </c>
      <c r="AC2192" t="n">
        <v>1781</v>
      </c>
      <c r="AH2192" t="n">
        <v>2015</v>
      </c>
      <c r="AM2192" t="n">
        <v>1802</v>
      </c>
      <c r="AR2192" t="n">
        <v>1895</v>
      </c>
    </row>
    <row r="2193">
      <c r="A2193" t="inlineStr">
        <is>
          <t>Completed residential properties</t>
        </is>
      </c>
      <c r="C2193" t="inlineStr">
        <is>
          <t>Million</t>
        </is>
      </c>
      <c r="D2193" t="inlineStr">
        <is>
          <t>QQQQ</t>
        </is>
      </c>
      <c r="I2193" t="n">
        <v>747</v>
      </c>
      <c r="N2193" t="n">
        <v>952</v>
      </c>
      <c r="S2193" t="n">
        <v>917</v>
      </c>
      <c r="X2193" t="n">
        <v>1398</v>
      </c>
      <c r="AC2193" t="n">
        <v>998</v>
      </c>
      <c r="AH2193" t="n">
        <v>743</v>
      </c>
      <c r="AM2193" t="n">
        <v>1869</v>
      </c>
      <c r="AR2193" t="n">
        <v>2342</v>
      </c>
    </row>
    <row r="2194">
      <c r="A2194" t="inlineStr">
        <is>
          <t>Industrial products</t>
        </is>
      </c>
      <c r="C2194" t="inlineStr">
        <is>
          <t>Million</t>
        </is>
      </c>
      <c r="D2194" t="inlineStr">
        <is>
          <t>QQQQ</t>
        </is>
      </c>
      <c r="AC2194" t="n">
        <v>2816</v>
      </c>
      <c r="AH2194" t="n">
        <v>2611</v>
      </c>
      <c r="AM2194" t="n">
        <v>3113</v>
      </c>
      <c r="AR2194" t="n">
        <v>2911</v>
      </c>
    </row>
    <row r="2195">
      <c r="A2195" t="inlineStr">
        <is>
          <t>Industrial products and others</t>
        </is>
      </c>
      <c r="C2195" t="inlineStr">
        <is>
          <t>Million</t>
        </is>
      </c>
      <c r="D2195" t="inlineStr">
        <is>
          <t>QQQQ</t>
        </is>
      </c>
      <c r="I2195" t="n">
        <v>891</v>
      </c>
      <c r="N2195" t="n">
        <v>573</v>
      </c>
      <c r="S2195" t="n">
        <v>1227</v>
      </c>
      <c r="X2195" t="n">
        <v>1796</v>
      </c>
    </row>
    <row r="2196">
      <c r="A2196" t="inlineStr">
        <is>
          <t>Other</t>
        </is>
      </c>
      <c r="C2196" t="inlineStr">
        <is>
          <t>Million</t>
        </is>
      </c>
      <c r="D2196" t="inlineStr">
        <is>
          <t>QQQQ</t>
        </is>
      </c>
      <c r="AC2196" t="n">
        <v>1670</v>
      </c>
      <c r="AH2196" t="n">
        <v>2175</v>
      </c>
      <c r="AM2196" t="n">
        <v>2496</v>
      </c>
      <c r="AR2196" t="n">
        <v>4137</v>
      </c>
    </row>
    <row r="2197">
      <c r="A2197" t="inlineStr">
        <is>
          <t>Total</t>
        </is>
      </c>
      <c r="C2197" t="inlineStr">
        <is>
          <t>Million</t>
        </is>
      </c>
      <c r="D2197" t="inlineStr">
        <is>
          <t>QQQQ</t>
        </is>
      </c>
      <c r="I2197" t="n">
        <v>5281</v>
      </c>
      <c r="N2197" t="n">
        <v>5349</v>
      </c>
      <c r="S2197" t="n">
        <v>6311</v>
      </c>
      <c r="X2197" t="n">
        <v>6989</v>
      </c>
      <c r="AC2197" t="n">
        <v>10272</v>
      </c>
      <c r="AH2197" t="n">
        <v>10360</v>
      </c>
      <c r="AM2197" t="n">
        <v>11415</v>
      </c>
      <c r="AR2197" t="n">
        <v>12843</v>
      </c>
    </row>
    <row r="2198">
      <c r="A2198" t="inlineStr">
        <is>
          <t>Total-c</t>
        </is>
      </c>
      <c r="I2198">
        <f>SUM(I2191:I2196)</f>
        <v/>
      </c>
      <c r="N2198">
        <f>SUM(N2191:N2196)</f>
        <v/>
      </c>
      <c r="S2198">
        <f>SUM(S2191:S2196)</f>
        <v/>
      </c>
      <c r="X2198">
        <f>SUM(X2191:X2196)</f>
        <v/>
      </c>
      <c r="AC2198">
        <f>SUM(AC2191:AC2196)</f>
        <v/>
      </c>
      <c r="AH2198">
        <f>SUM(AH2191:AH2196)</f>
        <v/>
      </c>
      <c r="AM2198">
        <f>SUM(AM2191:AM2196)</f>
        <v/>
      </c>
      <c r="AR2198">
        <f>SUM(AR2191:AR2196)</f>
        <v/>
      </c>
    </row>
    <row r="2199">
      <c r="A2199" t="inlineStr">
        <is>
          <t>Sum check</t>
        </is>
      </c>
      <c r="I2199">
        <f>I2197-I2198</f>
        <v/>
      </c>
      <c r="N2199">
        <f>N2197-N2198</f>
        <v/>
      </c>
      <c r="S2199">
        <f>S2197-S2198</f>
        <v/>
      </c>
      <c r="X2199">
        <f>X2197-X2198</f>
        <v/>
      </c>
      <c r="AC2199">
        <f>AC2197-AC2198</f>
        <v/>
      </c>
      <c r="AH2199">
        <f>AH2197-AH2198</f>
        <v/>
      </c>
      <c r="AM2199">
        <f>AM2197-AM2198</f>
        <v/>
      </c>
      <c r="AR2199">
        <f>AR2197-AR2198</f>
        <v/>
      </c>
    </row>
    <row r="2200">
      <c r="A2200" t="inlineStr">
        <is>
          <t>Link check</t>
        </is>
      </c>
      <c r="I2200">
        <f>I2197-I1249</f>
        <v/>
      </c>
      <c r="N2200">
        <f>N2197-N1249</f>
        <v/>
      </c>
      <c r="S2200">
        <f>S2197-S1249</f>
        <v/>
      </c>
      <c r="X2200">
        <f>X2197-X1249</f>
        <v/>
      </c>
      <c r="AC2200">
        <f>AC2197-AC1249</f>
        <v/>
      </c>
      <c r="AH2200">
        <f>AH2197-AH1249</f>
        <v/>
      </c>
      <c r="AM2200">
        <f>AM2197-AM1249</f>
        <v/>
      </c>
      <c r="AR2200">
        <f>AR2197-AR1249</f>
        <v/>
      </c>
    </row>
    <row r="2202">
      <c r="A2202" t="inlineStr">
        <is>
          <t>Current and non-current balances of inventory</t>
        </is>
      </c>
    </row>
    <row r="2203">
      <c r="A2203" t="inlineStr">
        <is>
          <t>Current</t>
        </is>
      </c>
      <c r="C2203" t="inlineStr">
        <is>
          <t>Million</t>
        </is>
      </c>
      <c r="D2203" t="inlineStr">
        <is>
          <t>QQQQ</t>
        </is>
      </c>
      <c r="F2203" t="n">
        <v>2749</v>
      </c>
      <c r="G2203" t="n">
        <v>2747</v>
      </c>
      <c r="H2203" t="n">
        <v>3137</v>
      </c>
      <c r="I2203" t="n">
        <v>3198</v>
      </c>
      <c r="K2203" t="n">
        <v>3413</v>
      </c>
      <c r="L2203" t="n">
        <v>3299</v>
      </c>
      <c r="M2203" t="n">
        <v>3291</v>
      </c>
      <c r="N2203" t="n">
        <v>2987</v>
      </c>
      <c r="P2203" t="n">
        <v>2953</v>
      </c>
      <c r="Q2203" t="n">
        <v>3588</v>
      </c>
      <c r="R2203" t="n">
        <v>3925</v>
      </c>
      <c r="S2203" t="n">
        <v>3585</v>
      </c>
      <c r="U2203" t="n">
        <v>3793</v>
      </c>
      <c r="V2203" t="n">
        <v>3786</v>
      </c>
      <c r="W2203" t="n">
        <v>4831</v>
      </c>
      <c r="X2203" t="n">
        <v>4578</v>
      </c>
      <c r="Z2203" t="n">
        <v>4888</v>
      </c>
      <c r="AA2203" t="n">
        <v>6936</v>
      </c>
      <c r="AB2203" t="n">
        <v>6433</v>
      </c>
      <c r="AC2203" t="n">
        <v>7054</v>
      </c>
      <c r="AE2203" t="n">
        <v>6299</v>
      </c>
      <c r="AF2203" t="n">
        <v>6360</v>
      </c>
      <c r="AG2203" t="n">
        <v>5915</v>
      </c>
      <c r="AH2203" t="n">
        <v>6337</v>
      </c>
      <c r="AJ2203" t="n">
        <v>6053</v>
      </c>
      <c r="AK2203" t="n">
        <v>6275</v>
      </c>
      <c r="AL2203" t="n">
        <v>7141</v>
      </c>
      <c r="AM2203" t="n">
        <v>8557</v>
      </c>
      <c r="AO2203" t="n">
        <v>8466</v>
      </c>
      <c r="AP2203" t="n">
        <v>9253</v>
      </c>
      <c r="AQ2203" t="n">
        <v>8850</v>
      </c>
      <c r="AR2203" t="n">
        <v>9108</v>
      </c>
      <c r="AT2203" t="n">
        <v>8885</v>
      </c>
    </row>
    <row r="2204">
      <c r="A2204" t="inlineStr">
        <is>
          <t>Non-current</t>
        </is>
      </c>
      <c r="C2204" t="inlineStr">
        <is>
          <t>Million</t>
        </is>
      </c>
      <c r="D2204" t="inlineStr">
        <is>
          <t>QQQQ</t>
        </is>
      </c>
      <c r="F2204" t="n">
        <v>2567</v>
      </c>
      <c r="G2204" t="n">
        <v>2667</v>
      </c>
      <c r="H2204" t="n">
        <v>2152</v>
      </c>
      <c r="I2204" t="n">
        <v>2083</v>
      </c>
      <c r="K2204" t="n">
        <v>2229</v>
      </c>
      <c r="L2204" t="n">
        <v>2566</v>
      </c>
      <c r="M2204" t="n">
        <v>2578</v>
      </c>
      <c r="N2204" t="n">
        <v>2362</v>
      </c>
      <c r="P2204" t="n">
        <v>2484</v>
      </c>
      <c r="Q2204" t="n">
        <v>2702</v>
      </c>
      <c r="R2204" t="n">
        <v>2723</v>
      </c>
      <c r="S2204" t="n">
        <v>2726</v>
      </c>
      <c r="U2204" t="n">
        <v>2845</v>
      </c>
      <c r="V2204" t="n">
        <v>2774</v>
      </c>
      <c r="W2204" t="n">
        <v>2481</v>
      </c>
      <c r="X2204" t="n">
        <v>2411</v>
      </c>
      <c r="Z2204" t="n">
        <v>2331</v>
      </c>
      <c r="AA2204" t="n">
        <v>2825</v>
      </c>
      <c r="AB2204" t="n">
        <v>3299</v>
      </c>
      <c r="AC2204" t="n">
        <v>3218</v>
      </c>
      <c r="AE2204" t="n">
        <v>3420</v>
      </c>
      <c r="AF2204" t="n">
        <v>3852</v>
      </c>
      <c r="AG2204" t="n">
        <v>4459</v>
      </c>
      <c r="AH2204" t="n">
        <v>4023</v>
      </c>
      <c r="AJ2204" t="n">
        <v>4293</v>
      </c>
      <c r="AK2204" t="n">
        <v>4912</v>
      </c>
      <c r="AL2204" t="n">
        <v>4479</v>
      </c>
      <c r="AM2204" t="n">
        <v>2858</v>
      </c>
      <c r="AO2204" t="n">
        <v>3537</v>
      </c>
      <c r="AP2204" t="n">
        <v>3617</v>
      </c>
      <c r="AQ2204" t="n">
        <v>3288</v>
      </c>
      <c r="AR2204" t="n">
        <v>3735</v>
      </c>
      <c r="AT2204" t="n">
        <v>4038</v>
      </c>
    </row>
    <row r="2205">
      <c r="A2205" t="inlineStr">
        <is>
          <t>Total</t>
        </is>
      </c>
      <c r="C2205" t="inlineStr">
        <is>
          <t>Million</t>
        </is>
      </c>
      <c r="D2205" t="inlineStr">
        <is>
          <t>QQQQ</t>
        </is>
      </c>
      <c r="F2205" t="n">
        <v>5316</v>
      </c>
      <c r="G2205" t="n">
        <v>5414</v>
      </c>
      <c r="H2205" t="n">
        <v>5289</v>
      </c>
      <c r="I2205" t="n">
        <v>5281</v>
      </c>
      <c r="K2205" t="n">
        <v>5642</v>
      </c>
      <c r="L2205" t="n">
        <v>5865</v>
      </c>
      <c r="M2205" t="n">
        <v>5869</v>
      </c>
      <c r="N2205" t="n">
        <v>5349</v>
      </c>
      <c r="P2205" t="n">
        <v>5437</v>
      </c>
      <c r="Q2205" t="n">
        <v>6290</v>
      </c>
      <c r="R2205" t="n">
        <v>6648</v>
      </c>
      <c r="S2205" t="n">
        <v>6311</v>
      </c>
      <c r="U2205" t="n">
        <v>6638</v>
      </c>
      <c r="V2205" t="n">
        <v>6560</v>
      </c>
      <c r="W2205" t="n">
        <v>7312</v>
      </c>
      <c r="X2205" t="n">
        <v>6989</v>
      </c>
      <c r="Z2205" t="n">
        <v>7219</v>
      </c>
      <c r="AA2205" t="n">
        <v>9761</v>
      </c>
      <c r="AB2205" t="n">
        <v>9732</v>
      </c>
      <c r="AC2205" t="n">
        <v>10272</v>
      </c>
      <c r="AE2205" t="n">
        <v>9719</v>
      </c>
      <c r="AF2205" t="n">
        <v>10212</v>
      </c>
      <c r="AG2205" t="n">
        <v>10374</v>
      </c>
      <c r="AH2205" t="n">
        <v>10360</v>
      </c>
      <c r="AJ2205" t="n">
        <v>10346</v>
      </c>
      <c r="AK2205" t="n">
        <v>11187</v>
      </c>
      <c r="AL2205" t="n">
        <v>11620</v>
      </c>
      <c r="AM2205" t="n">
        <v>11415</v>
      </c>
      <c r="AO2205" t="n">
        <v>12003</v>
      </c>
      <c r="AP2205" t="n">
        <v>12870</v>
      </c>
      <c r="AQ2205" t="n">
        <v>12138</v>
      </c>
      <c r="AR2205" t="n">
        <v>12843</v>
      </c>
      <c r="AT2205" t="n">
        <v>12923</v>
      </c>
    </row>
    <row r="2206">
      <c r="A2206" t="inlineStr">
        <is>
          <t>Total-c</t>
        </is>
      </c>
      <c r="F2206">
        <f>SUM(F2203:F2204)</f>
        <v/>
      </c>
      <c r="G2206">
        <f>SUM(G2203:G2204)</f>
        <v/>
      </c>
      <c r="H2206">
        <f>SUM(H2203:H2204)</f>
        <v/>
      </c>
      <c r="I2206">
        <f>SUM(I2203:I2204)</f>
        <v/>
      </c>
      <c r="K2206">
        <f>SUM(K2203:K2204)</f>
        <v/>
      </c>
      <c r="L2206">
        <f>SUM(L2203:L2204)</f>
        <v/>
      </c>
      <c r="M2206">
        <f>SUM(M2203:M2204)</f>
        <v/>
      </c>
      <c r="N2206">
        <f>SUM(N2203:N2204)</f>
        <v/>
      </c>
      <c r="P2206">
        <f>SUM(P2203:P2204)</f>
        <v/>
      </c>
      <c r="Q2206">
        <f>SUM(Q2203:Q2204)</f>
        <v/>
      </c>
      <c r="R2206">
        <f>SUM(R2203:R2204)</f>
        <v/>
      </c>
      <c r="S2206">
        <f>SUM(S2203:S2204)</f>
        <v/>
      </c>
      <c r="U2206">
        <f>SUM(U2203:U2204)</f>
        <v/>
      </c>
      <c r="V2206">
        <f>SUM(V2203:V2204)</f>
        <v/>
      </c>
      <c r="W2206">
        <f>SUM(W2203:W2204)</f>
        <v/>
      </c>
      <c r="X2206">
        <f>SUM(X2203:X2204)</f>
        <v/>
      </c>
      <c r="Z2206">
        <f>SUM(Z2203:Z2204)</f>
        <v/>
      </c>
      <c r="AA2206">
        <f>SUM(AA2203:AA2204)</f>
        <v/>
      </c>
      <c r="AB2206">
        <f>SUM(AB2203:AB2204)</f>
        <v/>
      </c>
      <c r="AC2206">
        <f>SUM(AC2203:AC2204)</f>
        <v/>
      </c>
      <c r="AE2206">
        <f>SUM(AE2203:AE2204)</f>
        <v/>
      </c>
      <c r="AF2206">
        <f>SUM(AF2203:AF2204)</f>
        <v/>
      </c>
      <c r="AG2206">
        <f>SUM(AG2203:AG2204)</f>
        <v/>
      </c>
      <c r="AH2206">
        <f>SUM(AH2203:AH2204)</f>
        <v/>
      </c>
      <c r="AJ2206">
        <f>SUM(AJ2203:AJ2204)</f>
        <v/>
      </c>
      <c r="AK2206">
        <f>SUM(AK2203:AK2204)</f>
        <v/>
      </c>
      <c r="AL2206">
        <f>SUM(AL2203:AL2204)</f>
        <v/>
      </c>
      <c r="AM2206">
        <f>SUM(AM2203:AM2204)</f>
        <v/>
      </c>
      <c r="AO2206">
        <f>SUM(AO2203:AO2204)</f>
        <v/>
      </c>
      <c r="AP2206">
        <f>SUM(AP2203:AP2204)</f>
        <v/>
      </c>
      <c r="AQ2206">
        <f>SUM(AQ2203:AQ2204)</f>
        <v/>
      </c>
      <c r="AR2206">
        <f>SUM(AR2203:AR2204)</f>
        <v/>
      </c>
      <c r="AT2206">
        <f>SUM(AT2203:AT2204)</f>
        <v/>
      </c>
    </row>
    <row r="2207">
      <c r="A2207" t="inlineStr">
        <is>
          <t>Sum check</t>
        </is>
      </c>
      <c r="F2207">
        <f>F2205-F2206</f>
        <v/>
      </c>
      <c r="G2207">
        <f>G2205-G2206</f>
        <v/>
      </c>
      <c r="H2207">
        <f>H2205-H2206</f>
        <v/>
      </c>
      <c r="I2207">
        <f>I2205-I2206</f>
        <v/>
      </c>
      <c r="K2207">
        <f>K2205-K2206</f>
        <v/>
      </c>
      <c r="L2207">
        <f>L2205-L2206</f>
        <v/>
      </c>
      <c r="M2207">
        <f>M2205-M2206</f>
        <v/>
      </c>
      <c r="N2207">
        <f>N2205-N2206</f>
        <v/>
      </c>
      <c r="P2207">
        <f>P2205-P2206</f>
        <v/>
      </c>
      <c r="Q2207">
        <f>Q2205-Q2206</f>
        <v/>
      </c>
      <c r="R2207">
        <f>R2205-R2206</f>
        <v/>
      </c>
      <c r="S2207">
        <f>S2205-S2206</f>
        <v/>
      </c>
      <c r="U2207">
        <f>U2205-U2206</f>
        <v/>
      </c>
      <c r="V2207">
        <f>V2205-V2206</f>
        <v/>
      </c>
      <c r="W2207">
        <f>W2205-W2206</f>
        <v/>
      </c>
      <c r="X2207">
        <f>X2205-X2206</f>
        <v/>
      </c>
      <c r="Z2207">
        <f>Z2205-Z2206</f>
        <v/>
      </c>
      <c r="AA2207">
        <f>AA2205-AA2206</f>
        <v/>
      </c>
      <c r="AB2207">
        <f>AB2205-AB2206</f>
        <v/>
      </c>
      <c r="AC2207">
        <f>AC2205-AC2206</f>
        <v/>
      </c>
      <c r="AE2207">
        <f>AE2205-AE2206</f>
        <v/>
      </c>
      <c r="AF2207">
        <f>AF2205-AF2206</f>
        <v/>
      </c>
      <c r="AG2207">
        <f>AG2205-AG2206</f>
        <v/>
      </c>
      <c r="AH2207">
        <f>AH2205-AH2206</f>
        <v/>
      </c>
      <c r="AJ2207">
        <f>AJ2205-AJ2206</f>
        <v/>
      </c>
      <c r="AK2207">
        <f>AK2205-AK2206</f>
        <v/>
      </c>
      <c r="AL2207">
        <f>AL2205-AL2206</f>
        <v/>
      </c>
      <c r="AM2207">
        <f>AM2205-AM2206</f>
        <v/>
      </c>
      <c r="AO2207">
        <f>AO2205-AO2206</f>
        <v/>
      </c>
      <c r="AP2207">
        <f>AP2205-AP2206</f>
        <v/>
      </c>
      <c r="AQ2207">
        <f>AQ2205-AQ2206</f>
        <v/>
      </c>
      <c r="AR2207">
        <f>AR2205-AR2206</f>
        <v/>
      </c>
      <c r="AT2207">
        <f>AT2205-AT2206</f>
        <v/>
      </c>
    </row>
    <row r="2208">
      <c r="A2208" t="inlineStr">
        <is>
          <t>Link check</t>
        </is>
      </c>
      <c r="F2208">
        <f>F2205-F1249</f>
        <v/>
      </c>
      <c r="G2208">
        <f>G2205-G1249</f>
        <v/>
      </c>
      <c r="H2208">
        <f>H2205-H1249</f>
        <v/>
      </c>
      <c r="I2208">
        <f>I2205-I1249</f>
        <v/>
      </c>
      <c r="K2208">
        <f>K2205-K1249</f>
        <v/>
      </c>
      <c r="L2208">
        <f>L2205-L1249</f>
        <v/>
      </c>
      <c r="M2208">
        <f>M2205-M1249</f>
        <v/>
      </c>
      <c r="N2208">
        <f>N2205-N1249</f>
        <v/>
      </c>
      <c r="P2208">
        <f>P2205-P1249</f>
        <v/>
      </c>
      <c r="Q2208">
        <f>Q2205-Q1249</f>
        <v/>
      </c>
      <c r="R2208">
        <f>R2205-R1249</f>
        <v/>
      </c>
      <c r="S2208">
        <f>S2205-S1249</f>
        <v/>
      </c>
      <c r="U2208">
        <f>U2205-U1249</f>
        <v/>
      </c>
      <c r="V2208">
        <f>V2205-V1249</f>
        <v/>
      </c>
      <c r="W2208">
        <f>W2205-W1249</f>
        <v/>
      </c>
      <c r="X2208">
        <f>X2205-X1249</f>
        <v/>
      </c>
      <c r="Z2208">
        <f>Z2205-Z1249</f>
        <v/>
      </c>
      <c r="AA2208">
        <f>AA2205-AA1249</f>
        <v/>
      </c>
      <c r="AB2208">
        <f>AB2205-AB1249</f>
        <v/>
      </c>
      <c r="AC2208">
        <f>AC2205-AC1249</f>
        <v/>
      </c>
      <c r="AE2208">
        <f>AE2205-AE1249</f>
        <v/>
      </c>
      <c r="AF2208">
        <f>AF2205-AF1249</f>
        <v/>
      </c>
      <c r="AG2208">
        <f>AG2205-AG1249</f>
        <v/>
      </c>
      <c r="AH2208">
        <f>AH2205-AH1249</f>
        <v/>
      </c>
      <c r="AJ2208">
        <f>AJ2205-AJ1249</f>
        <v/>
      </c>
      <c r="AK2208">
        <f>AK2205-AK1249</f>
        <v/>
      </c>
      <c r="AL2208">
        <f>AL2205-AL1249</f>
        <v/>
      </c>
      <c r="AM2208">
        <f>AM2205-AM1249</f>
        <v/>
      </c>
      <c r="AO2208">
        <f>AO2205-AO1249</f>
        <v/>
      </c>
      <c r="AP2208">
        <f>AP2205-AP1249</f>
        <v/>
      </c>
      <c r="AQ2208">
        <f>AQ2205-AQ1249</f>
        <v/>
      </c>
      <c r="AR2208">
        <f>AR2205-AR1249</f>
        <v/>
      </c>
      <c r="AT2208">
        <f>AT2205-AT1249</f>
        <v/>
      </c>
    </row>
    <row r="2210">
      <c r="A2210" t="inlineStr">
        <is>
          <t>Other breakdown</t>
        </is>
      </c>
    </row>
    <row r="2211">
      <c r="A2211" t="inlineStr">
        <is>
          <t>Disaggregation of fair value change into major components to facilitate analysis</t>
        </is>
      </c>
    </row>
    <row r="2212">
      <c r="A2212" t="inlineStr">
        <is>
          <t>Investment property</t>
        </is>
      </c>
      <c r="C2212" t="inlineStr">
        <is>
          <t>Million</t>
        </is>
      </c>
      <c r="D2212" t="inlineStr">
        <is>
          <t>QQQQ</t>
        </is>
      </c>
      <c r="E2212" t="inlineStr">
        <is>
          <t>Yes</t>
        </is>
      </c>
      <c r="F2212" t="n">
        <v>628</v>
      </c>
      <c r="G2212" t="n">
        <v>483</v>
      </c>
      <c r="H2212" t="n">
        <v>410</v>
      </c>
      <c r="J2212" t="n">
        <v>2275</v>
      </c>
      <c r="K2212" t="n">
        <v>179</v>
      </c>
      <c r="L2212" t="n">
        <v>312</v>
      </c>
      <c r="M2212" t="n">
        <v>99</v>
      </c>
      <c r="O2212" t="n">
        <v>960</v>
      </c>
      <c r="P2212" t="n">
        <v>-23</v>
      </c>
      <c r="Q2212" t="n">
        <v>412</v>
      </c>
      <c r="R2212" t="n">
        <v>713</v>
      </c>
      <c r="T2212" t="n">
        <v>1021</v>
      </c>
      <c r="U2212" t="n">
        <v>470</v>
      </c>
      <c r="V2212" t="n">
        <v>394</v>
      </c>
      <c r="W2212" t="n">
        <v>409</v>
      </c>
      <c r="Y2212" t="n">
        <v>1610</v>
      </c>
      <c r="Z2212" t="n">
        <v>525</v>
      </c>
      <c r="AA2212" t="n">
        <v>-624</v>
      </c>
      <c r="AB2212" t="n">
        <v>780</v>
      </c>
      <c r="AD2212" t="n">
        <v>1710</v>
      </c>
      <c r="AE2212" t="n">
        <v>118</v>
      </c>
      <c r="AF2212" t="n">
        <v>-797</v>
      </c>
      <c r="AG2212" t="n">
        <v>235</v>
      </c>
      <c r="AI2212" t="n">
        <v>-269</v>
      </c>
      <c r="AJ2212" t="n">
        <v>827</v>
      </c>
      <c r="AK2212" t="n">
        <v>880</v>
      </c>
      <c r="AL2212" t="n">
        <v>1077</v>
      </c>
      <c r="AN2212" t="n">
        <v>5073</v>
      </c>
      <c r="AO2212" t="n">
        <v>1846</v>
      </c>
      <c r="AP2212" t="n">
        <v>567</v>
      </c>
      <c r="AQ2212" t="n">
        <v>-76</v>
      </c>
      <c r="AS2212" t="n">
        <v>629</v>
      </c>
      <c r="AT2212" t="n">
        <v>554</v>
      </c>
    </row>
    <row r="2213">
      <c r="A2213" t="inlineStr">
        <is>
          <t>Held-for-sale</t>
        </is>
      </c>
      <c r="C2213" t="inlineStr">
        <is>
          <t>Million</t>
        </is>
      </c>
      <c r="D2213" t="inlineStr">
        <is>
          <t>QQQQ</t>
        </is>
      </c>
      <c r="E2213" t="inlineStr">
        <is>
          <t>Yes</t>
        </is>
      </c>
      <c r="K2213" t="n">
        <v>31</v>
      </c>
    </row>
    <row r="2214">
      <c r="A2214" t="inlineStr">
        <is>
          <t>Transaction related (losses) gains</t>
        </is>
      </c>
      <c r="C2214" t="inlineStr">
        <is>
          <t>Million</t>
        </is>
      </c>
      <c r="D2214" t="inlineStr">
        <is>
          <t>QQQQ</t>
        </is>
      </c>
      <c r="E2214" t="inlineStr">
        <is>
          <t>Yes</t>
        </is>
      </c>
      <c r="T2214" t="n">
        <v>637</v>
      </c>
      <c r="U2214" t="n">
        <v>538</v>
      </c>
      <c r="V2214" t="n">
        <v>443</v>
      </c>
      <c r="W2214" t="n">
        <v>-133</v>
      </c>
      <c r="Y2214" t="n">
        <v>1132</v>
      </c>
      <c r="Z2214" t="n">
        <v>-72</v>
      </c>
      <c r="AA2214" t="n">
        <v>-174</v>
      </c>
      <c r="AB2214" t="n">
        <v>-241</v>
      </c>
      <c r="AD2214" t="n">
        <v>-895</v>
      </c>
      <c r="AE2214" t="n">
        <v>-224</v>
      </c>
      <c r="AF2214" t="n">
        <v>224</v>
      </c>
      <c r="AG2214" t="n">
        <v>-117</v>
      </c>
      <c r="AI2214" t="n">
        <v>20</v>
      </c>
      <c r="AJ2214" t="n">
        <v>1281</v>
      </c>
      <c r="AK2214" t="n">
        <v>-282</v>
      </c>
      <c r="AL2214" t="n">
        <v>-340</v>
      </c>
      <c r="AN2214" t="n">
        <v>714</v>
      </c>
      <c r="AO2214" t="n">
        <v>-73</v>
      </c>
      <c r="AP2214" t="n">
        <v>-156</v>
      </c>
      <c r="AQ2214" t="n">
        <v>-315</v>
      </c>
      <c r="AS2214" t="n">
        <v>-533</v>
      </c>
      <c r="AT2214" t="n">
        <v>-334</v>
      </c>
    </row>
    <row r="2215">
      <c r="A2215" t="inlineStr">
        <is>
          <t>Financial contracts</t>
        </is>
      </c>
      <c r="C2215" t="inlineStr">
        <is>
          <t>Million</t>
        </is>
      </c>
      <c r="D2215" t="inlineStr">
        <is>
          <t>QQQQ</t>
        </is>
      </c>
      <c r="E2215" t="inlineStr">
        <is>
          <t>Yes</t>
        </is>
      </c>
      <c r="T2215" t="n">
        <v>-600</v>
      </c>
      <c r="U2215" t="n">
        <v>-257</v>
      </c>
      <c r="V2215" t="n">
        <v>176</v>
      </c>
      <c r="W2215" t="n">
        <v>103</v>
      </c>
      <c r="Y2215" t="n">
        <v>-189</v>
      </c>
      <c r="Z2215" t="n">
        <v>-45</v>
      </c>
      <c r="AA2215" t="n">
        <v>-180</v>
      </c>
      <c r="AB2215" t="n">
        <v>85</v>
      </c>
      <c r="AD2215" t="n">
        <v>-140</v>
      </c>
      <c r="AE2215" t="n">
        <v>158</v>
      </c>
      <c r="AF2215" t="n">
        <v>-64</v>
      </c>
      <c r="AG2215" t="n">
        <v>-41</v>
      </c>
      <c r="AI2215" t="n">
        <v>686</v>
      </c>
      <c r="AJ2215" t="n">
        <v>515</v>
      </c>
      <c r="AK2215" t="n">
        <v>138</v>
      </c>
      <c r="AL2215" t="n">
        <v>182</v>
      </c>
      <c r="AN2215" t="n">
        <v>984</v>
      </c>
      <c r="AO2215" t="n">
        <v>16</v>
      </c>
      <c r="AP2215" t="n">
        <v>-46</v>
      </c>
      <c r="AQ2215" t="n">
        <v>-204</v>
      </c>
      <c r="AS2215" t="n">
        <v>-163</v>
      </c>
      <c r="AT2215" t="n">
        <v>83</v>
      </c>
    </row>
    <row r="2216">
      <c r="A2216" t="inlineStr">
        <is>
          <t>Impairment and provisions</t>
        </is>
      </c>
      <c r="C2216" t="inlineStr">
        <is>
          <t>Million</t>
        </is>
      </c>
      <c r="D2216" t="inlineStr">
        <is>
          <t>QQQQ</t>
        </is>
      </c>
      <c r="E2216" t="inlineStr">
        <is>
          <t>Yes</t>
        </is>
      </c>
      <c r="R2216" t="n">
        <v>-22</v>
      </c>
      <c r="U2216" t="n">
        <v>-37</v>
      </c>
      <c r="V2216" t="n">
        <v>-14</v>
      </c>
      <c r="W2216" t="n">
        <v>-214</v>
      </c>
      <c r="Y2216" t="n">
        <v>-309</v>
      </c>
      <c r="Z2216" t="n">
        <v>-31</v>
      </c>
      <c r="AA2216" t="n">
        <v>-333</v>
      </c>
      <c r="AB2216" t="n">
        <v>-44</v>
      </c>
      <c r="AD2216" t="n">
        <v>-825</v>
      </c>
      <c r="AE2216" t="n">
        <v>-225</v>
      </c>
      <c r="AF2216" t="n">
        <v>-325</v>
      </c>
      <c r="AG2216" t="n">
        <v>-88</v>
      </c>
      <c r="AI2216" t="n">
        <v>-808</v>
      </c>
      <c r="AJ2216" t="n">
        <v>-235</v>
      </c>
      <c r="AK2216" t="n">
        <v>-149</v>
      </c>
      <c r="AL2216" t="n">
        <v>-77</v>
      </c>
      <c r="AN2216" t="n">
        <v>-654</v>
      </c>
      <c r="AO2216" t="n">
        <v>-17</v>
      </c>
      <c r="AP2216" t="n">
        <v>38</v>
      </c>
      <c r="AQ2216" t="n">
        <v>-36</v>
      </c>
      <c r="AS2216" t="n">
        <v>-293</v>
      </c>
      <c r="AT2216" t="n">
        <v>-59</v>
      </c>
    </row>
    <row r="2217">
      <c r="A2217" t="inlineStr">
        <is>
          <t>Impairment</t>
        </is>
      </c>
      <c r="C2217" t="inlineStr">
        <is>
          <t>Million</t>
        </is>
      </c>
      <c r="D2217" t="inlineStr">
        <is>
          <t>QQQQ</t>
        </is>
      </c>
      <c r="E2217" t="inlineStr">
        <is>
          <t>Yes</t>
        </is>
      </c>
      <c r="Q2217" t="n">
        <v>-63</v>
      </c>
      <c r="T2217" t="n">
        <v>-98</v>
      </c>
    </row>
    <row r="2218">
      <c r="A2218" t="inlineStr">
        <is>
          <t>Provisions</t>
        </is>
      </c>
      <c r="C2218" t="inlineStr">
        <is>
          <t>Million</t>
        </is>
      </c>
      <c r="D2218" t="inlineStr">
        <is>
          <t>QQQQ</t>
        </is>
      </c>
      <c r="E2218" t="inlineStr">
        <is>
          <t>Yes</t>
        </is>
      </c>
      <c r="T2218" t="n">
        <v>-246</v>
      </c>
    </row>
    <row r="2219">
      <c r="A2219" t="inlineStr">
        <is>
          <t>Impairment and other</t>
        </is>
      </c>
      <c r="C2219" t="inlineStr">
        <is>
          <t>Million</t>
        </is>
      </c>
      <c r="D2219" t="inlineStr">
        <is>
          <t>QQQQ</t>
        </is>
      </c>
      <c r="E2219" t="inlineStr">
        <is>
          <t>Yes</t>
        </is>
      </c>
      <c r="H2219" t="n">
        <v>-57</v>
      </c>
      <c r="J2219" t="n">
        <v>-339</v>
      </c>
      <c r="K2219" t="n">
        <v>-27</v>
      </c>
      <c r="L2219" t="n">
        <v>-172</v>
      </c>
      <c r="M2219" t="n">
        <v>-19</v>
      </c>
      <c r="O2219" t="n">
        <v>-275</v>
      </c>
      <c r="P2219" t="n">
        <v>-144</v>
      </c>
    </row>
    <row r="2220">
      <c r="A2220" t="inlineStr">
        <is>
          <t>Other</t>
        </is>
      </c>
      <c r="C2220" t="inlineStr">
        <is>
          <t>Million</t>
        </is>
      </c>
      <c r="D2220" t="inlineStr">
        <is>
          <t>QQQQ</t>
        </is>
      </c>
      <c r="E2220" t="inlineStr">
        <is>
          <t>Yes</t>
        </is>
      </c>
      <c r="F2220" t="n">
        <v>-33</v>
      </c>
      <c r="G2220" t="n">
        <v>-126</v>
      </c>
    </row>
    <row r="2221">
      <c r="A2221" t="inlineStr">
        <is>
          <t>Other fair value changes</t>
        </is>
      </c>
      <c r="C2221" t="inlineStr">
        <is>
          <t>Million</t>
        </is>
      </c>
      <c r="D2221" t="inlineStr">
        <is>
          <t>QQQQ</t>
        </is>
      </c>
      <c r="E2221" t="inlineStr">
        <is>
          <t>Yes</t>
        </is>
      </c>
      <c r="Q2221" t="n">
        <v>-64</v>
      </c>
      <c r="R2221" t="n">
        <v>-64</v>
      </c>
      <c r="T2221" t="n">
        <v>-25</v>
      </c>
      <c r="U2221" t="n">
        <v>-142</v>
      </c>
      <c r="V2221" t="n">
        <v>-166</v>
      </c>
      <c r="W2221" t="n">
        <v>-33</v>
      </c>
      <c r="Y2221" t="n">
        <v>-450</v>
      </c>
      <c r="Z2221" t="n">
        <v>-146</v>
      </c>
      <c r="AA2221" t="n">
        <v>-87</v>
      </c>
      <c r="AB2221" t="n">
        <v>-186</v>
      </c>
      <c r="AD2221" t="n">
        <v>-681</v>
      </c>
      <c r="AE2221" t="n">
        <v>-241</v>
      </c>
      <c r="AF2221" t="n">
        <v>-191</v>
      </c>
      <c r="AG2221" t="n">
        <v>-20</v>
      </c>
      <c r="AI2221" t="n">
        <v>-1052</v>
      </c>
      <c r="AJ2221" t="n">
        <v>-294</v>
      </c>
      <c r="AK2221" t="n">
        <v>-210</v>
      </c>
      <c r="AL2221" t="n">
        <v>-142</v>
      </c>
      <c r="AN2221" t="n">
        <v>-966</v>
      </c>
      <c r="AO2221" t="n">
        <v>8</v>
      </c>
      <c r="AP2221" t="n">
        <v>-800</v>
      </c>
      <c r="AQ2221" t="n">
        <v>82</v>
      </c>
      <c r="AS2221" t="n">
        <v>-617</v>
      </c>
      <c r="AT2221" t="n">
        <v>-206</v>
      </c>
    </row>
    <row r="2222">
      <c r="A2222" t="inlineStr">
        <is>
          <t>Redeemable fund units</t>
        </is>
      </c>
      <c r="C2222" t="inlineStr">
        <is>
          <t>Million</t>
        </is>
      </c>
      <c r="D2222" t="inlineStr">
        <is>
          <t>QQQQ</t>
        </is>
      </c>
      <c r="E2222" t="inlineStr">
        <is>
          <t>Yes</t>
        </is>
      </c>
      <c r="J2222" t="n">
        <v>-2</v>
      </c>
      <c r="L2222" t="n">
        <v>-19</v>
      </c>
      <c r="M2222" t="n">
        <v>12</v>
      </c>
      <c r="O2222" t="n">
        <v>-40</v>
      </c>
      <c r="P2222" t="n">
        <v>-22</v>
      </c>
      <c r="Z2222" t="n">
        <v>-62</v>
      </c>
    </row>
    <row r="2223">
      <c r="A2223" t="inlineStr">
        <is>
          <t>GGP warrants</t>
        </is>
      </c>
      <c r="C2223" t="inlineStr">
        <is>
          <t>Million</t>
        </is>
      </c>
      <c r="D2223" t="inlineStr">
        <is>
          <t>QQQQ</t>
        </is>
      </c>
      <c r="E2223" t="inlineStr">
        <is>
          <t>Yes</t>
        </is>
      </c>
      <c r="F2223" t="n">
        <v>98</v>
      </c>
      <c r="G2223" t="n">
        <v>-249</v>
      </c>
      <c r="H2223" t="n">
        <v>33</v>
      </c>
      <c r="J2223" t="n">
        <v>-30</v>
      </c>
      <c r="K2223" t="n">
        <v>169</v>
      </c>
      <c r="L2223" t="n">
        <v>15</v>
      </c>
      <c r="M2223" t="n">
        <v>-151</v>
      </c>
      <c r="O2223" t="n">
        <v>-110</v>
      </c>
      <c r="P2223" t="n">
        <v>-141</v>
      </c>
      <c r="Q2223" t="n">
        <v>39</v>
      </c>
      <c r="R2223" t="n">
        <v>-198</v>
      </c>
      <c r="T2223" t="n">
        <v>-268</v>
      </c>
    </row>
    <row r="2224">
      <c r="A2224" t="inlineStr">
        <is>
          <t>Transaction related costs</t>
        </is>
      </c>
      <c r="C2224" t="inlineStr">
        <is>
          <t>Million</t>
        </is>
      </c>
      <c r="D2224" t="inlineStr">
        <is>
          <t>QQQQ</t>
        </is>
      </c>
      <c r="E2224" t="inlineStr">
        <is>
          <t>Yes</t>
        </is>
      </c>
      <c r="F2224" t="n">
        <v>270</v>
      </c>
      <c r="G2224" t="n">
        <v>-38</v>
      </c>
      <c r="H2224" t="n">
        <v>0</v>
      </c>
      <c r="J2224" t="n">
        <v>232</v>
      </c>
      <c r="P2224" t="n">
        <v>126</v>
      </c>
      <c r="R2224" t="n">
        <v>-105</v>
      </c>
    </row>
    <row r="2225">
      <c r="A2225" t="inlineStr">
        <is>
          <t>Unrealized financial contracts mark-to-market</t>
        </is>
      </c>
      <c r="C2225" t="inlineStr">
        <is>
          <t>Million</t>
        </is>
      </c>
      <c r="D2225" t="inlineStr">
        <is>
          <t>QQQQ</t>
        </is>
      </c>
      <c r="E2225" t="inlineStr">
        <is>
          <t>Yes</t>
        </is>
      </c>
      <c r="L2225" t="n">
        <v>-71</v>
      </c>
      <c r="Q2225" t="n">
        <v>-111</v>
      </c>
      <c r="R2225" t="n">
        <v>-192</v>
      </c>
    </row>
    <row r="2226">
      <c r="A2226" t="inlineStr">
        <is>
          <t>Private equity investments</t>
        </is>
      </c>
      <c r="C2226" t="inlineStr">
        <is>
          <t>Million</t>
        </is>
      </c>
      <c r="D2226" t="inlineStr">
        <is>
          <t>QQQQ</t>
        </is>
      </c>
      <c r="E2226" t="inlineStr">
        <is>
          <t>Yes</t>
        </is>
      </c>
      <c r="J2226" t="n">
        <v>-120</v>
      </c>
      <c r="O2226" t="n">
        <v>-665</v>
      </c>
    </row>
    <row r="2227">
      <c r="A2227" t="inlineStr">
        <is>
          <t>Investment in Canary Wharf</t>
        </is>
      </c>
      <c r="C2227" t="inlineStr">
        <is>
          <t>Million</t>
        </is>
      </c>
      <c r="D2227" t="inlineStr">
        <is>
          <t>QQQQ</t>
        </is>
      </c>
      <c r="E2227" t="inlineStr">
        <is>
          <t>Yes</t>
        </is>
      </c>
      <c r="F2227" t="n">
        <v>150</v>
      </c>
      <c r="G2227" t="n">
        <v>0</v>
      </c>
      <c r="H2227" t="n">
        <v>0</v>
      </c>
      <c r="J2227" t="n">
        <v>150</v>
      </c>
    </row>
    <row r="2228">
      <c r="A2228" t="inlineStr">
        <is>
          <t>Power contracts</t>
        </is>
      </c>
      <c r="C2228" t="inlineStr">
        <is>
          <t>Million</t>
        </is>
      </c>
      <c r="D2228" t="inlineStr">
        <is>
          <t>QQQQ</t>
        </is>
      </c>
      <c r="E2228" t="inlineStr">
        <is>
          <t>Yes</t>
        </is>
      </c>
      <c r="H2228" t="n">
        <v>3</v>
      </c>
    </row>
    <row r="2229">
      <c r="A2229" t="inlineStr">
        <is>
          <t>Total fair value changes</t>
        </is>
      </c>
      <c r="C2229" t="inlineStr">
        <is>
          <t>Million</t>
        </is>
      </c>
      <c r="D2229" t="inlineStr">
        <is>
          <t>QQQQ</t>
        </is>
      </c>
      <c r="E2229" t="inlineStr">
        <is>
          <t>Yes</t>
        </is>
      </c>
      <c r="F2229" t="n">
        <v>1113</v>
      </c>
      <c r="G2229" t="n">
        <v>70</v>
      </c>
      <c r="H2229" t="n">
        <v>389</v>
      </c>
      <c r="J2229" t="n">
        <v>2166</v>
      </c>
      <c r="K2229" t="n">
        <v>352</v>
      </c>
      <c r="L2229" t="n">
        <v>65</v>
      </c>
      <c r="M2229" t="n">
        <v>-59</v>
      </c>
      <c r="O2229" t="n">
        <v>-130</v>
      </c>
      <c r="P2229" t="n">
        <v>-204</v>
      </c>
      <c r="Q2229" t="n">
        <v>213</v>
      </c>
      <c r="R2229" t="n">
        <v>132</v>
      </c>
      <c r="T2229" t="n">
        <v>421</v>
      </c>
      <c r="U2229" t="n">
        <v>572</v>
      </c>
      <c r="V2229" t="n">
        <v>833</v>
      </c>
      <c r="W2229" t="n">
        <v>132</v>
      </c>
      <c r="Y2229" t="n">
        <v>1794</v>
      </c>
      <c r="Z2229" t="n">
        <v>169</v>
      </c>
      <c r="AA2229" t="n">
        <v>-1398</v>
      </c>
      <c r="AB2229" t="n">
        <v>394</v>
      </c>
      <c r="AD2229" t="n">
        <v>-831</v>
      </c>
      <c r="AE2229" t="n">
        <v>-414</v>
      </c>
      <c r="AF2229" t="n">
        <v>-1153</v>
      </c>
      <c r="AG2229" t="n">
        <v>-31</v>
      </c>
      <c r="AI2229" t="n">
        <v>-1423</v>
      </c>
      <c r="AJ2229" t="n">
        <v>2094</v>
      </c>
      <c r="AK2229" t="n">
        <v>377</v>
      </c>
      <c r="AL2229" t="n">
        <v>700</v>
      </c>
      <c r="AN2229" t="n">
        <v>5151</v>
      </c>
      <c r="AO2229" t="n">
        <v>1780</v>
      </c>
      <c r="AP2229" t="n">
        <v>-397</v>
      </c>
      <c r="AQ2229" t="n">
        <v>-549</v>
      </c>
      <c r="AS2229" t="n">
        <v>-977</v>
      </c>
      <c r="AT2229" t="n">
        <v>38</v>
      </c>
    </row>
    <row r="2230">
      <c r="A2230" t="inlineStr">
        <is>
          <t>Total fair value changes-c</t>
        </is>
      </c>
      <c r="F2230">
        <f>SUM(F2212:F2228)</f>
        <v/>
      </c>
      <c r="G2230">
        <f>SUM(G2212:G2228)</f>
        <v/>
      </c>
      <c r="H2230">
        <f>SUM(H2212:H2228)</f>
        <v/>
      </c>
      <c r="J2230">
        <f>SUM(J2212:J2228)</f>
        <v/>
      </c>
      <c r="K2230">
        <f>SUM(K2212:K2228)</f>
        <v/>
      </c>
      <c r="L2230">
        <f>SUM(L2212:L2228)</f>
        <v/>
      </c>
      <c r="M2230">
        <f>SUM(M2212:M2228)</f>
        <v/>
      </c>
      <c r="O2230">
        <f>SUM(O2212:O2228)</f>
        <v/>
      </c>
      <c r="P2230">
        <f>SUM(P2212:P2228)</f>
        <v/>
      </c>
      <c r="Q2230">
        <f>SUM(Q2212:Q2228)</f>
        <v/>
      </c>
      <c r="R2230">
        <f>SUM(R2212:R2228)</f>
        <v/>
      </c>
      <c r="T2230">
        <f>SUM(T2212:T2228)</f>
        <v/>
      </c>
      <c r="U2230">
        <f>SUM(U2212:U2228)</f>
        <v/>
      </c>
      <c r="V2230">
        <f>SUM(V2212:V2228)</f>
        <v/>
      </c>
      <c r="W2230">
        <f>SUM(W2212:W2228)</f>
        <v/>
      </c>
      <c r="Y2230">
        <f>SUM(Y2212:Y2228)</f>
        <v/>
      </c>
      <c r="Z2230">
        <f>SUM(Z2212:Z2228)</f>
        <v/>
      </c>
      <c r="AA2230">
        <f>SUM(AA2212:AA2228)</f>
        <v/>
      </c>
      <c r="AB2230">
        <f>SUM(AB2212:AB2228)</f>
        <v/>
      </c>
      <c r="AD2230">
        <f>SUM(AD2212:AD2228)</f>
        <v/>
      </c>
      <c r="AE2230">
        <f>SUM(AE2212:AE2228)</f>
        <v/>
      </c>
      <c r="AF2230">
        <f>SUM(AF2212:AF2228)</f>
        <v/>
      </c>
      <c r="AG2230">
        <f>SUM(AG2212:AG2228)</f>
        <v/>
      </c>
      <c r="AI2230">
        <f>SUM(AI2212:AI2228)</f>
        <v/>
      </c>
      <c r="AJ2230">
        <f>SUM(AJ2212:AJ2228)</f>
        <v/>
      </c>
      <c r="AK2230">
        <f>SUM(AK2212:AK2228)</f>
        <v/>
      </c>
      <c r="AL2230">
        <f>SUM(AL2212:AL2228)</f>
        <v/>
      </c>
      <c r="AN2230">
        <f>SUM(AN2212:AN2228)</f>
        <v/>
      </c>
      <c r="AO2230">
        <f>SUM(AO2212:AO2228)</f>
        <v/>
      </c>
      <c r="AP2230">
        <f>SUM(AP2212:AP2228)</f>
        <v/>
      </c>
      <c r="AQ2230">
        <f>SUM(AQ2212:AQ2228)</f>
        <v/>
      </c>
      <c r="AS2230">
        <f>SUM(AS2212:AS2228)</f>
        <v/>
      </c>
      <c r="AT2230">
        <f>SUM(AT2212:AT2228)</f>
        <v/>
      </c>
    </row>
    <row r="2231">
      <c r="A2231" t="inlineStr">
        <is>
          <t>Sum check</t>
        </is>
      </c>
      <c r="F2231">
        <f>F2229-F2230</f>
        <v/>
      </c>
      <c r="G2231">
        <f>G2229-G2230</f>
        <v/>
      </c>
      <c r="H2231">
        <f>H2229-H2230</f>
        <v/>
      </c>
      <c r="J2231">
        <f>J2229-J2230</f>
        <v/>
      </c>
      <c r="K2231">
        <f>K2229-K2230</f>
        <v/>
      </c>
      <c r="L2231">
        <f>L2229-L2230</f>
        <v/>
      </c>
      <c r="M2231">
        <f>M2229-M2230</f>
        <v/>
      </c>
      <c r="O2231">
        <f>O2229-O2230</f>
        <v/>
      </c>
      <c r="P2231">
        <f>P2229-P2230</f>
        <v/>
      </c>
      <c r="Q2231">
        <f>Q2229-Q2230</f>
        <v/>
      </c>
      <c r="R2231">
        <f>R2229-R2230</f>
        <v/>
      </c>
      <c r="T2231">
        <f>T2229-T2230</f>
        <v/>
      </c>
      <c r="U2231">
        <f>U2229-U2230</f>
        <v/>
      </c>
      <c r="V2231">
        <f>V2229-V2230</f>
        <v/>
      </c>
      <c r="W2231">
        <f>W2229-W2230</f>
        <v/>
      </c>
      <c r="Y2231">
        <f>Y2229-Y2230</f>
        <v/>
      </c>
      <c r="Z2231">
        <f>Z2229-Z2230</f>
        <v/>
      </c>
      <c r="AA2231">
        <f>AA2229-AA2230</f>
        <v/>
      </c>
      <c r="AB2231">
        <f>AB2229-AB2230</f>
        <v/>
      </c>
      <c r="AD2231">
        <f>AD2229-AD2230</f>
        <v/>
      </c>
      <c r="AE2231">
        <f>AE2229-AE2230</f>
        <v/>
      </c>
      <c r="AF2231">
        <f>AF2229-AF2230</f>
        <v/>
      </c>
      <c r="AG2231">
        <f>AG2229-AG2230</f>
        <v/>
      </c>
      <c r="AI2231">
        <f>AI2229-AI2230</f>
        <v/>
      </c>
      <c r="AJ2231">
        <f>AJ2229-AJ2230</f>
        <v/>
      </c>
      <c r="AK2231">
        <f>AK2229-AK2230</f>
        <v/>
      </c>
      <c r="AL2231">
        <f>AL2229-AL2230</f>
        <v/>
      </c>
      <c r="AN2231">
        <f>AN2229-AN2230</f>
        <v/>
      </c>
      <c r="AO2231">
        <f>AO2229-AO2230</f>
        <v/>
      </c>
      <c r="AP2231">
        <f>AP2229-AP2230</f>
        <v/>
      </c>
      <c r="AQ2231">
        <f>AQ2229-AQ2230</f>
        <v/>
      </c>
      <c r="AS2231">
        <f>AS2229-AS2230</f>
        <v/>
      </c>
      <c r="AT2231">
        <f>AT2229-AT2230</f>
        <v/>
      </c>
    </row>
    <row r="2232">
      <c r="A2232" t="inlineStr">
        <is>
          <t>Link check</t>
        </is>
      </c>
      <c r="F2232">
        <f>F2229-F1189</f>
        <v/>
      </c>
      <c r="G2232">
        <f>G2229-G1189</f>
        <v/>
      </c>
      <c r="H2232">
        <f>H2229-H1189</f>
        <v/>
      </c>
      <c r="J2232">
        <f>J2229-J1189</f>
        <v/>
      </c>
      <c r="K2232">
        <f>K2229-K1189</f>
        <v/>
      </c>
      <c r="L2232">
        <f>L2229-L1189</f>
        <v/>
      </c>
      <c r="M2232">
        <f>M2229-M1189</f>
        <v/>
      </c>
      <c r="O2232">
        <f>O2229-O1189</f>
        <v/>
      </c>
      <c r="P2232">
        <f>P2229-P1189</f>
        <v/>
      </c>
      <c r="Q2232">
        <f>Q2229-Q1189</f>
        <v/>
      </c>
      <c r="R2232">
        <f>R2229-R1189</f>
        <v/>
      </c>
      <c r="T2232">
        <f>T2229-T1189</f>
        <v/>
      </c>
      <c r="U2232">
        <f>U2229-U1189</f>
        <v/>
      </c>
      <c r="V2232">
        <f>V2229-V1189</f>
        <v/>
      </c>
      <c r="W2232">
        <f>W2229-W1189</f>
        <v/>
      </c>
      <c r="Y2232">
        <f>Y2229-Y1189</f>
        <v/>
      </c>
      <c r="Z2232">
        <f>Z2229-Z1189</f>
        <v/>
      </c>
      <c r="AA2232">
        <f>AA2229-AA1189</f>
        <v/>
      </c>
      <c r="AB2232">
        <f>AB2229-AB1189</f>
        <v/>
      </c>
      <c r="AD2232">
        <f>AD2229-AD1189</f>
        <v/>
      </c>
      <c r="AE2232">
        <f>AE2229-AE1189</f>
        <v/>
      </c>
      <c r="AF2232">
        <f>AF2229-AF1189</f>
        <v/>
      </c>
      <c r="AG2232">
        <f>AG2229-AG1189</f>
        <v/>
      </c>
      <c r="AI2232">
        <f>AI2229-AI1189</f>
        <v/>
      </c>
      <c r="AJ2232">
        <f>AJ2229-AJ1189</f>
        <v/>
      </c>
      <c r="AK2232">
        <f>AK2229-AK1189</f>
        <v/>
      </c>
      <c r="AL2232">
        <f>AL2229-AL1189</f>
        <v/>
      </c>
      <c r="AN2232">
        <f>AN2229-AN1189</f>
        <v/>
      </c>
      <c r="AO2232">
        <f>AO2229-AO1189</f>
        <v/>
      </c>
      <c r="AP2232">
        <f>AP2229-AP1189</f>
        <v/>
      </c>
      <c r="AQ2232">
        <f>AQ2229-AQ1189</f>
        <v/>
      </c>
      <c r="AS2232">
        <f>AS2229-AS1189</f>
        <v/>
      </c>
      <c r="AT2232">
        <f>AT2229-AT1189</f>
        <v/>
      </c>
    </row>
    <row r="2234">
      <c r="A2234" t="inlineStr">
        <is>
          <t>Other income (loss)</t>
        </is>
      </c>
      <c r="C2234" t="inlineStr">
        <is>
          <t>Million</t>
        </is>
      </c>
      <c r="D2234" t="inlineStr">
        <is>
          <t>QQQQ</t>
        </is>
      </c>
      <c r="O2234" t="n">
        <v>482</v>
      </c>
      <c r="T2234" t="n">
        <v>1180</v>
      </c>
    </row>
    <row r="2235">
      <c r="A2235" t="inlineStr">
        <is>
          <t>Total fair value changes and other income and gains</t>
        </is>
      </c>
      <c r="C2235" t="inlineStr">
        <is>
          <t>Million</t>
        </is>
      </c>
      <c r="D2235" t="inlineStr">
        <is>
          <t>QQQQ</t>
        </is>
      </c>
      <c r="O2235" t="n">
        <v>352</v>
      </c>
      <c r="T2235" t="n">
        <v>1601</v>
      </c>
    </row>
    <row r="2236">
      <c r="A2236" t="inlineStr">
        <is>
          <t>Total fair value changes and other income and gains-c</t>
        </is>
      </c>
      <c r="O2236">
        <f>SUM(O2229,O2234)</f>
        <v/>
      </c>
      <c r="T2236">
        <f>SUM(T2229,T2234)</f>
        <v/>
      </c>
    </row>
    <row r="2237">
      <c r="A2237" t="inlineStr">
        <is>
          <t>Sum check</t>
        </is>
      </c>
      <c r="O2237">
        <f>O2235-O2236</f>
        <v/>
      </c>
      <c r="T2237">
        <f>T2235-T2236</f>
        <v/>
      </c>
    </row>
    <row r="2239">
      <c r="A2239" t="inlineStr">
        <is>
          <t>Disaggregation of investment property fair value changes by asset type</t>
        </is>
      </c>
    </row>
    <row r="2240">
      <c r="A2240" t="inlineStr">
        <is>
          <t>Core</t>
        </is>
      </c>
      <c r="C2240" t="inlineStr">
        <is>
          <t>Million</t>
        </is>
      </c>
      <c r="D2240" t="inlineStr">
        <is>
          <t>QQQQ</t>
        </is>
      </c>
      <c r="E2240" t="inlineStr">
        <is>
          <t>Yes</t>
        </is>
      </c>
      <c r="AL2240" t="n">
        <v>-97</v>
      </c>
      <c r="AN2240" t="n">
        <v>-174</v>
      </c>
      <c r="AO2240" t="n">
        <v>147</v>
      </c>
      <c r="AP2240" t="n">
        <v>30</v>
      </c>
      <c r="AQ2240" t="n">
        <v>81</v>
      </c>
      <c r="AS2240" t="n">
        <v>75</v>
      </c>
      <c r="AT2240" t="n">
        <v>-1</v>
      </c>
    </row>
    <row r="2241">
      <c r="A2241" t="inlineStr">
        <is>
          <t>Core office</t>
        </is>
      </c>
      <c r="C2241" t="inlineStr">
        <is>
          <t>Million</t>
        </is>
      </c>
      <c r="D2241" t="inlineStr">
        <is>
          <t>QQQQ</t>
        </is>
      </c>
      <c r="E2241" t="inlineStr">
        <is>
          <t>Yes</t>
        </is>
      </c>
      <c r="F2241" t="n">
        <v>511</v>
      </c>
      <c r="G2241" t="n">
        <v>380</v>
      </c>
      <c r="H2241" t="n">
        <v>64</v>
      </c>
      <c r="J2241" t="n">
        <v>1638</v>
      </c>
      <c r="K2241" t="n">
        <v>16</v>
      </c>
      <c r="L2241" t="n">
        <v>149</v>
      </c>
      <c r="M2241" t="n">
        <v>-148</v>
      </c>
      <c r="O2241" t="n">
        <v>51</v>
      </c>
      <c r="P2241" t="n">
        <v>-339</v>
      </c>
      <c r="Q2241" t="n">
        <v>-10</v>
      </c>
      <c r="R2241" t="n">
        <v>53</v>
      </c>
      <c r="T2241" t="n">
        <v>-864</v>
      </c>
      <c r="U2241" t="n">
        <v>54</v>
      </c>
      <c r="V2241" t="n">
        <v>14</v>
      </c>
      <c r="W2241" t="n">
        <v>63</v>
      </c>
      <c r="Y2241" t="n">
        <v>150</v>
      </c>
      <c r="Z2241" t="n">
        <v>283</v>
      </c>
      <c r="AA2241" t="n">
        <v>223</v>
      </c>
      <c r="AB2241" t="n">
        <v>181</v>
      </c>
      <c r="AD2241" t="n">
        <v>946</v>
      </c>
      <c r="AE2241" t="n">
        <v>79</v>
      </c>
      <c r="AF2241" t="n">
        <v>-223</v>
      </c>
      <c r="AG2241" t="n">
        <v>-109</v>
      </c>
      <c r="AI2241" t="n">
        <v>-237</v>
      </c>
      <c r="AJ2241" t="n">
        <v>154</v>
      </c>
      <c r="AK2241" t="n">
        <v>134</v>
      </c>
    </row>
    <row r="2242">
      <c r="A2242" t="inlineStr">
        <is>
          <t>Transitional and development</t>
        </is>
      </c>
      <c r="C2242" t="inlineStr">
        <is>
          <t>Million</t>
        </is>
      </c>
      <c r="D2242" t="inlineStr">
        <is>
          <t>QQQQ</t>
        </is>
      </c>
      <c r="E2242" t="inlineStr">
        <is>
          <t>Yes</t>
        </is>
      </c>
      <c r="AL2242" t="n">
        <v>-261</v>
      </c>
      <c r="AN2242" t="n">
        <v>-259</v>
      </c>
      <c r="AO2242" t="n">
        <v>46</v>
      </c>
      <c r="AP2242" t="n">
        <v>122</v>
      </c>
      <c r="AQ2242" t="n">
        <v>-584</v>
      </c>
      <c r="AS2242" t="n">
        <v>-1700</v>
      </c>
      <c r="AT2242" t="n">
        <v>-239</v>
      </c>
    </row>
    <row r="2243">
      <c r="A2243" t="inlineStr">
        <is>
          <t>LP investments and other</t>
        </is>
      </c>
      <c r="C2243" t="inlineStr">
        <is>
          <t>Million</t>
        </is>
      </c>
      <c r="D2243" t="inlineStr">
        <is>
          <t>QQQQ</t>
        </is>
      </c>
      <c r="E2243" t="inlineStr">
        <is>
          <t>Yes</t>
        </is>
      </c>
      <c r="F2243" t="n">
        <v>117</v>
      </c>
      <c r="G2243" t="n">
        <v>103</v>
      </c>
      <c r="H2243" t="n">
        <v>346</v>
      </c>
      <c r="K2243" t="n">
        <v>163</v>
      </c>
      <c r="L2243" t="n">
        <v>163</v>
      </c>
      <c r="M2243" t="n">
        <v>247</v>
      </c>
      <c r="O2243" t="n">
        <v>909</v>
      </c>
      <c r="P2243" t="n">
        <v>316</v>
      </c>
      <c r="Q2243" t="n">
        <v>422</v>
      </c>
      <c r="R2243" t="n">
        <v>660</v>
      </c>
      <c r="T2243" t="n">
        <v>1885</v>
      </c>
      <c r="U2243" t="n">
        <v>416</v>
      </c>
      <c r="V2243" t="n">
        <v>380</v>
      </c>
      <c r="W2243" t="n">
        <v>346</v>
      </c>
      <c r="Y2243" t="n">
        <v>1460</v>
      </c>
      <c r="Z2243" t="n">
        <v>242</v>
      </c>
      <c r="AA2243" t="n">
        <v>-32</v>
      </c>
      <c r="AB2243" t="n">
        <v>603</v>
      </c>
      <c r="AD2243" t="n">
        <v>1447</v>
      </c>
      <c r="AE2243" t="n">
        <v>321</v>
      </c>
      <c r="AF2243" t="n">
        <v>-48</v>
      </c>
      <c r="AG2243" t="n">
        <v>635</v>
      </c>
      <c r="AI2243" t="n">
        <v>1630</v>
      </c>
      <c r="AJ2243" t="n">
        <v>1021</v>
      </c>
      <c r="AK2243" t="n">
        <v>747</v>
      </c>
      <c r="AL2243" t="n">
        <v>1435</v>
      </c>
      <c r="AN2243" t="n">
        <v>5506</v>
      </c>
      <c r="AO2243" t="n">
        <v>1653</v>
      </c>
      <c r="AP2243" t="n">
        <v>415</v>
      </c>
      <c r="AQ2243" t="n">
        <v>427</v>
      </c>
      <c r="AS2243" t="n">
        <v>2254</v>
      </c>
      <c r="AT2243" t="n">
        <v>794</v>
      </c>
    </row>
    <row r="2244">
      <c r="A2244" t="inlineStr">
        <is>
          <t>Opportunistic</t>
        </is>
      </c>
      <c r="C2244" t="inlineStr">
        <is>
          <t>Million</t>
        </is>
      </c>
      <c r="D2244" t="inlineStr">
        <is>
          <t>QQQQ</t>
        </is>
      </c>
      <c r="E2244" t="inlineStr">
        <is>
          <t>Yes</t>
        </is>
      </c>
      <c r="J2244" t="n">
        <v>746</v>
      </c>
    </row>
    <row r="2245">
      <c r="A2245" t="inlineStr">
        <is>
          <t>Core retail</t>
        </is>
      </c>
      <c r="C2245" t="inlineStr">
        <is>
          <t>Million</t>
        </is>
      </c>
      <c r="D2245" t="inlineStr">
        <is>
          <t>QQQQ</t>
        </is>
      </c>
      <c r="E2245" t="inlineStr">
        <is>
          <t>Yes</t>
        </is>
      </c>
      <c r="J2245" t="n">
        <v>-109</v>
      </c>
      <c r="AA2245" t="n">
        <v>-815</v>
      </c>
      <c r="AB2245" t="n">
        <v>-4</v>
      </c>
      <c r="AD2245" t="n">
        <v>-683</v>
      </c>
      <c r="AE2245" t="n">
        <v>-282</v>
      </c>
      <c r="AF2245" t="n">
        <v>-526</v>
      </c>
      <c r="AG2245" t="n">
        <v>-291</v>
      </c>
      <c r="AI2245" t="n">
        <v>-1662</v>
      </c>
      <c r="AJ2245" t="n">
        <v>-348</v>
      </c>
      <c r="AK2245" t="n">
        <v>-1</v>
      </c>
    </row>
    <row r="2246">
      <c r="A2246" t="inlineStr">
        <is>
          <t>Total</t>
        </is>
      </c>
      <c r="C2246" t="inlineStr">
        <is>
          <t>Million</t>
        </is>
      </c>
      <c r="D2246" t="inlineStr">
        <is>
          <t>QQQQ</t>
        </is>
      </c>
      <c r="E2246" t="inlineStr">
        <is>
          <t>Yes</t>
        </is>
      </c>
      <c r="F2246" t="n">
        <v>628</v>
      </c>
      <c r="G2246" t="n">
        <v>483</v>
      </c>
      <c r="H2246" t="n">
        <v>410</v>
      </c>
      <c r="J2246" t="n">
        <v>2275</v>
      </c>
      <c r="K2246" t="n">
        <v>179</v>
      </c>
      <c r="L2246" t="n">
        <v>312</v>
      </c>
      <c r="M2246" t="n">
        <v>99</v>
      </c>
      <c r="O2246" t="n">
        <v>960</v>
      </c>
      <c r="P2246" t="n">
        <v>-23</v>
      </c>
      <c r="Q2246" t="n">
        <v>412</v>
      </c>
      <c r="R2246" t="n">
        <v>713</v>
      </c>
      <c r="T2246" t="n">
        <v>1021</v>
      </c>
      <c r="U2246" t="n">
        <v>470</v>
      </c>
      <c r="V2246" t="n">
        <v>394</v>
      </c>
      <c r="W2246" t="n">
        <v>409</v>
      </c>
      <c r="Y2246" t="n">
        <v>1610</v>
      </c>
      <c r="Z2246" t="n">
        <v>525</v>
      </c>
      <c r="AA2246" t="n">
        <v>-624</v>
      </c>
      <c r="AB2246" t="n">
        <v>780</v>
      </c>
      <c r="AD2246" t="n">
        <v>1710</v>
      </c>
      <c r="AE2246" t="n">
        <v>118</v>
      </c>
      <c r="AF2246" t="n">
        <v>-797</v>
      </c>
      <c r="AG2246" t="n">
        <v>235</v>
      </c>
      <c r="AI2246" t="n">
        <v>-269</v>
      </c>
      <c r="AJ2246" t="n">
        <v>827</v>
      </c>
      <c r="AK2246" t="n">
        <v>880</v>
      </c>
      <c r="AL2246" t="n">
        <v>1077</v>
      </c>
      <c r="AN2246" t="n">
        <v>5073</v>
      </c>
      <c r="AO2246" t="n">
        <v>1846</v>
      </c>
      <c r="AP2246" t="n">
        <v>567</v>
      </c>
      <c r="AQ2246" t="n">
        <v>-76</v>
      </c>
      <c r="AS2246" t="n">
        <v>629</v>
      </c>
      <c r="AT2246" t="n">
        <v>554</v>
      </c>
    </row>
    <row r="2247">
      <c r="A2247" t="inlineStr">
        <is>
          <t>Total-c</t>
        </is>
      </c>
      <c r="F2247">
        <f>SUM(F2240:F2245)</f>
        <v/>
      </c>
      <c r="G2247">
        <f>SUM(G2240:G2245)</f>
        <v/>
      </c>
      <c r="H2247">
        <f>SUM(H2240:H2245)</f>
        <v/>
      </c>
      <c r="J2247">
        <f>SUM(J2240:J2245)</f>
        <v/>
      </c>
      <c r="K2247">
        <f>SUM(K2240:K2245)</f>
        <v/>
      </c>
      <c r="L2247">
        <f>SUM(L2240:L2245)</f>
        <v/>
      </c>
      <c r="M2247">
        <f>SUM(M2240:M2245)</f>
        <v/>
      </c>
      <c r="O2247">
        <f>SUM(O2240:O2245)</f>
        <v/>
      </c>
      <c r="P2247">
        <f>SUM(P2240:P2245)</f>
        <v/>
      </c>
      <c r="Q2247">
        <f>SUM(Q2240:Q2245)</f>
        <v/>
      </c>
      <c r="R2247">
        <f>SUM(R2240:R2245)</f>
        <v/>
      </c>
      <c r="T2247">
        <f>SUM(T2240:T2245)</f>
        <v/>
      </c>
      <c r="U2247">
        <f>SUM(U2240:U2245)</f>
        <v/>
      </c>
      <c r="V2247">
        <f>SUM(V2240:V2245)</f>
        <v/>
      </c>
      <c r="W2247">
        <f>SUM(W2240:W2245)</f>
        <v/>
      </c>
      <c r="Y2247">
        <f>SUM(Y2240:Y2245)</f>
        <v/>
      </c>
      <c r="Z2247">
        <f>SUM(Z2240:Z2245)</f>
        <v/>
      </c>
      <c r="AA2247">
        <f>SUM(AA2240:AA2245)</f>
        <v/>
      </c>
      <c r="AB2247">
        <f>SUM(AB2240:AB2245)</f>
        <v/>
      </c>
      <c r="AD2247">
        <f>SUM(AD2240:AD2245)</f>
        <v/>
      </c>
      <c r="AE2247">
        <f>SUM(AE2240:AE2245)</f>
        <v/>
      </c>
      <c r="AF2247">
        <f>SUM(AF2240:AF2245)</f>
        <v/>
      </c>
      <c r="AG2247">
        <f>SUM(AG2240:AG2245)</f>
        <v/>
      </c>
      <c r="AI2247">
        <f>SUM(AI2240:AI2245)</f>
        <v/>
      </c>
      <c r="AJ2247">
        <f>SUM(AJ2240:AJ2245)</f>
        <v/>
      </c>
      <c r="AK2247">
        <f>SUM(AK2240:AK2245)</f>
        <v/>
      </c>
      <c r="AL2247">
        <f>SUM(AL2240:AL2245)</f>
        <v/>
      </c>
      <c r="AN2247">
        <f>SUM(AN2240:AN2245)</f>
        <v/>
      </c>
      <c r="AO2247">
        <f>SUM(AO2240:AO2245)</f>
        <v/>
      </c>
      <c r="AP2247">
        <f>SUM(AP2240:AP2245)</f>
        <v/>
      </c>
      <c r="AQ2247">
        <f>SUM(AQ2240:AQ2245)</f>
        <v/>
      </c>
      <c r="AS2247">
        <f>SUM(AS2240:AS2245)</f>
        <v/>
      </c>
      <c r="AT2247">
        <f>SUM(AT2240:AT2245)</f>
        <v/>
      </c>
    </row>
    <row r="2248">
      <c r="A2248" t="inlineStr">
        <is>
          <t>Sum check</t>
        </is>
      </c>
      <c r="F2248">
        <f>F2246-F2247</f>
        <v/>
      </c>
      <c r="G2248">
        <f>G2246-G2247</f>
        <v/>
      </c>
      <c r="H2248">
        <f>H2246-H2247</f>
        <v/>
      </c>
      <c r="J2248">
        <f>J2246-J2247</f>
        <v/>
      </c>
      <c r="K2248">
        <f>K2246-K2247</f>
        <v/>
      </c>
      <c r="L2248">
        <f>L2246-L2247</f>
        <v/>
      </c>
      <c r="M2248">
        <f>M2246-M2247</f>
        <v/>
      </c>
      <c r="O2248">
        <f>O2246-O2247</f>
        <v/>
      </c>
      <c r="P2248">
        <f>P2246-P2247</f>
        <v/>
      </c>
      <c r="Q2248">
        <f>Q2246-Q2247</f>
        <v/>
      </c>
      <c r="R2248">
        <f>R2246-R2247</f>
        <v/>
      </c>
      <c r="T2248">
        <f>T2246-T2247</f>
        <v/>
      </c>
      <c r="U2248">
        <f>U2246-U2247</f>
        <v/>
      </c>
      <c r="V2248">
        <f>V2246-V2247</f>
        <v/>
      </c>
      <c r="W2248">
        <f>W2246-W2247</f>
        <v/>
      </c>
      <c r="Y2248">
        <f>Y2246-Y2247</f>
        <v/>
      </c>
      <c r="Z2248">
        <f>Z2246-Z2247</f>
        <v/>
      </c>
      <c r="AA2248">
        <f>AA2246-AA2247</f>
        <v/>
      </c>
      <c r="AB2248">
        <f>AB2246-AB2247</f>
        <v/>
      </c>
      <c r="AD2248">
        <f>AD2246-AD2247</f>
        <v/>
      </c>
      <c r="AE2248">
        <f>AE2246-AE2247</f>
        <v/>
      </c>
      <c r="AF2248">
        <f>AF2246-AF2247</f>
        <v/>
      </c>
      <c r="AG2248">
        <f>AG2246-AG2247</f>
        <v/>
      </c>
      <c r="AI2248">
        <f>AI2246-AI2247</f>
        <v/>
      </c>
      <c r="AJ2248">
        <f>AJ2246-AJ2247</f>
        <v/>
      </c>
      <c r="AK2248">
        <f>AK2246-AK2247</f>
        <v/>
      </c>
      <c r="AL2248">
        <f>AL2246-AL2247</f>
        <v/>
      </c>
      <c r="AN2248">
        <f>AN2246-AN2247</f>
        <v/>
      </c>
      <c r="AO2248">
        <f>AO2246-AO2247</f>
        <v/>
      </c>
      <c r="AP2248">
        <f>AP2246-AP2247</f>
        <v/>
      </c>
      <c r="AQ2248">
        <f>AQ2246-AQ2247</f>
        <v/>
      </c>
      <c r="AS2248">
        <f>AS2246-AS2247</f>
        <v/>
      </c>
      <c r="AT2248">
        <f>AT2246-AT2247</f>
        <v/>
      </c>
    </row>
    <row r="2249">
      <c r="A2249" t="inlineStr">
        <is>
          <t>Link check</t>
        </is>
      </c>
      <c r="F2249">
        <f>F2246-F2212</f>
        <v/>
      </c>
      <c r="G2249">
        <f>G2246-G2212</f>
        <v/>
      </c>
      <c r="H2249">
        <f>H2246-H2212</f>
        <v/>
      </c>
      <c r="J2249">
        <f>J2246-J2212</f>
        <v/>
      </c>
      <c r="K2249">
        <f>K2246-K2212</f>
        <v/>
      </c>
      <c r="L2249">
        <f>L2246-L2212</f>
        <v/>
      </c>
      <c r="M2249">
        <f>M2246-M2212</f>
        <v/>
      </c>
      <c r="O2249">
        <f>O2246-O2212</f>
        <v/>
      </c>
      <c r="P2249">
        <f>P2246-P2212</f>
        <v/>
      </c>
      <c r="Q2249">
        <f>Q2246-Q2212</f>
        <v/>
      </c>
      <c r="R2249">
        <f>R2246-R2212</f>
        <v/>
      </c>
      <c r="T2249">
        <f>T2246-T2212</f>
        <v/>
      </c>
      <c r="U2249">
        <f>U2246-U2212</f>
        <v/>
      </c>
      <c r="V2249">
        <f>V2246-V2212</f>
        <v/>
      </c>
      <c r="W2249">
        <f>W2246-W2212</f>
        <v/>
      </c>
      <c r="Y2249">
        <f>Y2246-Y2212</f>
        <v/>
      </c>
      <c r="Z2249">
        <f>Z2246-Z2212</f>
        <v/>
      </c>
      <c r="AA2249">
        <f>AA2246-AA2212</f>
        <v/>
      </c>
      <c r="AB2249">
        <f>AB2246-AB2212</f>
        <v/>
      </c>
      <c r="AD2249">
        <f>AD2246-AD2212</f>
        <v/>
      </c>
      <c r="AE2249">
        <f>AE2246-AE2212</f>
        <v/>
      </c>
      <c r="AF2249">
        <f>AF2246-AF2212</f>
        <v/>
      </c>
      <c r="AG2249">
        <f>AG2246-AG2212</f>
        <v/>
      </c>
      <c r="AI2249">
        <f>AI2246-AI2212</f>
        <v/>
      </c>
      <c r="AJ2249">
        <f>AJ2246-AJ2212</f>
        <v/>
      </c>
      <c r="AK2249">
        <f>AK2246-AK2212</f>
        <v/>
      </c>
      <c r="AL2249">
        <f>AL2246-AL2212</f>
        <v/>
      </c>
      <c r="AN2249">
        <f>AN2246-AN2212</f>
        <v/>
      </c>
      <c r="AO2249">
        <f>AO2246-AO2212</f>
        <v/>
      </c>
      <c r="AP2249">
        <f>AP2246-AP2212</f>
        <v/>
      </c>
      <c r="AQ2249">
        <f>AQ2246-AQ2212</f>
        <v/>
      </c>
      <c r="AS2249">
        <f>AS2246-AS2212</f>
        <v/>
      </c>
      <c r="AT2249">
        <f>AT2246-AT2212</f>
        <v/>
      </c>
    </row>
    <row r="2251">
      <c r="A2251" t="inlineStr">
        <is>
          <t>Effective income tax rate is different from the Canadian domestic statutory income tax rate</t>
        </is>
      </c>
    </row>
    <row r="2252">
      <c r="A2252" t="inlineStr">
        <is>
          <t>Statutory income tax rate</t>
        </is>
      </c>
      <c r="C2252" t="inlineStr">
        <is>
          <t>Percent</t>
        </is>
      </c>
      <c r="D2252" t="inlineStr">
        <is>
          <t>QQQQ</t>
        </is>
      </c>
      <c r="F2252" t="n">
        <v>26</v>
      </c>
      <c r="G2252" t="n">
        <v>26</v>
      </c>
      <c r="H2252" t="n">
        <v>26</v>
      </c>
      <c r="J2252" t="n">
        <v>26</v>
      </c>
      <c r="K2252" t="n">
        <v>26</v>
      </c>
      <c r="L2252" t="n">
        <v>26</v>
      </c>
      <c r="M2252" t="n">
        <v>26</v>
      </c>
      <c r="O2252" t="n">
        <v>26</v>
      </c>
      <c r="P2252" t="n">
        <v>26</v>
      </c>
      <c r="Q2252" t="n">
        <v>26</v>
      </c>
      <c r="R2252" t="n">
        <v>26</v>
      </c>
      <c r="T2252" t="n">
        <v>26</v>
      </c>
      <c r="U2252" t="n">
        <v>26</v>
      </c>
      <c r="V2252" t="n">
        <v>26</v>
      </c>
      <c r="W2252" t="n">
        <v>26</v>
      </c>
      <c r="Y2252" t="n">
        <v>26</v>
      </c>
      <c r="Z2252" t="n">
        <v>26</v>
      </c>
      <c r="AA2252" t="n">
        <v>26</v>
      </c>
      <c r="AB2252" t="n">
        <v>26</v>
      </c>
      <c r="AD2252" t="n">
        <v>26</v>
      </c>
      <c r="AE2252" t="n">
        <v>26</v>
      </c>
      <c r="AF2252" t="n">
        <v>26</v>
      </c>
      <c r="AG2252" t="n">
        <v>26</v>
      </c>
      <c r="AI2252" t="n">
        <v>26</v>
      </c>
      <c r="AJ2252" t="n">
        <v>26</v>
      </c>
      <c r="AK2252" t="n">
        <v>26</v>
      </c>
      <c r="AL2252" t="n">
        <v>26</v>
      </c>
      <c r="AN2252" t="n">
        <v>26</v>
      </c>
      <c r="AO2252" t="n">
        <v>26</v>
      </c>
      <c r="AP2252" t="n">
        <v>26</v>
      </c>
      <c r="AQ2252" t="n">
        <v>26</v>
      </c>
      <c r="AS2252" t="n">
        <v>26</v>
      </c>
      <c r="AT2252" t="n">
        <v>26</v>
      </c>
    </row>
    <row r="2253">
      <c r="A2253" t="inlineStr">
        <is>
          <t>Change in tax rates and new legislation</t>
        </is>
      </c>
      <c r="C2253" t="inlineStr">
        <is>
          <t>Percent</t>
        </is>
      </c>
      <c r="D2253" t="inlineStr">
        <is>
          <t>QQQQ</t>
        </is>
      </c>
      <c r="G2253" t="n">
        <v>-56</v>
      </c>
      <c r="J2253" t="n">
        <v>-11</v>
      </c>
      <c r="M2253" t="n">
        <v>-98</v>
      </c>
      <c r="O2253" t="n">
        <v>-35</v>
      </c>
      <c r="T2253" t="n">
        <v>-3</v>
      </c>
      <c r="U2253" t="n">
        <v>-10</v>
      </c>
      <c r="Y2253" t="n">
        <v>-4</v>
      </c>
      <c r="AA2253" t="n">
        <v>-3</v>
      </c>
      <c r="AD2253" t="n">
        <v>-2</v>
      </c>
      <c r="AE2253" t="n">
        <v>80</v>
      </c>
      <c r="AG2253" t="n">
        <v>4</v>
      </c>
      <c r="AI2253" t="n">
        <v>12</v>
      </c>
      <c r="AK2253" t="n">
        <v>7</v>
      </c>
      <c r="AL2253" t="n">
        <v>5</v>
      </c>
      <c r="AN2253" t="n">
        <v>3</v>
      </c>
      <c r="AQ2253" t="n">
        <v>-1</v>
      </c>
      <c r="AS2253" t="n">
        <v>-1</v>
      </c>
    </row>
    <row r="2254">
      <c r="A2254" t="inlineStr">
        <is>
          <t>Portion of gains subject to different tax rates</t>
        </is>
      </c>
      <c r="C2254" t="inlineStr">
        <is>
          <t>Percent</t>
        </is>
      </c>
      <c r="D2254" t="inlineStr">
        <is>
          <t>QQQQ</t>
        </is>
      </c>
      <c r="P2254" t="n">
        <v>6</v>
      </c>
      <c r="Q2254" t="n">
        <v>1</v>
      </c>
      <c r="R2254" t="n">
        <v>-1</v>
      </c>
      <c r="U2254" t="n">
        <v>-8</v>
      </c>
      <c r="W2254" t="n">
        <v>-1</v>
      </c>
      <c r="Y2254" t="n">
        <v>-4</v>
      </c>
      <c r="Z2254" t="n">
        <v>-1</v>
      </c>
      <c r="AA2254" t="n">
        <v>-8</v>
      </c>
      <c r="AB2254" t="n">
        <v>1</v>
      </c>
      <c r="AD2254" t="n">
        <v>-1</v>
      </c>
      <c r="AE2254" t="n">
        <v>28</v>
      </c>
      <c r="AG2254" t="n">
        <v>-1</v>
      </c>
      <c r="AI2254" t="n">
        <v>-10</v>
      </c>
      <c r="AJ2254" t="n">
        <v>-3</v>
      </c>
      <c r="AK2254" t="n">
        <v>-7</v>
      </c>
      <c r="AL2254" t="n">
        <v>-9</v>
      </c>
      <c r="AN2254" t="n">
        <v>-3</v>
      </c>
      <c r="AO2254" t="n">
        <v>-1</v>
      </c>
      <c r="AP2254" t="n">
        <v>1</v>
      </c>
      <c r="AS2254" t="n">
        <v>-2</v>
      </c>
      <c r="AT2254" t="n">
        <v>-2</v>
      </c>
    </row>
    <row r="2255">
      <c r="A2255" t="inlineStr">
        <is>
          <t>International operations subject to different tax rates</t>
        </is>
      </c>
      <c r="C2255" t="inlineStr">
        <is>
          <t>Percent</t>
        </is>
      </c>
      <c r="D2255" t="inlineStr">
        <is>
          <t>QQQQ</t>
        </is>
      </c>
      <c r="F2255" t="n">
        <v>-9</v>
      </c>
      <c r="G2255" t="n">
        <v>-10</v>
      </c>
      <c r="H2255" t="n">
        <v>-9</v>
      </c>
      <c r="J2255" t="n">
        <v>-7</v>
      </c>
      <c r="K2255" t="n">
        <v>1</v>
      </c>
      <c r="L2255" t="n">
        <v>-5</v>
      </c>
      <c r="M2255" t="n">
        <v>-10</v>
      </c>
      <c r="O2255" t="n">
        <v>-5</v>
      </c>
      <c r="P2255" t="n">
        <v>5</v>
      </c>
      <c r="Q2255" t="n">
        <v>-6</v>
      </c>
      <c r="R2255" t="n">
        <v>4</v>
      </c>
      <c r="T2255" t="n">
        <v>3</v>
      </c>
      <c r="V2255" t="n">
        <v>1</v>
      </c>
      <c r="W2255" t="n">
        <v>-14</v>
      </c>
      <c r="Y2255" t="n">
        <v>-3</v>
      </c>
      <c r="Z2255" t="n">
        <v>-6</v>
      </c>
      <c r="AA2255" t="n">
        <v>2</v>
      </c>
      <c r="AB2255" t="n">
        <v>-9</v>
      </c>
      <c r="AD2255" t="n">
        <v>-7</v>
      </c>
      <c r="AE2255" t="n">
        <v>73</v>
      </c>
      <c r="AF2255" t="n">
        <v>-25</v>
      </c>
      <c r="AG2255" t="n">
        <v>11</v>
      </c>
      <c r="AI2255" t="n">
        <v>52</v>
      </c>
      <c r="AJ2255" t="n">
        <v>1</v>
      </c>
      <c r="AK2255" t="n">
        <v>-1</v>
      </c>
      <c r="AL2255" t="n">
        <v>-1</v>
      </c>
      <c r="AN2255" t="n">
        <v>-1</v>
      </c>
      <c r="AO2255" t="n">
        <v>1</v>
      </c>
      <c r="AQ2255" t="n">
        <v>4</v>
      </c>
      <c r="AS2255" t="n">
        <v>3</v>
      </c>
      <c r="AT2255" t="n">
        <v>1</v>
      </c>
    </row>
    <row r="2256">
      <c r="A2256" t="inlineStr">
        <is>
          <t>Taxable income attribute to non-controlling interests</t>
        </is>
      </c>
      <c r="C2256" t="inlineStr">
        <is>
          <t>Percent</t>
        </is>
      </c>
      <c r="D2256" t="inlineStr">
        <is>
          <t>QQQQ</t>
        </is>
      </c>
      <c r="F2256" t="n">
        <v>-5</v>
      </c>
      <c r="G2256" t="n">
        <v>-4</v>
      </c>
      <c r="H2256" t="n">
        <v>-10</v>
      </c>
      <c r="J2256" t="n">
        <v>-6</v>
      </c>
      <c r="K2256" t="n">
        <v>-8</v>
      </c>
      <c r="L2256" t="n">
        <v>-3</v>
      </c>
      <c r="M2256" t="n">
        <v>-5</v>
      </c>
      <c r="O2256" t="n">
        <v>-2</v>
      </c>
      <c r="P2256" t="n">
        <v>-14</v>
      </c>
      <c r="Q2256" t="n">
        <v>-7</v>
      </c>
      <c r="R2256" t="n">
        <v>-6</v>
      </c>
      <c r="T2256" t="n">
        <v>-9</v>
      </c>
      <c r="U2256" t="n">
        <v>-5</v>
      </c>
      <c r="V2256" t="n">
        <v>-6</v>
      </c>
      <c r="W2256" t="n">
        <v>-8</v>
      </c>
      <c r="Y2256" t="n">
        <v>-8</v>
      </c>
      <c r="AA2256" t="n">
        <v>-12</v>
      </c>
      <c r="AB2256" t="n">
        <v>-3</v>
      </c>
      <c r="AD2256" t="n">
        <v>-4</v>
      </c>
      <c r="AE2256" t="n">
        <v>-50</v>
      </c>
      <c r="AF2256" t="n">
        <v>-3</v>
      </c>
      <c r="AG2256" t="n">
        <v>-12</v>
      </c>
      <c r="AI2256" t="n">
        <v>-31</v>
      </c>
      <c r="AJ2256" t="n">
        <v>-12</v>
      </c>
      <c r="AK2256" t="n">
        <v>-10</v>
      </c>
      <c r="AL2256" t="n">
        <v>-2</v>
      </c>
      <c r="AN2256" t="n">
        <v>-10</v>
      </c>
      <c r="AO2256" t="n">
        <v>-8</v>
      </c>
      <c r="AP2256" t="n">
        <v>-1</v>
      </c>
      <c r="AS2256" t="n">
        <v>-3</v>
      </c>
      <c r="AT2256" t="n">
        <v>1</v>
      </c>
    </row>
    <row r="2257">
      <c r="A2257" t="inlineStr">
        <is>
          <t>Derecognition / (recognition) of deferred tax assets</t>
        </is>
      </c>
      <c r="C2257" t="inlineStr">
        <is>
          <t>Percent</t>
        </is>
      </c>
      <c r="D2257" t="inlineStr">
        <is>
          <t>QQQQ</t>
        </is>
      </c>
      <c r="F2257" t="n">
        <v>-3</v>
      </c>
      <c r="G2257" t="n">
        <v>-1</v>
      </c>
      <c r="H2257" t="n">
        <v>1</v>
      </c>
      <c r="K2257" t="n">
        <v>1</v>
      </c>
      <c r="L2257" t="n">
        <v>-2</v>
      </c>
      <c r="M2257" t="n">
        <v>-4</v>
      </c>
      <c r="P2257" t="n">
        <v>-8</v>
      </c>
      <c r="Q2257" t="n">
        <v>-4</v>
      </c>
      <c r="R2257" t="n">
        <v>-3</v>
      </c>
      <c r="T2257" t="n">
        <v>-2</v>
      </c>
      <c r="U2257" t="n">
        <v>2</v>
      </c>
      <c r="V2257" t="n">
        <v>-7</v>
      </c>
      <c r="W2257" t="n">
        <v>8</v>
      </c>
      <c r="Y2257" t="n">
        <v>-12</v>
      </c>
      <c r="Z2257" t="n">
        <v>-4</v>
      </c>
      <c r="AA2257" t="n">
        <v>4</v>
      </c>
      <c r="AB2257" t="n">
        <v>-33</v>
      </c>
      <c r="AD2257" t="n">
        <v>-9</v>
      </c>
      <c r="AE2257" t="n">
        <v>-6</v>
      </c>
      <c r="AF2257" t="n">
        <v>8</v>
      </c>
      <c r="AG2257" t="n">
        <v>-10</v>
      </c>
      <c r="AI2257" t="n">
        <v>-10</v>
      </c>
      <c r="AJ2257" t="n">
        <v>-2</v>
      </c>
      <c r="AL2257" t="n">
        <v>-2</v>
      </c>
      <c r="AN2257" t="n">
        <v>-2</v>
      </c>
      <c r="AP2257" t="n">
        <v>-21</v>
      </c>
      <c r="AQ2257" t="n">
        <v>5</v>
      </c>
      <c r="AS2257" t="n">
        <v>-6</v>
      </c>
      <c r="AT2257" t="n">
        <v>-5</v>
      </c>
    </row>
    <row r="2258">
      <c r="A2258" t="inlineStr">
        <is>
          <t>Non-recognition of the benefit of current year tax losses</t>
        </is>
      </c>
      <c r="C2258" t="inlineStr">
        <is>
          <t>Percent</t>
        </is>
      </c>
      <c r="D2258" t="inlineStr">
        <is>
          <t>QQQQ</t>
        </is>
      </c>
      <c r="F2258" t="n">
        <v>3</v>
      </c>
      <c r="G2258" t="n">
        <v>3</v>
      </c>
      <c r="H2258" t="n">
        <v>7</v>
      </c>
      <c r="J2258" t="n">
        <v>4</v>
      </c>
      <c r="K2258" t="n">
        <v>5</v>
      </c>
      <c r="L2258" t="n">
        <v>9</v>
      </c>
      <c r="M2258" t="n">
        <v>2</v>
      </c>
      <c r="P2258" t="n">
        <v>7</v>
      </c>
      <c r="Q2258" t="n">
        <v>4</v>
      </c>
      <c r="R2258" t="n">
        <v>2</v>
      </c>
      <c r="T2258" t="n">
        <v>3</v>
      </c>
      <c r="U2258" t="n">
        <v>3</v>
      </c>
      <c r="W2258" t="n">
        <v>2</v>
      </c>
      <c r="Y2258" t="n">
        <v>1</v>
      </c>
      <c r="Z2258" t="n">
        <v>2</v>
      </c>
      <c r="AA2258" t="n">
        <v>10</v>
      </c>
      <c r="AB2258" t="n">
        <v>5</v>
      </c>
      <c r="AD2258" t="n">
        <v>4</v>
      </c>
      <c r="AE2258" t="n">
        <v>16</v>
      </c>
      <c r="AF2258" t="n">
        <v>-3</v>
      </c>
      <c r="AG2258" t="n">
        <v>7</v>
      </c>
      <c r="AI2258" t="n">
        <v>8</v>
      </c>
      <c r="AJ2258" t="n">
        <v>2</v>
      </c>
      <c r="AK2258" t="n">
        <v>2</v>
      </c>
      <c r="AL2258" t="n">
        <v>3</v>
      </c>
      <c r="AN2258" t="n">
        <v>2</v>
      </c>
      <c r="AO2258" t="n">
        <v>1</v>
      </c>
      <c r="AP2258" t="n">
        <v>4</v>
      </c>
      <c r="AQ2258" t="n">
        <v>4</v>
      </c>
      <c r="AS2258" t="n">
        <v>3</v>
      </c>
      <c r="AT2258" t="n">
        <v>10</v>
      </c>
    </row>
    <row r="2259">
      <c r="A2259" t="inlineStr">
        <is>
          <t>Non-deductible expenses</t>
        </is>
      </c>
      <c r="C2259" t="inlineStr">
        <is>
          <t>Percent</t>
        </is>
      </c>
      <c r="D2259" t="inlineStr">
        <is>
          <t>QQQQ</t>
        </is>
      </c>
      <c r="AT2259" t="n">
        <v>4</v>
      </c>
    </row>
    <row r="2260">
      <c r="A2260" t="inlineStr">
        <is>
          <t>Other</t>
        </is>
      </c>
      <c r="C2260" t="inlineStr">
        <is>
          <t>Percent</t>
        </is>
      </c>
      <c r="D2260" t="inlineStr">
        <is>
          <t>QQQQ</t>
        </is>
      </c>
      <c r="G2260" t="n">
        <v>-2</v>
      </c>
      <c r="J2260" t="n">
        <v>-2</v>
      </c>
      <c r="K2260" t="n">
        <v>-1</v>
      </c>
      <c r="L2260" t="n">
        <v>4</v>
      </c>
      <c r="M2260" t="n">
        <v>-7</v>
      </c>
      <c r="O2260" t="n">
        <v>4</v>
      </c>
      <c r="P2260" t="n">
        <v>-3</v>
      </c>
      <c r="Q2260" t="n">
        <v>-3</v>
      </c>
      <c r="R2260" t="n">
        <v>-1</v>
      </c>
      <c r="T2260" t="n">
        <v>-6</v>
      </c>
      <c r="V2260" t="n">
        <v>3</v>
      </c>
      <c r="Y2260" t="n">
        <v>1</v>
      </c>
      <c r="Z2260" t="n">
        <v>-1</v>
      </c>
      <c r="AA2260" t="n">
        <v>6</v>
      </c>
      <c r="AB2260" t="n">
        <v>2</v>
      </c>
      <c r="AD2260" t="n">
        <v>1</v>
      </c>
      <c r="AE2260" t="n">
        <v>9</v>
      </c>
      <c r="AF2260" t="n">
        <v>-3</v>
      </c>
      <c r="AG2260" t="n">
        <v>4</v>
      </c>
      <c r="AI2260" t="n">
        <v>7</v>
      </c>
      <c r="AJ2260" t="n">
        <v>1</v>
      </c>
      <c r="AK2260" t="n">
        <v>1</v>
      </c>
      <c r="AL2260" t="n">
        <v>1</v>
      </c>
      <c r="AN2260" t="n">
        <v>1</v>
      </c>
      <c r="AQ2260" t="n">
        <v>4</v>
      </c>
      <c r="AS2260" t="n">
        <v>2</v>
      </c>
      <c r="AT2260" t="n">
        <v>4</v>
      </c>
    </row>
    <row r="2261">
      <c r="A2261" t="inlineStr">
        <is>
          <t>Effective income tax rate</t>
        </is>
      </c>
      <c r="C2261" t="inlineStr">
        <is>
          <t>Percent</t>
        </is>
      </c>
      <c r="D2261" t="inlineStr">
        <is>
          <t>QQQQ</t>
        </is>
      </c>
      <c r="F2261" t="n">
        <v>12</v>
      </c>
      <c r="G2261" t="n">
        <v>-44</v>
      </c>
      <c r="H2261" t="n">
        <v>15</v>
      </c>
      <c r="J2261" t="n">
        <v>4</v>
      </c>
      <c r="K2261" t="n">
        <v>24</v>
      </c>
      <c r="L2261" t="n">
        <v>29</v>
      </c>
      <c r="M2261" t="n">
        <v>-96</v>
      </c>
      <c r="O2261" t="n">
        <v>-12</v>
      </c>
      <c r="P2261" t="n">
        <v>19</v>
      </c>
      <c r="Q2261" t="n">
        <v>11</v>
      </c>
      <c r="R2261" t="n">
        <v>21</v>
      </c>
      <c r="T2261" t="n">
        <v>12</v>
      </c>
      <c r="U2261" t="n">
        <v>8</v>
      </c>
      <c r="V2261" t="n">
        <v>17</v>
      </c>
      <c r="W2261" t="n">
        <v>13</v>
      </c>
      <c r="Y2261" t="n">
        <v>-3</v>
      </c>
      <c r="Z2261" t="n">
        <v>16</v>
      </c>
      <c r="AA2261" t="n">
        <v>25</v>
      </c>
      <c r="AB2261" t="n">
        <v>-11</v>
      </c>
      <c r="AD2261" t="n">
        <v>8</v>
      </c>
      <c r="AE2261" t="n">
        <v>176</v>
      </c>
      <c r="AF2261" t="n">
        <v>0</v>
      </c>
      <c r="AG2261" t="n">
        <v>29</v>
      </c>
      <c r="AI2261" t="n">
        <v>54</v>
      </c>
      <c r="AJ2261" t="n">
        <v>13</v>
      </c>
      <c r="AK2261" t="n">
        <v>18</v>
      </c>
      <c r="AL2261" t="n">
        <v>21</v>
      </c>
      <c r="AN2261" t="n">
        <v>16</v>
      </c>
      <c r="AO2261" t="n">
        <v>19</v>
      </c>
      <c r="AP2261" t="n">
        <v>9</v>
      </c>
      <c r="AQ2261" t="n">
        <v>42</v>
      </c>
      <c r="AS2261" t="n">
        <v>22</v>
      </c>
      <c r="AT2261" t="n">
        <v>39</v>
      </c>
    </row>
    <row r="2262">
      <c r="A2262" t="inlineStr">
        <is>
          <t>Effective income tax rate-c</t>
        </is>
      </c>
      <c r="F2262">
        <f>SUM(F2252:F2260)</f>
        <v/>
      </c>
      <c r="G2262">
        <f>SUM(G2252:G2260)</f>
        <v/>
      </c>
      <c r="H2262">
        <f>SUM(H2252:H2260)</f>
        <v/>
      </c>
      <c r="J2262">
        <f>SUM(J2252:J2260)</f>
        <v/>
      </c>
      <c r="K2262">
        <f>SUM(K2252:K2260)</f>
        <v/>
      </c>
      <c r="L2262">
        <f>SUM(L2252:L2260)</f>
        <v/>
      </c>
      <c r="M2262">
        <f>SUM(M2252:M2260)</f>
        <v/>
      </c>
      <c r="O2262">
        <f>SUM(O2252:O2260)</f>
        <v/>
      </c>
      <c r="P2262">
        <f>SUM(P2252:P2260)</f>
        <v/>
      </c>
      <c r="Q2262">
        <f>SUM(Q2252:Q2260)</f>
        <v/>
      </c>
      <c r="R2262">
        <f>SUM(R2252:R2260)</f>
        <v/>
      </c>
      <c r="T2262">
        <f>SUM(T2252:T2260)</f>
        <v/>
      </c>
      <c r="U2262">
        <f>SUM(U2252:U2260)</f>
        <v/>
      </c>
      <c r="V2262">
        <f>SUM(V2252:V2260)</f>
        <v/>
      </c>
      <c r="W2262">
        <f>SUM(W2252:W2260)</f>
        <v/>
      </c>
      <c r="Y2262">
        <f>SUM(Y2252:Y2260)</f>
        <v/>
      </c>
      <c r="Z2262">
        <f>SUM(Z2252:Z2260)</f>
        <v/>
      </c>
      <c r="AA2262">
        <f>SUM(AA2252:AA2260)</f>
        <v/>
      </c>
      <c r="AB2262">
        <f>SUM(AB2252:AB2260)</f>
        <v/>
      </c>
      <c r="AD2262">
        <f>SUM(AD2252:AD2260)</f>
        <v/>
      </c>
      <c r="AE2262">
        <f>SUM(AE2252:AE2260)</f>
        <v/>
      </c>
      <c r="AF2262">
        <f>SUM(AF2252:AF2260)</f>
        <v/>
      </c>
      <c r="AG2262">
        <f>SUM(AG2252:AG2260)</f>
        <v/>
      </c>
      <c r="AI2262">
        <f>SUM(AI2252:AI2260)</f>
        <v/>
      </c>
      <c r="AJ2262">
        <f>SUM(AJ2252:AJ2260)</f>
        <v/>
      </c>
      <c r="AK2262">
        <f>SUM(AK2252:AK2260)</f>
        <v/>
      </c>
      <c r="AL2262">
        <f>SUM(AL2252:AL2260)</f>
        <v/>
      </c>
      <c r="AN2262">
        <f>SUM(AN2252:AN2260)</f>
        <v/>
      </c>
      <c r="AO2262">
        <f>SUM(AO2252:AO2260)</f>
        <v/>
      </c>
      <c r="AP2262">
        <f>SUM(AP2252:AP2260)</f>
        <v/>
      </c>
      <c r="AQ2262">
        <f>SUM(AQ2252:AQ2260)</f>
        <v/>
      </c>
      <c r="AS2262">
        <f>SUM(AS2252:AS2260)</f>
        <v/>
      </c>
      <c r="AT2262">
        <f>SUM(AT2252:AT2260)</f>
        <v/>
      </c>
    </row>
    <row r="2263">
      <c r="A2263" t="inlineStr">
        <is>
          <t>Sum check</t>
        </is>
      </c>
      <c r="F2263">
        <f>F2261-F2262</f>
        <v/>
      </c>
      <c r="G2263">
        <f>G2261-G2262</f>
        <v/>
      </c>
      <c r="H2263">
        <f>H2261-H2262</f>
        <v/>
      </c>
      <c r="J2263">
        <f>J2261-J2262</f>
        <v/>
      </c>
      <c r="K2263">
        <f>K2261-K2262</f>
        <v/>
      </c>
      <c r="L2263">
        <f>L2261-L2262</f>
        <v/>
      </c>
      <c r="M2263">
        <f>M2261-M2262</f>
        <v/>
      </c>
      <c r="O2263">
        <f>O2261-O2262</f>
        <v/>
      </c>
      <c r="P2263">
        <f>P2261-P2262</f>
        <v/>
      </c>
      <c r="Q2263">
        <f>Q2261-Q2262</f>
        <v/>
      </c>
      <c r="R2263">
        <f>R2261-R2262</f>
        <v/>
      </c>
      <c r="T2263">
        <f>T2261-T2262</f>
        <v/>
      </c>
      <c r="U2263">
        <f>U2261-U2262</f>
        <v/>
      </c>
      <c r="V2263">
        <f>V2261-V2262</f>
        <v/>
      </c>
      <c r="W2263">
        <f>W2261-W2262</f>
        <v/>
      </c>
      <c r="Y2263">
        <f>Y2261-Y2262</f>
        <v/>
      </c>
      <c r="Z2263">
        <f>Z2261-Z2262</f>
        <v/>
      </c>
      <c r="AA2263">
        <f>AA2261-AA2262</f>
        <v/>
      </c>
      <c r="AB2263">
        <f>AB2261-AB2262</f>
        <v/>
      </c>
      <c r="AD2263">
        <f>AD2261-AD2262</f>
        <v/>
      </c>
      <c r="AE2263">
        <f>AE2261-AE2262</f>
        <v/>
      </c>
      <c r="AF2263">
        <f>AF2261-AF2262</f>
        <v/>
      </c>
      <c r="AG2263">
        <f>AG2261-AG2262</f>
        <v/>
      </c>
      <c r="AI2263">
        <f>AI2261-AI2262</f>
        <v/>
      </c>
      <c r="AJ2263">
        <f>AJ2261-AJ2262</f>
        <v/>
      </c>
      <c r="AK2263">
        <f>AK2261-AK2262</f>
        <v/>
      </c>
      <c r="AL2263">
        <f>AL2261-AL2262</f>
        <v/>
      </c>
      <c r="AN2263">
        <f>AN2261-AN2262</f>
        <v/>
      </c>
      <c r="AO2263">
        <f>AO2261-AO2262</f>
        <v/>
      </c>
      <c r="AP2263">
        <f>AP2261-AP2262</f>
        <v/>
      </c>
      <c r="AQ2263">
        <f>AQ2261-AQ2262</f>
        <v/>
      </c>
      <c r="AS2263">
        <f>AS2261-AS2262</f>
        <v/>
      </c>
      <c r="AT2263">
        <f>AT2261-AT2262</f>
        <v/>
      </c>
    </row>
    <row r="2265">
      <c r="A2265" t="inlineStr">
        <is>
          <t>Non-controlling interest</t>
        </is>
      </c>
    </row>
    <row r="2266">
      <c r="A2266" t="inlineStr">
        <is>
          <t>Brookfiled asset management</t>
        </is>
      </c>
      <c r="C2266" t="inlineStr">
        <is>
          <t>Million</t>
        </is>
      </c>
      <c r="D2266" t="inlineStr">
        <is>
          <t>QQQQ</t>
        </is>
      </c>
      <c r="AR2266" t="n">
        <v>2377</v>
      </c>
      <c r="AT2266" t="n">
        <v>2398</v>
      </c>
    </row>
    <row r="2267">
      <c r="A2267" t="inlineStr">
        <is>
          <t>Brookfield property group</t>
        </is>
      </c>
      <c r="C2267" t="inlineStr">
        <is>
          <t>Million</t>
        </is>
      </c>
      <c r="D2267" t="inlineStr">
        <is>
          <t>QQQQ</t>
        </is>
      </c>
      <c r="F2267" t="n">
        <v>14475</v>
      </c>
      <c r="G2267" t="n">
        <v>14602</v>
      </c>
      <c r="H2267" t="n">
        <v>14779</v>
      </c>
      <c r="I2267" t="n">
        <v>16045</v>
      </c>
      <c r="K2267" t="n">
        <v>16449</v>
      </c>
      <c r="L2267" t="n">
        <v>18015</v>
      </c>
      <c r="M2267" t="n">
        <v>18935</v>
      </c>
      <c r="N2267" t="n">
        <v>18790</v>
      </c>
      <c r="P2267" t="n">
        <v>18999</v>
      </c>
      <c r="Q2267" t="n">
        <v>19253</v>
      </c>
      <c r="R2267" t="n">
        <v>19561</v>
      </c>
      <c r="S2267" t="n">
        <v>19736</v>
      </c>
      <c r="U2267" t="n">
        <v>20614</v>
      </c>
      <c r="V2267" t="n">
        <v>20806</v>
      </c>
      <c r="W2267" t="n">
        <v>30841</v>
      </c>
      <c r="X2267" t="n">
        <v>31580</v>
      </c>
      <c r="Z2267" t="n">
        <v>29448</v>
      </c>
      <c r="AA2267" t="n">
        <v>28610</v>
      </c>
      <c r="AB2267" t="n">
        <v>29799</v>
      </c>
      <c r="AC2267" t="n">
        <v>29165</v>
      </c>
      <c r="AE2267" t="n">
        <v>28493</v>
      </c>
      <c r="AF2267" t="n">
        <v>27156</v>
      </c>
      <c r="AG2267" t="n">
        <v>26247</v>
      </c>
      <c r="AH2267" t="n">
        <v>25986</v>
      </c>
      <c r="AJ2267" t="n">
        <v>26316</v>
      </c>
      <c r="AK2267" t="n">
        <v>26402</v>
      </c>
      <c r="AL2267" t="n">
        <v>16235</v>
      </c>
      <c r="AM2267" t="n">
        <v>28064</v>
      </c>
      <c r="AO2267" t="n">
        <v>27486</v>
      </c>
      <c r="AP2267" t="n">
        <v>27557</v>
      </c>
      <c r="AQ2267" t="n">
        <v>28763</v>
      </c>
      <c r="AR2267" t="n">
        <v>29321</v>
      </c>
      <c r="AT2267" t="n">
        <v>30012</v>
      </c>
    </row>
    <row r="2268">
      <c r="A2268" t="inlineStr">
        <is>
          <t>Brookfield renewable</t>
        </is>
      </c>
      <c r="C2268" t="inlineStr">
        <is>
          <t>Million</t>
        </is>
      </c>
      <c r="D2268" t="inlineStr">
        <is>
          <t>QQQQ</t>
        </is>
      </c>
      <c r="F2268" t="n">
        <v>5077</v>
      </c>
      <c r="G2268" t="n">
        <v>5162</v>
      </c>
      <c r="H2268" t="n">
        <v>4725</v>
      </c>
      <c r="I2268" t="n">
        <v>5358</v>
      </c>
      <c r="K2268" t="n">
        <v>8679</v>
      </c>
      <c r="L2268" t="n">
        <v>8930</v>
      </c>
      <c r="M2268" t="n">
        <v>8526</v>
      </c>
      <c r="N2268" t="n">
        <v>8879</v>
      </c>
      <c r="P2268" t="n">
        <v>9100</v>
      </c>
      <c r="Q2268" t="n">
        <v>8757</v>
      </c>
      <c r="R2268" t="n">
        <v>9194</v>
      </c>
      <c r="S2268" t="n">
        <v>10139</v>
      </c>
      <c r="U2268" t="n">
        <v>10390</v>
      </c>
      <c r="V2268" t="n">
        <v>9926</v>
      </c>
      <c r="W2268" t="n">
        <v>9729</v>
      </c>
      <c r="X2268" t="n">
        <v>12457</v>
      </c>
      <c r="Z2268" t="n">
        <v>12919</v>
      </c>
      <c r="AA2268" t="n">
        <v>12650</v>
      </c>
      <c r="AB2268" t="n">
        <v>12078</v>
      </c>
      <c r="AC2268" t="n">
        <v>13321</v>
      </c>
      <c r="AE2268" t="n">
        <v>12114</v>
      </c>
      <c r="AF2268" t="n">
        <v>12307</v>
      </c>
      <c r="AG2268" t="n">
        <v>13964</v>
      </c>
      <c r="AH2268" t="n">
        <v>17194</v>
      </c>
      <c r="AJ2268" t="n">
        <v>17478</v>
      </c>
      <c r="AK2268" t="n">
        <v>17821</v>
      </c>
      <c r="AL2268" t="n">
        <v>16646</v>
      </c>
      <c r="AM2268" t="n">
        <v>19355</v>
      </c>
      <c r="AO2268" t="n">
        <v>19756</v>
      </c>
      <c r="AP2268" t="n">
        <v>18556</v>
      </c>
      <c r="AQ2268" t="n">
        <v>17780</v>
      </c>
      <c r="AR2268" t="n">
        <v>21651</v>
      </c>
      <c r="AT2268" t="n">
        <v>22351</v>
      </c>
    </row>
    <row r="2269">
      <c r="A2269" t="inlineStr">
        <is>
          <t>Brookfield infrastructure</t>
        </is>
      </c>
      <c r="C2269" t="inlineStr">
        <is>
          <t>Million</t>
        </is>
      </c>
      <c r="D2269" t="inlineStr">
        <is>
          <t>QQQQ</t>
        </is>
      </c>
      <c r="F2269" t="n">
        <v>4730</v>
      </c>
      <c r="G2269" t="n">
        <v>5328</v>
      </c>
      <c r="H2269" t="n">
        <v>4835</v>
      </c>
      <c r="I2269" t="n">
        <v>5591</v>
      </c>
      <c r="K2269" t="n">
        <v>5781</v>
      </c>
      <c r="L2269" t="n">
        <v>6426</v>
      </c>
      <c r="M2269" t="n">
        <v>7020</v>
      </c>
      <c r="N2269" t="n">
        <v>7710</v>
      </c>
      <c r="P2269" t="n">
        <v>7890</v>
      </c>
      <c r="Q2269" t="n">
        <v>10839</v>
      </c>
      <c r="R2269" t="n">
        <v>11411</v>
      </c>
      <c r="S2269" t="n">
        <v>11376</v>
      </c>
      <c r="U2269" t="n">
        <v>11503</v>
      </c>
      <c r="V2269" t="n">
        <v>10354</v>
      </c>
      <c r="W2269" t="n">
        <v>10305</v>
      </c>
      <c r="X2269" t="n">
        <v>12752</v>
      </c>
      <c r="Z2269" t="n">
        <v>14316</v>
      </c>
      <c r="AA2269" t="n">
        <v>14321</v>
      </c>
      <c r="AB2269" t="n">
        <v>14229</v>
      </c>
      <c r="AC2269" t="n">
        <v>20036</v>
      </c>
      <c r="AE2269" t="n">
        <v>17169</v>
      </c>
      <c r="AF2269" t="n">
        <v>16948</v>
      </c>
      <c r="AG2269" t="n">
        <v>18968</v>
      </c>
      <c r="AH2269" t="n">
        <v>19753</v>
      </c>
      <c r="AJ2269" t="n">
        <v>20079</v>
      </c>
      <c r="AK2269" t="n">
        <v>19512</v>
      </c>
      <c r="AL2269" t="n">
        <v>23446</v>
      </c>
      <c r="AM2269" t="n">
        <v>23695</v>
      </c>
      <c r="AO2269" t="n">
        <v>24261</v>
      </c>
      <c r="AP2269" t="n">
        <v>23472</v>
      </c>
      <c r="AQ2269" t="n">
        <v>22595</v>
      </c>
      <c r="AR2269" t="n">
        <v>23030</v>
      </c>
      <c r="AT2269" t="n">
        <v>25857</v>
      </c>
    </row>
    <row r="2270">
      <c r="A2270" t="inlineStr">
        <is>
          <t>Brookfield business partners L.P</t>
        </is>
      </c>
      <c r="C2270" t="inlineStr">
        <is>
          <t>Million</t>
        </is>
      </c>
      <c r="D2270" t="inlineStr">
        <is>
          <t>QQQQ</t>
        </is>
      </c>
      <c r="F2270" t="n">
        <v>1439</v>
      </c>
      <c r="G2270" t="n">
        <v>1321</v>
      </c>
      <c r="H2270" t="n">
        <v>1609</v>
      </c>
      <c r="I2270" t="n">
        <v>1579</v>
      </c>
      <c r="K2270" t="n">
        <v>1753</v>
      </c>
      <c r="L2270" t="n">
        <v>1855</v>
      </c>
      <c r="M2270" t="n">
        <v>2018</v>
      </c>
      <c r="N2270" t="n">
        <v>2173</v>
      </c>
      <c r="P2270" t="n">
        <v>2092</v>
      </c>
      <c r="Q2270" t="n">
        <v>3399</v>
      </c>
      <c r="R2270" t="n">
        <v>3856</v>
      </c>
      <c r="S2270" t="n">
        <v>4000</v>
      </c>
      <c r="U2270" t="n">
        <v>3302</v>
      </c>
      <c r="V2270" t="n">
        <v>3049</v>
      </c>
      <c r="W2270" t="n">
        <v>4505</v>
      </c>
      <c r="X2270" t="n">
        <v>4477</v>
      </c>
      <c r="Z2270" t="n">
        <v>4395</v>
      </c>
      <c r="AA2270" t="n">
        <v>6848</v>
      </c>
      <c r="AB2270" t="n">
        <v>7029</v>
      </c>
      <c r="AC2270" t="n">
        <v>8664</v>
      </c>
      <c r="AE2270" t="n">
        <v>7179</v>
      </c>
      <c r="AF2270" t="n">
        <v>7866</v>
      </c>
      <c r="AG2270" t="n">
        <v>8442</v>
      </c>
      <c r="AH2270" t="n">
        <v>9162</v>
      </c>
      <c r="AJ2270" t="n">
        <v>10253</v>
      </c>
      <c r="AK2270" t="n">
        <v>8462</v>
      </c>
      <c r="AL2270" t="n">
        <v>8394</v>
      </c>
      <c r="AM2270" t="n">
        <v>10197</v>
      </c>
      <c r="AO2270" t="n">
        <v>10194</v>
      </c>
      <c r="AP2270" t="n">
        <v>11261</v>
      </c>
      <c r="AQ2270" t="n">
        <v>12767</v>
      </c>
      <c r="AR2270" t="n">
        <v>16026</v>
      </c>
      <c r="AT2270" t="n">
        <v>14383</v>
      </c>
    </row>
    <row r="2271">
      <c r="A2271" t="inlineStr">
        <is>
          <t>Other participating interests</t>
        </is>
      </c>
      <c r="C2271" t="inlineStr">
        <is>
          <t>Million</t>
        </is>
      </c>
      <c r="D2271" t="inlineStr">
        <is>
          <t>QQQQ</t>
        </is>
      </c>
      <c r="K2271" t="n">
        <v>3144</v>
      </c>
      <c r="L2271" t="n">
        <v>3946</v>
      </c>
      <c r="M2271" t="n">
        <v>4456</v>
      </c>
      <c r="N2271" t="n">
        <v>5683</v>
      </c>
      <c r="P2271" t="n">
        <v>5884</v>
      </c>
      <c r="Q2271" t="n">
        <v>5519</v>
      </c>
      <c r="R2271" t="n">
        <v>6149</v>
      </c>
      <c r="S2271" t="n">
        <v>6377</v>
      </c>
      <c r="U2271" t="n">
        <v>6858</v>
      </c>
      <c r="V2271" t="n">
        <v>6462</v>
      </c>
      <c r="W2271" t="n">
        <v>5996</v>
      </c>
      <c r="X2271" t="n">
        <v>6069</v>
      </c>
      <c r="Z2271" t="n">
        <v>6943</v>
      </c>
      <c r="AA2271" t="n">
        <v>9895</v>
      </c>
      <c r="AB2271" t="n">
        <v>10894</v>
      </c>
      <c r="AC2271" t="n">
        <v>10647</v>
      </c>
      <c r="AE2271" t="n">
        <v>14682</v>
      </c>
      <c r="AF2271" t="n">
        <v>14719</v>
      </c>
      <c r="AG2271" t="n">
        <v>12535</v>
      </c>
      <c r="AH2271" t="n">
        <v>14709</v>
      </c>
      <c r="AJ2271" t="n">
        <v>14710</v>
      </c>
      <c r="AK2271" t="n">
        <v>16226</v>
      </c>
      <c r="AL2271" t="n">
        <v>15897</v>
      </c>
      <c r="AM2271" t="n">
        <v>7075</v>
      </c>
      <c r="AO2271" t="n">
        <v>7192</v>
      </c>
      <c r="AP2271" t="n">
        <v>7369</v>
      </c>
      <c r="AQ2271" t="n">
        <v>7525</v>
      </c>
      <c r="AR2271" t="n">
        <v>5733</v>
      </c>
      <c r="AT2271" t="n">
        <v>7850</v>
      </c>
    </row>
    <row r="2272">
      <c r="A2272" t="inlineStr">
        <is>
          <t>Other (excluding residential development operations)</t>
        </is>
      </c>
      <c r="C2272" t="inlineStr">
        <is>
          <t>Million</t>
        </is>
      </c>
      <c r="D2272" t="inlineStr">
        <is>
          <t>QQQQ</t>
        </is>
      </c>
      <c r="F2272" t="n">
        <v>3510</v>
      </c>
      <c r="G2272" t="n">
        <v>3535</v>
      </c>
      <c r="H2272" t="n">
        <v>3400</v>
      </c>
      <c r="I2272" t="n">
        <v>3291</v>
      </c>
    </row>
    <row r="2273">
      <c r="A2273" t="inlineStr">
        <is>
          <t>Residential development operations</t>
        </is>
      </c>
      <c r="C2273" t="inlineStr">
        <is>
          <t>Million</t>
        </is>
      </c>
      <c r="D2273" t="inlineStr">
        <is>
          <t>QQQQ</t>
        </is>
      </c>
      <c r="F2273" t="n">
        <v>129</v>
      </c>
      <c r="G2273" t="n">
        <v>58</v>
      </c>
      <c r="H2273" t="n">
        <v>53</v>
      </c>
      <c r="I2273" t="n">
        <v>56</v>
      </c>
    </row>
    <row r="2274">
      <c r="A2274" t="inlineStr">
        <is>
          <t>Total</t>
        </is>
      </c>
      <c r="C2274" t="inlineStr">
        <is>
          <t>Million</t>
        </is>
      </c>
      <c r="D2274" t="inlineStr">
        <is>
          <t>QQQQ</t>
        </is>
      </c>
      <c r="F2274" t="n">
        <v>29360</v>
      </c>
      <c r="G2274" t="n">
        <v>30006</v>
      </c>
      <c r="H2274" t="n">
        <v>29401</v>
      </c>
      <c r="I2274" t="n">
        <v>31920</v>
      </c>
      <c r="K2274" t="n">
        <v>35806</v>
      </c>
      <c r="L2274" t="n">
        <v>39172</v>
      </c>
      <c r="M2274" t="n">
        <v>40955</v>
      </c>
      <c r="N2274" t="n">
        <v>43235</v>
      </c>
      <c r="P2274" t="n">
        <v>43965</v>
      </c>
      <c r="Q2274" t="n">
        <v>47767</v>
      </c>
      <c r="R2274" t="n">
        <v>50171</v>
      </c>
      <c r="S2274" t="n">
        <v>51628</v>
      </c>
      <c r="U2274" t="n">
        <v>52667</v>
      </c>
      <c r="V2274" t="n">
        <v>50597</v>
      </c>
      <c r="W2274" t="n">
        <v>61376</v>
      </c>
      <c r="X2274" t="n">
        <v>67335</v>
      </c>
      <c r="Z2274" t="n">
        <v>68021</v>
      </c>
      <c r="AA2274" t="n">
        <v>72324</v>
      </c>
      <c r="AB2274" t="n">
        <v>74029</v>
      </c>
      <c r="AC2274" t="n">
        <v>81833</v>
      </c>
      <c r="AE2274" t="n">
        <v>79637</v>
      </c>
      <c r="AF2274" t="n">
        <v>78996</v>
      </c>
      <c r="AG2274" t="n">
        <v>80156</v>
      </c>
      <c r="AH2274" t="n">
        <v>86804</v>
      </c>
      <c r="AJ2274" t="n">
        <v>88836</v>
      </c>
      <c r="AK2274" t="n">
        <v>88423</v>
      </c>
      <c r="AL2274" t="n">
        <v>80618</v>
      </c>
      <c r="AM2274" t="n">
        <v>88386</v>
      </c>
      <c r="AO2274" t="n">
        <v>88889</v>
      </c>
      <c r="AP2274" t="n">
        <v>88215</v>
      </c>
      <c r="AQ2274" t="n">
        <v>89430</v>
      </c>
      <c r="AR2274" t="n">
        <v>98138</v>
      </c>
      <c r="AT2274" t="n">
        <v>102851</v>
      </c>
    </row>
    <row r="2275">
      <c r="A2275" t="inlineStr">
        <is>
          <t>Total-c</t>
        </is>
      </c>
      <c r="F2275">
        <f>SUM(F2266:F2273)</f>
        <v/>
      </c>
      <c r="G2275">
        <f>SUM(G2266:G2273)</f>
        <v/>
      </c>
      <c r="H2275">
        <f>SUM(H2266:H2273)</f>
        <v/>
      </c>
      <c r="I2275">
        <f>SUM(I2266:I2273)</f>
        <v/>
      </c>
      <c r="K2275">
        <f>SUM(K2266:K2273)</f>
        <v/>
      </c>
      <c r="L2275">
        <f>SUM(L2266:L2273)</f>
        <v/>
      </c>
      <c r="M2275">
        <f>SUM(M2266:M2273)</f>
        <v/>
      </c>
      <c r="N2275">
        <f>SUM(N2266:N2273)</f>
        <v/>
      </c>
      <c r="P2275">
        <f>SUM(P2266:P2273)</f>
        <v/>
      </c>
      <c r="Q2275">
        <f>SUM(Q2266:Q2273)</f>
        <v/>
      </c>
      <c r="R2275">
        <f>SUM(R2266:R2273)</f>
        <v/>
      </c>
      <c r="S2275">
        <f>SUM(S2266:S2273)</f>
        <v/>
      </c>
      <c r="U2275">
        <f>SUM(U2266:U2273)</f>
        <v/>
      </c>
      <c r="V2275">
        <f>SUM(V2266:V2273)</f>
        <v/>
      </c>
      <c r="W2275">
        <f>SUM(W2266:W2273)</f>
        <v/>
      </c>
      <c r="X2275">
        <f>SUM(X2266:X2273)</f>
        <v/>
      </c>
      <c r="Z2275">
        <f>SUM(Z2266:Z2273)</f>
        <v/>
      </c>
      <c r="AA2275">
        <f>SUM(AA2266:AA2273)</f>
        <v/>
      </c>
      <c r="AB2275">
        <f>SUM(AB2266:AB2273)</f>
        <v/>
      </c>
      <c r="AC2275">
        <f>SUM(AC2266:AC2273)</f>
        <v/>
      </c>
      <c r="AE2275">
        <f>SUM(AE2266:AE2273)</f>
        <v/>
      </c>
      <c r="AF2275">
        <f>SUM(AF2266:AF2273)</f>
        <v/>
      </c>
      <c r="AG2275">
        <f>SUM(AG2266:AG2273)</f>
        <v/>
      </c>
      <c r="AH2275">
        <f>SUM(AH2266:AH2273)</f>
        <v/>
      </c>
      <c r="AJ2275">
        <f>SUM(AJ2266:AJ2273)</f>
        <v/>
      </c>
      <c r="AK2275">
        <f>SUM(AK2266:AK2273)</f>
        <v/>
      </c>
      <c r="AL2275">
        <f>SUM(AL2266:AL2273)</f>
        <v/>
      </c>
      <c r="AM2275">
        <f>SUM(AM2266:AM2273)</f>
        <v/>
      </c>
      <c r="AO2275">
        <f>SUM(AO2266:AO2273)</f>
        <v/>
      </c>
      <c r="AP2275">
        <f>SUM(AP2266:AP2273)</f>
        <v/>
      </c>
      <c r="AQ2275">
        <f>SUM(AQ2266:AQ2273)</f>
        <v/>
      </c>
      <c r="AR2275">
        <f>SUM(AR2266:AR2273)</f>
        <v/>
      </c>
      <c r="AT2275">
        <f>SUM(AT2266:AT2273)</f>
        <v/>
      </c>
    </row>
    <row r="2276">
      <c r="A2276" t="inlineStr">
        <is>
          <t>Sum check</t>
        </is>
      </c>
      <c r="F2276">
        <f>F2274-F2275</f>
        <v/>
      </c>
      <c r="G2276">
        <f>G2274-G2275</f>
        <v/>
      </c>
      <c r="H2276">
        <f>H2274-H2275</f>
        <v/>
      </c>
      <c r="I2276">
        <f>I2274-I2275</f>
        <v/>
      </c>
      <c r="K2276">
        <f>K2274-K2275</f>
        <v/>
      </c>
      <c r="L2276">
        <f>L2274-L2275</f>
        <v/>
      </c>
      <c r="M2276">
        <f>M2274-M2275</f>
        <v/>
      </c>
      <c r="N2276">
        <f>N2274-N2275</f>
        <v/>
      </c>
      <c r="P2276">
        <f>P2274-P2275</f>
        <v/>
      </c>
      <c r="Q2276">
        <f>Q2274-Q2275</f>
        <v/>
      </c>
      <c r="R2276">
        <f>R2274-R2275</f>
        <v/>
      </c>
      <c r="S2276">
        <f>S2274-S2275</f>
        <v/>
      </c>
      <c r="U2276">
        <f>U2274-U2275</f>
        <v/>
      </c>
      <c r="V2276">
        <f>V2274-V2275</f>
        <v/>
      </c>
      <c r="W2276">
        <f>W2274-W2275</f>
        <v/>
      </c>
      <c r="X2276">
        <f>X2274-X2275</f>
        <v/>
      </c>
      <c r="Z2276">
        <f>Z2274-Z2275</f>
        <v/>
      </c>
      <c r="AA2276">
        <f>AA2274-AA2275</f>
        <v/>
      </c>
      <c r="AB2276">
        <f>AB2274-AB2275</f>
        <v/>
      </c>
      <c r="AC2276">
        <f>AC2274-AC2275</f>
        <v/>
      </c>
      <c r="AE2276">
        <f>AE2274-AE2275</f>
        <v/>
      </c>
      <c r="AF2276">
        <f>AF2274-AF2275</f>
        <v/>
      </c>
      <c r="AG2276">
        <f>AG2274-AG2275</f>
        <v/>
      </c>
      <c r="AH2276">
        <f>AH2274-AH2275</f>
        <v/>
      </c>
      <c r="AJ2276">
        <f>AJ2274-AJ2275</f>
        <v/>
      </c>
      <c r="AK2276">
        <f>AK2274-AK2275</f>
        <v/>
      </c>
      <c r="AL2276">
        <f>AL2274-AL2275</f>
        <v/>
      </c>
      <c r="AM2276">
        <f>AM2274-AM2275</f>
        <v/>
      </c>
      <c r="AO2276">
        <f>AO2274-AO2275</f>
        <v/>
      </c>
      <c r="AP2276">
        <f>AP2274-AP2275</f>
        <v/>
      </c>
      <c r="AQ2276">
        <f>AQ2274-AQ2275</f>
        <v/>
      </c>
      <c r="AR2276">
        <f>AR2274-AR2275</f>
        <v/>
      </c>
      <c r="AT2276">
        <f>AT2274-AT2275</f>
        <v/>
      </c>
    </row>
    <row r="2277">
      <c r="A2277" t="inlineStr">
        <is>
          <t>Link check</t>
        </is>
      </c>
      <c r="F2277">
        <f>F2274-F1278</f>
        <v/>
      </c>
      <c r="G2277">
        <f>G2274-G1278</f>
        <v/>
      </c>
      <c r="H2277">
        <f>H2274-H1278</f>
        <v/>
      </c>
      <c r="I2277">
        <f>I2274-I1278</f>
        <v/>
      </c>
      <c r="K2277">
        <f>K2274-K1278</f>
        <v/>
      </c>
      <c r="L2277">
        <f>L2274-L1278</f>
        <v/>
      </c>
      <c r="M2277">
        <f>M2274-M1278</f>
        <v/>
      </c>
      <c r="N2277">
        <f>N2274-N1278</f>
        <v/>
      </c>
      <c r="P2277">
        <f>P2274-P1278</f>
        <v/>
      </c>
      <c r="Q2277">
        <f>Q2274-Q1278</f>
        <v/>
      </c>
      <c r="R2277">
        <f>R2274-R1278</f>
        <v/>
      </c>
      <c r="S2277">
        <f>S2274-S1278</f>
        <v/>
      </c>
      <c r="U2277">
        <f>U2274-U1278</f>
        <v/>
      </c>
      <c r="V2277">
        <f>V2274-V1278</f>
        <v/>
      </c>
      <c r="W2277">
        <f>W2274-W1278</f>
        <v/>
      </c>
      <c r="X2277">
        <f>X2274-X1278</f>
        <v/>
      </c>
      <c r="Z2277">
        <f>Z2274-Z1278</f>
        <v/>
      </c>
      <c r="AA2277">
        <f>AA2274-AA1278</f>
        <v/>
      </c>
      <c r="AB2277">
        <f>AB2274-AB1278</f>
        <v/>
      </c>
      <c r="AC2277">
        <f>AC2274-AC1278</f>
        <v/>
      </c>
      <c r="AE2277">
        <f>AE2274-AE1278</f>
        <v/>
      </c>
      <c r="AF2277">
        <f>AF2274-AF1278</f>
        <v/>
      </c>
      <c r="AG2277">
        <f>AG2274-AG1278</f>
        <v/>
      </c>
      <c r="AH2277">
        <f>AH2274-AH1278</f>
        <v/>
      </c>
      <c r="AJ2277">
        <f>AJ2274-AJ1278</f>
        <v/>
      </c>
      <c r="AK2277">
        <f>AK2274-AK1278</f>
        <v/>
      </c>
      <c r="AL2277">
        <f>AL2274-AL1278</f>
        <v/>
      </c>
      <c r="AM2277">
        <f>AM2274-AM1278</f>
        <v/>
      </c>
      <c r="AO2277">
        <f>AO2274-AO1278</f>
        <v/>
      </c>
      <c r="AP2277">
        <f>AP2274-AP1278</f>
        <v/>
      </c>
      <c r="AQ2277">
        <f>AQ2274-AQ1278</f>
        <v/>
      </c>
      <c r="AR2277">
        <f>AR2274-AR1278</f>
        <v/>
      </c>
      <c r="AT2277">
        <f>AT2274-AT1278</f>
        <v/>
      </c>
    </row>
    <row r="2279">
      <c r="A2279" t="inlineStr">
        <is>
          <t>Variances</t>
        </is>
      </c>
    </row>
    <row r="2280">
      <c r="A2280" t="inlineStr">
        <is>
          <t>Revenues</t>
        </is>
      </c>
    </row>
    <row r="2281">
      <c r="A2281" t="inlineStr">
        <is>
          <t>Fee related earnings</t>
        </is>
      </c>
      <c r="C2281" t="inlineStr">
        <is>
          <t>Million</t>
        </is>
      </c>
      <c r="D2281" t="inlineStr">
        <is>
          <t>QQQQ</t>
        </is>
      </c>
      <c r="E2281" t="inlineStr">
        <is>
          <t>Yes</t>
        </is>
      </c>
      <c r="K2281" t="n">
        <v>288</v>
      </c>
      <c r="L2281" t="n">
        <v>292</v>
      </c>
      <c r="M2281" t="n">
        <v>283</v>
      </c>
      <c r="O2281" t="n">
        <v>1142</v>
      </c>
      <c r="P2281" t="n">
        <v>285</v>
      </c>
      <c r="Q2281" t="n">
        <v>353</v>
      </c>
      <c r="R2281" t="n">
        <v>302</v>
      </c>
      <c r="T2281" t="n">
        <v>1368</v>
      </c>
      <c r="U2281" t="n">
        <v>475</v>
      </c>
      <c r="V2281" t="n">
        <v>377</v>
      </c>
      <c r="W2281" t="n">
        <v>463</v>
      </c>
      <c r="Y2281" t="n">
        <v>1693</v>
      </c>
      <c r="Z2281" t="n">
        <v>400</v>
      </c>
      <c r="AA2281" t="n">
        <v>420</v>
      </c>
      <c r="AB2281" t="n">
        <v>468</v>
      </c>
      <c r="AD2281" t="n">
        <v>2014</v>
      </c>
      <c r="AE2281" t="n">
        <v>674</v>
      </c>
      <c r="AF2281" t="n">
        <v>667</v>
      </c>
      <c r="AG2281" t="n">
        <v>728</v>
      </c>
      <c r="AI2281" t="n">
        <v>2840</v>
      </c>
      <c r="AJ2281" t="n">
        <v>801</v>
      </c>
      <c r="AK2281" t="n">
        <v>890</v>
      </c>
      <c r="AL2281" t="n">
        <v>857</v>
      </c>
      <c r="AN2281" t="n">
        <v>3523</v>
      </c>
      <c r="AO2281" t="n">
        <v>965</v>
      </c>
      <c r="AP2281" t="n">
        <v>993</v>
      </c>
      <c r="AQ2281" t="n">
        <v>1021</v>
      </c>
      <c r="AS2281" t="n">
        <v>4048</v>
      </c>
    </row>
    <row r="2282">
      <c r="A2282" t="inlineStr">
        <is>
          <t>Realized carried interest, net</t>
        </is>
      </c>
      <c r="C2282" t="inlineStr">
        <is>
          <t>Million</t>
        </is>
      </c>
      <c r="D2282" t="inlineStr">
        <is>
          <t>QQQQ</t>
        </is>
      </c>
      <c r="E2282" t="inlineStr">
        <is>
          <t>Yes</t>
        </is>
      </c>
      <c r="K2282" t="n">
        <v>0</v>
      </c>
      <c r="L2282" t="n">
        <v>0</v>
      </c>
      <c r="M2282" t="n">
        <v>0</v>
      </c>
      <c r="O2282" t="n">
        <v>178</v>
      </c>
      <c r="P2282" t="n">
        <v>5</v>
      </c>
      <c r="Q2282" t="n">
        <v>0</v>
      </c>
      <c r="R2282" t="n">
        <v>25</v>
      </c>
      <c r="T2282" t="n">
        <v>99</v>
      </c>
      <c r="U2282" t="n">
        <v>24</v>
      </c>
      <c r="V2282" t="n">
        <v>3</v>
      </c>
      <c r="W2282" t="n">
        <v>0</v>
      </c>
      <c r="Y2282" t="n">
        <v>254</v>
      </c>
      <c r="Z2282" t="n">
        <v>119</v>
      </c>
      <c r="AA2282" t="n">
        <v>190</v>
      </c>
      <c r="AB2282" t="n">
        <v>59</v>
      </c>
      <c r="AD2282" t="n">
        <v>600</v>
      </c>
      <c r="AE2282" t="n">
        <v>132</v>
      </c>
      <c r="AF2282" t="n">
        <v>76</v>
      </c>
      <c r="AG2282" t="n">
        <v>42</v>
      </c>
      <c r="AI2282" t="n">
        <v>684</v>
      </c>
      <c r="AJ2282" t="n">
        <v>681</v>
      </c>
      <c r="AK2282" t="n">
        <v>335</v>
      </c>
      <c r="AL2282" t="n">
        <v>304</v>
      </c>
      <c r="AN2282" t="n">
        <v>1713</v>
      </c>
      <c r="AO2282" t="n">
        <v>303</v>
      </c>
      <c r="AP2282" t="n">
        <v>99</v>
      </c>
      <c r="AQ2282" t="n">
        <v>131</v>
      </c>
      <c r="AS2282" t="n">
        <v>894</v>
      </c>
    </row>
    <row r="2283">
      <c r="A2283" t="inlineStr">
        <is>
          <t>Asset management</t>
        </is>
      </c>
      <c r="C2283" t="inlineStr">
        <is>
          <t>Million</t>
        </is>
      </c>
      <c r="D2283" t="inlineStr">
        <is>
          <t>QQQQ</t>
        </is>
      </c>
      <c r="E2283" t="inlineStr">
        <is>
          <t>Yes</t>
        </is>
      </c>
      <c r="K2283" t="n">
        <v>288</v>
      </c>
      <c r="L2283" t="n">
        <v>292</v>
      </c>
      <c r="M2283" t="n">
        <v>283</v>
      </c>
      <c r="O2283" t="n">
        <v>1320</v>
      </c>
      <c r="P2283" t="n">
        <v>290</v>
      </c>
      <c r="Q2283" t="n">
        <v>353</v>
      </c>
      <c r="R2283" t="n">
        <v>327</v>
      </c>
      <c r="T2283" t="n">
        <v>1467</v>
      </c>
      <c r="U2283" t="n">
        <v>499</v>
      </c>
      <c r="V2283" t="n">
        <v>380</v>
      </c>
      <c r="W2283" t="n">
        <v>463</v>
      </c>
      <c r="Y2283" t="n">
        <v>1947</v>
      </c>
      <c r="Z2283" t="n">
        <v>519</v>
      </c>
      <c r="AA2283" t="n">
        <v>610</v>
      </c>
      <c r="AB2283" t="n">
        <v>527</v>
      </c>
      <c r="AD2283" t="n">
        <v>2614</v>
      </c>
      <c r="AE2283" t="n">
        <v>806</v>
      </c>
      <c r="AF2283" t="n">
        <v>743</v>
      </c>
      <c r="AG2283" t="n">
        <v>770</v>
      </c>
      <c r="AI2283" t="n">
        <v>3524</v>
      </c>
      <c r="AJ2283" t="n">
        <v>1482</v>
      </c>
      <c r="AK2283" t="n">
        <v>1225</v>
      </c>
      <c r="AL2283" t="n">
        <v>1161</v>
      </c>
      <c r="AN2283" t="n">
        <v>5236</v>
      </c>
      <c r="AO2283" t="n">
        <v>1268</v>
      </c>
      <c r="AP2283" t="n">
        <v>1092</v>
      </c>
      <c r="AQ2283" t="n">
        <v>1152</v>
      </c>
      <c r="AS2283" t="n">
        <v>4942</v>
      </c>
    </row>
    <row r="2284">
      <c r="A2284" t="inlineStr">
        <is>
          <t>Asset management-c</t>
        </is>
      </c>
      <c r="K2284">
        <f>SUM(K2281:K2282)</f>
        <v/>
      </c>
      <c r="L2284">
        <f>SUM(L2281:L2282)</f>
        <v/>
      </c>
      <c r="M2284">
        <f>SUM(M2281:M2282)</f>
        <v/>
      </c>
      <c r="O2284">
        <f>SUM(O2281:O2282)</f>
        <v/>
      </c>
      <c r="P2284">
        <f>SUM(P2281:P2282)</f>
        <v/>
      </c>
      <c r="Q2284">
        <f>SUM(Q2281:Q2282)</f>
        <v/>
      </c>
      <c r="R2284">
        <f>SUM(R2281:R2282)</f>
        <v/>
      </c>
      <c r="T2284">
        <f>SUM(T2281:T2282)</f>
        <v/>
      </c>
      <c r="U2284">
        <f>SUM(U2281:U2282)</f>
        <v/>
      </c>
      <c r="V2284">
        <f>SUM(V2281:V2282)</f>
        <v/>
      </c>
      <c r="W2284">
        <f>SUM(W2281:W2282)</f>
        <v/>
      </c>
      <c r="Y2284">
        <f>SUM(Y2281:Y2282)</f>
        <v/>
      </c>
      <c r="Z2284">
        <f>SUM(Z2281:Z2282)</f>
        <v/>
      </c>
      <c r="AA2284">
        <f>SUM(AA2281:AA2282)</f>
        <v/>
      </c>
      <c r="AB2284">
        <f>SUM(AB2281:AB2282)</f>
        <v/>
      </c>
      <c r="AD2284">
        <f>SUM(AD2281:AD2282)</f>
        <v/>
      </c>
      <c r="AE2284">
        <f>SUM(AE2281:AE2282)</f>
        <v/>
      </c>
      <c r="AF2284">
        <f>SUM(AF2281:AF2282)</f>
        <v/>
      </c>
      <c r="AG2284">
        <f>SUM(AG2281:AG2282)</f>
        <v/>
      </c>
      <c r="AI2284">
        <f>SUM(AI2281:AI2282)</f>
        <v/>
      </c>
      <c r="AJ2284">
        <f>SUM(AJ2281:AJ2282)</f>
        <v/>
      </c>
      <c r="AK2284">
        <f>SUM(AK2281:AK2282)</f>
        <v/>
      </c>
      <c r="AL2284">
        <f>SUM(AL2281:AL2282)</f>
        <v/>
      </c>
      <c r="AN2284">
        <f>SUM(AN2281:AN2282)</f>
        <v/>
      </c>
      <c r="AO2284">
        <f>SUM(AO2281:AO2282)</f>
        <v/>
      </c>
      <c r="AP2284">
        <f>SUM(AP2281:AP2282)</f>
        <v/>
      </c>
      <c r="AQ2284">
        <f>SUM(AQ2281:AQ2282)</f>
        <v/>
      </c>
      <c r="AS2284">
        <f>SUM(AS2281:AS2282)</f>
        <v/>
      </c>
    </row>
    <row r="2285">
      <c r="A2285" t="inlineStr">
        <is>
          <t>Sum check</t>
        </is>
      </c>
      <c r="K2285">
        <f>K2283-K2284</f>
        <v/>
      </c>
      <c r="L2285">
        <f>L2283-L2284</f>
        <v/>
      </c>
      <c r="M2285">
        <f>M2283-M2284</f>
        <v/>
      </c>
      <c r="O2285">
        <f>O2283-O2284</f>
        <v/>
      </c>
      <c r="P2285">
        <f>P2283-P2284</f>
        <v/>
      </c>
      <c r="Q2285">
        <f>Q2283-Q2284</f>
        <v/>
      </c>
      <c r="R2285">
        <f>R2283-R2284</f>
        <v/>
      </c>
      <c r="T2285">
        <f>T2283-T2284</f>
        <v/>
      </c>
      <c r="U2285">
        <f>U2283-U2284</f>
        <v/>
      </c>
      <c r="V2285">
        <f>V2283-V2284</f>
        <v/>
      </c>
      <c r="W2285">
        <f>W2283-W2284</f>
        <v/>
      </c>
      <c r="Y2285">
        <f>Y2283-Y2284</f>
        <v/>
      </c>
      <c r="Z2285">
        <f>Z2283-Z2284</f>
        <v/>
      </c>
      <c r="AA2285">
        <f>AA2283-AA2284</f>
        <v/>
      </c>
      <c r="AB2285">
        <f>AB2283-AB2284</f>
        <v/>
      </c>
      <c r="AD2285">
        <f>AD2283-AD2284</f>
        <v/>
      </c>
      <c r="AE2285">
        <f>AE2283-AE2284</f>
        <v/>
      </c>
      <c r="AF2285">
        <f>AF2283-AF2284</f>
        <v/>
      </c>
      <c r="AG2285">
        <f>AG2283-AG2284</f>
        <v/>
      </c>
      <c r="AI2285">
        <f>AI2283-AI2284</f>
        <v/>
      </c>
      <c r="AJ2285">
        <f>AJ2283-AJ2284</f>
        <v/>
      </c>
      <c r="AK2285">
        <f>AK2283-AK2284</f>
        <v/>
      </c>
      <c r="AL2285">
        <f>AL2283-AL2284</f>
        <v/>
      </c>
      <c r="AN2285">
        <f>AN2283-AN2284</f>
        <v/>
      </c>
      <c r="AO2285">
        <f>AO2283-AO2284</f>
        <v/>
      </c>
      <c r="AP2285">
        <f>AP2283-AP2284</f>
        <v/>
      </c>
      <c r="AQ2285">
        <f>AQ2283-AQ2284</f>
        <v/>
      </c>
      <c r="AS2285">
        <f>AS2283-AS2284</f>
        <v/>
      </c>
    </row>
    <row r="2286">
      <c r="A2286" t="inlineStr">
        <is>
          <t>Link check</t>
        </is>
      </c>
      <c r="K2286">
        <f>K2283-K157</f>
        <v/>
      </c>
      <c r="L2286">
        <f>L2283-L157</f>
        <v/>
      </c>
      <c r="M2286">
        <f>M2283-M157</f>
        <v/>
      </c>
      <c r="O2286">
        <f>O2283-O157</f>
        <v/>
      </c>
      <c r="P2286">
        <f>P2283-P157</f>
        <v/>
      </c>
      <c r="Q2286">
        <f>Q2283-Q157</f>
        <v/>
      </c>
      <c r="R2286">
        <f>R2283-R157</f>
        <v/>
      </c>
      <c r="T2286">
        <f>T2283-T157</f>
        <v/>
      </c>
      <c r="U2286">
        <f>U2283-U157</f>
        <v/>
      </c>
      <c r="V2286">
        <f>V2283-V157</f>
        <v/>
      </c>
      <c r="W2286">
        <f>W2283-W157</f>
        <v/>
      </c>
      <c r="Y2286">
        <f>Y2283-Y157</f>
        <v/>
      </c>
      <c r="Z2286">
        <f>Z2283-Z157</f>
        <v/>
      </c>
      <c r="AA2286">
        <f>AA2283-AA157</f>
        <v/>
      </c>
      <c r="AB2286">
        <f>AB2283-AB157</f>
        <v/>
      </c>
      <c r="AD2286">
        <f>AD2283-AD157</f>
        <v/>
      </c>
      <c r="AE2286">
        <f>AE2283-AE157</f>
        <v/>
      </c>
      <c r="AF2286">
        <f>AF2283-AF157</f>
        <v/>
      </c>
      <c r="AG2286">
        <f>AG2283-AG157</f>
        <v/>
      </c>
      <c r="AI2286">
        <f>AI2283-AI157</f>
        <v/>
      </c>
      <c r="AJ2286">
        <f>AJ2283-AJ157</f>
        <v/>
      </c>
      <c r="AK2286">
        <f>AK2283-AK157</f>
        <v/>
      </c>
      <c r="AL2286">
        <f>AL2283-AL157</f>
        <v/>
      </c>
      <c r="AN2286">
        <f>AN2283-AN157</f>
        <v/>
      </c>
      <c r="AO2286">
        <f>AO2283-AO157</f>
        <v/>
      </c>
      <c r="AP2286">
        <f>AP2283-AP157</f>
        <v/>
      </c>
      <c r="AQ2286">
        <f>AQ2283-AQ157</f>
        <v/>
      </c>
      <c r="AS2286">
        <f>AS2283-AS157</f>
        <v/>
      </c>
    </row>
    <row r="2288">
      <c r="A2288" t="inlineStr">
        <is>
          <t>FFO</t>
        </is>
      </c>
    </row>
    <row r="2289">
      <c r="A2289" t="inlineStr">
        <is>
          <t>Fee related earnings</t>
        </is>
      </c>
      <c r="C2289" t="inlineStr">
        <is>
          <t>Million</t>
        </is>
      </c>
      <c r="D2289" t="inlineStr">
        <is>
          <t>QQQQ</t>
        </is>
      </c>
      <c r="E2289" t="inlineStr">
        <is>
          <t>Yes</t>
        </is>
      </c>
      <c r="F2289" t="n">
        <v>108</v>
      </c>
      <c r="G2289" t="n">
        <v>127</v>
      </c>
      <c r="H2289" t="n">
        <v>126</v>
      </c>
      <c r="J2289" t="n">
        <v>519</v>
      </c>
      <c r="K2289" t="n">
        <v>185</v>
      </c>
      <c r="L2289" t="n">
        <v>191</v>
      </c>
      <c r="M2289" t="n">
        <v>173</v>
      </c>
      <c r="O2289" t="n">
        <v>712</v>
      </c>
      <c r="P2289" t="n">
        <v>163</v>
      </c>
      <c r="Q2289" t="n">
        <v>231</v>
      </c>
      <c r="R2289" t="n">
        <v>186</v>
      </c>
      <c r="T2289" t="n">
        <v>896</v>
      </c>
      <c r="U2289" t="n">
        <v>343</v>
      </c>
      <c r="V2289" t="n">
        <v>239</v>
      </c>
      <c r="W2289" t="n">
        <v>320</v>
      </c>
      <c r="Y2289" t="n">
        <v>1129</v>
      </c>
      <c r="Z2289" t="n">
        <v>238</v>
      </c>
      <c r="AA2289" t="n">
        <v>263</v>
      </c>
      <c r="AB2289" t="n">
        <v>306</v>
      </c>
      <c r="AD2289" t="n">
        <v>1201</v>
      </c>
      <c r="AE2289" t="n">
        <v>321</v>
      </c>
      <c r="AF2289" t="n">
        <v>324</v>
      </c>
      <c r="AG2289" t="n">
        <v>372</v>
      </c>
      <c r="AI2289" t="n">
        <v>1428</v>
      </c>
      <c r="AJ2289" t="n">
        <v>413</v>
      </c>
      <c r="AK2289" t="n">
        <v>483</v>
      </c>
      <c r="AL2289" t="n">
        <v>451</v>
      </c>
      <c r="AN2289" t="n">
        <v>1899</v>
      </c>
      <c r="AO2289" t="n">
        <v>501</v>
      </c>
      <c r="AP2289" t="n">
        <v>525</v>
      </c>
      <c r="AQ2289" t="n">
        <v>531</v>
      </c>
      <c r="AS2289" t="n">
        <v>1963</v>
      </c>
    </row>
    <row r="2290">
      <c r="A2290" t="inlineStr">
        <is>
          <t>Realized carried interest, net</t>
        </is>
      </c>
      <c r="C2290" t="inlineStr">
        <is>
          <t>Million</t>
        </is>
      </c>
      <c r="D2290" t="inlineStr">
        <is>
          <t>QQQQ</t>
        </is>
      </c>
      <c r="E2290" t="inlineStr">
        <is>
          <t>Yes</t>
        </is>
      </c>
      <c r="F2290" t="n">
        <v>2</v>
      </c>
      <c r="G2290" t="n">
        <v>15</v>
      </c>
      <c r="H2290" t="n">
        <v>15</v>
      </c>
      <c r="J2290" t="n">
        <v>32</v>
      </c>
      <c r="K2290" t="n">
        <v>0</v>
      </c>
      <c r="L2290" t="n">
        <v>0</v>
      </c>
      <c r="M2290" t="n">
        <v>0</v>
      </c>
      <c r="O2290" t="n">
        <v>149</v>
      </c>
      <c r="P2290" t="n">
        <v>3</v>
      </c>
      <c r="Q2290" t="n">
        <v>0</v>
      </c>
      <c r="R2290" t="n">
        <v>25</v>
      </c>
      <c r="T2290" t="n">
        <v>74</v>
      </c>
      <c r="U2290" t="n">
        <v>20</v>
      </c>
      <c r="V2290" t="n">
        <v>2</v>
      </c>
      <c r="W2290" t="n">
        <v>0</v>
      </c>
      <c r="Y2290" t="n">
        <v>188</v>
      </c>
      <c r="Z2290" t="n">
        <v>85</v>
      </c>
      <c r="AA2290" t="n">
        <v>137</v>
      </c>
      <c r="AB2290" t="n">
        <v>39</v>
      </c>
      <c r="AD2290" t="n">
        <v>396</v>
      </c>
      <c r="AE2290" t="n">
        <v>59</v>
      </c>
      <c r="AF2290" t="n">
        <v>31</v>
      </c>
      <c r="AG2290" t="n">
        <v>27</v>
      </c>
      <c r="AI2290" t="n">
        <v>348</v>
      </c>
      <c r="AJ2290" t="n">
        <v>223</v>
      </c>
      <c r="AK2290" t="n">
        <v>205</v>
      </c>
      <c r="AL2290" t="n">
        <v>146</v>
      </c>
      <c r="AN2290" t="n">
        <v>715</v>
      </c>
      <c r="AO2290" t="n">
        <v>128</v>
      </c>
      <c r="AP2290" t="n">
        <v>48</v>
      </c>
      <c r="AQ2290" t="n">
        <v>99</v>
      </c>
      <c r="AS2290" t="n">
        <v>555</v>
      </c>
    </row>
    <row r="2291">
      <c r="A2291" t="inlineStr">
        <is>
          <t>Realized disposition gains</t>
        </is>
      </c>
      <c r="C2291" t="inlineStr">
        <is>
          <t>Million</t>
        </is>
      </c>
      <c r="D2291" t="inlineStr">
        <is>
          <t>QQQQ</t>
        </is>
      </c>
      <c r="E2291" t="inlineStr">
        <is>
          <t>Yes</t>
        </is>
      </c>
      <c r="M2291" t="n">
        <v>5</v>
      </c>
      <c r="O2291" t="n">
        <v>5</v>
      </c>
    </row>
    <row r="2292">
      <c r="A2292" t="inlineStr">
        <is>
          <t>Asset management</t>
        </is>
      </c>
      <c r="C2292" t="inlineStr">
        <is>
          <t>Million</t>
        </is>
      </c>
      <c r="D2292" t="inlineStr">
        <is>
          <t>QQQQ</t>
        </is>
      </c>
      <c r="E2292" t="inlineStr">
        <is>
          <t>Yes</t>
        </is>
      </c>
      <c r="F2292" t="n">
        <v>110</v>
      </c>
      <c r="G2292" t="n">
        <v>142</v>
      </c>
      <c r="H2292" t="n">
        <v>141</v>
      </c>
      <c r="J2292" t="n">
        <v>551</v>
      </c>
      <c r="K2292" t="n">
        <v>185</v>
      </c>
      <c r="L2292" t="n">
        <v>191</v>
      </c>
      <c r="M2292" t="n">
        <v>178</v>
      </c>
      <c r="O2292" t="n">
        <v>866</v>
      </c>
      <c r="P2292" t="n">
        <v>166</v>
      </c>
      <c r="Q2292" t="n">
        <v>231</v>
      </c>
      <c r="R2292" t="n">
        <v>211</v>
      </c>
      <c r="T2292" t="n">
        <v>970</v>
      </c>
      <c r="U2292" t="n">
        <v>363</v>
      </c>
      <c r="V2292" t="n">
        <v>241</v>
      </c>
      <c r="W2292" t="n">
        <v>320</v>
      </c>
      <c r="Y2292" t="n">
        <v>1317</v>
      </c>
      <c r="Z2292" t="n">
        <v>323</v>
      </c>
      <c r="AA2292" t="n">
        <v>400</v>
      </c>
      <c r="AB2292" t="n">
        <v>345</v>
      </c>
      <c r="AD2292" t="n">
        <v>1597</v>
      </c>
      <c r="AE2292" t="n">
        <v>380</v>
      </c>
      <c r="AF2292" t="n">
        <v>355</v>
      </c>
      <c r="AG2292" t="n">
        <v>399</v>
      </c>
      <c r="AI2292" t="n">
        <v>1776</v>
      </c>
      <c r="AJ2292" t="n">
        <v>636</v>
      </c>
      <c r="AK2292" t="n">
        <v>688</v>
      </c>
      <c r="AL2292" t="n">
        <v>597</v>
      </c>
      <c r="AN2292" t="n">
        <v>2614</v>
      </c>
      <c r="AO2292" t="n">
        <v>629</v>
      </c>
      <c r="AP2292" t="n">
        <v>573</v>
      </c>
      <c r="AQ2292" t="n">
        <v>630</v>
      </c>
      <c r="AS2292" t="n">
        <v>2518</v>
      </c>
    </row>
    <row r="2293">
      <c r="A2293" t="inlineStr">
        <is>
          <t>Asset management-c</t>
        </is>
      </c>
      <c r="F2293">
        <f>SUM(F2289:F2291)</f>
        <v/>
      </c>
      <c r="G2293">
        <f>SUM(G2289:G2291)</f>
        <v/>
      </c>
      <c r="H2293">
        <f>SUM(H2289:H2291)</f>
        <v/>
      </c>
      <c r="J2293">
        <f>SUM(J2289:J2291)</f>
        <v/>
      </c>
      <c r="K2293">
        <f>SUM(K2289:K2291)</f>
        <v/>
      </c>
      <c r="L2293">
        <f>SUM(L2289:L2291)</f>
        <v/>
      </c>
      <c r="M2293">
        <f>SUM(M2289:M2291)</f>
        <v/>
      </c>
      <c r="O2293">
        <f>SUM(O2289:O2291)</f>
        <v/>
      </c>
      <c r="P2293">
        <f>SUM(P2289:P2291)</f>
        <v/>
      </c>
      <c r="Q2293">
        <f>SUM(Q2289:Q2291)</f>
        <v/>
      </c>
      <c r="R2293">
        <f>SUM(R2289:R2291)</f>
        <v/>
      </c>
      <c r="T2293">
        <f>SUM(T2289:T2291)</f>
        <v/>
      </c>
      <c r="U2293">
        <f>SUM(U2289:U2291)</f>
        <v/>
      </c>
      <c r="V2293">
        <f>SUM(V2289:V2291)</f>
        <v/>
      </c>
      <c r="W2293">
        <f>SUM(W2289:W2291)</f>
        <v/>
      </c>
      <c r="Y2293">
        <f>SUM(Y2289:Y2291)</f>
        <v/>
      </c>
      <c r="Z2293">
        <f>SUM(Z2289:Z2291)</f>
        <v/>
      </c>
      <c r="AA2293">
        <f>SUM(AA2289:AA2291)</f>
        <v/>
      </c>
      <c r="AB2293">
        <f>SUM(AB2289:AB2291)</f>
        <v/>
      </c>
      <c r="AD2293">
        <f>SUM(AD2289:AD2291)</f>
        <v/>
      </c>
      <c r="AE2293">
        <f>SUM(AE2289:AE2291)</f>
        <v/>
      </c>
      <c r="AF2293">
        <f>SUM(AF2289:AF2291)</f>
        <v/>
      </c>
      <c r="AG2293">
        <f>SUM(AG2289:AG2291)</f>
        <v/>
      </c>
      <c r="AI2293">
        <f>SUM(AI2289:AI2291)</f>
        <v/>
      </c>
      <c r="AJ2293">
        <f>SUM(AJ2289:AJ2291)</f>
        <v/>
      </c>
      <c r="AK2293">
        <f>SUM(AK2289:AK2291)</f>
        <v/>
      </c>
      <c r="AL2293">
        <f>SUM(AL2289:AL2291)</f>
        <v/>
      </c>
      <c r="AN2293">
        <f>SUM(AN2289:AN2291)</f>
        <v/>
      </c>
      <c r="AO2293">
        <f>SUM(AO2289:AO2291)</f>
        <v/>
      </c>
      <c r="AP2293">
        <f>SUM(AP2289:AP2291)</f>
        <v/>
      </c>
      <c r="AQ2293">
        <f>SUM(AQ2289:AQ2291)</f>
        <v/>
      </c>
      <c r="AS2293">
        <f>SUM(AS2289:AS2291)</f>
        <v/>
      </c>
    </row>
    <row r="2294">
      <c r="A2294" t="inlineStr">
        <is>
          <t>Sum check</t>
        </is>
      </c>
      <c r="F2294">
        <f>F2292-F2293</f>
        <v/>
      </c>
      <c r="G2294">
        <f>G2292-G2293</f>
        <v/>
      </c>
      <c r="H2294">
        <f>H2292-H2293</f>
        <v/>
      </c>
      <c r="J2294">
        <f>J2292-J2293</f>
        <v/>
      </c>
      <c r="K2294">
        <f>K2292-K2293</f>
        <v/>
      </c>
      <c r="L2294">
        <f>L2292-L2293</f>
        <v/>
      </c>
      <c r="M2294">
        <f>M2292-M2293</f>
        <v/>
      </c>
      <c r="O2294">
        <f>O2292-O2293</f>
        <v/>
      </c>
      <c r="P2294">
        <f>P2292-P2293</f>
        <v/>
      </c>
      <c r="Q2294">
        <f>Q2292-Q2293</f>
        <v/>
      </c>
      <c r="R2294">
        <f>R2292-R2293</f>
        <v/>
      </c>
      <c r="T2294">
        <f>T2292-T2293</f>
        <v/>
      </c>
      <c r="U2294">
        <f>U2292-U2293</f>
        <v/>
      </c>
      <c r="V2294">
        <f>V2292-V2293</f>
        <v/>
      </c>
      <c r="W2294">
        <f>W2292-W2293</f>
        <v/>
      </c>
      <c r="Y2294">
        <f>Y2292-Y2293</f>
        <v/>
      </c>
      <c r="Z2294">
        <f>Z2292-Z2293</f>
        <v/>
      </c>
      <c r="AA2294">
        <f>AA2292-AA2293</f>
        <v/>
      </c>
      <c r="AB2294">
        <f>AB2292-AB2293</f>
        <v/>
      </c>
      <c r="AD2294">
        <f>AD2292-AD2293</f>
        <v/>
      </c>
      <c r="AE2294">
        <f>AE2292-AE2293</f>
        <v/>
      </c>
      <c r="AF2294">
        <f>AF2292-AF2293</f>
        <v/>
      </c>
      <c r="AG2294">
        <f>AG2292-AG2293</f>
        <v/>
      </c>
      <c r="AI2294">
        <f>AI2292-AI2293</f>
        <v/>
      </c>
      <c r="AJ2294">
        <f>AJ2292-AJ2293</f>
        <v/>
      </c>
      <c r="AK2294">
        <f>AK2292-AK2293</f>
        <v/>
      </c>
      <c r="AL2294">
        <f>AL2292-AL2293</f>
        <v/>
      </c>
      <c r="AN2294">
        <f>AN2292-AN2293</f>
        <v/>
      </c>
      <c r="AO2294">
        <f>AO2292-AO2293</f>
        <v/>
      </c>
      <c r="AP2294">
        <f>AP2292-AP2293</f>
        <v/>
      </c>
      <c r="AQ2294">
        <f>AQ2292-AQ2293</f>
        <v/>
      </c>
      <c r="AS2294">
        <f>AS2292-AS2293</f>
        <v/>
      </c>
    </row>
    <row r="2295">
      <c r="A2295" t="inlineStr">
        <is>
          <t>Link check</t>
        </is>
      </c>
      <c r="F2295">
        <f>F2292-F163</f>
        <v/>
      </c>
      <c r="G2295">
        <f>G2292-G163</f>
        <v/>
      </c>
      <c r="H2295">
        <f>H2292-H163</f>
        <v/>
      </c>
      <c r="J2295">
        <f>J2292-J163</f>
        <v/>
      </c>
      <c r="K2295">
        <f>K2292-K163</f>
        <v/>
      </c>
      <c r="L2295">
        <f>L2292-L163</f>
        <v/>
      </c>
      <c r="M2295">
        <f>M2292-M163</f>
        <v/>
      </c>
      <c r="O2295">
        <f>O2292-O163</f>
        <v/>
      </c>
      <c r="P2295">
        <f>P2292-P163</f>
        <v/>
      </c>
      <c r="Q2295">
        <f>Q2292-Q163</f>
        <v/>
      </c>
      <c r="R2295">
        <f>R2292-R163</f>
        <v/>
      </c>
      <c r="T2295">
        <f>T2292-T163</f>
        <v/>
      </c>
      <c r="U2295">
        <f>U2292-U163</f>
        <v/>
      </c>
      <c r="V2295">
        <f>V2292-V163</f>
        <v/>
      </c>
      <c r="W2295">
        <f>W2292-W163</f>
        <v/>
      </c>
      <c r="Y2295">
        <f>Y2292-Y163</f>
        <v/>
      </c>
      <c r="Z2295">
        <f>Z2292-Z163</f>
        <v/>
      </c>
      <c r="AA2295">
        <f>AA2292-AA163</f>
        <v/>
      </c>
      <c r="AB2295">
        <f>AB2292-AB163</f>
        <v/>
      </c>
      <c r="AD2295">
        <f>AD2292-AD163</f>
        <v/>
      </c>
      <c r="AE2295">
        <f>AE2292-AE163</f>
        <v/>
      </c>
      <c r="AF2295">
        <f>AF2292-AF163</f>
        <v/>
      </c>
      <c r="AG2295">
        <f>AG2292-AG163</f>
        <v/>
      </c>
      <c r="AI2295">
        <f>AI2292-AI163</f>
        <v/>
      </c>
      <c r="AJ2295">
        <f>AJ2292-AJ163</f>
        <v/>
      </c>
      <c r="AK2295">
        <f>AK2292-AK163</f>
        <v/>
      </c>
      <c r="AL2295">
        <f>AL2292-AL163</f>
        <v/>
      </c>
      <c r="AN2295">
        <f>AN2292-AN163</f>
        <v/>
      </c>
      <c r="AO2295">
        <f>AO2292-AO163</f>
        <v/>
      </c>
      <c r="AP2295">
        <f>AP2292-AP163</f>
        <v/>
      </c>
      <c r="AQ2295">
        <f>AQ2292-AQ163</f>
        <v/>
      </c>
      <c r="AS2295">
        <f>AS2292-AS163</f>
        <v/>
      </c>
    </row>
    <row r="2297">
      <c r="A2297" t="inlineStr">
        <is>
          <t>Unrealized carried interest</t>
        </is>
      </c>
    </row>
    <row r="2298">
      <c r="A2298" t="inlineStr">
        <is>
          <t>Generated</t>
        </is>
      </c>
      <c r="C2298" t="inlineStr">
        <is>
          <t>Million</t>
        </is>
      </c>
      <c r="D2298" t="inlineStr">
        <is>
          <t>QQQQ</t>
        </is>
      </c>
      <c r="E2298" t="inlineStr">
        <is>
          <t>Yes</t>
        </is>
      </c>
      <c r="T2298" t="n">
        <v>1279</v>
      </c>
      <c r="U2298" t="n">
        <v>343</v>
      </c>
      <c r="V2298" t="n">
        <v>219</v>
      </c>
      <c r="W2298" t="n">
        <v>113</v>
      </c>
      <c r="Y2298" t="n">
        <v>802</v>
      </c>
      <c r="Z2298" t="n">
        <v>324</v>
      </c>
      <c r="AA2298" t="n">
        <v>20</v>
      </c>
      <c r="AB2298" t="n">
        <v>364</v>
      </c>
      <c r="AD2298" t="n">
        <v>1001</v>
      </c>
      <c r="AE2298" t="n">
        <v>-298</v>
      </c>
      <c r="AF2298" t="n">
        <v>-172</v>
      </c>
      <c r="AG2298" t="n">
        <v>679</v>
      </c>
      <c r="AI2298" t="n">
        <v>1206</v>
      </c>
      <c r="AJ2298" t="n">
        <v>1565</v>
      </c>
      <c r="AK2298" t="n">
        <v>1087</v>
      </c>
      <c r="AL2298" t="n">
        <v>1011</v>
      </c>
      <c r="AN2298" t="n">
        <v>5001</v>
      </c>
      <c r="AO2298" t="n">
        <v>896</v>
      </c>
      <c r="AP2298" t="n">
        <v>553</v>
      </c>
      <c r="AQ2298" t="n">
        <v>379</v>
      </c>
      <c r="AS2298" t="n">
        <v>2475</v>
      </c>
    </row>
    <row r="2299">
      <c r="A2299" t="inlineStr">
        <is>
          <t>Foreign exchange</t>
        </is>
      </c>
      <c r="C2299" t="inlineStr">
        <is>
          <t>Million</t>
        </is>
      </c>
      <c r="D2299" t="inlineStr">
        <is>
          <t>QQQQ</t>
        </is>
      </c>
      <c r="E2299" t="inlineStr">
        <is>
          <t>Yes</t>
        </is>
      </c>
      <c r="T2299" t="n">
        <v>1</v>
      </c>
      <c r="U2299" t="n">
        <v>18</v>
      </c>
      <c r="V2299" t="n">
        <v>-105</v>
      </c>
      <c r="W2299" t="n">
        <v>-28</v>
      </c>
      <c r="Y2299" t="n">
        <v>-141</v>
      </c>
      <c r="Z2299" t="n">
        <v>8</v>
      </c>
      <c r="AA2299" t="n">
        <v>8</v>
      </c>
      <c r="AB2299" t="n">
        <v>-64</v>
      </c>
      <c r="AD2299" t="n">
        <v>-21</v>
      </c>
      <c r="AE2299" t="n">
        <v>-198</v>
      </c>
      <c r="AF2299" t="n">
        <v>-2</v>
      </c>
      <c r="AG2299" t="n">
        <v>24</v>
      </c>
      <c r="AI2299" t="n">
        <v>-39</v>
      </c>
      <c r="AJ2299" t="n">
        <v>-169</v>
      </c>
      <c r="AK2299" t="n">
        <v>46</v>
      </c>
      <c r="AL2299" t="n">
        <v>-65</v>
      </c>
      <c r="AN2299" t="n">
        <v>-236</v>
      </c>
      <c r="AO2299" t="n">
        <v>64</v>
      </c>
      <c r="AP2299" t="n">
        <v>-225</v>
      </c>
      <c r="AQ2299" t="n">
        <v>-78</v>
      </c>
      <c r="AS2299" t="n">
        <v>-185</v>
      </c>
    </row>
    <row r="2300">
      <c r="A2300" t="inlineStr">
        <is>
          <t>Total</t>
        </is>
      </c>
      <c r="C2300" t="inlineStr">
        <is>
          <t>Million</t>
        </is>
      </c>
      <c r="D2300" t="inlineStr">
        <is>
          <t>QQQQ</t>
        </is>
      </c>
      <c r="E2300" t="inlineStr">
        <is>
          <t>Yes</t>
        </is>
      </c>
      <c r="R2300" t="n">
        <v>367</v>
      </c>
      <c r="T2300" t="n">
        <v>1280</v>
      </c>
      <c r="U2300" t="n">
        <v>361</v>
      </c>
      <c r="V2300" t="n">
        <v>114</v>
      </c>
      <c r="W2300" t="n">
        <v>85</v>
      </c>
      <c r="Y2300" t="n">
        <v>661</v>
      </c>
      <c r="Z2300" t="n">
        <v>332</v>
      </c>
      <c r="AA2300" t="n">
        <v>28</v>
      </c>
      <c r="AB2300" t="n">
        <v>300</v>
      </c>
      <c r="AD2300" t="n">
        <v>980</v>
      </c>
      <c r="AE2300" t="n">
        <v>-496</v>
      </c>
      <c r="AF2300" t="n">
        <v>-174</v>
      </c>
      <c r="AG2300" t="n">
        <v>703</v>
      </c>
      <c r="AI2300" t="n">
        <v>1167</v>
      </c>
      <c r="AJ2300" t="n">
        <v>1396</v>
      </c>
      <c r="AK2300" t="n">
        <v>1133</v>
      </c>
      <c r="AL2300" t="n">
        <v>946</v>
      </c>
      <c r="AN2300" t="n">
        <v>4765</v>
      </c>
      <c r="AO2300" t="n">
        <v>960</v>
      </c>
      <c r="AP2300" t="n">
        <v>328</v>
      </c>
      <c r="AQ2300" t="n">
        <v>301</v>
      </c>
      <c r="AS2300" t="n">
        <v>2290</v>
      </c>
    </row>
    <row r="2301">
      <c r="A2301" t="inlineStr">
        <is>
          <t>Total-c</t>
        </is>
      </c>
      <c r="T2301">
        <f>SUM(T2298:T2299)</f>
        <v/>
      </c>
      <c r="U2301">
        <f>SUM(U2298:U2299)</f>
        <v/>
      </c>
      <c r="V2301">
        <f>SUM(V2298:V2299)</f>
        <v/>
      </c>
      <c r="W2301">
        <f>SUM(W2298:W2299)</f>
        <v/>
      </c>
      <c r="Y2301">
        <f>SUM(Y2298:Y2299)</f>
        <v/>
      </c>
      <c r="Z2301">
        <f>SUM(Z2298:Z2299)</f>
        <v/>
      </c>
      <c r="AA2301">
        <f>SUM(AA2298:AA2299)</f>
        <v/>
      </c>
      <c r="AB2301">
        <f>SUM(AB2298:AB2299)</f>
        <v/>
      </c>
      <c r="AD2301">
        <f>SUM(AD2298:AD2299)</f>
        <v/>
      </c>
      <c r="AE2301">
        <f>SUM(AE2298:AE2299)</f>
        <v/>
      </c>
      <c r="AF2301">
        <f>SUM(AF2298:AF2299)</f>
        <v/>
      </c>
      <c r="AG2301">
        <f>SUM(AG2298:AG2299)</f>
        <v/>
      </c>
      <c r="AI2301">
        <f>SUM(AI2298:AI2299)</f>
        <v/>
      </c>
      <c r="AJ2301">
        <f>SUM(AJ2298:AJ2299)</f>
        <v/>
      </c>
      <c r="AK2301">
        <f>SUM(AK2298:AK2299)</f>
        <v/>
      </c>
      <c r="AL2301">
        <f>SUM(AL2298:AL2299)</f>
        <v/>
      </c>
      <c r="AN2301">
        <f>SUM(AN2298:AN2299)</f>
        <v/>
      </c>
      <c r="AO2301">
        <f>SUM(AO2298:AO2299)</f>
        <v/>
      </c>
      <c r="AP2301">
        <f>SUM(AP2298:AP2299)</f>
        <v/>
      </c>
      <c r="AQ2301">
        <f>SUM(AQ2298:AQ2299)</f>
        <v/>
      </c>
      <c r="AS2301">
        <f>SUM(AS2298:AS2299)</f>
        <v/>
      </c>
    </row>
    <row r="2302">
      <c r="A2302" t="inlineStr">
        <is>
          <t>Sum check</t>
        </is>
      </c>
      <c r="T2302">
        <f>T2300-T2301</f>
        <v/>
      </c>
      <c r="U2302">
        <f>U2300-U2301</f>
        <v/>
      </c>
      <c r="V2302">
        <f>V2300-V2301</f>
        <v/>
      </c>
      <c r="W2302">
        <f>W2300-W2301</f>
        <v/>
      </c>
      <c r="Y2302">
        <f>Y2300-Y2301</f>
        <v/>
      </c>
      <c r="Z2302">
        <f>Z2300-Z2301</f>
        <v/>
      </c>
      <c r="AA2302">
        <f>AA2300-AA2301</f>
        <v/>
      </c>
      <c r="AB2302">
        <f>AB2300-AB2301</f>
        <v/>
      </c>
      <c r="AD2302">
        <f>AD2300-AD2301</f>
        <v/>
      </c>
      <c r="AE2302">
        <f>AE2300-AE2301</f>
        <v/>
      </c>
      <c r="AF2302">
        <f>AF2300-AF2301</f>
        <v/>
      </c>
      <c r="AG2302">
        <f>AG2300-AG2301</f>
        <v/>
      </c>
      <c r="AI2302">
        <f>AI2300-AI2301</f>
        <v/>
      </c>
      <c r="AJ2302">
        <f>AJ2300-AJ2301</f>
        <v/>
      </c>
      <c r="AK2302">
        <f>AK2300-AK2301</f>
        <v/>
      </c>
      <c r="AL2302">
        <f>AL2300-AL2301</f>
        <v/>
      </c>
      <c r="AN2302">
        <f>AN2300-AN2301</f>
        <v/>
      </c>
      <c r="AO2302">
        <f>AO2300-AO2301</f>
        <v/>
      </c>
      <c r="AP2302">
        <f>AP2300-AP2301</f>
        <v/>
      </c>
      <c r="AQ2302">
        <f>AQ2300-AQ2301</f>
        <v/>
      </c>
      <c r="AS2302">
        <f>AS2300-AS2301</f>
        <v/>
      </c>
    </row>
    <row r="2304">
      <c r="A2304" t="inlineStr">
        <is>
          <t>Realized carried interest</t>
        </is>
      </c>
      <c r="C2304" t="inlineStr">
        <is>
          <t>Million</t>
        </is>
      </c>
      <c r="D2304" t="inlineStr">
        <is>
          <t>QQQQ</t>
        </is>
      </c>
      <c r="E2304" t="inlineStr">
        <is>
          <t>Yes</t>
        </is>
      </c>
      <c r="O2304" t="n">
        <v>-149</v>
      </c>
      <c r="T2304" t="n">
        <v>-74</v>
      </c>
      <c r="U2304" t="n">
        <v>-20</v>
      </c>
      <c r="V2304" t="n">
        <v>-2</v>
      </c>
    </row>
    <row r="2305">
      <c r="A2305" t="inlineStr">
        <is>
          <t>Less direct costs</t>
        </is>
      </c>
      <c r="C2305" t="inlineStr">
        <is>
          <t>Million</t>
        </is>
      </c>
      <c r="D2305" t="inlineStr">
        <is>
          <t>QQQQ</t>
        </is>
      </c>
      <c r="E2305" t="inlineStr">
        <is>
          <t>Yes</t>
        </is>
      </c>
      <c r="R2305" t="n">
        <v>-95</v>
      </c>
      <c r="T2305" t="n">
        <v>-352</v>
      </c>
      <c r="U2305" t="n">
        <v>-115</v>
      </c>
      <c r="V2305" t="n">
        <v>-19</v>
      </c>
      <c r="W2305" t="n">
        <v>-25</v>
      </c>
      <c r="Y2305" t="n">
        <v>-171</v>
      </c>
      <c r="Z2305" t="n">
        <v>-90</v>
      </c>
      <c r="AA2305" t="n">
        <v>-8</v>
      </c>
      <c r="AB2305" t="n">
        <v>-68</v>
      </c>
      <c r="AD2305" t="n">
        <v>-292</v>
      </c>
      <c r="AE2305" t="n">
        <v>208</v>
      </c>
      <c r="AF2305" t="n">
        <v>13</v>
      </c>
      <c r="AG2305" t="n">
        <v>-258</v>
      </c>
      <c r="AI2305" t="n">
        <v>-494</v>
      </c>
      <c r="AJ2305" t="n">
        <v>-538</v>
      </c>
      <c r="AK2305" t="n">
        <v>-432</v>
      </c>
      <c r="AL2305" t="n">
        <v>-260</v>
      </c>
      <c r="AN2305" t="n">
        <v>-1574</v>
      </c>
      <c r="AO2305" t="n">
        <v>-326</v>
      </c>
      <c r="AP2305" t="n">
        <v>-68</v>
      </c>
      <c r="AQ2305" t="n">
        <v>-96</v>
      </c>
      <c r="AS2305" t="n">
        <v>-743</v>
      </c>
    </row>
    <row r="2306">
      <c r="A2306" t="inlineStr">
        <is>
          <t>Unrealized carried interest, net</t>
        </is>
      </c>
      <c r="C2306" t="inlineStr">
        <is>
          <t>Million</t>
        </is>
      </c>
      <c r="D2306" t="inlineStr">
        <is>
          <t>QQQQ</t>
        </is>
      </c>
      <c r="E2306" t="inlineStr">
        <is>
          <t>Yes</t>
        </is>
      </c>
      <c r="O2306" t="n">
        <v>290</v>
      </c>
      <c r="P2306" t="n">
        <v>137</v>
      </c>
      <c r="Q2306" t="n">
        <v>125</v>
      </c>
      <c r="R2306" t="n">
        <v>272</v>
      </c>
      <c r="T2306" t="n">
        <v>928</v>
      </c>
      <c r="U2306" t="n">
        <v>246</v>
      </c>
      <c r="V2306" t="n">
        <v>95</v>
      </c>
      <c r="W2306" t="n">
        <v>60</v>
      </c>
      <c r="Y2306" t="n">
        <v>490</v>
      </c>
      <c r="Z2306" t="n">
        <v>242</v>
      </c>
      <c r="AA2306" t="n">
        <v>20</v>
      </c>
      <c r="AB2306" t="n">
        <v>232</v>
      </c>
      <c r="AD2306" t="n">
        <v>688</v>
      </c>
      <c r="AE2306" t="n">
        <v>-288</v>
      </c>
      <c r="AF2306" t="n">
        <v>-161</v>
      </c>
      <c r="AG2306" t="n">
        <v>445</v>
      </c>
      <c r="AI2306" t="n">
        <v>673</v>
      </c>
      <c r="AJ2306" t="n">
        <v>858</v>
      </c>
      <c r="AK2306" t="n">
        <v>701</v>
      </c>
      <c r="AL2306" t="n">
        <v>686</v>
      </c>
      <c r="AN2306" t="n">
        <v>3191</v>
      </c>
      <c r="AO2306" t="n">
        <v>634</v>
      </c>
      <c r="AP2306" t="n">
        <v>260</v>
      </c>
      <c r="AQ2306" t="n">
        <v>205</v>
      </c>
      <c r="AS2306" t="n">
        <v>1547</v>
      </c>
    </row>
    <row r="2307">
      <c r="A2307" t="inlineStr">
        <is>
          <t>Unrealized carried interest, net-c</t>
        </is>
      </c>
      <c r="R2307">
        <f>SUM(R2300,R2305)</f>
        <v/>
      </c>
      <c r="T2307">
        <f>SUM(T2300,T2305)</f>
        <v/>
      </c>
      <c r="U2307">
        <f>SUM(U2300,U2305)</f>
        <v/>
      </c>
      <c r="V2307">
        <f>SUM(V2300,V2305)</f>
        <v/>
      </c>
      <c r="W2307">
        <f>SUM(W2300,W2305)</f>
        <v/>
      </c>
      <c r="Y2307">
        <f>SUM(Y2300,Y2305)</f>
        <v/>
      </c>
      <c r="Z2307">
        <f>SUM(Z2300,Z2305)</f>
        <v/>
      </c>
      <c r="AA2307">
        <f>SUM(AA2300,AA2305)</f>
        <v/>
      </c>
      <c r="AB2307">
        <f>SUM(AB2300,AB2305)</f>
        <v/>
      </c>
      <c r="AD2307">
        <f>SUM(AD2300,AD2305)</f>
        <v/>
      </c>
      <c r="AE2307">
        <f>SUM(AE2300,AE2305)</f>
        <v/>
      </c>
      <c r="AF2307">
        <f>SUM(AF2300,AF2305)</f>
        <v/>
      </c>
      <c r="AG2307">
        <f>SUM(AG2300,AG2305)</f>
        <v/>
      </c>
      <c r="AI2307">
        <f>SUM(AI2300,AI2305)</f>
        <v/>
      </c>
      <c r="AJ2307">
        <f>SUM(AJ2300,AJ2305)</f>
        <v/>
      </c>
      <c r="AK2307">
        <f>SUM(AK2300,AK2305)</f>
        <v/>
      </c>
      <c r="AL2307">
        <f>SUM(AL2300,AL2305)</f>
        <v/>
      </c>
      <c r="AN2307">
        <f>SUM(AN2300,AN2305)</f>
        <v/>
      </c>
      <c r="AO2307">
        <f>SUM(AO2300,AO2305)</f>
        <v/>
      </c>
      <c r="AP2307">
        <f>SUM(AP2300,AP2305)</f>
        <v/>
      </c>
      <c r="AQ2307">
        <f>SUM(AQ2300,AQ2305)</f>
        <v/>
      </c>
      <c r="AS2307">
        <f>SUM(AS2300,AS2305)</f>
        <v/>
      </c>
    </row>
    <row r="2308">
      <c r="A2308" t="inlineStr">
        <is>
          <t>Sum check</t>
        </is>
      </c>
      <c r="R2308">
        <f>R2306-R2307</f>
        <v/>
      </c>
      <c r="T2308">
        <f>T2306-T2307</f>
        <v/>
      </c>
      <c r="U2308">
        <f>U2306-U2307</f>
        <v/>
      </c>
      <c r="V2308">
        <f>V2306-V2307</f>
        <v/>
      </c>
      <c r="W2308">
        <f>W2306-W2307</f>
        <v/>
      </c>
      <c r="Y2308">
        <f>Y2306-Y2307</f>
        <v/>
      </c>
      <c r="Z2308">
        <f>Z2306-Z2307</f>
        <v/>
      </c>
      <c r="AA2308">
        <f>AA2306-AA2307</f>
        <v/>
      </c>
      <c r="AB2308">
        <f>AB2306-AB2307</f>
        <v/>
      </c>
      <c r="AD2308">
        <f>AD2306-AD2307</f>
        <v/>
      </c>
      <c r="AE2308">
        <f>AE2306-AE2307</f>
        <v/>
      </c>
      <c r="AF2308">
        <f>AF2306-AF2307</f>
        <v/>
      </c>
      <c r="AG2308">
        <f>AG2306-AG2307</f>
        <v/>
      </c>
      <c r="AI2308">
        <f>AI2306-AI2307</f>
        <v/>
      </c>
      <c r="AJ2308">
        <f>AJ2306-AJ2307</f>
        <v/>
      </c>
      <c r="AK2308">
        <f>AK2306-AK2307</f>
        <v/>
      </c>
      <c r="AL2308">
        <f>AL2306-AL2307</f>
        <v/>
      </c>
      <c r="AN2308">
        <f>AN2306-AN2307</f>
        <v/>
      </c>
      <c r="AO2308">
        <f>AO2306-AO2307</f>
        <v/>
      </c>
      <c r="AP2308">
        <f>AP2306-AP2307</f>
        <v/>
      </c>
      <c r="AQ2308">
        <f>AQ2306-AQ2307</f>
        <v/>
      </c>
      <c r="AS2308">
        <f>AS2306-AS2307</f>
        <v/>
      </c>
    </row>
    <row r="2309">
      <c r="A2309" t="inlineStr">
        <is>
          <t>Link check</t>
        </is>
      </c>
      <c r="O2309">
        <f>O2306-O2412</f>
        <v/>
      </c>
      <c r="P2309">
        <f>P2306-P2412</f>
        <v/>
      </c>
      <c r="Q2309">
        <f>Q2306-Q2412</f>
        <v/>
      </c>
      <c r="R2309">
        <f>R2306-R2412</f>
        <v/>
      </c>
      <c r="T2309">
        <f>T2306-T2412</f>
        <v/>
      </c>
      <c r="U2309">
        <f>U2306-U2412</f>
        <v/>
      </c>
      <c r="V2309">
        <f>V2306-V2412</f>
        <v/>
      </c>
      <c r="W2309">
        <f>W2306-W2412</f>
        <v/>
      </c>
      <c r="Y2309">
        <f>Y2306-Y2412</f>
        <v/>
      </c>
      <c r="Z2309">
        <f>Z2306-Z2412</f>
        <v/>
      </c>
      <c r="AA2309">
        <f>AA2306-AA2412</f>
        <v/>
      </c>
      <c r="AB2309">
        <f>AB2306-AB2412</f>
        <v/>
      </c>
      <c r="AD2309">
        <f>AD2306-AD2412</f>
        <v/>
      </c>
      <c r="AE2309">
        <f>AE2306-AE2412</f>
        <v/>
      </c>
      <c r="AF2309">
        <f>AF2306-AF2412</f>
        <v/>
      </c>
      <c r="AG2309">
        <f>AG2306-AG2412</f>
        <v/>
      </c>
      <c r="AI2309">
        <f>AI2306-AI2412</f>
        <v/>
      </c>
      <c r="AJ2309">
        <f>AJ2306-AJ2412</f>
        <v/>
      </c>
      <c r="AK2309">
        <f>AK2306-AK2412</f>
        <v/>
      </c>
      <c r="AL2309">
        <f>AL2306-AL2412</f>
        <v/>
      </c>
      <c r="AN2309">
        <f>AN2306-AN2412</f>
        <v/>
      </c>
      <c r="AO2309">
        <f>AO2306-AO2412</f>
        <v/>
      </c>
      <c r="AP2309">
        <f>AP2306-AP2412</f>
        <v/>
      </c>
      <c r="AQ2309">
        <f>AQ2306-AQ2412</f>
        <v/>
      </c>
      <c r="AS2309">
        <f>AS2306-AS2412</f>
        <v/>
      </c>
    </row>
    <row r="2311">
      <c r="A2311" t="inlineStr">
        <is>
          <t xml:space="preserve">Less: realized disposition gains </t>
        </is>
      </c>
      <c r="C2311" t="inlineStr">
        <is>
          <t>Million</t>
        </is>
      </c>
      <c r="D2311" t="inlineStr">
        <is>
          <t>QQQQ</t>
        </is>
      </c>
      <c r="E2311" t="inlineStr">
        <is>
          <t>Yes</t>
        </is>
      </c>
      <c r="O2311" t="n">
        <v>-5</v>
      </c>
      <c r="P2311" t="n">
        <v>-3</v>
      </c>
    </row>
    <row r="2312">
      <c r="A2312" t="inlineStr">
        <is>
          <t>Economic net income</t>
        </is>
      </c>
      <c r="C2312" t="inlineStr">
        <is>
          <t>Million</t>
        </is>
      </c>
      <c r="D2312" t="inlineStr">
        <is>
          <t>QQQQ</t>
        </is>
      </c>
      <c r="E2312" t="inlineStr">
        <is>
          <t>Yes</t>
        </is>
      </c>
      <c r="G2312" t="n">
        <v>142</v>
      </c>
      <c r="O2312" t="n">
        <v>1002</v>
      </c>
      <c r="P2312" t="n">
        <v>300</v>
      </c>
      <c r="Q2312" t="n">
        <v>356</v>
      </c>
      <c r="T2312" t="n">
        <v>1824</v>
      </c>
      <c r="U2312" t="n">
        <v>589</v>
      </c>
      <c r="V2312" t="n">
        <v>334</v>
      </c>
    </row>
    <row r="2313">
      <c r="A2313" t="inlineStr">
        <is>
          <t>Economic net income-c</t>
        </is>
      </c>
      <c r="O2313">
        <f>SUM(O2292,O2304,O2306,O2311)</f>
        <v/>
      </c>
      <c r="P2313">
        <f>SUM(P2292,P2304,P2306,P2311)</f>
        <v/>
      </c>
      <c r="Q2313">
        <f>SUM(Q2292,Q2304,Q2306,Q2311)</f>
        <v/>
      </c>
      <c r="T2313">
        <f>SUM(T2292,T2304,T2306,T2311)</f>
        <v/>
      </c>
      <c r="U2313">
        <f>SUM(U2292,U2304,U2306,U2311)</f>
        <v/>
      </c>
      <c r="V2313">
        <f>SUM(V2292,V2304,V2306,V2311)</f>
        <v/>
      </c>
    </row>
    <row r="2314">
      <c r="A2314" t="inlineStr">
        <is>
          <t>Sum check</t>
        </is>
      </c>
      <c r="O2314">
        <f>O2312-O2313</f>
        <v/>
      </c>
      <c r="P2314">
        <f>P2312-P2313</f>
        <v/>
      </c>
      <c r="Q2314">
        <f>Q2312-Q2313</f>
        <v/>
      </c>
      <c r="T2314">
        <f>T2312-T2313</f>
        <v/>
      </c>
      <c r="U2314">
        <f>U2312-U2313</f>
        <v/>
      </c>
      <c r="V2314">
        <f>V2312-V2313</f>
        <v/>
      </c>
    </row>
    <row r="2316">
      <c r="A2316" t="inlineStr">
        <is>
          <t>Less unrealized carried interest not attributable to BAM</t>
        </is>
      </c>
      <c r="C2316" t="inlineStr">
        <is>
          <t>Million</t>
        </is>
      </c>
      <c r="D2316" t="inlineStr">
        <is>
          <t>QQQQ</t>
        </is>
      </c>
      <c r="E2316" t="inlineStr">
        <is>
          <t>Yes</t>
        </is>
      </c>
      <c r="Z2316" t="n">
        <v>0</v>
      </c>
      <c r="AA2316" t="n">
        <v>0</v>
      </c>
      <c r="AB2316" t="n">
        <v>0</v>
      </c>
      <c r="AD2316" t="n">
        <v>-28</v>
      </c>
      <c r="AE2316" t="n">
        <v>45</v>
      </c>
      <c r="AF2316" t="n">
        <v>-5</v>
      </c>
      <c r="AG2316" t="n">
        <v>-35</v>
      </c>
      <c r="AI2316" t="n">
        <v>-117</v>
      </c>
      <c r="AJ2316" t="n">
        <v>-160</v>
      </c>
      <c r="AK2316" t="n">
        <v>-68</v>
      </c>
      <c r="AL2316" t="n">
        <v>-78</v>
      </c>
      <c r="AN2316" t="n">
        <v>-419</v>
      </c>
      <c r="AO2316" t="n">
        <v>-64</v>
      </c>
      <c r="AP2316" t="n">
        <v>-5</v>
      </c>
      <c r="AQ2316" t="n">
        <v>-18</v>
      </c>
      <c r="AS2316" t="n">
        <v>-129</v>
      </c>
    </row>
    <row r="2317">
      <c r="A2317" t="inlineStr">
        <is>
          <t>Total</t>
        </is>
      </c>
      <c r="C2317" t="inlineStr">
        <is>
          <t>Million</t>
        </is>
      </c>
      <c r="D2317" t="inlineStr">
        <is>
          <t>QQQQ</t>
        </is>
      </c>
      <c r="E2317" t="inlineStr">
        <is>
          <t>Yes</t>
        </is>
      </c>
      <c r="Y2317" t="n">
        <v>490</v>
      </c>
      <c r="Z2317" t="n">
        <v>242</v>
      </c>
      <c r="AA2317" t="n">
        <v>20</v>
      </c>
      <c r="AB2317" t="n">
        <v>232</v>
      </c>
      <c r="AD2317" t="n">
        <v>660</v>
      </c>
      <c r="AE2317" t="n">
        <v>-243</v>
      </c>
      <c r="AF2317" t="n">
        <v>-166</v>
      </c>
      <c r="AG2317" t="n">
        <v>410</v>
      </c>
      <c r="AI2317" t="n">
        <v>556</v>
      </c>
      <c r="AJ2317" t="n">
        <v>698</v>
      </c>
      <c r="AK2317" t="n">
        <v>633</v>
      </c>
      <c r="AL2317" t="n">
        <v>608</v>
      </c>
      <c r="AN2317" t="n">
        <v>2772</v>
      </c>
      <c r="AO2317" t="n">
        <v>570</v>
      </c>
      <c r="AP2317" t="n">
        <v>255</v>
      </c>
      <c r="AQ2317" t="n">
        <v>187</v>
      </c>
      <c r="AS2317" t="n">
        <v>1418</v>
      </c>
    </row>
    <row r="2318">
      <c r="A2318" t="inlineStr">
        <is>
          <t>Total-c</t>
        </is>
      </c>
      <c r="Y2318">
        <f>SUM(Y2306,Y2316)</f>
        <v/>
      </c>
      <c r="Z2318">
        <f>SUM(Z2306,Z2316)</f>
        <v/>
      </c>
      <c r="AA2318">
        <f>SUM(AA2306,AA2316)</f>
        <v/>
      </c>
      <c r="AB2318">
        <f>SUM(AB2306,AB2316)</f>
        <v/>
      </c>
      <c r="AD2318">
        <f>SUM(AD2306,AD2316)</f>
        <v/>
      </c>
      <c r="AE2318">
        <f>SUM(AE2306,AE2316)</f>
        <v/>
      </c>
      <c r="AF2318">
        <f>SUM(AF2306,AF2316)</f>
        <v/>
      </c>
      <c r="AG2318">
        <f>SUM(AG2306,AG2316)</f>
        <v/>
      </c>
      <c r="AI2318">
        <f>SUM(AI2306,AI2316)</f>
        <v/>
      </c>
      <c r="AJ2318">
        <f>SUM(AJ2306,AJ2316)</f>
        <v/>
      </c>
      <c r="AK2318">
        <f>SUM(AK2306,AK2316)</f>
        <v/>
      </c>
      <c r="AL2318">
        <f>SUM(AL2306,AL2316)</f>
        <v/>
      </c>
      <c r="AN2318">
        <f>SUM(AN2306,AN2316)</f>
        <v/>
      </c>
      <c r="AO2318">
        <f>SUM(AO2306,AO2316)</f>
        <v/>
      </c>
      <c r="AP2318">
        <f>SUM(AP2306,AP2316)</f>
        <v/>
      </c>
      <c r="AQ2318">
        <f>SUM(AQ2306,AQ2316)</f>
        <v/>
      </c>
      <c r="AS2318">
        <f>SUM(AS2306,AS2316)</f>
        <v/>
      </c>
    </row>
    <row r="2319">
      <c r="A2319" t="inlineStr">
        <is>
          <t>Sum check</t>
        </is>
      </c>
      <c r="Y2319">
        <f>Y2317-Y2318</f>
        <v/>
      </c>
      <c r="Z2319">
        <f>Z2317-Z2318</f>
        <v/>
      </c>
      <c r="AA2319">
        <f>AA2317-AA2318</f>
        <v/>
      </c>
      <c r="AB2319">
        <f>AB2317-AB2318</f>
        <v/>
      </c>
      <c r="AD2319">
        <f>AD2317-AD2318</f>
        <v/>
      </c>
      <c r="AE2319">
        <f>AE2317-AE2318</f>
        <v/>
      </c>
      <c r="AF2319">
        <f>AF2317-AF2318</f>
        <v/>
      </c>
      <c r="AG2319">
        <f>AG2317-AG2318</f>
        <v/>
      </c>
      <c r="AI2319">
        <f>AI2317-AI2318</f>
        <v/>
      </c>
      <c r="AJ2319">
        <f>AJ2317-AJ2318</f>
        <v/>
      </c>
      <c r="AK2319">
        <f>AK2317-AK2318</f>
        <v/>
      </c>
      <c r="AL2319">
        <f>AL2317-AL2318</f>
        <v/>
      </c>
      <c r="AN2319">
        <f>AN2317-AN2318</f>
        <v/>
      </c>
      <c r="AO2319">
        <f>AO2317-AO2318</f>
        <v/>
      </c>
      <c r="AP2319">
        <f>AP2317-AP2318</f>
        <v/>
      </c>
      <c r="AQ2319">
        <f>AQ2317-AQ2318</f>
        <v/>
      </c>
      <c r="AS2319">
        <f>AS2317-AS2318</f>
        <v/>
      </c>
    </row>
    <row r="2321">
      <c r="A2321" t="inlineStr">
        <is>
          <t>Variances operating results</t>
        </is>
      </c>
    </row>
    <row r="2322">
      <c r="A2322" t="inlineStr">
        <is>
          <t>Distributable earnings from asset management business</t>
        </is>
      </c>
      <c r="C2322" t="inlineStr">
        <is>
          <t>Million</t>
        </is>
      </c>
      <c r="D2322" t="inlineStr">
        <is>
          <t>QQQQ</t>
        </is>
      </c>
      <c r="AO2322" t="n">
        <v>491</v>
      </c>
      <c r="AT2322" t="n">
        <v>422</v>
      </c>
    </row>
    <row r="2323">
      <c r="A2323" t="inlineStr">
        <is>
          <t>Realized carried interest, net</t>
        </is>
      </c>
      <c r="C2323" t="inlineStr">
        <is>
          <t>Million</t>
        </is>
      </c>
      <c r="D2323" t="inlineStr">
        <is>
          <t>QQQQ</t>
        </is>
      </c>
      <c r="AO2323" t="n">
        <v>128</v>
      </c>
      <c r="AT2323" t="n">
        <v>206</v>
      </c>
    </row>
    <row r="2324">
      <c r="A2324" t="inlineStr">
        <is>
          <t xml:space="preserve">Total  </t>
        </is>
      </c>
      <c r="C2324" t="inlineStr">
        <is>
          <t>Million</t>
        </is>
      </c>
      <c r="D2324" t="inlineStr">
        <is>
          <t>QQQQ</t>
        </is>
      </c>
      <c r="AO2324" t="n">
        <v>619</v>
      </c>
      <c r="AT2324" t="n">
        <v>628</v>
      </c>
    </row>
    <row r="2325">
      <c r="A2325" t="inlineStr">
        <is>
          <t>Total-c</t>
        </is>
      </c>
      <c r="AO2325">
        <f>SUM(AO2322:AO2323)</f>
        <v/>
      </c>
      <c r="AT2325">
        <f>SUM(AT2322:AT2323)</f>
        <v/>
      </c>
    </row>
    <row r="2326">
      <c r="A2326" t="inlineStr">
        <is>
          <t>Sum check</t>
        </is>
      </c>
      <c r="AO2326">
        <f>AO2324-AO2325</f>
        <v/>
      </c>
      <c r="AT2326">
        <f>AT2324-AT2325</f>
        <v/>
      </c>
    </row>
    <row r="2328">
      <c r="A2328" t="inlineStr">
        <is>
          <t xml:space="preserve">Generated carried interest   </t>
        </is>
      </c>
    </row>
    <row r="2329">
      <c r="A2329" t="inlineStr">
        <is>
          <t>Generated in period</t>
        </is>
      </c>
      <c r="C2329" t="inlineStr">
        <is>
          <t>Million</t>
        </is>
      </c>
      <c r="D2329" t="inlineStr">
        <is>
          <t>QQQQ</t>
        </is>
      </c>
      <c r="AO2329" t="n">
        <v>896</v>
      </c>
      <c r="AT2329" t="n">
        <v>654</v>
      </c>
    </row>
    <row r="2330">
      <c r="A2330" t="inlineStr">
        <is>
          <t>Foreign exchange</t>
        </is>
      </c>
      <c r="C2330" t="inlineStr">
        <is>
          <t>Million</t>
        </is>
      </c>
      <c r="D2330" t="inlineStr">
        <is>
          <t>QQQQ</t>
        </is>
      </c>
      <c r="AO2330" t="n">
        <v>64</v>
      </c>
      <c r="AT2330" t="n">
        <v>27</v>
      </c>
    </row>
    <row r="2331">
      <c r="A2331" t="inlineStr">
        <is>
          <t xml:space="preserve">Total  </t>
        </is>
      </c>
      <c r="C2331" t="inlineStr">
        <is>
          <t>Million</t>
        </is>
      </c>
      <c r="D2331" t="inlineStr">
        <is>
          <t>QQQQ</t>
        </is>
      </c>
      <c r="AO2331" t="n">
        <v>960</v>
      </c>
      <c r="AT2331" t="n">
        <v>681</v>
      </c>
    </row>
    <row r="2332">
      <c r="A2332" t="inlineStr">
        <is>
          <t>Total-c</t>
        </is>
      </c>
      <c r="AO2332">
        <f>SUM(AO2329:AO2330)</f>
        <v/>
      </c>
      <c r="AT2332">
        <f>SUM(AT2329:AT2330)</f>
        <v/>
      </c>
    </row>
    <row r="2333">
      <c r="A2333" t="inlineStr">
        <is>
          <t>Sum check</t>
        </is>
      </c>
      <c r="AO2333">
        <f>AO2331-AO2332</f>
        <v/>
      </c>
      <c r="AT2333">
        <f>AT2331-AT2332</f>
        <v/>
      </c>
    </row>
    <row r="2335">
      <c r="A2335" t="inlineStr">
        <is>
          <t>Less: direct costs</t>
        </is>
      </c>
      <c r="C2335" t="inlineStr">
        <is>
          <t>Million</t>
        </is>
      </c>
      <c r="D2335" t="inlineStr">
        <is>
          <t>QQQQ</t>
        </is>
      </c>
      <c r="AO2335" t="n">
        <v>-326</v>
      </c>
      <c r="AT2335" t="n">
        <v>-265</v>
      </c>
    </row>
    <row r="2336">
      <c r="A2336" t="inlineStr">
        <is>
          <t>Generated carried interest, net</t>
        </is>
      </c>
      <c r="C2336" t="inlineStr">
        <is>
          <t>Million</t>
        </is>
      </c>
      <c r="D2336" t="inlineStr">
        <is>
          <t>QQQQ</t>
        </is>
      </c>
      <c r="AO2336" t="n">
        <v>634</v>
      </c>
      <c r="AT2336" t="n">
        <v>416</v>
      </c>
    </row>
    <row r="2337">
      <c r="A2337" t="inlineStr">
        <is>
          <t>Generated carried interest, net-c</t>
        </is>
      </c>
      <c r="AO2337">
        <f>SUM(AO2331,AO2335)</f>
        <v/>
      </c>
      <c r="AT2337">
        <f>SUM(AT2331,AT2335)</f>
        <v/>
      </c>
    </row>
    <row r="2338">
      <c r="A2338" t="inlineStr">
        <is>
          <t>Sum check</t>
        </is>
      </c>
      <c r="AO2338">
        <f>AO2336-AO2337</f>
        <v/>
      </c>
      <c r="AT2338">
        <f>AT2336-AT2337</f>
        <v/>
      </c>
    </row>
    <row r="2340">
      <c r="A2340" t="inlineStr">
        <is>
          <t>Less generated carried interest not attributable to the corporation</t>
        </is>
      </c>
      <c r="C2340" t="inlineStr">
        <is>
          <t>Million</t>
        </is>
      </c>
      <c r="D2340" t="inlineStr">
        <is>
          <t>QQQQ</t>
        </is>
      </c>
      <c r="AO2340" t="n">
        <v>-64</v>
      </c>
      <c r="AT2340" t="n">
        <v>-23</v>
      </c>
    </row>
    <row r="2341">
      <c r="A2341" t="inlineStr">
        <is>
          <t>Total generated carried interest, net</t>
        </is>
      </c>
      <c r="C2341" t="inlineStr">
        <is>
          <t>Million</t>
        </is>
      </c>
      <c r="D2341" t="inlineStr">
        <is>
          <t>QQQQ</t>
        </is>
      </c>
      <c r="AO2341" t="n">
        <v>570</v>
      </c>
      <c r="AT2341" t="n">
        <v>393</v>
      </c>
    </row>
    <row r="2342">
      <c r="A2342" t="inlineStr">
        <is>
          <t>Total generated carried interest, net-c</t>
        </is>
      </c>
      <c r="AO2342">
        <f>SUM(AO2336,AO2340)</f>
        <v/>
      </c>
      <c r="AT2342">
        <f>SUM(AT2336,AT2340)</f>
        <v/>
      </c>
    </row>
    <row r="2343">
      <c r="A2343" t="inlineStr">
        <is>
          <t>Sum check</t>
        </is>
      </c>
      <c r="AO2343">
        <f>AO2341-AO2342</f>
        <v/>
      </c>
      <c r="AT2343">
        <f>AT2341-AT2342</f>
        <v/>
      </c>
    </row>
    <row r="2345">
      <c r="A2345" t="inlineStr">
        <is>
          <t>Unrealized carried interest</t>
        </is>
      </c>
    </row>
    <row r="2346">
      <c r="A2346" t="inlineStr">
        <is>
          <t>Carried interest</t>
        </is>
      </c>
    </row>
    <row r="2347">
      <c r="A2347" t="inlineStr">
        <is>
          <t>Accumulated unrealized, beginning of year</t>
        </is>
      </c>
      <c r="C2347" t="inlineStr">
        <is>
          <t>Million</t>
        </is>
      </c>
      <c r="D2347" t="inlineStr">
        <is>
          <t>QQQQ</t>
        </is>
      </c>
      <c r="F2347" t="n">
        <v>488</v>
      </c>
      <c r="G2347" t="n">
        <v>536</v>
      </c>
      <c r="H2347" t="n">
        <v>616</v>
      </c>
      <c r="I2347" t="n">
        <v>626</v>
      </c>
      <c r="J2347" t="n">
        <v>488</v>
      </c>
      <c r="K2347" t="n">
        <v>658</v>
      </c>
      <c r="L2347" t="n">
        <v>795</v>
      </c>
      <c r="M2347" t="n">
        <v>925</v>
      </c>
      <c r="N2347" t="n">
        <v>983</v>
      </c>
      <c r="O2347" t="n">
        <v>658</v>
      </c>
      <c r="P2347" t="n">
        <v>898</v>
      </c>
      <c r="Q2347" t="n">
        <v>1064</v>
      </c>
      <c r="R2347" t="n">
        <v>1219</v>
      </c>
      <c r="S2347" t="n">
        <v>1561</v>
      </c>
      <c r="T2347" t="n">
        <v>898</v>
      </c>
      <c r="U2347" t="n">
        <v>2079</v>
      </c>
      <c r="V2347" t="n">
        <v>2416</v>
      </c>
      <c r="W2347" t="n">
        <v>2527</v>
      </c>
      <c r="X2347" t="n">
        <v>2612</v>
      </c>
      <c r="Y2347" t="n">
        <v>2079</v>
      </c>
      <c r="Z2347" t="n">
        <v>2486</v>
      </c>
      <c r="AA2347" t="n">
        <v>2699</v>
      </c>
      <c r="AB2347" t="n">
        <v>2537</v>
      </c>
      <c r="AC2347" t="n">
        <v>4124</v>
      </c>
      <c r="AD2347" t="n">
        <v>2486</v>
      </c>
      <c r="AE2347" t="n">
        <v>4212</v>
      </c>
      <c r="AF2347" t="n">
        <v>3584</v>
      </c>
      <c r="AG2347" t="n">
        <v>3334</v>
      </c>
      <c r="AH2347" t="n">
        <v>3995</v>
      </c>
      <c r="AI2347" t="n">
        <v>4212</v>
      </c>
      <c r="AJ2347" t="n">
        <v>4695</v>
      </c>
      <c r="AK2347" t="n">
        <v>5410</v>
      </c>
      <c r="AL2347" t="n">
        <v>6208</v>
      </c>
      <c r="AM2347" t="n">
        <v>6850</v>
      </c>
      <c r="AN2347" t="n">
        <v>4695</v>
      </c>
      <c r="AO2347" t="n">
        <v>7747</v>
      </c>
      <c r="AP2347" t="n">
        <v>8404</v>
      </c>
      <c r="AQ2347" t="n">
        <v>8633</v>
      </c>
      <c r="AR2347" t="n">
        <v>8803</v>
      </c>
      <c r="AS2347" t="n">
        <v>7747</v>
      </c>
      <c r="AT2347" t="n">
        <v>9143</v>
      </c>
    </row>
    <row r="2348">
      <c r="A2348" t="inlineStr">
        <is>
          <t>Oaktree acquisition</t>
        </is>
      </c>
      <c r="C2348" t="inlineStr">
        <is>
          <t>Million</t>
        </is>
      </c>
      <c r="D2348" t="inlineStr">
        <is>
          <t>QQQQ</t>
        </is>
      </c>
      <c r="AB2348" t="n">
        <v>1346</v>
      </c>
      <c r="AD2348" t="n">
        <v>1346</v>
      </c>
    </row>
    <row r="2349">
      <c r="A2349" t="inlineStr">
        <is>
          <t>Total</t>
        </is>
      </c>
      <c r="C2349" t="inlineStr">
        <is>
          <t>Million</t>
        </is>
      </c>
      <c r="D2349" t="inlineStr">
        <is>
          <t>QQQQ</t>
        </is>
      </c>
      <c r="AB2349" t="n">
        <v>3883</v>
      </c>
      <c r="AC2349" t="n">
        <v>4124</v>
      </c>
      <c r="AD2349" t="n">
        <v>3832</v>
      </c>
      <c r="AG2349" t="n">
        <v>3334</v>
      </c>
      <c r="AI2349" t="n">
        <v>4212</v>
      </c>
    </row>
    <row r="2350">
      <c r="A2350" t="inlineStr">
        <is>
          <t>Total-c</t>
        </is>
      </c>
      <c r="AB2350">
        <f>SUM(AB2347:AB2348)</f>
        <v/>
      </c>
      <c r="AC2350">
        <f>SUM(AC2347:AC2348)</f>
        <v/>
      </c>
      <c r="AD2350">
        <f>SUM(AD2347:AD2348)</f>
        <v/>
      </c>
      <c r="AG2350">
        <f>SUM(AG2347:AG2348)</f>
        <v/>
      </c>
      <c r="AI2350">
        <f>SUM(AI2347:AI2348)</f>
        <v/>
      </c>
    </row>
    <row r="2351">
      <c r="A2351" t="inlineStr">
        <is>
          <t>Sum check</t>
        </is>
      </c>
      <c r="AB2351">
        <f>AB2349-AB2350</f>
        <v/>
      </c>
      <c r="AC2351">
        <f>AC2349-AC2350</f>
        <v/>
      </c>
      <c r="AD2351">
        <f>AD2349-AD2350</f>
        <v/>
      </c>
      <c r="AG2351">
        <f>AG2349-AG2350</f>
        <v/>
      </c>
      <c r="AI2351">
        <f>AI2349-AI2350</f>
        <v/>
      </c>
    </row>
    <row r="2353">
      <c r="A2353" t="inlineStr">
        <is>
          <t>In-period change</t>
        </is>
      </c>
    </row>
    <row r="2354">
      <c r="A2354" t="inlineStr">
        <is>
          <t>Generated in period</t>
        </is>
      </c>
      <c r="C2354" t="inlineStr">
        <is>
          <t>Million</t>
        </is>
      </c>
      <c r="D2354" t="inlineStr">
        <is>
          <t>QQQQ</t>
        </is>
      </c>
      <c r="I2354" t="n">
        <v>45</v>
      </c>
      <c r="J2354" t="n">
        <v>335</v>
      </c>
      <c r="K2354" t="n">
        <v>97</v>
      </c>
      <c r="L2354" t="n">
        <v>120</v>
      </c>
      <c r="M2354" t="n">
        <v>53</v>
      </c>
      <c r="N2354" t="n">
        <v>103</v>
      </c>
      <c r="O2354" t="n">
        <v>373</v>
      </c>
      <c r="P2354" t="n">
        <v>146</v>
      </c>
      <c r="Q2354" t="n">
        <v>181</v>
      </c>
      <c r="R2354" t="n">
        <v>363</v>
      </c>
      <c r="S2354" t="n">
        <v>589</v>
      </c>
      <c r="T2354" t="n">
        <v>1279</v>
      </c>
      <c r="U2354" t="n">
        <v>343</v>
      </c>
      <c r="V2354" t="n">
        <v>219</v>
      </c>
      <c r="W2354" t="n">
        <v>113</v>
      </c>
      <c r="X2354" t="n">
        <v>127</v>
      </c>
      <c r="Y2354" t="n">
        <v>802</v>
      </c>
      <c r="Z2354" t="n">
        <v>324</v>
      </c>
      <c r="AA2354" t="n">
        <v>20</v>
      </c>
      <c r="AB2354" t="n">
        <v>364</v>
      </c>
      <c r="AC2354" t="n">
        <v>293</v>
      </c>
      <c r="AD2354" t="n">
        <v>1001</v>
      </c>
      <c r="AE2354" t="n">
        <v>-298</v>
      </c>
      <c r="AF2354" t="n">
        <v>-172</v>
      </c>
      <c r="AG2354" t="n">
        <v>679</v>
      </c>
      <c r="AH2354" t="n">
        <v>997</v>
      </c>
      <c r="AI2354" t="n">
        <v>1206</v>
      </c>
      <c r="AJ2354" t="n">
        <v>1565</v>
      </c>
      <c r="AK2354" t="n">
        <v>1087</v>
      </c>
      <c r="AL2354" t="n">
        <v>1011</v>
      </c>
      <c r="AM2354" t="n">
        <v>1338</v>
      </c>
      <c r="AN2354" t="n">
        <v>5001</v>
      </c>
      <c r="AO2354" t="n">
        <v>896</v>
      </c>
      <c r="AP2354" t="n">
        <v>553</v>
      </c>
      <c r="AQ2354" t="n">
        <v>379</v>
      </c>
      <c r="AR2354" t="n">
        <v>647</v>
      </c>
      <c r="AS2354" t="n">
        <v>2475</v>
      </c>
      <c r="AT2354" t="n">
        <v>654</v>
      </c>
    </row>
    <row r="2355">
      <c r="A2355" t="inlineStr">
        <is>
          <t>Foreign currency revaluation</t>
        </is>
      </c>
      <c r="C2355" t="inlineStr">
        <is>
          <t>Million</t>
        </is>
      </c>
      <c r="D2355" t="inlineStr">
        <is>
          <t>QQQQ</t>
        </is>
      </c>
      <c r="I2355" t="n">
        <v>-13</v>
      </c>
      <c r="J2355" t="n">
        <v>-116</v>
      </c>
      <c r="K2355" t="n">
        <v>40</v>
      </c>
      <c r="L2355" t="n">
        <v>10</v>
      </c>
      <c r="M2355" t="n">
        <v>5</v>
      </c>
      <c r="N2355" t="n">
        <v>-10</v>
      </c>
      <c r="O2355" t="n">
        <v>45</v>
      </c>
      <c r="P2355" t="n">
        <v>25</v>
      </c>
      <c r="Q2355" t="n">
        <v>-26</v>
      </c>
      <c r="R2355" t="n">
        <v>4</v>
      </c>
      <c r="S2355" t="n">
        <v>-2</v>
      </c>
      <c r="T2355" t="n">
        <v>1</v>
      </c>
      <c r="U2355" t="n">
        <v>18</v>
      </c>
      <c r="V2355" t="n">
        <v>-105</v>
      </c>
      <c r="W2355" t="n">
        <v>-28</v>
      </c>
      <c r="X2355" t="n">
        <v>-26</v>
      </c>
      <c r="Y2355" t="n">
        <v>-141</v>
      </c>
      <c r="Z2355" t="n">
        <v>8</v>
      </c>
      <c r="AA2355" t="n">
        <v>8</v>
      </c>
      <c r="AB2355" t="n">
        <v>-64</v>
      </c>
      <c r="AC2355" t="n">
        <v>27</v>
      </c>
      <c r="AD2355" t="n">
        <v>-21</v>
      </c>
      <c r="AE2355" t="n">
        <v>-198</v>
      </c>
      <c r="AF2355" t="n">
        <v>-2</v>
      </c>
      <c r="AG2355" t="n">
        <v>24</v>
      </c>
      <c r="AH2355" t="n">
        <v>137</v>
      </c>
      <c r="AI2355" t="n">
        <v>-39</v>
      </c>
      <c r="AJ2355" t="n">
        <v>-169</v>
      </c>
      <c r="AK2355" t="n">
        <v>46</v>
      </c>
      <c r="AL2355" t="n">
        <v>-65</v>
      </c>
      <c r="AM2355" t="n">
        <v>-48</v>
      </c>
      <c r="AN2355" t="n">
        <v>-236</v>
      </c>
      <c r="AO2355" t="n">
        <v>64</v>
      </c>
      <c r="AP2355" t="n">
        <v>-225</v>
      </c>
      <c r="AQ2355" t="n">
        <v>-78</v>
      </c>
      <c r="AR2355" t="n">
        <v>54</v>
      </c>
      <c r="AS2355" t="n">
        <v>-185</v>
      </c>
      <c r="AT2355" t="n">
        <v>27</v>
      </c>
    </row>
    <row r="2356">
      <c r="A2356" t="inlineStr">
        <is>
          <t>Total</t>
        </is>
      </c>
      <c r="C2356" t="inlineStr">
        <is>
          <t>Million</t>
        </is>
      </c>
      <c r="D2356" t="inlineStr">
        <is>
          <t>QQQQ</t>
        </is>
      </c>
      <c r="F2356" t="n">
        <v>52</v>
      </c>
      <c r="G2356" t="n">
        <v>103</v>
      </c>
      <c r="H2356" t="n">
        <v>32</v>
      </c>
      <c r="I2356" t="n">
        <v>32</v>
      </c>
      <c r="J2356" t="n">
        <v>219</v>
      </c>
      <c r="K2356" t="n">
        <v>137</v>
      </c>
      <c r="L2356" t="n">
        <v>130</v>
      </c>
      <c r="M2356" t="n">
        <v>58</v>
      </c>
      <c r="N2356" t="n">
        <v>93</v>
      </c>
      <c r="O2356" t="n">
        <v>418</v>
      </c>
      <c r="P2356" t="n">
        <v>171</v>
      </c>
      <c r="Q2356" t="n">
        <v>155</v>
      </c>
      <c r="R2356" t="n">
        <v>367</v>
      </c>
      <c r="S2356" t="n">
        <v>587</v>
      </c>
      <c r="T2356" t="n">
        <v>1280</v>
      </c>
      <c r="U2356" t="n">
        <v>361</v>
      </c>
      <c r="V2356" t="n">
        <v>114</v>
      </c>
      <c r="W2356" t="n">
        <v>85</v>
      </c>
      <c r="X2356" t="n">
        <v>101</v>
      </c>
      <c r="Y2356" t="n">
        <v>661</v>
      </c>
      <c r="Z2356" t="n">
        <v>332</v>
      </c>
      <c r="AA2356" t="n">
        <v>28</v>
      </c>
      <c r="AB2356" t="n">
        <v>300</v>
      </c>
      <c r="AC2356" t="n">
        <v>320</v>
      </c>
      <c r="AD2356" t="n">
        <v>980</v>
      </c>
      <c r="AE2356" t="n">
        <v>-496</v>
      </c>
      <c r="AF2356" t="n">
        <v>-174</v>
      </c>
      <c r="AG2356" t="n">
        <v>703</v>
      </c>
      <c r="AH2356" t="n">
        <v>1134</v>
      </c>
      <c r="AI2356" t="n">
        <v>1167</v>
      </c>
      <c r="AJ2356" t="n">
        <v>1396</v>
      </c>
      <c r="AK2356" t="n">
        <v>1133</v>
      </c>
      <c r="AL2356" t="n">
        <v>946</v>
      </c>
      <c r="AM2356" t="n">
        <v>1290</v>
      </c>
      <c r="AN2356" t="n">
        <v>4765</v>
      </c>
      <c r="AO2356" t="n">
        <v>960</v>
      </c>
      <c r="AP2356" t="n">
        <v>328</v>
      </c>
      <c r="AQ2356" t="n">
        <v>301</v>
      </c>
      <c r="AR2356" t="n">
        <v>701</v>
      </c>
      <c r="AS2356" t="n">
        <v>2290</v>
      </c>
      <c r="AT2356" t="n">
        <v>681</v>
      </c>
    </row>
    <row r="2357">
      <c r="A2357" t="inlineStr">
        <is>
          <t>Total-c</t>
        </is>
      </c>
      <c r="I2357">
        <f>SUM(I2354:I2355)</f>
        <v/>
      </c>
      <c r="J2357">
        <f>SUM(J2354:J2355)</f>
        <v/>
      </c>
      <c r="K2357">
        <f>SUM(K2354:K2355)</f>
        <v/>
      </c>
      <c r="L2357">
        <f>SUM(L2354:L2355)</f>
        <v/>
      </c>
      <c r="M2357">
        <f>SUM(M2354:M2355)</f>
        <v/>
      </c>
      <c r="N2357">
        <f>SUM(N2354:N2355)</f>
        <v/>
      </c>
      <c r="O2357">
        <f>SUM(O2354:O2355)</f>
        <v/>
      </c>
      <c r="P2357">
        <f>SUM(P2354:P2355)</f>
        <v/>
      </c>
      <c r="Q2357">
        <f>SUM(Q2354:Q2355)</f>
        <v/>
      </c>
      <c r="R2357">
        <f>SUM(R2354:R2355)</f>
        <v/>
      </c>
      <c r="S2357">
        <f>SUM(S2354:S2355)</f>
        <v/>
      </c>
      <c r="T2357">
        <f>SUM(T2354:T2355)</f>
        <v/>
      </c>
      <c r="U2357">
        <f>SUM(U2354:U2355)</f>
        <v/>
      </c>
      <c r="V2357">
        <f>SUM(V2354:V2355)</f>
        <v/>
      </c>
      <c r="W2357">
        <f>SUM(W2354:W2355)</f>
        <v/>
      </c>
      <c r="X2357">
        <f>SUM(X2354:X2355)</f>
        <v/>
      </c>
      <c r="Y2357">
        <f>SUM(Y2354:Y2355)</f>
        <v/>
      </c>
      <c r="Z2357">
        <f>SUM(Z2354:Z2355)</f>
        <v/>
      </c>
      <c r="AA2357">
        <f>SUM(AA2354:AA2355)</f>
        <v/>
      </c>
      <c r="AB2357">
        <f>SUM(AB2354:AB2355)</f>
        <v/>
      </c>
      <c r="AC2357">
        <f>SUM(AC2354:AC2355)</f>
        <v/>
      </c>
      <c r="AD2357">
        <f>SUM(AD2354:AD2355)</f>
        <v/>
      </c>
      <c r="AE2357">
        <f>SUM(AE2354:AE2355)</f>
        <v/>
      </c>
      <c r="AF2357">
        <f>SUM(AF2354:AF2355)</f>
        <v/>
      </c>
      <c r="AG2357">
        <f>SUM(AG2354:AG2355)</f>
        <v/>
      </c>
      <c r="AH2357">
        <f>SUM(AH2354:AH2355)</f>
        <v/>
      </c>
      <c r="AI2357">
        <f>SUM(AI2354:AI2355)</f>
        <v/>
      </c>
      <c r="AJ2357">
        <f>SUM(AJ2354:AJ2355)</f>
        <v/>
      </c>
      <c r="AK2357">
        <f>SUM(AK2354:AK2355)</f>
        <v/>
      </c>
      <c r="AL2357">
        <f>SUM(AL2354:AL2355)</f>
        <v/>
      </c>
      <c r="AM2357">
        <f>SUM(AM2354:AM2355)</f>
        <v/>
      </c>
      <c r="AN2357">
        <f>SUM(AN2354:AN2355)</f>
        <v/>
      </c>
      <c r="AO2357">
        <f>SUM(AO2354:AO2355)</f>
        <v/>
      </c>
      <c r="AP2357">
        <f>SUM(AP2354:AP2355)</f>
        <v/>
      </c>
      <c r="AQ2357">
        <f>SUM(AQ2354:AQ2355)</f>
        <v/>
      </c>
      <c r="AR2357">
        <f>SUM(AR2354:AR2355)</f>
        <v/>
      </c>
      <c r="AS2357">
        <f>SUM(AS2354:AS2355)</f>
        <v/>
      </c>
      <c r="AT2357">
        <f>SUM(AT2354:AT2355)</f>
        <v/>
      </c>
    </row>
    <row r="2358">
      <c r="A2358" t="inlineStr">
        <is>
          <t>Sum check</t>
        </is>
      </c>
      <c r="I2358">
        <f>I2356-I2357</f>
        <v/>
      </c>
      <c r="J2358">
        <f>J2356-J2357</f>
        <v/>
      </c>
      <c r="K2358">
        <f>K2356-K2357</f>
        <v/>
      </c>
      <c r="L2358">
        <f>L2356-L2357</f>
        <v/>
      </c>
      <c r="M2358">
        <f>M2356-M2357</f>
        <v/>
      </c>
      <c r="N2358">
        <f>N2356-N2357</f>
        <v/>
      </c>
      <c r="O2358">
        <f>O2356-O2357</f>
        <v/>
      </c>
      <c r="P2358">
        <f>P2356-P2357</f>
        <v/>
      </c>
      <c r="Q2358">
        <f>Q2356-Q2357</f>
        <v/>
      </c>
      <c r="R2358">
        <f>R2356-R2357</f>
        <v/>
      </c>
      <c r="S2358">
        <f>S2356-S2357</f>
        <v/>
      </c>
      <c r="T2358">
        <f>T2356-T2357</f>
        <v/>
      </c>
      <c r="U2358">
        <f>U2356-U2357</f>
        <v/>
      </c>
      <c r="V2358">
        <f>V2356-V2357</f>
        <v/>
      </c>
      <c r="W2358">
        <f>W2356-W2357</f>
        <v/>
      </c>
      <c r="X2358">
        <f>X2356-X2357</f>
        <v/>
      </c>
      <c r="Y2358">
        <f>Y2356-Y2357</f>
        <v/>
      </c>
      <c r="Z2358">
        <f>Z2356-Z2357</f>
        <v/>
      </c>
      <c r="AA2358">
        <f>AA2356-AA2357</f>
        <v/>
      </c>
      <c r="AB2358">
        <f>AB2356-AB2357</f>
        <v/>
      </c>
      <c r="AC2358">
        <f>AC2356-AC2357</f>
        <v/>
      </c>
      <c r="AD2358">
        <f>AD2356-AD2357</f>
        <v/>
      </c>
      <c r="AE2358">
        <f>AE2356-AE2357</f>
        <v/>
      </c>
      <c r="AF2358">
        <f>AF2356-AF2357</f>
        <v/>
      </c>
      <c r="AG2358">
        <f>AG2356-AG2357</f>
        <v/>
      </c>
      <c r="AH2358">
        <f>AH2356-AH2357</f>
        <v/>
      </c>
      <c r="AI2358">
        <f>AI2356-AI2357</f>
        <v/>
      </c>
      <c r="AJ2358">
        <f>AJ2356-AJ2357</f>
        <v/>
      </c>
      <c r="AK2358">
        <f>AK2356-AK2357</f>
        <v/>
      </c>
      <c r="AL2358">
        <f>AL2356-AL2357</f>
        <v/>
      </c>
      <c r="AM2358">
        <f>AM2356-AM2357</f>
        <v/>
      </c>
      <c r="AN2358">
        <f>AN2356-AN2357</f>
        <v/>
      </c>
      <c r="AO2358">
        <f>AO2356-AO2357</f>
        <v/>
      </c>
      <c r="AP2358">
        <f>AP2356-AP2357</f>
        <v/>
      </c>
      <c r="AQ2358">
        <f>AQ2356-AQ2357</f>
        <v/>
      </c>
      <c r="AR2358">
        <f>AR2356-AR2357</f>
        <v/>
      </c>
      <c r="AS2358">
        <f>AS2356-AS2357</f>
        <v/>
      </c>
      <c r="AT2358">
        <f>AT2356-AT2357</f>
        <v/>
      </c>
    </row>
    <row r="2360">
      <c r="A2360" t="inlineStr">
        <is>
          <t>Less: realized</t>
        </is>
      </c>
      <c r="C2360" t="inlineStr">
        <is>
          <t>Million</t>
        </is>
      </c>
      <c r="D2360" t="inlineStr">
        <is>
          <t>QQQQ</t>
        </is>
      </c>
      <c r="F2360" t="n">
        <v>-4</v>
      </c>
      <c r="G2360" t="n">
        <v>-23</v>
      </c>
      <c r="H2360" t="n">
        <v>-22</v>
      </c>
      <c r="I2360" t="n">
        <v>0</v>
      </c>
      <c r="J2360" t="n">
        <v>-49</v>
      </c>
      <c r="N2360" t="n">
        <v>-178</v>
      </c>
      <c r="O2360" t="n">
        <v>-178</v>
      </c>
      <c r="P2360" t="n">
        <v>-5</v>
      </c>
      <c r="R2360" t="n">
        <v>-25</v>
      </c>
      <c r="S2360" t="n">
        <v>-69</v>
      </c>
      <c r="T2360" t="n">
        <v>-99</v>
      </c>
      <c r="U2360" t="n">
        <v>-24</v>
      </c>
      <c r="V2360" t="n">
        <v>-3</v>
      </c>
      <c r="W2360" t="n">
        <v>0</v>
      </c>
      <c r="X2360" t="n">
        <v>-227</v>
      </c>
      <c r="Y2360" t="n">
        <v>-254</v>
      </c>
      <c r="Z2360" t="n">
        <v>-119</v>
      </c>
      <c r="AA2360" t="n">
        <v>-190</v>
      </c>
      <c r="AB2360" t="n">
        <v>-59</v>
      </c>
      <c r="AC2360" t="n">
        <v>-232</v>
      </c>
      <c r="AD2360" t="n">
        <v>-600</v>
      </c>
      <c r="AE2360" t="n">
        <v>-132</v>
      </c>
      <c r="AF2360" t="n">
        <v>-76</v>
      </c>
      <c r="AG2360" t="n">
        <v>-42</v>
      </c>
      <c r="AH2360" t="n">
        <v>-434</v>
      </c>
      <c r="AI2360" t="n">
        <v>-684</v>
      </c>
      <c r="AJ2360" t="n">
        <v>-681</v>
      </c>
      <c r="AK2360" t="n">
        <v>-335</v>
      </c>
      <c r="AL2360" t="n">
        <v>-304</v>
      </c>
      <c r="AM2360" t="n">
        <v>-393</v>
      </c>
      <c r="AN2360" t="n">
        <v>-1713</v>
      </c>
      <c r="AO2360" t="n">
        <v>-303</v>
      </c>
      <c r="AP2360" t="n">
        <v>-99</v>
      </c>
      <c r="AQ2360" t="n">
        <v>-131</v>
      </c>
      <c r="AR2360" t="n">
        <v>-361</v>
      </c>
      <c r="AS2360" t="n">
        <v>-894</v>
      </c>
      <c r="AT2360" t="n">
        <v>-464</v>
      </c>
    </row>
    <row r="2361">
      <c r="A2361" t="inlineStr">
        <is>
          <t>Total</t>
        </is>
      </c>
      <c r="C2361" t="inlineStr">
        <is>
          <t>Million</t>
        </is>
      </c>
      <c r="D2361" t="inlineStr">
        <is>
          <t>QQQQ</t>
        </is>
      </c>
      <c r="E2361" t="inlineStr">
        <is>
          <t>Yes</t>
        </is>
      </c>
      <c r="I2361" t="n">
        <v>32</v>
      </c>
      <c r="J2361" t="n">
        <v>170</v>
      </c>
      <c r="K2361" t="n">
        <v>137</v>
      </c>
      <c r="L2361" t="n">
        <v>130</v>
      </c>
      <c r="N2361" t="n">
        <v>-85</v>
      </c>
      <c r="O2361" t="n">
        <v>240</v>
      </c>
      <c r="Q2361" t="n">
        <v>155</v>
      </c>
      <c r="R2361" t="n">
        <v>342</v>
      </c>
      <c r="S2361" t="n">
        <v>518</v>
      </c>
      <c r="T2361" t="n">
        <v>1181</v>
      </c>
      <c r="U2361" t="n">
        <v>337</v>
      </c>
      <c r="V2361" t="n">
        <v>111</v>
      </c>
      <c r="W2361" t="n">
        <v>85</v>
      </c>
      <c r="X2361" t="n">
        <v>-126</v>
      </c>
      <c r="Y2361" t="n">
        <v>407</v>
      </c>
      <c r="Z2361" t="n">
        <v>213</v>
      </c>
      <c r="AA2361" t="n">
        <v>-162</v>
      </c>
      <c r="AB2361" t="n">
        <v>241</v>
      </c>
      <c r="AC2361" t="n">
        <v>88</v>
      </c>
      <c r="AD2361" t="n">
        <v>380</v>
      </c>
      <c r="AE2361" t="n">
        <v>-628</v>
      </c>
      <c r="AF2361" t="n">
        <v>-250</v>
      </c>
      <c r="AG2361" t="n">
        <v>661</v>
      </c>
      <c r="AH2361" t="n">
        <v>700</v>
      </c>
      <c r="AI2361" t="n">
        <v>483</v>
      </c>
      <c r="AJ2361" t="n">
        <v>715</v>
      </c>
      <c r="AK2361" t="n">
        <v>798</v>
      </c>
      <c r="AL2361" t="n">
        <v>642</v>
      </c>
      <c r="AM2361" t="n">
        <v>897</v>
      </c>
      <c r="AN2361" t="n">
        <v>3052</v>
      </c>
      <c r="AO2361" t="n">
        <v>657</v>
      </c>
      <c r="AP2361" t="n">
        <v>229</v>
      </c>
      <c r="AQ2361" t="n">
        <v>170</v>
      </c>
      <c r="AR2361" t="n">
        <v>340</v>
      </c>
      <c r="AS2361" t="n">
        <v>1396</v>
      </c>
      <c r="AT2361" t="n">
        <v>217</v>
      </c>
    </row>
    <row r="2362">
      <c r="A2362" t="inlineStr">
        <is>
          <t>Total-c</t>
        </is>
      </c>
      <c r="I2362">
        <f>SUM(I2356,I2360)</f>
        <v/>
      </c>
      <c r="J2362">
        <f>SUM(J2356,J2360)</f>
        <v/>
      </c>
      <c r="K2362">
        <f>SUM(K2356,K2360)</f>
        <v/>
      </c>
      <c r="L2362">
        <f>SUM(L2356,L2360)</f>
        <v/>
      </c>
      <c r="N2362">
        <f>SUM(N2356,N2360)</f>
        <v/>
      </c>
      <c r="O2362">
        <f>SUM(O2356,O2360)</f>
        <v/>
      </c>
      <c r="Q2362">
        <f>SUM(Q2356,Q2360)</f>
        <v/>
      </c>
      <c r="R2362">
        <f>SUM(R2356,R2360)</f>
        <v/>
      </c>
      <c r="S2362">
        <f>SUM(S2356,S2360)</f>
        <v/>
      </c>
      <c r="T2362">
        <f>SUM(T2356,T2360)</f>
        <v/>
      </c>
      <c r="U2362">
        <f>SUM(U2356,U2360)</f>
        <v/>
      </c>
      <c r="V2362">
        <f>SUM(V2356,V2360)</f>
        <v/>
      </c>
      <c r="W2362">
        <f>SUM(W2356,W2360)</f>
        <v/>
      </c>
      <c r="X2362">
        <f>SUM(X2356,X2360)</f>
        <v/>
      </c>
      <c r="Y2362">
        <f>SUM(Y2356,Y2360)</f>
        <v/>
      </c>
      <c r="Z2362">
        <f>SUM(Z2356,Z2360)</f>
        <v/>
      </c>
      <c r="AA2362">
        <f>SUM(AA2356,AA2360)</f>
        <v/>
      </c>
      <c r="AB2362">
        <f>SUM(AB2356,AB2360)</f>
        <v/>
      </c>
      <c r="AC2362">
        <f>SUM(AC2356,AC2360)</f>
        <v/>
      </c>
      <c r="AD2362">
        <f>SUM(AD2356,AD2360)</f>
        <v/>
      </c>
      <c r="AE2362">
        <f>SUM(AE2356,AE2360)</f>
        <v/>
      </c>
      <c r="AF2362">
        <f>SUM(AF2356,AF2360)</f>
        <v/>
      </c>
      <c r="AG2362">
        <f>SUM(AG2356,AG2360)</f>
        <v/>
      </c>
      <c r="AH2362">
        <f>SUM(AH2356,AH2360)</f>
        <v/>
      </c>
      <c r="AI2362">
        <f>SUM(AI2356,AI2360)</f>
        <v/>
      </c>
      <c r="AJ2362">
        <f>SUM(AJ2356,AJ2360)</f>
        <v/>
      </c>
      <c r="AK2362">
        <f>SUM(AK2356,AK2360)</f>
        <v/>
      </c>
      <c r="AL2362">
        <f>SUM(AL2356,AL2360)</f>
        <v/>
      </c>
      <c r="AM2362">
        <f>SUM(AM2356,AM2360)</f>
        <v/>
      </c>
      <c r="AN2362">
        <f>SUM(AN2356,AN2360)</f>
        <v/>
      </c>
      <c r="AO2362">
        <f>SUM(AO2356,AO2360)</f>
        <v/>
      </c>
      <c r="AP2362">
        <f>SUM(AP2356,AP2360)</f>
        <v/>
      </c>
      <c r="AQ2362">
        <f>SUM(AQ2356,AQ2360)</f>
        <v/>
      </c>
      <c r="AR2362">
        <f>SUM(AR2356,AR2360)</f>
        <v/>
      </c>
      <c r="AS2362">
        <f>SUM(AS2356,AS2360)</f>
        <v/>
      </c>
      <c r="AT2362">
        <f>SUM(AT2356,AT2360)</f>
        <v/>
      </c>
    </row>
    <row r="2363">
      <c r="A2363" t="inlineStr">
        <is>
          <t>Sum check</t>
        </is>
      </c>
      <c r="I2363">
        <f>I2361-I2362</f>
        <v/>
      </c>
      <c r="J2363">
        <f>J2361-J2362</f>
        <v/>
      </c>
      <c r="K2363">
        <f>K2361-K2362</f>
        <v/>
      </c>
      <c r="L2363">
        <f>L2361-L2362</f>
        <v/>
      </c>
      <c r="N2363">
        <f>N2361-N2362</f>
        <v/>
      </c>
      <c r="O2363">
        <f>O2361-O2362</f>
        <v/>
      </c>
      <c r="Q2363">
        <f>Q2361-Q2362</f>
        <v/>
      </c>
      <c r="R2363">
        <f>R2361-R2362</f>
        <v/>
      </c>
      <c r="S2363">
        <f>S2361-S2362</f>
        <v/>
      </c>
      <c r="T2363">
        <f>T2361-T2362</f>
        <v/>
      </c>
      <c r="U2363">
        <f>U2361-U2362</f>
        <v/>
      </c>
      <c r="V2363">
        <f>V2361-V2362</f>
        <v/>
      </c>
      <c r="W2363">
        <f>W2361-W2362</f>
        <v/>
      </c>
      <c r="X2363">
        <f>X2361-X2362</f>
        <v/>
      </c>
      <c r="Y2363">
        <f>Y2361-Y2362</f>
        <v/>
      </c>
      <c r="Z2363">
        <f>Z2361-Z2362</f>
        <v/>
      </c>
      <c r="AA2363">
        <f>AA2361-AA2362</f>
        <v/>
      </c>
      <c r="AB2363">
        <f>AB2361-AB2362</f>
        <v/>
      </c>
      <c r="AC2363">
        <f>AC2361-AC2362</f>
        <v/>
      </c>
      <c r="AD2363">
        <f>AD2361-AD2362</f>
        <v/>
      </c>
      <c r="AE2363">
        <f>AE2361-AE2362</f>
        <v/>
      </c>
      <c r="AF2363">
        <f>AF2361-AF2362</f>
        <v/>
      </c>
      <c r="AG2363">
        <f>AG2361-AG2362</f>
        <v/>
      </c>
      <c r="AH2363">
        <f>AH2361-AH2362</f>
        <v/>
      </c>
      <c r="AI2363">
        <f>AI2361-AI2362</f>
        <v/>
      </c>
      <c r="AJ2363">
        <f>AJ2361-AJ2362</f>
        <v/>
      </c>
      <c r="AK2363">
        <f>AK2361-AK2362</f>
        <v/>
      </c>
      <c r="AL2363">
        <f>AL2361-AL2362</f>
        <v/>
      </c>
      <c r="AM2363">
        <f>AM2361-AM2362</f>
        <v/>
      </c>
      <c r="AN2363">
        <f>AN2361-AN2362</f>
        <v/>
      </c>
      <c r="AO2363">
        <f>AO2361-AO2362</f>
        <v/>
      </c>
      <c r="AP2363">
        <f>AP2361-AP2362</f>
        <v/>
      </c>
      <c r="AQ2363">
        <f>AQ2361-AQ2362</f>
        <v/>
      </c>
      <c r="AR2363">
        <f>AR2361-AR2362</f>
        <v/>
      </c>
      <c r="AS2363">
        <f>AS2361-AS2362</f>
        <v/>
      </c>
      <c r="AT2363">
        <f>AT2361-AT2362</f>
        <v/>
      </c>
    </row>
    <row r="2365">
      <c r="A2365" t="inlineStr">
        <is>
          <t>Accumulated unrealized, end of period</t>
        </is>
      </c>
      <c r="C2365" t="inlineStr">
        <is>
          <t>Million</t>
        </is>
      </c>
      <c r="D2365" t="inlineStr">
        <is>
          <t>QQQQ</t>
        </is>
      </c>
      <c r="W2365" t="n">
        <v>2612</v>
      </c>
      <c r="Y2365" t="n">
        <v>2486</v>
      </c>
      <c r="Z2365" t="n">
        <v>2699</v>
      </c>
      <c r="AA2365" t="n">
        <v>2537</v>
      </c>
      <c r="AB2365" t="n">
        <v>4124</v>
      </c>
      <c r="AC2365" t="n">
        <v>4212</v>
      </c>
      <c r="AD2365" t="n">
        <v>4212</v>
      </c>
      <c r="AE2365" t="n">
        <v>3584</v>
      </c>
      <c r="AF2365" t="n">
        <v>3334</v>
      </c>
      <c r="AG2365" t="n">
        <v>3995</v>
      </c>
      <c r="AH2365" t="n">
        <v>4695</v>
      </c>
      <c r="AI2365" t="n">
        <v>4695</v>
      </c>
      <c r="AJ2365" t="n">
        <v>5410</v>
      </c>
      <c r="AK2365" t="n">
        <v>6208</v>
      </c>
      <c r="AL2365" t="n">
        <v>6850</v>
      </c>
      <c r="AM2365" t="n">
        <v>7747</v>
      </c>
      <c r="AN2365" t="n">
        <v>7747</v>
      </c>
      <c r="AO2365" t="n">
        <v>8404</v>
      </c>
      <c r="AP2365" t="n">
        <v>8633</v>
      </c>
      <c r="AQ2365" t="n">
        <v>8803</v>
      </c>
      <c r="AR2365" t="n">
        <v>9143</v>
      </c>
      <c r="AS2365" t="n">
        <v>9143</v>
      </c>
      <c r="AT2365" t="n">
        <v>9360</v>
      </c>
    </row>
    <row r="2366">
      <c r="A2366" t="inlineStr">
        <is>
          <t>Accumulated unrealized, end of period-c</t>
        </is>
      </c>
      <c r="W2366">
        <f>SUM(W2347:W2348,W2354:W2355,W2360)</f>
        <v/>
      </c>
      <c r="Y2366">
        <f>SUM(Y2347:Y2348,Y2354:Y2355,Y2360)</f>
        <v/>
      </c>
      <c r="Z2366">
        <f>SUM(Z2347:Z2348,Z2354:Z2355,Z2360)</f>
        <v/>
      </c>
      <c r="AA2366">
        <f>SUM(AA2347:AA2348,AA2354:AA2355,AA2360)</f>
        <v/>
      </c>
      <c r="AB2366">
        <f>SUM(AB2347:AB2348,AB2354:AB2355,AB2360)</f>
        <v/>
      </c>
      <c r="AC2366">
        <f>SUM(AC2347:AC2348,AC2354:AC2355,AC2360)</f>
        <v/>
      </c>
      <c r="AD2366">
        <f>SUM(AD2347:AD2348,AD2354:AD2355,AD2360)</f>
        <v/>
      </c>
      <c r="AE2366">
        <f>SUM(AE2347:AE2348,AE2354:AE2355,AE2360)</f>
        <v/>
      </c>
      <c r="AF2366">
        <f>SUM(AF2347:AF2348,AF2354:AF2355,AF2360)</f>
        <v/>
      </c>
      <c r="AG2366">
        <f>SUM(AG2347:AG2348,AG2354:AG2355,AG2360)</f>
        <v/>
      </c>
      <c r="AH2366">
        <f>SUM(AH2347:AH2348,AH2354:AH2355,AH2360)</f>
        <v/>
      </c>
      <c r="AI2366">
        <f>SUM(AI2347:AI2348,AI2354:AI2355,AI2360)</f>
        <v/>
      </c>
      <c r="AJ2366">
        <f>SUM(AJ2347:AJ2348,AJ2354:AJ2355,AJ2360)</f>
        <v/>
      </c>
      <c r="AK2366">
        <f>SUM(AK2347:AK2348,AK2354:AK2355,AK2360)</f>
        <v/>
      </c>
      <c r="AL2366">
        <f>SUM(AL2347:AL2348,AL2354:AL2355,AL2360)</f>
        <v/>
      </c>
      <c r="AM2366">
        <f>SUM(AM2347:AM2348,AM2354:AM2355,AM2360)</f>
        <v/>
      </c>
      <c r="AN2366">
        <f>SUM(AN2347:AN2348,AN2354:AN2355,AN2360)</f>
        <v/>
      </c>
      <c r="AO2366">
        <f>SUM(AO2347:AO2348,AO2354:AO2355,AO2360)</f>
        <v/>
      </c>
      <c r="AP2366">
        <f>SUM(AP2347:AP2348,AP2354:AP2355,AP2360)</f>
        <v/>
      </c>
      <c r="AQ2366">
        <f>SUM(AQ2347:AQ2348,AQ2354:AQ2355,AQ2360)</f>
        <v/>
      </c>
      <c r="AR2366">
        <f>SUM(AR2347:AR2348,AR2354:AR2355,AR2360)</f>
        <v/>
      </c>
      <c r="AS2366">
        <f>SUM(AS2347:AS2348,AS2354:AS2355,AS2360)</f>
        <v/>
      </c>
      <c r="AT2366">
        <f>SUM(AT2347:AT2348,AT2354:AT2355,AT2360)</f>
        <v/>
      </c>
    </row>
    <row r="2367">
      <c r="A2367" t="inlineStr">
        <is>
          <t>Sum check</t>
        </is>
      </c>
      <c r="W2367">
        <f>W2365-W2366</f>
        <v/>
      </c>
      <c r="Y2367">
        <f>Y2365-Y2366</f>
        <v/>
      </c>
      <c r="Z2367">
        <f>Z2365-Z2366</f>
        <v/>
      </c>
      <c r="AA2367">
        <f>AA2365-AA2366</f>
        <v/>
      </c>
      <c r="AB2367">
        <f>AB2365-AB2366</f>
        <v/>
      </c>
      <c r="AC2367">
        <f>AC2365-AC2366</f>
        <v/>
      </c>
      <c r="AD2367">
        <f>AD2365-AD2366</f>
        <v/>
      </c>
      <c r="AE2367">
        <f>AE2365-AE2366</f>
        <v/>
      </c>
      <c r="AF2367">
        <f>AF2365-AF2366</f>
        <v/>
      </c>
      <c r="AG2367">
        <f>AG2365-AG2366</f>
        <v/>
      </c>
      <c r="AH2367">
        <f>AH2365-AH2366</f>
        <v/>
      </c>
      <c r="AI2367">
        <f>AI2365-AI2366</f>
        <v/>
      </c>
      <c r="AJ2367">
        <f>AJ2365-AJ2366</f>
        <v/>
      </c>
      <c r="AK2367">
        <f>AK2365-AK2366</f>
        <v/>
      </c>
      <c r="AL2367">
        <f>AL2365-AL2366</f>
        <v/>
      </c>
      <c r="AM2367">
        <f>AM2365-AM2366</f>
        <v/>
      </c>
      <c r="AN2367">
        <f>AN2365-AN2366</f>
        <v/>
      </c>
      <c r="AO2367">
        <f>AO2365-AO2366</f>
        <v/>
      </c>
      <c r="AP2367">
        <f>AP2365-AP2366</f>
        <v/>
      </c>
      <c r="AQ2367">
        <f>AQ2365-AQ2366</f>
        <v/>
      </c>
      <c r="AR2367">
        <f>AR2365-AR2366</f>
        <v/>
      </c>
      <c r="AS2367">
        <f>AS2365-AS2366</f>
        <v/>
      </c>
      <c r="AT2367">
        <f>AT2365-AT2366</f>
        <v/>
      </c>
    </row>
    <row r="2369">
      <c r="A2369" t="inlineStr">
        <is>
          <t>Carried interest not attributable to BAM shareholders</t>
        </is>
      </c>
      <c r="C2369" t="inlineStr">
        <is>
          <t>Million</t>
        </is>
      </c>
      <c r="D2369" t="inlineStr">
        <is>
          <t>QQQQ</t>
        </is>
      </c>
      <c r="AB2369" t="n">
        <v>-522</v>
      </c>
      <c r="AC2369" t="n">
        <v>-565</v>
      </c>
      <c r="AD2369" t="n">
        <v>-565</v>
      </c>
      <c r="AE2369" t="n">
        <v>-420</v>
      </c>
      <c r="AF2369" t="n">
        <v>-402</v>
      </c>
      <c r="AG2369" t="n">
        <v>-476</v>
      </c>
      <c r="AH2369" t="n">
        <v>-671</v>
      </c>
      <c r="AI2369" t="n">
        <v>-671</v>
      </c>
      <c r="AJ2369" t="n">
        <v>-743</v>
      </c>
      <c r="AK2369" t="n">
        <v>-879</v>
      </c>
      <c r="AL2369" t="n">
        <v>-953</v>
      </c>
      <c r="AM2369" t="n">
        <v>-962</v>
      </c>
      <c r="AN2369" t="n">
        <v>-962</v>
      </c>
      <c r="AO2369" t="n">
        <v>-1008</v>
      </c>
      <c r="AP2369" t="n">
        <v>-936</v>
      </c>
      <c r="AQ2369" t="n">
        <v>-979</v>
      </c>
      <c r="AR2369" t="n">
        <v>-1060</v>
      </c>
      <c r="AS2369" t="n">
        <v>-1060</v>
      </c>
      <c r="AT2369" t="n">
        <v>-1098</v>
      </c>
    </row>
    <row r="2370">
      <c r="A2370" t="inlineStr">
        <is>
          <t>Accumulated unrealized, end of period, net</t>
        </is>
      </c>
      <c r="C2370" t="inlineStr">
        <is>
          <t>Million</t>
        </is>
      </c>
      <c r="D2370" t="inlineStr">
        <is>
          <t>QQQQ</t>
        </is>
      </c>
      <c r="F2370" t="n">
        <v>536</v>
      </c>
      <c r="G2370" t="n">
        <v>616</v>
      </c>
      <c r="H2370" t="n">
        <v>626</v>
      </c>
      <c r="I2370" t="n">
        <v>658</v>
      </c>
      <c r="J2370" t="n">
        <v>658</v>
      </c>
      <c r="K2370" t="n">
        <v>795</v>
      </c>
      <c r="L2370" t="n">
        <v>925</v>
      </c>
      <c r="M2370" t="n">
        <v>983</v>
      </c>
      <c r="N2370" t="n">
        <v>898</v>
      </c>
      <c r="O2370" t="n">
        <v>898</v>
      </c>
      <c r="P2370" t="n">
        <v>1064</v>
      </c>
      <c r="Q2370" t="n">
        <v>1219</v>
      </c>
      <c r="R2370" t="n">
        <v>1561</v>
      </c>
      <c r="S2370" t="n">
        <v>2079</v>
      </c>
      <c r="T2370" t="n">
        <v>2079</v>
      </c>
      <c r="U2370" t="n">
        <v>2416</v>
      </c>
      <c r="V2370" t="n">
        <v>2527</v>
      </c>
      <c r="W2370" t="n">
        <v>2612</v>
      </c>
      <c r="X2370" t="n">
        <v>2486</v>
      </c>
      <c r="Y2370" t="n">
        <v>2486</v>
      </c>
      <c r="Z2370" t="n">
        <v>2699</v>
      </c>
      <c r="AA2370" t="n">
        <v>2537</v>
      </c>
      <c r="AB2370" t="n">
        <v>3602</v>
      </c>
      <c r="AC2370" t="n">
        <v>3647</v>
      </c>
      <c r="AD2370" t="n">
        <v>3647</v>
      </c>
      <c r="AE2370" t="n">
        <v>3164</v>
      </c>
      <c r="AF2370" t="n">
        <v>2932</v>
      </c>
      <c r="AG2370" t="n">
        <v>3519</v>
      </c>
      <c r="AH2370" t="n">
        <v>4024</v>
      </c>
      <c r="AI2370" t="n">
        <v>4024</v>
      </c>
      <c r="AJ2370" t="n">
        <v>4667</v>
      </c>
      <c r="AK2370" t="n">
        <v>5329</v>
      </c>
      <c r="AL2370" t="n">
        <v>5897</v>
      </c>
      <c r="AM2370" t="n">
        <v>6785</v>
      </c>
      <c r="AN2370" t="n">
        <v>6785</v>
      </c>
      <c r="AO2370" t="n">
        <v>7396</v>
      </c>
      <c r="AP2370" t="n">
        <v>7697</v>
      </c>
      <c r="AQ2370" t="n">
        <v>7824</v>
      </c>
      <c r="AR2370" t="n">
        <v>8083</v>
      </c>
      <c r="AS2370" t="n">
        <v>8083</v>
      </c>
      <c r="AT2370" t="n">
        <v>8262</v>
      </c>
    </row>
    <row r="2371">
      <c r="A2371" t="inlineStr">
        <is>
          <t>Accumulated unrealized, end of period, net-c</t>
        </is>
      </c>
      <c r="F2371">
        <f>SUM(F2347:F2348,F2360,F2356,F2369)</f>
        <v/>
      </c>
      <c r="G2371">
        <f>SUM(G2347:G2348,G2360,G2356,G2369)</f>
        <v/>
      </c>
      <c r="H2371">
        <f>SUM(H2347:H2348,H2360,H2356,H2369)</f>
        <v/>
      </c>
      <c r="I2371">
        <f>SUM(I2347:I2348,I2360,I2356,I2369)</f>
        <v/>
      </c>
      <c r="J2371">
        <f>SUM(J2347:J2348,J2360,J2356,J2369)</f>
        <v/>
      </c>
      <c r="K2371">
        <f>SUM(K2347:K2348,K2360,K2356,K2369)</f>
        <v/>
      </c>
      <c r="L2371">
        <f>SUM(L2347:L2348,L2360,L2356,L2369)</f>
        <v/>
      </c>
      <c r="M2371">
        <f>SUM(M2347:M2348,M2360,M2356,M2369)</f>
        <v/>
      </c>
      <c r="N2371">
        <f>SUM(N2347:N2348,N2360,N2356,N2369)</f>
        <v/>
      </c>
      <c r="O2371">
        <f>SUM(O2347:O2348,O2360,O2356,O2369)</f>
        <v/>
      </c>
      <c r="P2371">
        <f>SUM(P2347:P2348,P2360,P2356,P2369)</f>
        <v/>
      </c>
      <c r="Q2371">
        <f>SUM(Q2347:Q2348,Q2360,Q2356,Q2369)</f>
        <v/>
      </c>
      <c r="R2371">
        <f>SUM(R2347:R2348,R2360,R2356,R2369)</f>
        <v/>
      </c>
      <c r="S2371">
        <f>SUM(S2347:S2348,S2360,S2356,S2369)</f>
        <v/>
      </c>
      <c r="T2371">
        <f>SUM(T2347:T2348,T2360,T2356,T2369)</f>
        <v/>
      </c>
      <c r="U2371">
        <f>SUM(U2347:U2348,U2360,U2356,U2369)</f>
        <v/>
      </c>
      <c r="V2371">
        <f>SUM(V2347:V2348,V2360,V2356,V2369)</f>
        <v/>
      </c>
      <c r="W2371">
        <f>SUM(W2347:W2348,W2360,W2356,W2369)</f>
        <v/>
      </c>
      <c r="X2371">
        <f>SUM(X2347:X2348,X2360,X2356,X2369)</f>
        <v/>
      </c>
      <c r="Y2371">
        <f>SUM(Y2347:Y2348,Y2360,Y2356,Y2369)</f>
        <v/>
      </c>
      <c r="Z2371">
        <f>SUM(Z2347:Z2348,Z2360,Z2356,Z2369)</f>
        <v/>
      </c>
      <c r="AA2371">
        <f>SUM(AA2347:AA2348,AA2360,AA2356,AA2369)</f>
        <v/>
      </c>
      <c r="AB2371">
        <f>SUM(AB2347:AB2348,AB2360,AB2356,AB2369)</f>
        <v/>
      </c>
      <c r="AC2371">
        <f>SUM(AC2347:AC2348,AC2360,AC2356,AC2369)</f>
        <v/>
      </c>
      <c r="AD2371">
        <f>SUM(AD2347:AD2348,AD2360,AD2356,AD2369)</f>
        <v/>
      </c>
      <c r="AE2371">
        <f>SUM(AE2347:AE2348,AE2360,AE2356,AE2369)</f>
        <v/>
      </c>
      <c r="AF2371">
        <f>SUM(AF2347:AF2348,AF2360,AF2356,AF2369)</f>
        <v/>
      </c>
      <c r="AG2371">
        <f>SUM(AG2347:AG2348,AG2360,AG2356,AG2369)</f>
        <v/>
      </c>
      <c r="AH2371">
        <f>SUM(AH2347:AH2348,AH2360,AH2356,AH2369)</f>
        <v/>
      </c>
      <c r="AI2371">
        <f>SUM(AI2347:AI2348,AI2360,AI2356,AI2369)</f>
        <v/>
      </c>
      <c r="AJ2371">
        <f>SUM(AJ2347:AJ2348,AJ2360,AJ2356,AJ2369)</f>
        <v/>
      </c>
      <c r="AK2371">
        <f>SUM(AK2347:AK2348,AK2360,AK2356,AK2369)</f>
        <v/>
      </c>
      <c r="AL2371">
        <f>SUM(AL2347:AL2348,AL2360,AL2356,AL2369)</f>
        <v/>
      </c>
      <c r="AM2371">
        <f>SUM(AM2347:AM2348,AM2360,AM2356,AM2369)</f>
        <v/>
      </c>
      <c r="AN2371">
        <f>SUM(AN2347:AN2348,AN2360,AN2356,AN2369)</f>
        <v/>
      </c>
      <c r="AO2371">
        <f>SUM(AO2347:AO2348,AO2360,AO2356,AO2369)</f>
        <v/>
      </c>
      <c r="AP2371">
        <f>SUM(AP2347:AP2348,AP2360,AP2356,AP2369)</f>
        <v/>
      </c>
      <c r="AQ2371">
        <f>SUM(AQ2347:AQ2348,AQ2360,AQ2356,AQ2369)</f>
        <v/>
      </c>
      <c r="AR2371">
        <f>SUM(AR2347:AR2348,AR2360,AR2356,AR2369)</f>
        <v/>
      </c>
      <c r="AS2371">
        <f>SUM(AS2347:AS2348,AS2360,AS2356,AS2369)</f>
        <v/>
      </c>
      <c r="AT2371">
        <f>SUM(AT2347:AT2348,AT2360,AT2356,AT2369)</f>
        <v/>
      </c>
    </row>
    <row r="2372">
      <c r="A2372" t="inlineStr">
        <is>
          <t>Sum check</t>
        </is>
      </c>
      <c r="F2372">
        <f>F2370-F2371</f>
        <v/>
      </c>
      <c r="G2372">
        <f>G2370-G2371</f>
        <v/>
      </c>
      <c r="H2372">
        <f>H2370-H2371</f>
        <v/>
      </c>
      <c r="I2372">
        <f>I2370-I2371</f>
        <v/>
      </c>
      <c r="J2372">
        <f>J2370-J2371</f>
        <v/>
      </c>
      <c r="K2372">
        <f>K2370-K2371</f>
        <v/>
      </c>
      <c r="L2372">
        <f>L2370-L2371</f>
        <v/>
      </c>
      <c r="M2372">
        <f>M2370-M2371</f>
        <v/>
      </c>
      <c r="N2372">
        <f>N2370-N2371</f>
        <v/>
      </c>
      <c r="O2372">
        <f>O2370-O2371</f>
        <v/>
      </c>
      <c r="P2372">
        <f>P2370-P2371</f>
        <v/>
      </c>
      <c r="Q2372">
        <f>Q2370-Q2371</f>
        <v/>
      </c>
      <c r="R2372">
        <f>R2370-R2371</f>
        <v/>
      </c>
      <c r="S2372">
        <f>S2370-S2371</f>
        <v/>
      </c>
      <c r="T2372">
        <f>T2370-T2371</f>
        <v/>
      </c>
      <c r="U2372">
        <f>U2370-U2371</f>
        <v/>
      </c>
      <c r="V2372">
        <f>V2370-V2371</f>
        <v/>
      </c>
      <c r="W2372">
        <f>W2370-W2371</f>
        <v/>
      </c>
      <c r="X2372">
        <f>X2370-X2371</f>
        <v/>
      </c>
      <c r="Y2372">
        <f>Y2370-Y2371</f>
        <v/>
      </c>
      <c r="Z2372">
        <f>Z2370-Z2371</f>
        <v/>
      </c>
      <c r="AA2372">
        <f>AA2370-AA2371</f>
        <v/>
      </c>
      <c r="AB2372">
        <f>AB2370-AB2371</f>
        <v/>
      </c>
      <c r="AC2372">
        <f>AC2370-AC2371</f>
        <v/>
      </c>
      <c r="AD2372">
        <f>AD2370-AD2371</f>
        <v/>
      </c>
      <c r="AE2372">
        <f>AE2370-AE2371</f>
        <v/>
      </c>
      <c r="AF2372">
        <f>AF2370-AF2371</f>
        <v/>
      </c>
      <c r="AG2372">
        <f>AG2370-AG2371</f>
        <v/>
      </c>
      <c r="AH2372">
        <f>AH2370-AH2371</f>
        <v/>
      </c>
      <c r="AI2372">
        <f>AI2370-AI2371</f>
        <v/>
      </c>
      <c r="AJ2372">
        <f>AJ2370-AJ2371</f>
        <v/>
      </c>
      <c r="AK2372">
        <f>AK2370-AK2371</f>
        <v/>
      </c>
      <c r="AL2372">
        <f>AL2370-AL2371</f>
        <v/>
      </c>
      <c r="AM2372">
        <f>AM2370-AM2371</f>
        <v/>
      </c>
      <c r="AN2372">
        <f>AN2370-AN2371</f>
        <v/>
      </c>
      <c r="AO2372">
        <f>AO2370-AO2371</f>
        <v/>
      </c>
      <c r="AP2372">
        <f>AP2370-AP2371</f>
        <v/>
      </c>
      <c r="AQ2372">
        <f>AQ2370-AQ2371</f>
        <v/>
      </c>
      <c r="AR2372">
        <f>AR2370-AR2371</f>
        <v/>
      </c>
      <c r="AS2372">
        <f>AS2370-AS2371</f>
        <v/>
      </c>
      <c r="AT2372">
        <f>AT2370-AT2371</f>
        <v/>
      </c>
    </row>
    <row r="2374">
      <c r="A2374" t="inlineStr">
        <is>
          <t>Direct costs</t>
        </is>
      </c>
    </row>
    <row r="2375">
      <c r="A2375" t="inlineStr">
        <is>
          <t>Accumulated unrealized, beginning of year</t>
        </is>
      </c>
      <c r="C2375" t="inlineStr">
        <is>
          <t>Million</t>
        </is>
      </c>
      <c r="D2375" t="inlineStr">
        <is>
          <t>QQQQ</t>
        </is>
      </c>
      <c r="F2375" t="n">
        <v>-174</v>
      </c>
      <c r="G2375" t="n">
        <v>-191</v>
      </c>
      <c r="H2375" t="n">
        <v>-209</v>
      </c>
      <c r="I2375" t="n">
        <v>-211</v>
      </c>
      <c r="J2375" t="n">
        <v>-174</v>
      </c>
      <c r="K2375" t="n">
        <v>-223</v>
      </c>
      <c r="L2375" t="n">
        <v>-263</v>
      </c>
      <c r="M2375" t="n">
        <v>-310</v>
      </c>
      <c r="N2375" t="n">
        <v>-330</v>
      </c>
      <c r="O2375" t="n">
        <v>-223</v>
      </c>
      <c r="P2375" t="n">
        <v>-322</v>
      </c>
      <c r="Q2375" t="n">
        <v>-354</v>
      </c>
      <c r="R2375" t="n">
        <v>-384</v>
      </c>
      <c r="S2375" t="n">
        <v>-479</v>
      </c>
      <c r="T2375" t="n">
        <v>-322</v>
      </c>
      <c r="U2375" t="n">
        <v>-649</v>
      </c>
      <c r="V2375" t="n">
        <v>-760</v>
      </c>
      <c r="W2375" t="n">
        <v>-778</v>
      </c>
      <c r="X2375" t="n">
        <v>-803</v>
      </c>
      <c r="Y2375" t="n">
        <v>-649</v>
      </c>
      <c r="Z2375" t="n">
        <v>-754</v>
      </c>
      <c r="AA2375" t="n">
        <v>-810</v>
      </c>
      <c r="AB2375" t="n">
        <v>-765</v>
      </c>
      <c r="AC2375" t="n">
        <v>-1517</v>
      </c>
      <c r="AD2375" t="n">
        <v>-754</v>
      </c>
      <c r="AE2375" t="n">
        <v>-1553</v>
      </c>
      <c r="AF2375" t="n">
        <v>-1288</v>
      </c>
      <c r="AG2375" t="n">
        <v>-1244</v>
      </c>
      <c r="AH2375" t="n">
        <v>-1489</v>
      </c>
      <c r="AI2375" t="n">
        <v>-1553</v>
      </c>
      <c r="AJ2375" t="n">
        <v>-1774</v>
      </c>
      <c r="AK2375" t="n">
        <v>-1969</v>
      </c>
      <c r="AL2375" t="n">
        <v>-2292</v>
      </c>
      <c r="AM2375" t="n">
        <v>-2429</v>
      </c>
      <c r="AN2375" t="n">
        <v>-1774</v>
      </c>
      <c r="AO2375" t="n">
        <v>-2562</v>
      </c>
      <c r="AP2375" t="n">
        <v>-2753</v>
      </c>
      <c r="AQ2375" t="n">
        <v>-2781</v>
      </c>
      <c r="AR2375" t="n">
        <v>-2846</v>
      </c>
      <c r="AS2375" t="n">
        <v>-2562</v>
      </c>
      <c r="AT2375" t="n">
        <v>-3021</v>
      </c>
    </row>
    <row r="2376">
      <c r="A2376" t="inlineStr">
        <is>
          <t>Oaktree acquisition</t>
        </is>
      </c>
      <c r="C2376" t="inlineStr">
        <is>
          <t>Million</t>
        </is>
      </c>
      <c r="D2376" t="inlineStr">
        <is>
          <t>QQQQ</t>
        </is>
      </c>
      <c r="AB2376" t="n">
        <v>-704</v>
      </c>
      <c r="AD2376" t="n">
        <v>-704</v>
      </c>
    </row>
    <row r="2377">
      <c r="A2377" t="inlineStr">
        <is>
          <t>Total</t>
        </is>
      </c>
      <c r="C2377" t="inlineStr">
        <is>
          <t>Million</t>
        </is>
      </c>
      <c r="D2377" t="inlineStr">
        <is>
          <t>QQQQ</t>
        </is>
      </c>
      <c r="AB2377" t="n">
        <v>-1469</v>
      </c>
      <c r="AC2377" t="n">
        <v>-1517</v>
      </c>
      <c r="AD2377" t="n">
        <v>-1458</v>
      </c>
      <c r="AG2377" t="n">
        <v>-1244</v>
      </c>
      <c r="AI2377" t="n">
        <v>-1553</v>
      </c>
    </row>
    <row r="2378">
      <c r="A2378" t="inlineStr">
        <is>
          <t>Total-c</t>
        </is>
      </c>
      <c r="AB2378">
        <f>SUM(AB2375:AB2376)</f>
        <v/>
      </c>
      <c r="AC2378">
        <f>SUM(AC2375:AC2376)</f>
        <v/>
      </c>
      <c r="AD2378">
        <f>SUM(AD2375:AD2376)</f>
        <v/>
      </c>
      <c r="AG2378">
        <f>SUM(AG2375:AG2376)</f>
        <v/>
      </c>
      <c r="AI2378">
        <f>SUM(AI2375:AI2376)</f>
        <v/>
      </c>
    </row>
    <row r="2379">
      <c r="A2379" t="inlineStr">
        <is>
          <t>Sum check</t>
        </is>
      </c>
      <c r="AB2379">
        <f>AB2377-AB2378</f>
        <v/>
      </c>
      <c r="AC2379">
        <f>AC2377-AC2378</f>
        <v/>
      </c>
      <c r="AD2379">
        <f>AD2377-AD2378</f>
        <v/>
      </c>
      <c r="AG2379">
        <f>AG2377-AG2378</f>
        <v/>
      </c>
      <c r="AI2379">
        <f>AI2377-AI2378</f>
        <v/>
      </c>
    </row>
    <row r="2381">
      <c r="A2381" t="inlineStr">
        <is>
          <t>In-period change</t>
        </is>
      </c>
    </row>
    <row r="2382">
      <c r="A2382" t="inlineStr">
        <is>
          <t>Generated in period</t>
        </is>
      </c>
      <c r="C2382" t="inlineStr">
        <is>
          <t>Million</t>
        </is>
      </c>
      <c r="D2382" t="inlineStr">
        <is>
          <t>QQQQ</t>
        </is>
      </c>
      <c r="I2382" t="n">
        <v>-17</v>
      </c>
      <c r="J2382" t="n">
        <v>-101</v>
      </c>
      <c r="K2382" t="n">
        <v>-28</v>
      </c>
      <c r="L2382" t="n">
        <v>-43</v>
      </c>
      <c r="M2382" t="n">
        <v>-18</v>
      </c>
      <c r="N2382" t="n">
        <v>-23</v>
      </c>
      <c r="O2382" t="n">
        <v>-112</v>
      </c>
      <c r="P2382" t="n">
        <v>-29</v>
      </c>
      <c r="Q2382" t="n">
        <v>-35</v>
      </c>
      <c r="R2382" t="n">
        <v>-93</v>
      </c>
      <c r="S2382" t="n">
        <v>-191</v>
      </c>
      <c r="T2382" t="n">
        <v>-348</v>
      </c>
      <c r="U2382" t="n">
        <v>-109</v>
      </c>
      <c r="V2382" t="n">
        <v>-48</v>
      </c>
      <c r="W2382" t="n">
        <v>-31</v>
      </c>
      <c r="X2382" t="n">
        <v>-14</v>
      </c>
      <c r="Y2382" t="n">
        <v>-202</v>
      </c>
      <c r="Z2382" t="n">
        <v>-89</v>
      </c>
      <c r="AA2382" t="n">
        <v>-6</v>
      </c>
      <c r="AB2382" t="n">
        <v>-87</v>
      </c>
      <c r="AC2382" t="n">
        <v>-112</v>
      </c>
      <c r="AD2382" t="n">
        <v>-294</v>
      </c>
      <c r="AE2382" t="n">
        <v>145</v>
      </c>
      <c r="AF2382" t="n">
        <v>13</v>
      </c>
      <c r="AG2382" t="n">
        <v>-254</v>
      </c>
      <c r="AH2382" t="n">
        <v>-420</v>
      </c>
      <c r="AI2382" t="n">
        <v>-516</v>
      </c>
      <c r="AJ2382" t="n">
        <v>-583</v>
      </c>
      <c r="AK2382" t="n">
        <v>-417</v>
      </c>
      <c r="AL2382" t="n">
        <v>-276</v>
      </c>
      <c r="AM2382" t="n">
        <v>-355</v>
      </c>
      <c r="AN2382" t="n">
        <v>-1631</v>
      </c>
      <c r="AO2382" t="n">
        <v>-299</v>
      </c>
      <c r="AP2382" t="n">
        <v>-123</v>
      </c>
      <c r="AQ2382" t="n">
        <v>-118</v>
      </c>
      <c r="AR2382" t="n">
        <v>-243</v>
      </c>
      <c r="AS2382" t="n">
        <v>-783</v>
      </c>
      <c r="AT2382" t="n">
        <v>-257</v>
      </c>
    </row>
    <row r="2383">
      <c r="A2383" t="inlineStr">
        <is>
          <t>Foreign currency revaluation</t>
        </is>
      </c>
      <c r="C2383" t="inlineStr">
        <is>
          <t>Million</t>
        </is>
      </c>
      <c r="D2383" t="inlineStr">
        <is>
          <t>QQQQ</t>
        </is>
      </c>
      <c r="I2383" t="n">
        <v>5</v>
      </c>
      <c r="J2383" t="n">
        <v>35</v>
      </c>
      <c r="K2383" t="n">
        <v>-12</v>
      </c>
      <c r="L2383" t="n">
        <v>-4</v>
      </c>
      <c r="M2383" t="n">
        <v>-2</v>
      </c>
      <c r="N2383" t="n">
        <v>2</v>
      </c>
      <c r="O2383" t="n">
        <v>-16</v>
      </c>
      <c r="P2383" t="n">
        <v>-5</v>
      </c>
      <c r="Q2383" t="n">
        <v>5</v>
      </c>
      <c r="R2383" t="n">
        <v>-2</v>
      </c>
      <c r="S2383" t="n">
        <v>-2</v>
      </c>
      <c r="T2383" t="n">
        <v>-4</v>
      </c>
      <c r="U2383" t="n">
        <v>-6</v>
      </c>
      <c r="V2383" t="n">
        <v>29</v>
      </c>
      <c r="W2383" t="n">
        <v>6</v>
      </c>
      <c r="X2383" t="n">
        <v>2</v>
      </c>
      <c r="Y2383" t="n">
        <v>31</v>
      </c>
      <c r="Z2383" t="n">
        <v>-1</v>
      </c>
      <c r="AA2383" t="n">
        <v>-2</v>
      </c>
      <c r="AB2383" t="n">
        <v>19</v>
      </c>
      <c r="AC2383" t="n">
        <v>-14</v>
      </c>
      <c r="AD2383" t="n">
        <v>2</v>
      </c>
      <c r="AE2383" t="n">
        <v>63</v>
      </c>
      <c r="AF2383" t="n">
        <v>0</v>
      </c>
      <c r="AG2383" t="n">
        <v>-4</v>
      </c>
      <c r="AH2383" t="n">
        <v>-37</v>
      </c>
      <c r="AI2383" t="n">
        <v>22</v>
      </c>
      <c r="AJ2383" t="n">
        <v>45</v>
      </c>
      <c r="AK2383" t="n">
        <v>-15</v>
      </c>
      <c r="AL2383" t="n">
        <v>16</v>
      </c>
      <c r="AM2383" t="n">
        <v>11</v>
      </c>
      <c r="AN2383" t="n">
        <v>57</v>
      </c>
      <c r="AO2383" t="n">
        <v>-27</v>
      </c>
      <c r="AP2383" t="n">
        <v>55</v>
      </c>
      <c r="AQ2383" t="n">
        <v>22</v>
      </c>
      <c r="AR2383" t="n">
        <v>-10</v>
      </c>
      <c r="AS2383" t="n">
        <v>40</v>
      </c>
      <c r="AT2383" t="n">
        <v>-8</v>
      </c>
    </row>
    <row r="2384">
      <c r="A2384" t="inlineStr">
        <is>
          <t>Total</t>
        </is>
      </c>
      <c r="C2384" t="inlineStr">
        <is>
          <t>Million</t>
        </is>
      </c>
      <c r="D2384" t="inlineStr">
        <is>
          <t>QQQQ</t>
        </is>
      </c>
      <c r="F2384" t="n">
        <v>-19</v>
      </c>
      <c r="G2384" t="n">
        <v>-26</v>
      </c>
      <c r="H2384" t="n">
        <v>-9</v>
      </c>
      <c r="I2384" t="n">
        <v>-12</v>
      </c>
      <c r="J2384" t="n">
        <v>-66</v>
      </c>
      <c r="K2384" t="n">
        <v>-40</v>
      </c>
      <c r="L2384" t="n">
        <v>-47</v>
      </c>
      <c r="M2384" t="n">
        <v>-20</v>
      </c>
      <c r="N2384" t="n">
        <v>-21</v>
      </c>
      <c r="O2384" t="n">
        <v>-128</v>
      </c>
      <c r="P2384" t="n">
        <v>-34</v>
      </c>
      <c r="Q2384" t="n">
        <v>-30</v>
      </c>
      <c r="R2384" t="n">
        <v>-95</v>
      </c>
      <c r="S2384" t="n">
        <v>-193</v>
      </c>
      <c r="T2384" t="n">
        <v>-352</v>
      </c>
      <c r="U2384" t="n">
        <v>-115</v>
      </c>
      <c r="V2384" t="n">
        <v>-19</v>
      </c>
      <c r="W2384" t="n">
        <v>-25</v>
      </c>
      <c r="X2384" t="n">
        <v>-12</v>
      </c>
      <c r="Y2384" t="n">
        <v>-171</v>
      </c>
      <c r="Z2384" t="n">
        <v>-90</v>
      </c>
      <c r="AA2384" t="n">
        <v>-8</v>
      </c>
      <c r="AB2384" t="n">
        <v>-68</v>
      </c>
      <c r="AC2384" t="n">
        <v>-126</v>
      </c>
      <c r="AD2384" t="n">
        <v>-292</v>
      </c>
      <c r="AE2384" t="n">
        <v>208</v>
      </c>
      <c r="AF2384" t="n">
        <v>13</v>
      </c>
      <c r="AG2384" t="n">
        <v>-258</v>
      </c>
      <c r="AH2384" t="n">
        <v>-457</v>
      </c>
      <c r="AI2384" t="n">
        <v>-494</v>
      </c>
      <c r="AJ2384" t="n">
        <v>-538</v>
      </c>
      <c r="AK2384" t="n">
        <v>-432</v>
      </c>
      <c r="AL2384" t="n">
        <v>-260</v>
      </c>
      <c r="AM2384" t="n">
        <v>-344</v>
      </c>
      <c r="AN2384" t="n">
        <v>-1574</v>
      </c>
      <c r="AO2384" t="n">
        <v>-326</v>
      </c>
      <c r="AP2384" t="n">
        <v>-68</v>
      </c>
      <c r="AQ2384" t="n">
        <v>-96</v>
      </c>
      <c r="AR2384" t="n">
        <v>-253</v>
      </c>
      <c r="AS2384" t="n">
        <v>-743</v>
      </c>
      <c r="AT2384" t="n">
        <v>-265</v>
      </c>
    </row>
    <row r="2385">
      <c r="A2385" t="inlineStr">
        <is>
          <t>Total-c</t>
        </is>
      </c>
      <c r="I2385">
        <f>SUM(I2382:I2383)</f>
        <v/>
      </c>
      <c r="J2385">
        <f>SUM(J2382:J2383)</f>
        <v/>
      </c>
      <c r="K2385">
        <f>SUM(K2382:K2383)</f>
        <v/>
      </c>
      <c r="L2385">
        <f>SUM(L2382:L2383)</f>
        <v/>
      </c>
      <c r="M2385">
        <f>SUM(M2382:M2383)</f>
        <v/>
      </c>
      <c r="N2385">
        <f>SUM(N2382:N2383)</f>
        <v/>
      </c>
      <c r="O2385">
        <f>SUM(O2382:O2383)</f>
        <v/>
      </c>
      <c r="P2385">
        <f>SUM(P2382:P2383)</f>
        <v/>
      </c>
      <c r="Q2385">
        <f>SUM(Q2382:Q2383)</f>
        <v/>
      </c>
      <c r="R2385">
        <f>SUM(R2382:R2383)</f>
        <v/>
      </c>
      <c r="S2385">
        <f>SUM(S2382:S2383)</f>
        <v/>
      </c>
      <c r="T2385">
        <f>SUM(T2382:T2383)</f>
        <v/>
      </c>
      <c r="U2385">
        <f>SUM(U2382:U2383)</f>
        <v/>
      </c>
      <c r="V2385">
        <f>SUM(V2382:V2383)</f>
        <v/>
      </c>
      <c r="W2385">
        <f>SUM(W2382:W2383)</f>
        <v/>
      </c>
      <c r="X2385">
        <f>SUM(X2382:X2383)</f>
        <v/>
      </c>
      <c r="Y2385">
        <f>SUM(Y2382:Y2383)</f>
        <v/>
      </c>
      <c r="Z2385">
        <f>SUM(Z2382:Z2383)</f>
        <v/>
      </c>
      <c r="AA2385">
        <f>SUM(AA2382:AA2383)</f>
        <v/>
      </c>
      <c r="AB2385">
        <f>SUM(AB2382:AB2383)</f>
        <v/>
      </c>
      <c r="AC2385">
        <f>SUM(AC2382:AC2383)</f>
        <v/>
      </c>
      <c r="AD2385">
        <f>SUM(AD2382:AD2383)</f>
        <v/>
      </c>
      <c r="AE2385">
        <f>SUM(AE2382:AE2383)</f>
        <v/>
      </c>
      <c r="AF2385">
        <f>SUM(AF2382:AF2383)</f>
        <v/>
      </c>
      <c r="AG2385">
        <f>SUM(AG2382:AG2383)</f>
        <v/>
      </c>
      <c r="AH2385">
        <f>SUM(AH2382:AH2383)</f>
        <v/>
      </c>
      <c r="AI2385">
        <f>SUM(AI2382:AI2383)</f>
        <v/>
      </c>
      <c r="AJ2385">
        <f>SUM(AJ2382:AJ2383)</f>
        <v/>
      </c>
      <c r="AK2385">
        <f>SUM(AK2382:AK2383)</f>
        <v/>
      </c>
      <c r="AL2385">
        <f>SUM(AL2382:AL2383)</f>
        <v/>
      </c>
      <c r="AM2385">
        <f>SUM(AM2382:AM2383)</f>
        <v/>
      </c>
      <c r="AN2385">
        <f>SUM(AN2382:AN2383)</f>
        <v/>
      </c>
      <c r="AO2385">
        <f>SUM(AO2382:AO2383)</f>
        <v/>
      </c>
      <c r="AP2385">
        <f>SUM(AP2382:AP2383)</f>
        <v/>
      </c>
      <c r="AQ2385">
        <f>SUM(AQ2382:AQ2383)</f>
        <v/>
      </c>
      <c r="AR2385">
        <f>SUM(AR2382:AR2383)</f>
        <v/>
      </c>
      <c r="AS2385">
        <f>SUM(AS2382:AS2383)</f>
        <v/>
      </c>
      <c r="AT2385">
        <f>SUM(AT2382:AT2383)</f>
        <v/>
      </c>
    </row>
    <row r="2386">
      <c r="A2386" t="inlineStr">
        <is>
          <t>Sum check</t>
        </is>
      </c>
      <c r="I2386">
        <f>I2384-I2385</f>
        <v/>
      </c>
      <c r="J2386">
        <f>J2384-J2385</f>
        <v/>
      </c>
      <c r="K2386">
        <f>K2384-K2385</f>
        <v/>
      </c>
      <c r="L2386">
        <f>L2384-L2385</f>
        <v/>
      </c>
      <c r="M2386">
        <f>M2384-M2385</f>
        <v/>
      </c>
      <c r="N2386">
        <f>N2384-N2385</f>
        <v/>
      </c>
      <c r="O2386">
        <f>O2384-O2385</f>
        <v/>
      </c>
      <c r="P2386">
        <f>P2384-P2385</f>
        <v/>
      </c>
      <c r="Q2386">
        <f>Q2384-Q2385</f>
        <v/>
      </c>
      <c r="R2386">
        <f>R2384-R2385</f>
        <v/>
      </c>
      <c r="S2386">
        <f>S2384-S2385</f>
        <v/>
      </c>
      <c r="T2386">
        <f>T2384-T2385</f>
        <v/>
      </c>
      <c r="U2386">
        <f>U2384-U2385</f>
        <v/>
      </c>
      <c r="V2386">
        <f>V2384-V2385</f>
        <v/>
      </c>
      <c r="W2386">
        <f>W2384-W2385</f>
        <v/>
      </c>
      <c r="X2386">
        <f>X2384-X2385</f>
        <v/>
      </c>
      <c r="Y2386">
        <f>Y2384-Y2385</f>
        <v/>
      </c>
      <c r="Z2386">
        <f>Z2384-Z2385</f>
        <v/>
      </c>
      <c r="AA2386">
        <f>AA2384-AA2385</f>
        <v/>
      </c>
      <c r="AB2386">
        <f>AB2384-AB2385</f>
        <v/>
      </c>
      <c r="AC2386">
        <f>AC2384-AC2385</f>
        <v/>
      </c>
      <c r="AD2386">
        <f>AD2384-AD2385</f>
        <v/>
      </c>
      <c r="AE2386">
        <f>AE2384-AE2385</f>
        <v/>
      </c>
      <c r="AF2386">
        <f>AF2384-AF2385</f>
        <v/>
      </c>
      <c r="AG2386">
        <f>AG2384-AG2385</f>
        <v/>
      </c>
      <c r="AH2386">
        <f>AH2384-AH2385</f>
        <v/>
      </c>
      <c r="AI2386">
        <f>AI2384-AI2385</f>
        <v/>
      </c>
      <c r="AJ2386">
        <f>AJ2384-AJ2385</f>
        <v/>
      </c>
      <c r="AK2386">
        <f>AK2384-AK2385</f>
        <v/>
      </c>
      <c r="AL2386">
        <f>AL2384-AL2385</f>
        <v/>
      </c>
      <c r="AM2386">
        <f>AM2384-AM2385</f>
        <v/>
      </c>
      <c r="AN2386">
        <f>AN2384-AN2385</f>
        <v/>
      </c>
      <c r="AO2386">
        <f>AO2384-AO2385</f>
        <v/>
      </c>
      <c r="AP2386">
        <f>AP2384-AP2385</f>
        <v/>
      </c>
      <c r="AQ2386">
        <f>AQ2384-AQ2385</f>
        <v/>
      </c>
      <c r="AR2386">
        <f>AR2384-AR2385</f>
        <v/>
      </c>
      <c r="AS2386">
        <f>AS2384-AS2385</f>
        <v/>
      </c>
      <c r="AT2386">
        <f>AT2384-AT2385</f>
        <v/>
      </c>
    </row>
    <row r="2388">
      <c r="A2388" t="inlineStr">
        <is>
          <t>Less: realized</t>
        </is>
      </c>
      <c r="C2388" t="inlineStr">
        <is>
          <t>Million</t>
        </is>
      </c>
      <c r="D2388" t="inlineStr">
        <is>
          <t>QQQQ</t>
        </is>
      </c>
      <c r="F2388" t="n">
        <v>2</v>
      </c>
      <c r="G2388" t="n">
        <v>8</v>
      </c>
      <c r="H2388" t="n">
        <v>7</v>
      </c>
      <c r="I2388" t="n">
        <v>0</v>
      </c>
      <c r="J2388" t="n">
        <v>17</v>
      </c>
      <c r="N2388" t="n">
        <v>29</v>
      </c>
      <c r="O2388" t="n">
        <v>29</v>
      </c>
      <c r="P2388" t="n">
        <v>2</v>
      </c>
      <c r="Q2388" t="n">
        <v>0</v>
      </c>
      <c r="R2388" t="n">
        <v>0</v>
      </c>
      <c r="S2388" t="n">
        <v>23</v>
      </c>
      <c r="T2388" t="n">
        <v>25</v>
      </c>
      <c r="U2388" t="n">
        <v>4</v>
      </c>
      <c r="V2388" t="n">
        <v>1</v>
      </c>
      <c r="W2388" t="n">
        <v>0</v>
      </c>
      <c r="X2388" t="n">
        <v>61</v>
      </c>
      <c r="Y2388" t="n">
        <v>66</v>
      </c>
      <c r="Z2388" t="n">
        <v>34</v>
      </c>
      <c r="AA2388" t="n">
        <v>53</v>
      </c>
      <c r="AB2388" t="n">
        <v>20</v>
      </c>
      <c r="AC2388" t="n">
        <v>90</v>
      </c>
      <c r="AD2388" t="n">
        <v>197</v>
      </c>
      <c r="AE2388" t="n">
        <v>57</v>
      </c>
      <c r="AF2388" t="n">
        <v>31</v>
      </c>
      <c r="AG2388" t="n">
        <v>13</v>
      </c>
      <c r="AH2388" t="n">
        <v>172</v>
      </c>
      <c r="AI2388" t="n">
        <v>273</v>
      </c>
      <c r="AJ2388" t="n">
        <v>343</v>
      </c>
      <c r="AK2388" t="n">
        <v>109</v>
      </c>
      <c r="AL2388" t="n">
        <v>123</v>
      </c>
      <c r="AM2388" t="n">
        <v>211</v>
      </c>
      <c r="AN2388" t="n">
        <v>786</v>
      </c>
      <c r="AO2388" t="n">
        <v>135</v>
      </c>
      <c r="AP2388" t="n">
        <v>40</v>
      </c>
      <c r="AQ2388" t="n">
        <v>31</v>
      </c>
      <c r="AR2388" t="n">
        <v>78</v>
      </c>
      <c r="AS2388" t="n">
        <v>284</v>
      </c>
      <c r="AT2388" t="n">
        <v>208</v>
      </c>
    </row>
    <row r="2389">
      <c r="A2389" t="inlineStr">
        <is>
          <t>Total</t>
        </is>
      </c>
      <c r="C2389" t="inlineStr">
        <is>
          <t>Million</t>
        </is>
      </c>
      <c r="D2389" t="inlineStr">
        <is>
          <t>QQQQ</t>
        </is>
      </c>
      <c r="E2389" t="inlineStr">
        <is>
          <t>Yes</t>
        </is>
      </c>
      <c r="I2389" t="n">
        <v>-12</v>
      </c>
      <c r="J2389" t="n">
        <v>-49</v>
      </c>
      <c r="K2389" t="n">
        <v>-40</v>
      </c>
      <c r="L2389" t="n">
        <v>-47</v>
      </c>
      <c r="N2389" t="n">
        <v>8</v>
      </c>
      <c r="O2389" t="n">
        <v>-99</v>
      </c>
      <c r="Q2389" t="n">
        <v>-30</v>
      </c>
      <c r="R2389" t="n">
        <v>-95</v>
      </c>
      <c r="S2389" t="n">
        <v>-170</v>
      </c>
      <c r="T2389" t="n">
        <v>-327</v>
      </c>
      <c r="U2389" t="n">
        <v>-111</v>
      </c>
      <c r="V2389" t="n">
        <v>-18</v>
      </c>
      <c r="W2389" t="n">
        <v>-25</v>
      </c>
      <c r="X2389" t="n">
        <v>49</v>
      </c>
      <c r="Y2389" t="n">
        <v>-105</v>
      </c>
      <c r="Z2389" t="n">
        <v>-56</v>
      </c>
      <c r="AA2389" t="n">
        <v>45</v>
      </c>
      <c r="AB2389" t="n">
        <v>-48</v>
      </c>
      <c r="AC2389" t="n">
        <v>-36</v>
      </c>
      <c r="AD2389" t="n">
        <v>-95</v>
      </c>
      <c r="AE2389" t="n">
        <v>265</v>
      </c>
      <c r="AF2389" t="n">
        <v>44</v>
      </c>
      <c r="AG2389" t="n">
        <v>-245</v>
      </c>
      <c r="AH2389" t="n">
        <v>-285</v>
      </c>
      <c r="AI2389" t="n">
        <v>-221</v>
      </c>
      <c r="AJ2389" t="n">
        <v>-195</v>
      </c>
      <c r="AK2389" t="n">
        <v>-323</v>
      </c>
      <c r="AL2389" t="n">
        <v>-137</v>
      </c>
      <c r="AM2389" t="n">
        <v>-133</v>
      </c>
      <c r="AN2389" t="n">
        <v>-788</v>
      </c>
      <c r="AO2389" t="n">
        <v>-191</v>
      </c>
      <c r="AP2389" t="n">
        <v>-28</v>
      </c>
      <c r="AQ2389" t="n">
        <v>-65</v>
      </c>
      <c r="AR2389" t="n">
        <v>-175</v>
      </c>
      <c r="AS2389" t="n">
        <v>-459</v>
      </c>
      <c r="AT2389" t="n">
        <v>-57</v>
      </c>
    </row>
    <row r="2390">
      <c r="A2390" t="inlineStr">
        <is>
          <t>Total-c</t>
        </is>
      </c>
      <c r="I2390">
        <f>SUM(I2384,I2388)</f>
        <v/>
      </c>
      <c r="J2390">
        <f>SUM(J2384,J2388)</f>
        <v/>
      </c>
      <c r="K2390">
        <f>SUM(K2384,K2388)</f>
        <v/>
      </c>
      <c r="L2390">
        <f>SUM(L2384,L2388)</f>
        <v/>
      </c>
      <c r="N2390">
        <f>SUM(N2384,N2388)</f>
        <v/>
      </c>
      <c r="O2390">
        <f>SUM(O2384,O2388)</f>
        <v/>
      </c>
      <c r="Q2390">
        <f>SUM(Q2384,Q2388)</f>
        <v/>
      </c>
      <c r="R2390">
        <f>SUM(R2384,R2388)</f>
        <v/>
      </c>
      <c r="S2390">
        <f>SUM(S2384,S2388)</f>
        <v/>
      </c>
      <c r="T2390">
        <f>SUM(T2384,T2388)</f>
        <v/>
      </c>
      <c r="U2390">
        <f>SUM(U2384,U2388)</f>
        <v/>
      </c>
      <c r="V2390">
        <f>SUM(V2384,V2388)</f>
        <v/>
      </c>
      <c r="W2390">
        <f>SUM(W2384,W2388)</f>
        <v/>
      </c>
      <c r="X2390">
        <f>SUM(X2384,X2388)</f>
        <v/>
      </c>
      <c r="Y2390">
        <f>SUM(Y2384,Y2388)</f>
        <v/>
      </c>
      <c r="Z2390">
        <f>SUM(Z2384,Z2388)</f>
        <v/>
      </c>
      <c r="AA2390">
        <f>SUM(AA2384,AA2388)</f>
        <v/>
      </c>
      <c r="AB2390">
        <f>SUM(AB2384,AB2388)</f>
        <v/>
      </c>
      <c r="AC2390">
        <f>SUM(AC2384,AC2388)</f>
        <v/>
      </c>
      <c r="AD2390">
        <f>SUM(AD2384,AD2388)</f>
        <v/>
      </c>
      <c r="AE2390">
        <f>SUM(AE2384,AE2388)</f>
        <v/>
      </c>
      <c r="AF2390">
        <f>SUM(AF2384,AF2388)</f>
        <v/>
      </c>
      <c r="AG2390">
        <f>SUM(AG2384,AG2388)</f>
        <v/>
      </c>
      <c r="AH2390">
        <f>SUM(AH2384,AH2388)</f>
        <v/>
      </c>
      <c r="AI2390">
        <f>SUM(AI2384,AI2388)</f>
        <v/>
      </c>
      <c r="AJ2390">
        <f>SUM(AJ2384,AJ2388)</f>
        <v/>
      </c>
      <c r="AK2390">
        <f>SUM(AK2384,AK2388)</f>
        <v/>
      </c>
      <c r="AL2390">
        <f>SUM(AL2384,AL2388)</f>
        <v/>
      </c>
      <c r="AM2390">
        <f>SUM(AM2384,AM2388)</f>
        <v/>
      </c>
      <c r="AN2390">
        <f>SUM(AN2384,AN2388)</f>
        <v/>
      </c>
      <c r="AO2390">
        <f>SUM(AO2384,AO2388)</f>
        <v/>
      </c>
      <c r="AP2390">
        <f>SUM(AP2384,AP2388)</f>
        <v/>
      </c>
      <c r="AQ2390">
        <f>SUM(AQ2384,AQ2388)</f>
        <v/>
      </c>
      <c r="AR2390">
        <f>SUM(AR2384,AR2388)</f>
        <v/>
      </c>
      <c r="AS2390">
        <f>SUM(AS2384,AS2388)</f>
        <v/>
      </c>
      <c r="AT2390">
        <f>SUM(AT2384,AT2388)</f>
        <v/>
      </c>
    </row>
    <row r="2391">
      <c r="A2391" t="inlineStr">
        <is>
          <t>Sum check</t>
        </is>
      </c>
      <c r="I2391">
        <f>I2389-I2390</f>
        <v/>
      </c>
      <c r="J2391">
        <f>J2389-J2390</f>
        <v/>
      </c>
      <c r="K2391">
        <f>K2389-K2390</f>
        <v/>
      </c>
      <c r="L2391">
        <f>L2389-L2390</f>
        <v/>
      </c>
      <c r="N2391">
        <f>N2389-N2390</f>
        <v/>
      </c>
      <c r="O2391">
        <f>O2389-O2390</f>
        <v/>
      </c>
      <c r="Q2391">
        <f>Q2389-Q2390</f>
        <v/>
      </c>
      <c r="R2391">
        <f>R2389-R2390</f>
        <v/>
      </c>
      <c r="S2391">
        <f>S2389-S2390</f>
        <v/>
      </c>
      <c r="T2391">
        <f>T2389-T2390</f>
        <v/>
      </c>
      <c r="U2391">
        <f>U2389-U2390</f>
        <v/>
      </c>
      <c r="V2391">
        <f>V2389-V2390</f>
        <v/>
      </c>
      <c r="W2391">
        <f>W2389-W2390</f>
        <v/>
      </c>
      <c r="X2391">
        <f>X2389-X2390</f>
        <v/>
      </c>
      <c r="Y2391">
        <f>Y2389-Y2390</f>
        <v/>
      </c>
      <c r="Z2391">
        <f>Z2389-Z2390</f>
        <v/>
      </c>
      <c r="AA2391">
        <f>AA2389-AA2390</f>
        <v/>
      </c>
      <c r="AB2391">
        <f>AB2389-AB2390</f>
        <v/>
      </c>
      <c r="AC2391">
        <f>AC2389-AC2390</f>
        <v/>
      </c>
      <c r="AD2391">
        <f>AD2389-AD2390</f>
        <v/>
      </c>
      <c r="AE2391">
        <f>AE2389-AE2390</f>
        <v/>
      </c>
      <c r="AF2391">
        <f>AF2389-AF2390</f>
        <v/>
      </c>
      <c r="AG2391">
        <f>AG2389-AG2390</f>
        <v/>
      </c>
      <c r="AH2391">
        <f>AH2389-AH2390</f>
        <v/>
      </c>
      <c r="AI2391">
        <f>AI2389-AI2390</f>
        <v/>
      </c>
      <c r="AJ2391">
        <f>AJ2389-AJ2390</f>
        <v/>
      </c>
      <c r="AK2391">
        <f>AK2389-AK2390</f>
        <v/>
      </c>
      <c r="AL2391">
        <f>AL2389-AL2390</f>
        <v/>
      </c>
      <c r="AM2391">
        <f>AM2389-AM2390</f>
        <v/>
      </c>
      <c r="AN2391">
        <f>AN2389-AN2390</f>
        <v/>
      </c>
      <c r="AO2391">
        <f>AO2389-AO2390</f>
        <v/>
      </c>
      <c r="AP2391">
        <f>AP2389-AP2390</f>
        <v/>
      </c>
      <c r="AQ2391">
        <f>AQ2389-AQ2390</f>
        <v/>
      </c>
      <c r="AR2391">
        <f>AR2389-AR2390</f>
        <v/>
      </c>
      <c r="AS2391">
        <f>AS2389-AS2390</f>
        <v/>
      </c>
      <c r="AT2391">
        <f>AT2389-AT2390</f>
        <v/>
      </c>
    </row>
    <row r="2393">
      <c r="A2393" t="inlineStr">
        <is>
          <t>Accumulated unrealized, end of period</t>
        </is>
      </c>
      <c r="C2393" t="inlineStr">
        <is>
          <t>Million</t>
        </is>
      </c>
      <c r="D2393" t="inlineStr">
        <is>
          <t>QQQQ</t>
        </is>
      </c>
      <c r="W2393" t="n">
        <v>-803</v>
      </c>
      <c r="Y2393" t="n">
        <v>-754</v>
      </c>
      <c r="Z2393" t="n">
        <v>-810</v>
      </c>
      <c r="AA2393" t="n">
        <v>-765</v>
      </c>
      <c r="AB2393" t="n">
        <v>-1517</v>
      </c>
      <c r="AC2393" t="n">
        <v>-1553</v>
      </c>
      <c r="AD2393" t="n">
        <v>-1553</v>
      </c>
      <c r="AE2393" t="n">
        <v>-1288</v>
      </c>
      <c r="AF2393" t="n">
        <v>-1244</v>
      </c>
      <c r="AG2393" t="n">
        <v>-1489</v>
      </c>
      <c r="AH2393" t="n">
        <v>-1774</v>
      </c>
      <c r="AI2393" t="n">
        <v>-1774</v>
      </c>
      <c r="AJ2393" t="n">
        <v>-1969</v>
      </c>
      <c r="AK2393" t="n">
        <v>-2292</v>
      </c>
      <c r="AL2393" t="n">
        <v>-2429</v>
      </c>
      <c r="AM2393" t="n">
        <v>-2562</v>
      </c>
      <c r="AN2393" t="n">
        <v>-2562</v>
      </c>
      <c r="AO2393" t="n">
        <v>-2753</v>
      </c>
      <c r="AP2393" t="n">
        <v>-2781</v>
      </c>
      <c r="AQ2393" t="n">
        <v>-2846</v>
      </c>
      <c r="AR2393" t="n">
        <v>-3021</v>
      </c>
      <c r="AS2393" t="n">
        <v>-3021</v>
      </c>
      <c r="AT2393" t="n">
        <v>-3078</v>
      </c>
    </row>
    <row r="2394">
      <c r="A2394" t="inlineStr">
        <is>
          <t>Accumulated unrealized, end of period-c</t>
        </is>
      </c>
      <c r="W2394">
        <f>SUM(W2375:W2376,W2384,W2388)</f>
        <v/>
      </c>
      <c r="Y2394">
        <f>SUM(Y2375:Y2376,Y2384,Y2388)</f>
        <v/>
      </c>
      <c r="Z2394">
        <f>SUM(Z2375:Z2376,Z2384,Z2388)</f>
        <v/>
      </c>
      <c r="AA2394">
        <f>SUM(AA2375:AA2376,AA2384,AA2388)</f>
        <v/>
      </c>
      <c r="AB2394">
        <f>SUM(AB2375:AB2376,AB2384,AB2388)</f>
        <v/>
      </c>
      <c r="AC2394">
        <f>SUM(AC2375:AC2376,AC2384,AC2388)</f>
        <v/>
      </c>
      <c r="AD2394">
        <f>SUM(AD2375:AD2376,AD2384,AD2388)</f>
        <v/>
      </c>
      <c r="AE2394">
        <f>SUM(AE2375:AE2376,AE2384,AE2388)</f>
        <v/>
      </c>
      <c r="AF2394">
        <f>SUM(AF2375:AF2376,AF2384,AF2388)</f>
        <v/>
      </c>
      <c r="AG2394">
        <f>SUM(AG2375:AG2376,AG2384,AG2388)</f>
        <v/>
      </c>
      <c r="AH2394">
        <f>SUM(AH2375:AH2376,AH2384,AH2388)</f>
        <v/>
      </c>
      <c r="AI2394">
        <f>SUM(AI2375:AI2376,AI2384,AI2388)</f>
        <v/>
      </c>
      <c r="AJ2394">
        <f>SUM(AJ2375:AJ2376,AJ2384,AJ2388)</f>
        <v/>
      </c>
      <c r="AK2394">
        <f>SUM(AK2375:AK2376,AK2384,AK2388)</f>
        <v/>
      </c>
      <c r="AL2394">
        <f>SUM(AL2375:AL2376,AL2384,AL2388)</f>
        <v/>
      </c>
      <c r="AM2394">
        <f>SUM(AM2375:AM2376,AM2384,AM2388)</f>
        <v/>
      </c>
      <c r="AN2394">
        <f>SUM(AN2375:AN2376,AN2384,AN2388)</f>
        <v/>
      </c>
      <c r="AO2394">
        <f>SUM(AO2375:AO2376,AO2384,AO2388)</f>
        <v/>
      </c>
      <c r="AP2394">
        <f>SUM(AP2375:AP2376,AP2384,AP2388)</f>
        <v/>
      </c>
      <c r="AQ2394">
        <f>SUM(AQ2375:AQ2376,AQ2384,AQ2388)</f>
        <v/>
      </c>
      <c r="AR2394">
        <f>SUM(AR2375:AR2376,AR2384,AR2388)</f>
        <v/>
      </c>
      <c r="AS2394">
        <f>SUM(AS2375:AS2376,AS2384,AS2388)</f>
        <v/>
      </c>
      <c r="AT2394">
        <f>SUM(AT2375:AT2376,AT2384,AT2388)</f>
        <v/>
      </c>
    </row>
    <row r="2395">
      <c r="A2395" t="inlineStr">
        <is>
          <t>Sum check</t>
        </is>
      </c>
      <c r="W2395">
        <f>W2393-W2394</f>
        <v/>
      </c>
      <c r="Y2395">
        <f>Y2393-Y2394</f>
        <v/>
      </c>
      <c r="Z2395">
        <f>Z2393-Z2394</f>
        <v/>
      </c>
      <c r="AA2395">
        <f>AA2393-AA2394</f>
        <v/>
      </c>
      <c r="AB2395">
        <f>AB2393-AB2394</f>
        <v/>
      </c>
      <c r="AC2395">
        <f>AC2393-AC2394</f>
        <v/>
      </c>
      <c r="AD2395">
        <f>AD2393-AD2394</f>
        <v/>
      </c>
      <c r="AE2395">
        <f>AE2393-AE2394</f>
        <v/>
      </c>
      <c r="AF2395">
        <f>AF2393-AF2394</f>
        <v/>
      </c>
      <c r="AG2395">
        <f>AG2393-AG2394</f>
        <v/>
      </c>
      <c r="AH2395">
        <f>AH2393-AH2394</f>
        <v/>
      </c>
      <c r="AI2395">
        <f>AI2393-AI2394</f>
        <v/>
      </c>
      <c r="AJ2395">
        <f>AJ2393-AJ2394</f>
        <v/>
      </c>
      <c r="AK2395">
        <f>AK2393-AK2394</f>
        <v/>
      </c>
      <c r="AL2395">
        <f>AL2393-AL2394</f>
        <v/>
      </c>
      <c r="AM2395">
        <f>AM2393-AM2394</f>
        <v/>
      </c>
      <c r="AN2395">
        <f>AN2393-AN2394</f>
        <v/>
      </c>
      <c r="AO2395">
        <f>AO2393-AO2394</f>
        <v/>
      </c>
      <c r="AP2395">
        <f>AP2393-AP2394</f>
        <v/>
      </c>
      <c r="AQ2395">
        <f>AQ2393-AQ2394</f>
        <v/>
      </c>
      <c r="AR2395">
        <f>AR2393-AR2394</f>
        <v/>
      </c>
      <c r="AS2395">
        <f>AS2393-AS2394</f>
        <v/>
      </c>
      <c r="AT2395">
        <f>AT2393-AT2394</f>
        <v/>
      </c>
    </row>
    <row r="2397">
      <c r="A2397" t="inlineStr">
        <is>
          <t>Carried interest not attributable to BAM shareholders</t>
        </is>
      </c>
      <c r="C2397" t="inlineStr">
        <is>
          <t>Million</t>
        </is>
      </c>
      <c r="D2397" t="inlineStr">
        <is>
          <t>QQQQ</t>
        </is>
      </c>
      <c r="AB2397" t="n">
        <v>273</v>
      </c>
      <c r="AC2397" t="n">
        <v>295</v>
      </c>
      <c r="AD2397" t="n">
        <v>295</v>
      </c>
      <c r="AE2397" t="n">
        <v>219</v>
      </c>
      <c r="AF2397" t="n">
        <v>212</v>
      </c>
      <c r="AG2397" t="n">
        <v>251</v>
      </c>
      <c r="AH2397" t="n">
        <v>351</v>
      </c>
      <c r="AI2397" t="n">
        <v>351</v>
      </c>
      <c r="AJ2397" t="n">
        <v>381</v>
      </c>
      <c r="AK2397" t="n">
        <v>469</v>
      </c>
      <c r="AL2397" t="n">
        <v>499</v>
      </c>
      <c r="AM2397" t="n">
        <v>496</v>
      </c>
      <c r="AN2397" t="n">
        <v>496</v>
      </c>
      <c r="AO2397" t="n">
        <v>519</v>
      </c>
      <c r="AP2397" t="n">
        <v>483</v>
      </c>
      <c r="AQ2397" t="n">
        <v>505</v>
      </c>
      <c r="AR2397" t="n">
        <v>547</v>
      </c>
      <c r="AS2397" t="n">
        <v>547</v>
      </c>
      <c r="AT2397" t="n">
        <v>579</v>
      </c>
    </row>
    <row r="2398">
      <c r="A2398" t="inlineStr">
        <is>
          <t>Accumulated unrealized, end of period, net</t>
        </is>
      </c>
      <c r="C2398" t="inlineStr">
        <is>
          <t>Million</t>
        </is>
      </c>
      <c r="D2398" t="inlineStr">
        <is>
          <t>QQQQ</t>
        </is>
      </c>
      <c r="F2398" t="n">
        <v>-191</v>
      </c>
      <c r="G2398" t="n">
        <v>-209</v>
      </c>
      <c r="H2398" t="n">
        <v>-211</v>
      </c>
      <c r="I2398" t="n">
        <v>-223</v>
      </c>
      <c r="J2398" t="n">
        <v>-223</v>
      </c>
      <c r="K2398" t="n">
        <v>-263</v>
      </c>
      <c r="L2398" t="n">
        <v>-310</v>
      </c>
      <c r="M2398" t="n">
        <v>-330</v>
      </c>
      <c r="N2398" t="n">
        <v>-322</v>
      </c>
      <c r="O2398" t="n">
        <v>-322</v>
      </c>
      <c r="P2398" t="n">
        <v>-354</v>
      </c>
      <c r="Q2398" t="n">
        <v>-384</v>
      </c>
      <c r="R2398" t="n">
        <v>-479</v>
      </c>
      <c r="S2398" t="n">
        <v>-649</v>
      </c>
      <c r="T2398" t="n">
        <v>-649</v>
      </c>
      <c r="U2398" t="n">
        <v>-760</v>
      </c>
      <c r="V2398" t="n">
        <v>-778</v>
      </c>
      <c r="W2398" t="n">
        <v>-803</v>
      </c>
      <c r="X2398" t="n">
        <v>-754</v>
      </c>
      <c r="Y2398" t="n">
        <v>-754</v>
      </c>
      <c r="Z2398" t="n">
        <v>-810</v>
      </c>
      <c r="AA2398" t="n">
        <v>-765</v>
      </c>
      <c r="AB2398" t="n">
        <v>-1244</v>
      </c>
      <c r="AC2398" t="n">
        <v>-1258</v>
      </c>
      <c r="AD2398" t="n">
        <v>-1258</v>
      </c>
      <c r="AE2398" t="n">
        <v>-1069</v>
      </c>
      <c r="AF2398" t="n">
        <v>-1032</v>
      </c>
      <c r="AG2398" t="n">
        <v>-1238</v>
      </c>
      <c r="AH2398" t="n">
        <v>-1423</v>
      </c>
      <c r="AI2398" t="n">
        <v>-1423</v>
      </c>
      <c r="AJ2398" t="n">
        <v>-1588</v>
      </c>
      <c r="AK2398" t="n">
        <v>-1823</v>
      </c>
      <c r="AL2398" t="n">
        <v>-1930</v>
      </c>
      <c r="AM2398" t="n">
        <v>-2066</v>
      </c>
      <c r="AN2398" t="n">
        <v>-2066</v>
      </c>
      <c r="AO2398" t="n">
        <v>-2234</v>
      </c>
      <c r="AP2398" t="n">
        <v>-2298</v>
      </c>
      <c r="AQ2398" t="n">
        <v>-2341</v>
      </c>
      <c r="AR2398" t="n">
        <v>-2474</v>
      </c>
      <c r="AS2398" t="n">
        <v>-2474</v>
      </c>
      <c r="AT2398" t="n">
        <v>-2499</v>
      </c>
    </row>
    <row r="2399">
      <c r="A2399" t="inlineStr">
        <is>
          <t>Accumulated unrealized, end of period, net-c</t>
        </is>
      </c>
      <c r="F2399">
        <f>SUM(F2397,F2388,F2384,F2375:F2376)</f>
        <v/>
      </c>
      <c r="G2399">
        <f>SUM(G2397,G2388,G2384,G2375:G2376)</f>
        <v/>
      </c>
      <c r="H2399">
        <f>SUM(H2397,H2388,H2384,H2375:H2376)</f>
        <v/>
      </c>
      <c r="I2399">
        <f>SUM(I2397,I2388,I2384,I2375:I2376)</f>
        <v/>
      </c>
      <c r="J2399">
        <f>SUM(J2397,J2388,J2384,J2375:J2376)</f>
        <v/>
      </c>
      <c r="K2399">
        <f>SUM(K2397,K2388,K2384,K2375:K2376)</f>
        <v/>
      </c>
      <c r="L2399">
        <f>SUM(L2397,L2388,L2384,L2375:L2376)</f>
        <v/>
      </c>
      <c r="M2399">
        <f>SUM(M2397,M2388,M2384,M2375:M2376)</f>
        <v/>
      </c>
      <c r="N2399">
        <f>SUM(N2397,N2388,N2384,N2375:N2376)</f>
        <v/>
      </c>
      <c r="O2399">
        <f>SUM(O2397,O2388,O2384,O2375:O2376)</f>
        <v/>
      </c>
      <c r="P2399">
        <f>SUM(P2397,P2388,P2384,P2375:P2376)</f>
        <v/>
      </c>
      <c r="Q2399">
        <f>SUM(Q2397,Q2388,Q2384,Q2375:Q2376)</f>
        <v/>
      </c>
      <c r="R2399">
        <f>SUM(R2397,R2388,R2384,R2375:R2376)</f>
        <v/>
      </c>
      <c r="S2399">
        <f>SUM(S2397,S2388,S2384,S2375:S2376)</f>
        <v/>
      </c>
      <c r="T2399">
        <f>SUM(T2397,T2388,T2384,T2375:T2376)</f>
        <v/>
      </c>
      <c r="U2399">
        <f>SUM(U2397,U2388,U2384,U2375:U2376)</f>
        <v/>
      </c>
      <c r="V2399">
        <f>SUM(V2397,V2388,V2384,V2375:V2376)</f>
        <v/>
      </c>
      <c r="W2399">
        <f>SUM(W2397,W2388,W2384,W2375:W2376)</f>
        <v/>
      </c>
      <c r="X2399">
        <f>SUM(X2397,X2388,X2384,X2375:X2376)</f>
        <v/>
      </c>
      <c r="Y2399">
        <f>SUM(Y2397,Y2388,Y2384,Y2375:Y2376)</f>
        <v/>
      </c>
      <c r="Z2399">
        <f>SUM(Z2397,Z2388,Z2384,Z2375:Z2376)</f>
        <v/>
      </c>
      <c r="AA2399">
        <f>SUM(AA2397,AA2388,AA2384,AA2375:AA2376)</f>
        <v/>
      </c>
      <c r="AB2399">
        <f>SUM(AB2397,AB2388,AB2384,AB2375:AB2376)</f>
        <v/>
      </c>
      <c r="AC2399">
        <f>SUM(AC2397,AC2388,AC2384,AC2375:AC2376)</f>
        <v/>
      </c>
      <c r="AD2399">
        <f>SUM(AD2397,AD2388,AD2384,AD2375:AD2376)</f>
        <v/>
      </c>
      <c r="AE2399">
        <f>SUM(AE2397,AE2388,AE2384,AE2375:AE2376)</f>
        <v/>
      </c>
      <c r="AF2399">
        <f>SUM(AF2397,AF2388,AF2384,AF2375:AF2376)</f>
        <v/>
      </c>
      <c r="AG2399">
        <f>SUM(AG2397,AG2388,AG2384,AG2375:AG2376)</f>
        <v/>
      </c>
      <c r="AH2399">
        <f>SUM(AH2397,AH2388,AH2384,AH2375:AH2376)</f>
        <v/>
      </c>
      <c r="AI2399">
        <f>SUM(AI2397,AI2388,AI2384,AI2375:AI2376)</f>
        <v/>
      </c>
      <c r="AJ2399">
        <f>SUM(AJ2397,AJ2388,AJ2384,AJ2375:AJ2376)</f>
        <v/>
      </c>
      <c r="AK2399">
        <f>SUM(AK2397,AK2388,AK2384,AK2375:AK2376)</f>
        <v/>
      </c>
      <c r="AL2399">
        <f>SUM(AL2397,AL2388,AL2384,AL2375:AL2376)</f>
        <v/>
      </c>
      <c r="AM2399">
        <f>SUM(AM2397,AM2388,AM2384,AM2375:AM2376)</f>
        <v/>
      </c>
      <c r="AN2399">
        <f>SUM(AN2397,AN2388,AN2384,AN2375:AN2376)</f>
        <v/>
      </c>
      <c r="AO2399">
        <f>SUM(AO2397,AO2388,AO2384,AO2375:AO2376)</f>
        <v/>
      </c>
      <c r="AP2399">
        <f>SUM(AP2397,AP2388,AP2384,AP2375:AP2376)</f>
        <v/>
      </c>
      <c r="AQ2399">
        <f>SUM(AQ2397,AQ2388,AQ2384,AQ2375:AQ2376)</f>
        <v/>
      </c>
      <c r="AR2399">
        <f>SUM(AR2397,AR2388,AR2384,AR2375:AR2376)</f>
        <v/>
      </c>
      <c r="AS2399">
        <f>SUM(AS2397,AS2388,AS2384,AS2375:AS2376)</f>
        <v/>
      </c>
      <c r="AT2399">
        <f>SUM(AT2397,AT2388,AT2384,AT2375:AT2376)</f>
        <v/>
      </c>
    </row>
    <row r="2400">
      <c r="A2400" t="inlineStr">
        <is>
          <t>Sum check</t>
        </is>
      </c>
      <c r="F2400">
        <f>F2398-F2399</f>
        <v/>
      </c>
      <c r="G2400">
        <f>G2398-G2399</f>
        <v/>
      </c>
      <c r="H2400">
        <f>H2398-H2399</f>
        <v/>
      </c>
      <c r="I2400">
        <f>I2398-I2399</f>
        <v/>
      </c>
      <c r="J2400">
        <f>J2398-J2399</f>
        <v/>
      </c>
      <c r="K2400">
        <f>K2398-K2399</f>
        <v/>
      </c>
      <c r="L2400">
        <f>L2398-L2399</f>
        <v/>
      </c>
      <c r="M2400">
        <f>M2398-M2399</f>
        <v/>
      </c>
      <c r="N2400">
        <f>N2398-N2399</f>
        <v/>
      </c>
      <c r="O2400">
        <f>O2398-O2399</f>
        <v/>
      </c>
      <c r="P2400">
        <f>P2398-P2399</f>
        <v/>
      </c>
      <c r="Q2400">
        <f>Q2398-Q2399</f>
        <v/>
      </c>
      <c r="R2400">
        <f>R2398-R2399</f>
        <v/>
      </c>
      <c r="S2400">
        <f>S2398-S2399</f>
        <v/>
      </c>
      <c r="T2400">
        <f>T2398-T2399</f>
        <v/>
      </c>
      <c r="U2400">
        <f>U2398-U2399</f>
        <v/>
      </c>
      <c r="V2400">
        <f>V2398-V2399</f>
        <v/>
      </c>
      <c r="W2400">
        <f>W2398-W2399</f>
        <v/>
      </c>
      <c r="X2400">
        <f>X2398-X2399</f>
        <v/>
      </c>
      <c r="Y2400">
        <f>Y2398-Y2399</f>
        <v/>
      </c>
      <c r="Z2400">
        <f>Z2398-Z2399</f>
        <v/>
      </c>
      <c r="AA2400">
        <f>AA2398-AA2399</f>
        <v/>
      </c>
      <c r="AB2400">
        <f>AB2398-AB2399</f>
        <v/>
      </c>
      <c r="AC2400">
        <f>AC2398-AC2399</f>
        <v/>
      </c>
      <c r="AD2400">
        <f>AD2398-AD2399</f>
        <v/>
      </c>
      <c r="AE2400">
        <f>AE2398-AE2399</f>
        <v/>
      </c>
      <c r="AF2400">
        <f>AF2398-AF2399</f>
        <v/>
      </c>
      <c r="AG2400">
        <f>AG2398-AG2399</f>
        <v/>
      </c>
      <c r="AH2400">
        <f>AH2398-AH2399</f>
        <v/>
      </c>
      <c r="AI2400">
        <f>AI2398-AI2399</f>
        <v/>
      </c>
      <c r="AJ2400">
        <f>AJ2398-AJ2399</f>
        <v/>
      </c>
      <c r="AK2400">
        <f>AK2398-AK2399</f>
        <v/>
      </c>
      <c r="AL2400">
        <f>AL2398-AL2399</f>
        <v/>
      </c>
      <c r="AM2400">
        <f>AM2398-AM2399</f>
        <v/>
      </c>
      <c r="AN2400">
        <f>AN2398-AN2399</f>
        <v/>
      </c>
      <c r="AO2400">
        <f>AO2398-AO2399</f>
        <v/>
      </c>
      <c r="AP2400">
        <f>AP2398-AP2399</f>
        <v/>
      </c>
      <c r="AQ2400">
        <f>AQ2398-AQ2399</f>
        <v/>
      </c>
      <c r="AR2400">
        <f>AR2398-AR2399</f>
        <v/>
      </c>
      <c r="AS2400">
        <f>AS2398-AS2399</f>
        <v/>
      </c>
      <c r="AT2400">
        <f>AT2398-AT2399</f>
        <v/>
      </c>
    </row>
    <row r="2402">
      <c r="A2402" t="inlineStr">
        <is>
          <t>Net</t>
        </is>
      </c>
    </row>
    <row r="2403">
      <c r="A2403" t="inlineStr">
        <is>
          <t>Accumulated unrealized, beginning of year</t>
        </is>
      </c>
      <c r="C2403" t="inlineStr">
        <is>
          <t>Million</t>
        </is>
      </c>
      <c r="D2403" t="inlineStr">
        <is>
          <t>QQQQ</t>
        </is>
      </c>
      <c r="F2403" t="n">
        <v>314</v>
      </c>
      <c r="G2403" t="n">
        <v>345</v>
      </c>
      <c r="H2403" t="n">
        <v>407</v>
      </c>
      <c r="I2403" t="n">
        <v>415</v>
      </c>
      <c r="J2403" t="n">
        <v>314</v>
      </c>
      <c r="K2403" t="n">
        <v>435</v>
      </c>
      <c r="L2403" t="n">
        <v>532</v>
      </c>
      <c r="M2403" t="n">
        <v>615</v>
      </c>
      <c r="N2403" t="n">
        <v>653</v>
      </c>
      <c r="O2403" t="n">
        <v>435</v>
      </c>
      <c r="P2403" t="n">
        <v>576</v>
      </c>
      <c r="Q2403" t="n">
        <v>710</v>
      </c>
      <c r="R2403" t="n">
        <v>835</v>
      </c>
      <c r="S2403" t="n">
        <v>1082</v>
      </c>
      <c r="T2403" t="n">
        <v>576</v>
      </c>
      <c r="U2403" t="n">
        <v>1430</v>
      </c>
      <c r="V2403" t="n">
        <v>1656</v>
      </c>
      <c r="W2403" t="n">
        <v>1749</v>
      </c>
      <c r="X2403" t="n">
        <v>1809</v>
      </c>
      <c r="Y2403" t="n">
        <v>1430</v>
      </c>
      <c r="Z2403" t="n">
        <v>1732</v>
      </c>
      <c r="AA2403" t="n">
        <v>1889</v>
      </c>
      <c r="AB2403" t="n">
        <v>1772</v>
      </c>
      <c r="AC2403" t="n">
        <v>2607</v>
      </c>
      <c r="AD2403" t="n">
        <v>1732</v>
      </c>
      <c r="AE2403" t="n">
        <v>2659</v>
      </c>
      <c r="AF2403" t="n">
        <v>2296</v>
      </c>
      <c r="AG2403" t="n">
        <v>2090</v>
      </c>
      <c r="AH2403" t="n">
        <v>2506</v>
      </c>
      <c r="AI2403" t="n">
        <v>2659</v>
      </c>
      <c r="AJ2403" t="n">
        <v>2921</v>
      </c>
      <c r="AK2403" t="n">
        <v>3441</v>
      </c>
      <c r="AL2403" t="n">
        <v>3916</v>
      </c>
      <c r="AM2403" t="n">
        <v>4421</v>
      </c>
      <c r="AN2403" t="n">
        <v>2921</v>
      </c>
      <c r="AO2403" t="n">
        <v>5185</v>
      </c>
      <c r="AP2403" t="n">
        <v>5651</v>
      </c>
      <c r="AQ2403" t="n">
        <v>5852</v>
      </c>
      <c r="AR2403" t="n">
        <v>5957</v>
      </c>
      <c r="AS2403" t="n">
        <v>5185</v>
      </c>
      <c r="AT2403" t="n">
        <v>6122</v>
      </c>
    </row>
    <row r="2404">
      <c r="A2404" t="inlineStr">
        <is>
          <t>Oaktree acquisition</t>
        </is>
      </c>
      <c r="C2404" t="inlineStr">
        <is>
          <t>Million</t>
        </is>
      </c>
      <c r="D2404" t="inlineStr">
        <is>
          <t>QQQQ</t>
        </is>
      </c>
      <c r="AB2404" t="n">
        <v>642</v>
      </c>
      <c r="AD2404" t="n">
        <v>642</v>
      </c>
    </row>
    <row r="2405">
      <c r="A2405" t="inlineStr">
        <is>
          <t>Total</t>
        </is>
      </c>
      <c r="C2405" t="inlineStr">
        <is>
          <t>Million</t>
        </is>
      </c>
      <c r="D2405" t="inlineStr">
        <is>
          <t>QQQQ</t>
        </is>
      </c>
      <c r="AB2405" t="n">
        <v>2414</v>
      </c>
      <c r="AC2405" t="n">
        <v>2607</v>
      </c>
      <c r="AD2405" t="n">
        <v>2374</v>
      </c>
      <c r="AG2405" t="n">
        <v>2090</v>
      </c>
      <c r="AI2405" t="n">
        <v>2659</v>
      </c>
    </row>
    <row r="2406">
      <c r="A2406" t="inlineStr">
        <is>
          <t>Total-c</t>
        </is>
      </c>
      <c r="AB2406">
        <f>SUM(AB2403:AB2404)</f>
        <v/>
      </c>
      <c r="AC2406">
        <f>SUM(AC2403:AC2404)</f>
        <v/>
      </c>
      <c r="AD2406">
        <f>SUM(AD2403:AD2404)</f>
        <v/>
      </c>
      <c r="AG2406">
        <f>SUM(AG2403:AG2404)</f>
        <v/>
      </c>
      <c r="AI2406">
        <f>SUM(AI2403:AI2404)</f>
        <v/>
      </c>
    </row>
    <row r="2407">
      <c r="A2407" t="inlineStr">
        <is>
          <t>Sum check</t>
        </is>
      </c>
      <c r="AB2407">
        <f>AB2405-AB2406</f>
        <v/>
      </c>
      <c r="AC2407">
        <f>AC2405-AC2406</f>
        <v/>
      </c>
      <c r="AD2407">
        <f>AD2405-AD2406</f>
        <v/>
      </c>
      <c r="AG2407">
        <f>AG2405-AG2406</f>
        <v/>
      </c>
      <c r="AI2407">
        <f>AI2405-AI2406</f>
        <v/>
      </c>
    </row>
    <row r="2409">
      <c r="A2409" t="inlineStr">
        <is>
          <t>In-period change</t>
        </is>
      </c>
    </row>
    <row r="2410">
      <c r="A2410" t="inlineStr">
        <is>
          <t>Unrealized in the year</t>
        </is>
      </c>
      <c r="C2410" t="inlineStr">
        <is>
          <t>Million</t>
        </is>
      </c>
      <c r="D2410" t="inlineStr">
        <is>
          <t>QQQQ</t>
        </is>
      </c>
      <c r="I2410" t="n">
        <v>28</v>
      </c>
      <c r="J2410" t="n">
        <v>234</v>
      </c>
      <c r="K2410" t="n">
        <v>69</v>
      </c>
      <c r="L2410" t="n">
        <v>77</v>
      </c>
      <c r="M2410" t="n">
        <v>35</v>
      </c>
      <c r="N2410" t="n">
        <v>80</v>
      </c>
      <c r="O2410" t="n">
        <v>261</v>
      </c>
      <c r="P2410" t="n">
        <v>117</v>
      </c>
      <c r="Q2410" t="n">
        <v>146</v>
      </c>
      <c r="R2410" t="n">
        <v>270</v>
      </c>
      <c r="S2410" t="n">
        <v>398</v>
      </c>
      <c r="T2410" t="n">
        <v>931</v>
      </c>
      <c r="U2410" t="n">
        <v>234</v>
      </c>
      <c r="V2410" t="n">
        <v>171</v>
      </c>
      <c r="W2410" t="n">
        <v>82</v>
      </c>
      <c r="X2410" t="n">
        <v>113</v>
      </c>
      <c r="Y2410" t="n">
        <v>600</v>
      </c>
      <c r="Z2410" t="n">
        <v>235</v>
      </c>
      <c r="AA2410" t="n">
        <v>14</v>
      </c>
      <c r="AB2410" t="n">
        <v>277</v>
      </c>
      <c r="AC2410" t="n">
        <v>181</v>
      </c>
      <c r="AD2410" t="n">
        <v>707</v>
      </c>
      <c r="AE2410" t="n">
        <v>-153</v>
      </c>
      <c r="AF2410" t="n">
        <v>-159</v>
      </c>
      <c r="AG2410" t="n">
        <v>425</v>
      </c>
      <c r="AH2410" t="n">
        <v>577</v>
      </c>
      <c r="AI2410" t="n">
        <v>690</v>
      </c>
      <c r="AJ2410" t="n">
        <v>982</v>
      </c>
      <c r="AK2410" t="n">
        <v>670</v>
      </c>
      <c r="AL2410" t="n">
        <v>735</v>
      </c>
      <c r="AM2410" t="n">
        <v>983</v>
      </c>
      <c r="AN2410" t="n">
        <v>3370</v>
      </c>
      <c r="AO2410" t="n">
        <v>597</v>
      </c>
      <c r="AP2410" t="n">
        <v>430</v>
      </c>
      <c r="AQ2410" t="n">
        <v>261</v>
      </c>
      <c r="AR2410" t="n">
        <v>404</v>
      </c>
      <c r="AS2410" t="n">
        <v>1692</v>
      </c>
      <c r="AT2410" t="n">
        <v>397</v>
      </c>
    </row>
    <row r="2411">
      <c r="A2411" t="inlineStr">
        <is>
          <t>Foreign currency revaluation</t>
        </is>
      </c>
      <c r="C2411" t="inlineStr">
        <is>
          <t>Million</t>
        </is>
      </c>
      <c r="D2411" t="inlineStr">
        <is>
          <t>QQQQ</t>
        </is>
      </c>
      <c r="I2411" t="n">
        <v>-8</v>
      </c>
      <c r="J2411" t="n">
        <v>-81</v>
      </c>
      <c r="K2411" t="n">
        <v>28</v>
      </c>
      <c r="L2411" t="n">
        <v>6</v>
      </c>
      <c r="M2411" t="n">
        <v>3</v>
      </c>
      <c r="N2411" t="n">
        <v>-8</v>
      </c>
      <c r="O2411" t="n">
        <v>29</v>
      </c>
      <c r="P2411" t="n">
        <v>20</v>
      </c>
      <c r="Q2411" t="n">
        <v>-21</v>
      </c>
      <c r="R2411" t="n">
        <v>2</v>
      </c>
      <c r="S2411" t="n">
        <v>-4</v>
      </c>
      <c r="T2411" t="n">
        <v>-3</v>
      </c>
      <c r="U2411" t="n">
        <v>12</v>
      </c>
      <c r="V2411" t="n">
        <v>-76</v>
      </c>
      <c r="W2411" t="n">
        <v>-22</v>
      </c>
      <c r="X2411" t="n">
        <v>-24</v>
      </c>
      <c r="Y2411" t="n">
        <v>-110</v>
      </c>
      <c r="Z2411" t="n">
        <v>7</v>
      </c>
      <c r="AA2411" t="n">
        <v>6</v>
      </c>
      <c r="AB2411" t="n">
        <v>-45</v>
      </c>
      <c r="AC2411" t="n">
        <v>13</v>
      </c>
      <c r="AD2411" t="n">
        <v>-19</v>
      </c>
      <c r="AE2411" t="n">
        <v>-135</v>
      </c>
      <c r="AF2411" t="n">
        <v>-2</v>
      </c>
      <c r="AG2411" t="n">
        <v>20</v>
      </c>
      <c r="AH2411" t="n">
        <v>100</v>
      </c>
      <c r="AI2411" t="n">
        <v>-17</v>
      </c>
      <c r="AJ2411" t="n">
        <v>-124</v>
      </c>
      <c r="AK2411" t="n">
        <v>31</v>
      </c>
      <c r="AL2411" t="n">
        <v>-49</v>
      </c>
      <c r="AM2411" t="n">
        <v>-37</v>
      </c>
      <c r="AN2411" t="n">
        <v>-179</v>
      </c>
      <c r="AO2411" t="n">
        <v>37</v>
      </c>
      <c r="AP2411" t="n">
        <v>-170</v>
      </c>
      <c r="AQ2411" t="n">
        <v>-56</v>
      </c>
      <c r="AR2411" t="n">
        <v>44</v>
      </c>
      <c r="AS2411" t="n">
        <v>-145</v>
      </c>
      <c r="AT2411" t="n">
        <v>19</v>
      </c>
    </row>
    <row r="2412">
      <c r="A2412" t="inlineStr">
        <is>
          <t>Total</t>
        </is>
      </c>
      <c r="C2412" t="inlineStr">
        <is>
          <t>Million</t>
        </is>
      </c>
      <c r="D2412" t="inlineStr">
        <is>
          <t>QQQQ</t>
        </is>
      </c>
      <c r="F2412" t="n">
        <v>33</v>
      </c>
      <c r="G2412" t="n">
        <v>77</v>
      </c>
      <c r="H2412" t="n">
        <v>23</v>
      </c>
      <c r="I2412" t="n">
        <v>20</v>
      </c>
      <c r="J2412" t="n">
        <v>153</v>
      </c>
      <c r="K2412" t="n">
        <v>97</v>
      </c>
      <c r="L2412" t="n">
        <v>83</v>
      </c>
      <c r="M2412" t="n">
        <v>38</v>
      </c>
      <c r="N2412" t="n">
        <v>72</v>
      </c>
      <c r="O2412" t="n">
        <v>290</v>
      </c>
      <c r="P2412" t="n">
        <v>137</v>
      </c>
      <c r="Q2412" t="n">
        <v>125</v>
      </c>
      <c r="R2412" t="n">
        <v>272</v>
      </c>
      <c r="S2412" t="n">
        <v>394</v>
      </c>
      <c r="T2412" t="n">
        <v>928</v>
      </c>
      <c r="U2412" t="n">
        <v>246</v>
      </c>
      <c r="V2412" t="n">
        <v>95</v>
      </c>
      <c r="W2412" t="n">
        <v>60</v>
      </c>
      <c r="X2412" t="n">
        <v>89</v>
      </c>
      <c r="Y2412" t="n">
        <v>490</v>
      </c>
      <c r="Z2412" t="n">
        <v>242</v>
      </c>
      <c r="AA2412" t="n">
        <v>20</v>
      </c>
      <c r="AB2412" t="n">
        <v>232</v>
      </c>
      <c r="AC2412" t="n">
        <v>194</v>
      </c>
      <c r="AD2412" t="n">
        <v>688</v>
      </c>
      <c r="AE2412" t="n">
        <v>-288</v>
      </c>
      <c r="AF2412" t="n">
        <v>-161</v>
      </c>
      <c r="AG2412" t="n">
        <v>445</v>
      </c>
      <c r="AH2412" t="n">
        <v>677</v>
      </c>
      <c r="AI2412" t="n">
        <v>673</v>
      </c>
      <c r="AJ2412" t="n">
        <v>858</v>
      </c>
      <c r="AK2412" t="n">
        <v>701</v>
      </c>
      <c r="AL2412" t="n">
        <v>686</v>
      </c>
      <c r="AM2412" t="n">
        <v>946</v>
      </c>
      <c r="AN2412" t="n">
        <v>3191</v>
      </c>
      <c r="AO2412" t="n">
        <v>634</v>
      </c>
      <c r="AP2412" t="n">
        <v>260</v>
      </c>
      <c r="AQ2412" t="n">
        <v>205</v>
      </c>
      <c r="AR2412" t="n">
        <v>448</v>
      </c>
      <c r="AS2412" t="n">
        <v>1547</v>
      </c>
      <c r="AT2412" t="n">
        <v>416</v>
      </c>
    </row>
    <row r="2413">
      <c r="A2413" t="inlineStr">
        <is>
          <t>Total-c</t>
        </is>
      </c>
      <c r="I2413">
        <f>SUM(I2410:I2411)</f>
        <v/>
      </c>
      <c r="J2413">
        <f>SUM(J2410:J2411)</f>
        <v/>
      </c>
      <c r="K2413">
        <f>SUM(K2410:K2411)</f>
        <v/>
      </c>
      <c r="L2413">
        <f>SUM(L2410:L2411)</f>
        <v/>
      </c>
      <c r="M2413">
        <f>SUM(M2410:M2411)</f>
        <v/>
      </c>
      <c r="N2413">
        <f>SUM(N2410:N2411)</f>
        <v/>
      </c>
      <c r="O2413">
        <f>SUM(O2410:O2411)</f>
        <v/>
      </c>
      <c r="P2413">
        <f>SUM(P2410:P2411)</f>
        <v/>
      </c>
      <c r="Q2413">
        <f>SUM(Q2410:Q2411)</f>
        <v/>
      </c>
      <c r="R2413">
        <f>SUM(R2410:R2411)</f>
        <v/>
      </c>
      <c r="S2413">
        <f>SUM(S2410:S2411)</f>
        <v/>
      </c>
      <c r="T2413">
        <f>SUM(T2410:T2411)</f>
        <v/>
      </c>
      <c r="U2413">
        <f>SUM(U2410:U2411)</f>
        <v/>
      </c>
      <c r="V2413">
        <f>SUM(V2410:V2411)</f>
        <v/>
      </c>
      <c r="W2413">
        <f>SUM(W2410:W2411)</f>
        <v/>
      </c>
      <c r="X2413">
        <f>SUM(X2410:X2411)</f>
        <v/>
      </c>
      <c r="Y2413">
        <f>SUM(Y2410:Y2411)</f>
        <v/>
      </c>
      <c r="Z2413">
        <f>SUM(Z2410:Z2411)</f>
        <v/>
      </c>
      <c r="AA2413">
        <f>SUM(AA2410:AA2411)</f>
        <v/>
      </c>
      <c r="AB2413">
        <f>SUM(AB2410:AB2411)</f>
        <v/>
      </c>
      <c r="AC2413">
        <f>SUM(AC2410:AC2411)</f>
        <v/>
      </c>
      <c r="AD2413">
        <f>SUM(AD2410:AD2411)</f>
        <v/>
      </c>
      <c r="AE2413">
        <f>SUM(AE2410:AE2411)</f>
        <v/>
      </c>
      <c r="AF2413">
        <f>SUM(AF2410:AF2411)</f>
        <v/>
      </c>
      <c r="AG2413">
        <f>SUM(AG2410:AG2411)</f>
        <v/>
      </c>
      <c r="AH2413">
        <f>SUM(AH2410:AH2411)</f>
        <v/>
      </c>
      <c r="AI2413">
        <f>SUM(AI2410:AI2411)</f>
        <v/>
      </c>
      <c r="AJ2413">
        <f>SUM(AJ2410:AJ2411)</f>
        <v/>
      </c>
      <c r="AK2413">
        <f>SUM(AK2410:AK2411)</f>
        <v/>
      </c>
      <c r="AL2413">
        <f>SUM(AL2410:AL2411)</f>
        <v/>
      </c>
      <c r="AM2413">
        <f>SUM(AM2410:AM2411)</f>
        <v/>
      </c>
      <c r="AN2413">
        <f>SUM(AN2410:AN2411)</f>
        <v/>
      </c>
      <c r="AO2413">
        <f>SUM(AO2410:AO2411)</f>
        <v/>
      </c>
      <c r="AP2413">
        <f>SUM(AP2410:AP2411)</f>
        <v/>
      </c>
      <c r="AQ2413">
        <f>SUM(AQ2410:AQ2411)</f>
        <v/>
      </c>
      <c r="AR2413">
        <f>SUM(AR2410:AR2411)</f>
        <v/>
      </c>
      <c r="AS2413">
        <f>SUM(AS2410:AS2411)</f>
        <v/>
      </c>
      <c r="AT2413">
        <f>SUM(AT2410:AT2411)</f>
        <v/>
      </c>
    </row>
    <row r="2414">
      <c r="A2414" t="inlineStr">
        <is>
          <t>Sum check 1</t>
        </is>
      </c>
      <c r="I2414">
        <f>I2412-I2413</f>
        <v/>
      </c>
      <c r="J2414">
        <f>J2412-J2413</f>
        <v/>
      </c>
      <c r="K2414">
        <f>K2412-K2413</f>
        <v/>
      </c>
      <c r="L2414">
        <f>L2412-L2413</f>
        <v/>
      </c>
      <c r="M2414">
        <f>M2412-M2413</f>
        <v/>
      </c>
      <c r="N2414">
        <f>N2412-N2413</f>
        <v/>
      </c>
      <c r="O2414">
        <f>O2412-O2413</f>
        <v/>
      </c>
      <c r="P2414">
        <f>P2412-P2413</f>
        <v/>
      </c>
      <c r="Q2414">
        <f>Q2412-Q2413</f>
        <v/>
      </c>
      <c r="R2414">
        <f>R2412-R2413</f>
        <v/>
      </c>
      <c r="S2414">
        <f>S2412-S2413</f>
        <v/>
      </c>
      <c r="T2414">
        <f>T2412-T2413</f>
        <v/>
      </c>
      <c r="U2414">
        <f>U2412-U2413</f>
        <v/>
      </c>
      <c r="V2414">
        <f>V2412-V2413</f>
        <v/>
      </c>
      <c r="W2414">
        <f>W2412-W2413</f>
        <v/>
      </c>
      <c r="X2414">
        <f>X2412-X2413</f>
        <v/>
      </c>
      <c r="Y2414">
        <f>Y2412-Y2413</f>
        <v/>
      </c>
      <c r="Z2414">
        <f>Z2412-Z2413</f>
        <v/>
      </c>
      <c r="AA2414">
        <f>AA2412-AA2413</f>
        <v/>
      </c>
      <c r="AB2414">
        <f>AB2412-AB2413</f>
        <v/>
      </c>
      <c r="AC2414">
        <f>AC2412-AC2413</f>
        <v/>
      </c>
      <c r="AD2414">
        <f>AD2412-AD2413</f>
        <v/>
      </c>
      <c r="AE2414">
        <f>AE2412-AE2413</f>
        <v/>
      </c>
      <c r="AF2414">
        <f>AF2412-AF2413</f>
        <v/>
      </c>
      <c r="AG2414">
        <f>AG2412-AG2413</f>
        <v/>
      </c>
      <c r="AH2414">
        <f>AH2412-AH2413</f>
        <v/>
      </c>
      <c r="AI2414">
        <f>AI2412-AI2413</f>
        <v/>
      </c>
      <c r="AJ2414">
        <f>AJ2412-AJ2413</f>
        <v/>
      </c>
      <c r="AK2414">
        <f>AK2412-AK2413</f>
        <v/>
      </c>
      <c r="AL2414">
        <f>AL2412-AL2413</f>
        <v/>
      </c>
      <c r="AM2414">
        <f>AM2412-AM2413</f>
        <v/>
      </c>
      <c r="AN2414">
        <f>AN2412-AN2413</f>
        <v/>
      </c>
      <c r="AO2414">
        <f>AO2412-AO2413</f>
        <v/>
      </c>
      <c r="AP2414">
        <f>AP2412-AP2413</f>
        <v/>
      </c>
      <c r="AQ2414">
        <f>AQ2412-AQ2413</f>
        <v/>
      </c>
      <c r="AR2414">
        <f>AR2412-AR2413</f>
        <v/>
      </c>
      <c r="AS2414">
        <f>AS2412-AS2413</f>
        <v/>
      </c>
      <c r="AT2414">
        <f>AT2412-AT2413</f>
        <v/>
      </c>
    </row>
    <row r="2415">
      <c r="A2415" t="inlineStr">
        <is>
          <t>Sum check 2</t>
        </is>
      </c>
      <c r="F2415">
        <f>F2412-SUM(F2384,F2356)</f>
        <v/>
      </c>
      <c r="G2415">
        <f>G2412-SUM(G2384,G2356)</f>
        <v/>
      </c>
      <c r="H2415">
        <f>H2412-SUM(H2384,H2356)</f>
        <v/>
      </c>
      <c r="I2415">
        <f>I2412-SUM(I2384,I2356)</f>
        <v/>
      </c>
      <c r="J2415">
        <f>J2412-SUM(J2384,J2356)</f>
        <v/>
      </c>
      <c r="K2415">
        <f>K2412-SUM(K2384,K2356)</f>
        <v/>
      </c>
      <c r="L2415">
        <f>L2412-SUM(L2384,L2356)</f>
        <v/>
      </c>
      <c r="M2415">
        <f>M2412-SUM(M2384,M2356)</f>
        <v/>
      </c>
      <c r="N2415">
        <f>N2412-SUM(N2384,N2356)</f>
        <v/>
      </c>
      <c r="O2415">
        <f>O2412-SUM(O2384,O2356)</f>
        <v/>
      </c>
      <c r="P2415">
        <f>P2412-SUM(P2384,P2356)</f>
        <v/>
      </c>
      <c r="Q2415">
        <f>Q2412-SUM(Q2384,Q2356)</f>
        <v/>
      </c>
      <c r="R2415">
        <f>R2412-SUM(R2384,R2356)</f>
        <v/>
      </c>
      <c r="S2415">
        <f>S2412-SUM(S2384,S2356)</f>
        <v/>
      </c>
      <c r="T2415">
        <f>T2412-SUM(T2384,T2356)</f>
        <v/>
      </c>
      <c r="U2415">
        <f>U2412-SUM(U2384,U2356)</f>
        <v/>
      </c>
      <c r="V2415">
        <f>V2412-SUM(V2384,V2356)</f>
        <v/>
      </c>
      <c r="W2415">
        <f>W2412-SUM(W2384,W2356)</f>
        <v/>
      </c>
      <c r="X2415">
        <f>X2412-SUM(X2384,X2356)</f>
        <v/>
      </c>
      <c r="Y2415">
        <f>Y2412-SUM(Y2384,Y2356)</f>
        <v/>
      </c>
      <c r="Z2415">
        <f>Z2412-SUM(Z2384,Z2356)</f>
        <v/>
      </c>
      <c r="AA2415">
        <f>AA2412-SUM(AA2384,AA2356)</f>
        <v/>
      </c>
      <c r="AB2415">
        <f>AB2412-SUM(AB2384,AB2356)</f>
        <v/>
      </c>
      <c r="AC2415">
        <f>AC2412-SUM(AC2384,AC2356)</f>
        <v/>
      </c>
      <c r="AD2415">
        <f>AD2412-SUM(AD2384,AD2356)</f>
        <v/>
      </c>
      <c r="AE2415">
        <f>AE2412-SUM(AE2384,AE2356)</f>
        <v/>
      </c>
      <c r="AF2415">
        <f>AF2412-SUM(AF2384,AF2356)</f>
        <v/>
      </c>
      <c r="AG2415">
        <f>AG2412-SUM(AG2384,AG2356)</f>
        <v/>
      </c>
      <c r="AH2415">
        <f>AH2412-SUM(AH2384,AH2356)</f>
        <v/>
      </c>
      <c r="AI2415">
        <f>AI2412-SUM(AI2384,AI2356)</f>
        <v/>
      </c>
      <c r="AJ2415">
        <f>AJ2412-SUM(AJ2384,AJ2356)</f>
        <v/>
      </c>
      <c r="AK2415">
        <f>AK2412-SUM(AK2384,AK2356)</f>
        <v/>
      </c>
      <c r="AL2415">
        <f>AL2412-SUM(AL2384,AL2356)</f>
        <v/>
      </c>
      <c r="AM2415">
        <f>AM2412-SUM(AM2384,AM2356)</f>
        <v/>
      </c>
      <c r="AN2415">
        <f>AN2412-SUM(AN2384,AN2356)</f>
        <v/>
      </c>
      <c r="AO2415">
        <f>AO2412-SUM(AO2384,AO2356)</f>
        <v/>
      </c>
      <c r="AP2415">
        <f>AP2412-SUM(AP2384,AP2356)</f>
        <v/>
      </c>
      <c r="AQ2415">
        <f>AQ2412-SUM(AQ2384,AQ2356)</f>
        <v/>
      </c>
      <c r="AR2415">
        <f>AR2412-SUM(AR2384,AR2356)</f>
        <v/>
      </c>
      <c r="AS2415">
        <f>AS2412-SUM(AS2384,AS2356)</f>
        <v/>
      </c>
      <c r="AT2415">
        <f>AT2412-SUM(AT2384,AT2356)</f>
        <v/>
      </c>
    </row>
    <row r="2417">
      <c r="A2417" t="inlineStr">
        <is>
          <t>Less realized</t>
        </is>
      </c>
      <c r="C2417" t="inlineStr">
        <is>
          <t>Million</t>
        </is>
      </c>
      <c r="D2417" t="inlineStr">
        <is>
          <t>QQQQ</t>
        </is>
      </c>
      <c r="F2417" t="n">
        <v>-2</v>
      </c>
      <c r="G2417" t="n">
        <v>-15</v>
      </c>
      <c r="H2417" t="n">
        <v>-15</v>
      </c>
      <c r="I2417" t="n">
        <v>0</v>
      </c>
      <c r="J2417" t="n">
        <v>-32</v>
      </c>
      <c r="N2417" t="n">
        <v>-149</v>
      </c>
      <c r="O2417" t="n">
        <v>-149</v>
      </c>
      <c r="P2417" t="n">
        <v>-3</v>
      </c>
      <c r="Q2417" t="n">
        <v>0</v>
      </c>
      <c r="R2417" t="n">
        <v>-25</v>
      </c>
      <c r="S2417" t="n">
        <v>-46</v>
      </c>
      <c r="T2417" t="n">
        <v>-74</v>
      </c>
      <c r="U2417" t="n">
        <v>-20</v>
      </c>
      <c r="V2417" t="n">
        <v>-2</v>
      </c>
      <c r="W2417" t="n">
        <v>0</v>
      </c>
      <c r="X2417" t="n">
        <v>-166</v>
      </c>
      <c r="Y2417" t="n">
        <v>-188</v>
      </c>
      <c r="Z2417" t="n">
        <v>-85</v>
      </c>
      <c r="AA2417" t="n">
        <v>-137</v>
      </c>
      <c r="AB2417" t="n">
        <v>-39</v>
      </c>
      <c r="AC2417" t="n">
        <v>-142</v>
      </c>
      <c r="AD2417" t="n">
        <v>-403</v>
      </c>
      <c r="AE2417" t="n">
        <v>-75</v>
      </c>
      <c r="AF2417" t="n">
        <v>-45</v>
      </c>
      <c r="AG2417" t="n">
        <v>-29</v>
      </c>
      <c r="AH2417" t="n">
        <v>-262</v>
      </c>
      <c r="AI2417" t="n">
        <v>-411</v>
      </c>
      <c r="AJ2417" t="n">
        <v>-338</v>
      </c>
      <c r="AK2417" t="n">
        <v>-226</v>
      </c>
      <c r="AL2417" t="n">
        <v>-181</v>
      </c>
      <c r="AM2417" t="n">
        <v>-182</v>
      </c>
      <c r="AN2417" t="n">
        <v>-927</v>
      </c>
      <c r="AO2417" t="n">
        <v>-168</v>
      </c>
      <c r="AP2417" t="n">
        <v>-59</v>
      </c>
      <c r="AQ2417" t="n">
        <v>-100</v>
      </c>
      <c r="AR2417" t="n">
        <v>-283</v>
      </c>
      <c r="AS2417" t="n">
        <v>-610</v>
      </c>
      <c r="AT2417" t="n">
        <v>-256</v>
      </c>
    </row>
    <row r="2418">
      <c r="A2418" t="inlineStr">
        <is>
          <t>Total</t>
        </is>
      </c>
      <c r="C2418" t="inlineStr">
        <is>
          <t>Million</t>
        </is>
      </c>
      <c r="D2418" t="inlineStr">
        <is>
          <t>QQQQ</t>
        </is>
      </c>
      <c r="E2418" t="inlineStr">
        <is>
          <t>Yes</t>
        </is>
      </c>
      <c r="I2418" t="n">
        <v>20</v>
      </c>
      <c r="J2418" t="n">
        <v>121</v>
      </c>
      <c r="K2418" t="n">
        <v>97</v>
      </c>
      <c r="L2418" t="n">
        <v>83</v>
      </c>
      <c r="N2418" t="n">
        <v>-77</v>
      </c>
      <c r="O2418" t="n">
        <v>141</v>
      </c>
      <c r="Q2418" t="n">
        <v>125</v>
      </c>
      <c r="R2418" t="n">
        <v>247</v>
      </c>
      <c r="S2418" t="n">
        <v>348</v>
      </c>
      <c r="T2418" t="n">
        <v>854</v>
      </c>
      <c r="U2418" t="n">
        <v>226</v>
      </c>
      <c r="V2418" t="n">
        <v>93</v>
      </c>
      <c r="W2418" t="n">
        <v>60</v>
      </c>
      <c r="X2418" t="n">
        <v>-77</v>
      </c>
      <c r="Y2418" t="n">
        <v>302</v>
      </c>
      <c r="Z2418" t="n">
        <v>157</v>
      </c>
      <c r="AA2418" t="n">
        <v>-117</v>
      </c>
      <c r="AB2418" t="n">
        <v>193</v>
      </c>
      <c r="AC2418" t="n">
        <v>52</v>
      </c>
      <c r="AD2418" t="n">
        <v>285</v>
      </c>
      <c r="AE2418" t="n">
        <v>-363</v>
      </c>
      <c r="AF2418" t="n">
        <v>-206</v>
      </c>
      <c r="AG2418" t="n">
        <v>416</v>
      </c>
      <c r="AH2418" t="n">
        <v>415</v>
      </c>
      <c r="AI2418" t="n">
        <v>262</v>
      </c>
      <c r="AJ2418" t="n">
        <v>520</v>
      </c>
      <c r="AK2418" t="n">
        <v>475</v>
      </c>
      <c r="AL2418" t="n">
        <v>505</v>
      </c>
      <c r="AM2418" t="n">
        <v>764</v>
      </c>
      <c r="AN2418" t="n">
        <v>2264</v>
      </c>
      <c r="AO2418" t="n">
        <v>466</v>
      </c>
      <c r="AP2418" t="n">
        <v>201</v>
      </c>
      <c r="AQ2418" t="n">
        <v>105</v>
      </c>
      <c r="AR2418" t="n">
        <v>165</v>
      </c>
      <c r="AS2418" t="n">
        <v>937</v>
      </c>
      <c r="AT2418" t="n">
        <v>160</v>
      </c>
    </row>
    <row r="2419">
      <c r="A2419" t="inlineStr">
        <is>
          <t>Total-c</t>
        </is>
      </c>
      <c r="I2419">
        <f>SUM(I2412,I2417)</f>
        <v/>
      </c>
      <c r="J2419">
        <f>SUM(J2412,J2417)</f>
        <v/>
      </c>
      <c r="K2419">
        <f>SUM(K2412,K2417)</f>
        <v/>
      </c>
      <c r="L2419">
        <f>SUM(L2412,L2417)</f>
        <v/>
      </c>
      <c r="N2419">
        <f>SUM(N2412,N2417)</f>
        <v/>
      </c>
      <c r="O2419">
        <f>SUM(O2412,O2417)</f>
        <v/>
      </c>
      <c r="Q2419">
        <f>SUM(Q2412,Q2417)</f>
        <v/>
      </c>
      <c r="R2419">
        <f>SUM(R2412,R2417)</f>
        <v/>
      </c>
      <c r="S2419">
        <f>SUM(S2412,S2417)</f>
        <v/>
      </c>
      <c r="T2419">
        <f>SUM(T2412,T2417)</f>
        <v/>
      </c>
      <c r="U2419">
        <f>SUM(U2412,U2417)</f>
        <v/>
      </c>
      <c r="V2419">
        <f>SUM(V2412,V2417)</f>
        <v/>
      </c>
      <c r="W2419">
        <f>SUM(W2412,W2417)</f>
        <v/>
      </c>
      <c r="X2419">
        <f>SUM(X2412,X2417)</f>
        <v/>
      </c>
      <c r="Y2419">
        <f>SUM(Y2412,Y2417)</f>
        <v/>
      </c>
      <c r="Z2419">
        <f>SUM(Z2412,Z2417)</f>
        <v/>
      </c>
      <c r="AA2419">
        <f>SUM(AA2412,AA2417)</f>
        <v/>
      </c>
      <c r="AB2419">
        <f>SUM(AB2412,AB2417)</f>
        <v/>
      </c>
      <c r="AC2419">
        <f>SUM(AC2412,AC2417)</f>
        <v/>
      </c>
      <c r="AD2419">
        <f>SUM(AD2412,AD2417)</f>
        <v/>
      </c>
      <c r="AE2419">
        <f>SUM(AE2412,AE2417)</f>
        <v/>
      </c>
      <c r="AF2419">
        <f>SUM(AF2412,AF2417)</f>
        <v/>
      </c>
      <c r="AG2419">
        <f>SUM(AG2412,AG2417)</f>
        <v/>
      </c>
      <c r="AH2419">
        <f>SUM(AH2412,AH2417)</f>
        <v/>
      </c>
      <c r="AI2419">
        <f>SUM(AI2412,AI2417)</f>
        <v/>
      </c>
      <c r="AJ2419">
        <f>SUM(AJ2412,AJ2417)</f>
        <v/>
      </c>
      <c r="AK2419">
        <f>SUM(AK2412,AK2417)</f>
        <v/>
      </c>
      <c r="AL2419">
        <f>SUM(AL2412,AL2417)</f>
        <v/>
      </c>
      <c r="AM2419">
        <f>SUM(AM2412,AM2417)</f>
        <v/>
      </c>
      <c r="AN2419">
        <f>SUM(AN2412,AN2417)</f>
        <v/>
      </c>
      <c r="AO2419">
        <f>SUM(AO2412,AO2417)</f>
        <v/>
      </c>
      <c r="AP2419">
        <f>SUM(AP2412,AP2417)</f>
        <v/>
      </c>
      <c r="AQ2419">
        <f>SUM(AQ2412,AQ2417)</f>
        <v/>
      </c>
      <c r="AR2419">
        <f>SUM(AR2412,AR2417)</f>
        <v/>
      </c>
      <c r="AS2419">
        <f>SUM(AS2412,AS2417)</f>
        <v/>
      </c>
      <c r="AT2419">
        <f>SUM(AT2412,AT2417)</f>
        <v/>
      </c>
    </row>
    <row r="2420">
      <c r="A2420" t="inlineStr">
        <is>
          <t>Sum check 1</t>
        </is>
      </c>
      <c r="I2420">
        <f>I2418-I2419</f>
        <v/>
      </c>
      <c r="J2420">
        <f>J2418-J2419</f>
        <v/>
      </c>
      <c r="K2420">
        <f>K2418-K2419</f>
        <v/>
      </c>
      <c r="L2420">
        <f>L2418-L2419</f>
        <v/>
      </c>
      <c r="N2420">
        <f>N2418-N2419</f>
        <v/>
      </c>
      <c r="O2420">
        <f>O2418-O2419</f>
        <v/>
      </c>
      <c r="Q2420">
        <f>Q2418-Q2419</f>
        <v/>
      </c>
      <c r="R2420">
        <f>R2418-R2419</f>
        <v/>
      </c>
      <c r="S2420">
        <f>S2418-S2419</f>
        <v/>
      </c>
      <c r="T2420">
        <f>T2418-T2419</f>
        <v/>
      </c>
      <c r="U2420">
        <f>U2418-U2419</f>
        <v/>
      </c>
      <c r="V2420">
        <f>V2418-V2419</f>
        <v/>
      </c>
      <c r="W2420">
        <f>W2418-W2419</f>
        <v/>
      </c>
      <c r="X2420">
        <f>X2418-X2419</f>
        <v/>
      </c>
      <c r="Y2420">
        <f>Y2418-Y2419</f>
        <v/>
      </c>
      <c r="Z2420">
        <f>Z2418-Z2419</f>
        <v/>
      </c>
      <c r="AA2420">
        <f>AA2418-AA2419</f>
        <v/>
      </c>
      <c r="AB2420">
        <f>AB2418-AB2419</f>
        <v/>
      </c>
      <c r="AC2420">
        <f>AC2418-AC2419</f>
        <v/>
      </c>
      <c r="AD2420">
        <f>AD2418-AD2419</f>
        <v/>
      </c>
      <c r="AE2420">
        <f>AE2418-AE2419</f>
        <v/>
      </c>
      <c r="AF2420">
        <f>AF2418-AF2419</f>
        <v/>
      </c>
      <c r="AG2420">
        <f>AG2418-AG2419</f>
        <v/>
      </c>
      <c r="AH2420">
        <f>AH2418-AH2419</f>
        <v/>
      </c>
      <c r="AI2420">
        <f>AI2418-AI2419</f>
        <v/>
      </c>
      <c r="AJ2420">
        <f>AJ2418-AJ2419</f>
        <v/>
      </c>
      <c r="AK2420">
        <f>AK2418-AK2419</f>
        <v/>
      </c>
      <c r="AL2420">
        <f>AL2418-AL2419</f>
        <v/>
      </c>
      <c r="AM2420">
        <f>AM2418-AM2419</f>
        <v/>
      </c>
      <c r="AN2420">
        <f>AN2418-AN2419</f>
        <v/>
      </c>
      <c r="AO2420">
        <f>AO2418-AO2419</f>
        <v/>
      </c>
      <c r="AP2420">
        <f>AP2418-AP2419</f>
        <v/>
      </c>
      <c r="AQ2420">
        <f>AQ2418-AQ2419</f>
        <v/>
      </c>
      <c r="AR2420">
        <f>AR2418-AR2419</f>
        <v/>
      </c>
      <c r="AS2420">
        <f>AS2418-AS2419</f>
        <v/>
      </c>
      <c r="AT2420">
        <f>AT2418-AT2419</f>
        <v/>
      </c>
    </row>
    <row r="2421">
      <c r="A2421" t="inlineStr">
        <is>
          <t>Sum check 2</t>
        </is>
      </c>
      <c r="I2421">
        <f>I2418-SUM(I2390,I2362)</f>
        <v/>
      </c>
      <c r="J2421">
        <f>J2418-SUM(J2390,J2362)</f>
        <v/>
      </c>
      <c r="K2421">
        <f>K2418-SUM(K2390,K2362)</f>
        <v/>
      </c>
      <c r="L2421">
        <f>L2418-SUM(L2390,L2362)</f>
        <v/>
      </c>
      <c r="N2421">
        <f>N2418-SUM(N2390,N2362)</f>
        <v/>
      </c>
      <c r="O2421">
        <f>O2418-SUM(O2390,O2362)</f>
        <v/>
      </c>
      <c r="Q2421">
        <f>Q2418-SUM(Q2390,Q2362)</f>
        <v/>
      </c>
      <c r="R2421">
        <f>R2418-SUM(R2390,R2362)</f>
        <v/>
      </c>
      <c r="S2421">
        <f>S2418-SUM(S2390,S2362)</f>
        <v/>
      </c>
      <c r="T2421">
        <f>T2418-SUM(T2390,T2362)</f>
        <v/>
      </c>
      <c r="U2421">
        <f>U2418-SUM(U2390,U2362)</f>
        <v/>
      </c>
      <c r="V2421">
        <f>V2418-SUM(V2390,V2362)</f>
        <v/>
      </c>
      <c r="W2421">
        <f>W2418-SUM(W2390,W2362)</f>
        <v/>
      </c>
      <c r="X2421">
        <f>X2418-SUM(X2390,X2362)</f>
        <v/>
      </c>
      <c r="Y2421">
        <f>Y2418-SUM(Y2390,Y2362)</f>
        <v/>
      </c>
      <c r="Z2421">
        <f>Z2418-SUM(Z2390,Z2362)</f>
        <v/>
      </c>
      <c r="AA2421">
        <f>AA2418-SUM(AA2390,AA2362)</f>
        <v/>
      </c>
      <c r="AB2421">
        <f>AB2418-SUM(AB2390,AB2362)</f>
        <v/>
      </c>
      <c r="AC2421">
        <f>AC2418-SUM(AC2390,AC2362)</f>
        <v/>
      </c>
      <c r="AD2421">
        <f>AD2418-SUM(AD2390,AD2362)</f>
        <v/>
      </c>
      <c r="AE2421">
        <f>AE2418-SUM(AE2390,AE2362)</f>
        <v/>
      </c>
      <c r="AF2421">
        <f>AF2418-SUM(AF2390,AF2362)</f>
        <v/>
      </c>
      <c r="AG2421">
        <f>AG2418-SUM(AG2390,AG2362)</f>
        <v/>
      </c>
      <c r="AH2421">
        <f>AH2418-SUM(AH2390,AH2362)</f>
        <v/>
      </c>
      <c r="AI2421">
        <f>AI2418-SUM(AI2390,AI2362)</f>
        <v/>
      </c>
      <c r="AJ2421">
        <f>AJ2418-SUM(AJ2390,AJ2362)</f>
        <v/>
      </c>
      <c r="AK2421">
        <f>AK2418-SUM(AK2390,AK2362)</f>
        <v/>
      </c>
      <c r="AL2421">
        <f>AL2418-SUM(AL2390,AL2362)</f>
        <v/>
      </c>
      <c r="AM2421">
        <f>AM2418-SUM(AM2390,AM2362)</f>
        <v/>
      </c>
      <c r="AN2421">
        <f>AN2418-SUM(AN2390,AN2362)</f>
        <v/>
      </c>
      <c r="AO2421">
        <f>AO2418-SUM(AO2390,AO2362)</f>
        <v/>
      </c>
      <c r="AP2421">
        <f>AP2418-SUM(AP2390,AP2362)</f>
        <v/>
      </c>
      <c r="AQ2421">
        <f>AQ2418-SUM(AQ2390,AQ2362)</f>
        <v/>
      </c>
      <c r="AR2421">
        <f>AR2418-SUM(AR2390,AR2362)</f>
        <v/>
      </c>
      <c r="AS2421">
        <f>AS2418-SUM(AS2390,AS2362)</f>
        <v/>
      </c>
      <c r="AT2421">
        <f>AT2418-SUM(AT2390,AT2362)</f>
        <v/>
      </c>
    </row>
    <row r="2423">
      <c r="A2423" t="inlineStr">
        <is>
          <t>Accumulated unrealized, end of period</t>
        </is>
      </c>
      <c r="C2423" t="inlineStr">
        <is>
          <t>Million</t>
        </is>
      </c>
      <c r="D2423" t="inlineStr">
        <is>
          <t>QQQQ</t>
        </is>
      </c>
      <c r="W2423" t="n">
        <v>1809</v>
      </c>
      <c r="Y2423" t="n">
        <v>1732</v>
      </c>
      <c r="Z2423" t="n">
        <v>1889</v>
      </c>
      <c r="AA2423" t="n">
        <v>1772</v>
      </c>
      <c r="AB2423" t="n">
        <v>2607</v>
      </c>
      <c r="AC2423" t="n">
        <v>2659</v>
      </c>
      <c r="AD2423" t="n">
        <v>2659</v>
      </c>
      <c r="AE2423" t="n">
        <v>2296</v>
      </c>
      <c r="AF2423" t="n">
        <v>2090</v>
      </c>
      <c r="AG2423" t="n">
        <v>2506</v>
      </c>
      <c r="AH2423" t="n">
        <v>2921</v>
      </c>
      <c r="AI2423" t="n">
        <v>2921</v>
      </c>
      <c r="AJ2423" t="n">
        <v>3441</v>
      </c>
      <c r="AK2423" t="n">
        <v>3916</v>
      </c>
      <c r="AL2423" t="n">
        <v>4421</v>
      </c>
      <c r="AM2423" t="n">
        <v>5185</v>
      </c>
      <c r="AN2423" t="n">
        <v>5185</v>
      </c>
      <c r="AO2423" t="n">
        <v>5651</v>
      </c>
      <c r="AP2423" t="n">
        <v>5852</v>
      </c>
      <c r="AQ2423" t="n">
        <v>5957</v>
      </c>
      <c r="AR2423" t="n">
        <v>6122</v>
      </c>
      <c r="AS2423" t="n">
        <v>6122</v>
      </c>
      <c r="AT2423" t="n">
        <v>6282</v>
      </c>
    </row>
    <row r="2424">
      <c r="A2424" t="inlineStr">
        <is>
          <t>Accumulated unrealized, end of period-c</t>
        </is>
      </c>
      <c r="W2424">
        <f>SUM(W2403:W2404,W2410:W2411,W2417)</f>
        <v/>
      </c>
      <c r="Y2424">
        <f>SUM(Y2403:Y2404,Y2410:Y2411,Y2417)</f>
        <v/>
      </c>
      <c r="Z2424">
        <f>SUM(Z2403:Z2404,Z2410:Z2411,Z2417)</f>
        <v/>
      </c>
      <c r="AA2424">
        <f>SUM(AA2403:AA2404,AA2410:AA2411,AA2417)</f>
        <v/>
      </c>
      <c r="AB2424">
        <f>SUM(AB2403:AB2404,AB2410:AB2411,AB2417)</f>
        <v/>
      </c>
      <c r="AC2424">
        <f>SUM(AC2403:AC2404,AC2410:AC2411,AC2417)</f>
        <v/>
      </c>
      <c r="AD2424">
        <f>SUM(AD2403:AD2404,AD2410:AD2411,AD2417)</f>
        <v/>
      </c>
      <c r="AE2424">
        <f>SUM(AE2403:AE2404,AE2410:AE2411,AE2417)</f>
        <v/>
      </c>
      <c r="AF2424">
        <f>SUM(AF2403:AF2404,AF2410:AF2411,AF2417)</f>
        <v/>
      </c>
      <c r="AG2424">
        <f>SUM(AG2403:AG2404,AG2410:AG2411,AG2417)</f>
        <v/>
      </c>
      <c r="AH2424">
        <f>SUM(AH2403:AH2404,AH2410:AH2411,AH2417)</f>
        <v/>
      </c>
      <c r="AI2424">
        <f>SUM(AI2403:AI2404,AI2410:AI2411,AI2417)</f>
        <v/>
      </c>
      <c r="AJ2424">
        <f>SUM(AJ2403:AJ2404,AJ2410:AJ2411,AJ2417)</f>
        <v/>
      </c>
      <c r="AK2424">
        <f>SUM(AK2403:AK2404,AK2410:AK2411,AK2417)</f>
        <v/>
      </c>
      <c r="AL2424">
        <f>SUM(AL2403:AL2404,AL2410:AL2411,AL2417)</f>
        <v/>
      </c>
      <c r="AM2424">
        <f>SUM(AM2403:AM2404,AM2410:AM2411,AM2417)</f>
        <v/>
      </c>
      <c r="AN2424">
        <f>SUM(AN2403:AN2404,AN2410:AN2411,AN2417)</f>
        <v/>
      </c>
      <c r="AO2424">
        <f>SUM(AO2403:AO2404,AO2410:AO2411,AO2417)</f>
        <v/>
      </c>
      <c r="AP2424">
        <f>SUM(AP2403:AP2404,AP2410:AP2411,AP2417)</f>
        <v/>
      </c>
      <c r="AQ2424">
        <f>SUM(AQ2403:AQ2404,AQ2410:AQ2411,AQ2417)</f>
        <v/>
      </c>
      <c r="AR2424">
        <f>SUM(AR2403:AR2404,AR2410:AR2411,AR2417)</f>
        <v/>
      </c>
      <c r="AS2424">
        <f>SUM(AS2403:AS2404,AS2410:AS2411,AS2417)</f>
        <v/>
      </c>
      <c r="AT2424">
        <f>SUM(AT2403:AT2404,AT2410:AT2411,AT2417)</f>
        <v/>
      </c>
    </row>
    <row r="2425">
      <c r="A2425" t="inlineStr">
        <is>
          <t>Sum check 1</t>
        </is>
      </c>
      <c r="W2425">
        <f>W2423-W2424</f>
        <v/>
      </c>
      <c r="Y2425">
        <f>Y2423-Y2424</f>
        <v/>
      </c>
      <c r="Z2425">
        <f>Z2423-Z2424</f>
        <v/>
      </c>
      <c r="AA2425">
        <f>AA2423-AA2424</f>
        <v/>
      </c>
      <c r="AB2425">
        <f>AB2423-AB2424</f>
        <v/>
      </c>
      <c r="AC2425">
        <f>AC2423-AC2424</f>
        <v/>
      </c>
      <c r="AD2425">
        <f>AD2423-AD2424</f>
        <v/>
      </c>
      <c r="AE2425">
        <f>AE2423-AE2424</f>
        <v/>
      </c>
      <c r="AF2425">
        <f>AF2423-AF2424</f>
        <v/>
      </c>
      <c r="AG2425">
        <f>AG2423-AG2424</f>
        <v/>
      </c>
      <c r="AH2425">
        <f>AH2423-AH2424</f>
        <v/>
      </c>
      <c r="AI2425">
        <f>AI2423-AI2424</f>
        <v/>
      </c>
      <c r="AJ2425">
        <f>AJ2423-AJ2424</f>
        <v/>
      </c>
      <c r="AK2425">
        <f>AK2423-AK2424</f>
        <v/>
      </c>
      <c r="AL2425">
        <f>AL2423-AL2424</f>
        <v/>
      </c>
      <c r="AM2425">
        <f>AM2423-AM2424</f>
        <v/>
      </c>
      <c r="AN2425">
        <f>AN2423-AN2424</f>
        <v/>
      </c>
      <c r="AO2425">
        <f>AO2423-AO2424</f>
        <v/>
      </c>
      <c r="AP2425">
        <f>AP2423-AP2424</f>
        <v/>
      </c>
      <c r="AQ2425">
        <f>AQ2423-AQ2424</f>
        <v/>
      </c>
      <c r="AR2425">
        <f>AR2423-AR2424</f>
        <v/>
      </c>
      <c r="AS2425">
        <f>AS2423-AS2424</f>
        <v/>
      </c>
      <c r="AT2425">
        <f>AT2423-AT2424</f>
        <v/>
      </c>
    </row>
    <row r="2426">
      <c r="A2426" t="inlineStr">
        <is>
          <t>Sum check 2</t>
        </is>
      </c>
      <c r="W2426">
        <f>W2423-SUM(W2394,W2366)</f>
        <v/>
      </c>
      <c r="Y2426">
        <f>Y2423-SUM(Y2394,Y2366)</f>
        <v/>
      </c>
      <c r="Z2426">
        <f>Z2423-SUM(Z2394,Z2366)</f>
        <v/>
      </c>
      <c r="AA2426">
        <f>AA2423-SUM(AA2394,AA2366)</f>
        <v/>
      </c>
      <c r="AB2426">
        <f>AB2423-SUM(AB2394,AB2366)</f>
        <v/>
      </c>
      <c r="AC2426">
        <f>AC2423-SUM(AC2394,AC2366)</f>
        <v/>
      </c>
      <c r="AD2426">
        <f>AD2423-SUM(AD2394,AD2366)</f>
        <v/>
      </c>
      <c r="AE2426">
        <f>AE2423-SUM(AE2394,AE2366)</f>
        <v/>
      </c>
      <c r="AF2426">
        <f>AF2423-SUM(AF2394,AF2366)</f>
        <v/>
      </c>
      <c r="AG2426">
        <f>AG2423-SUM(AG2394,AG2366)</f>
        <v/>
      </c>
      <c r="AH2426">
        <f>AH2423-SUM(AH2394,AH2366)</f>
        <v/>
      </c>
      <c r="AI2426">
        <f>AI2423-SUM(AI2394,AI2366)</f>
        <v/>
      </c>
      <c r="AJ2426">
        <f>AJ2423-SUM(AJ2394,AJ2366)</f>
        <v/>
      </c>
      <c r="AK2426">
        <f>AK2423-SUM(AK2394,AK2366)</f>
        <v/>
      </c>
      <c r="AL2426">
        <f>AL2423-SUM(AL2394,AL2366)</f>
        <v/>
      </c>
      <c r="AM2426">
        <f>AM2423-SUM(AM2394,AM2366)</f>
        <v/>
      </c>
      <c r="AN2426">
        <f>AN2423-SUM(AN2394,AN2366)</f>
        <v/>
      </c>
      <c r="AO2426">
        <f>AO2423-SUM(AO2394,AO2366)</f>
        <v/>
      </c>
      <c r="AP2426">
        <f>AP2423-SUM(AP2394,AP2366)</f>
        <v/>
      </c>
      <c r="AQ2426">
        <f>AQ2423-SUM(AQ2394,AQ2366)</f>
        <v/>
      </c>
      <c r="AR2426">
        <f>AR2423-SUM(AR2394,AR2366)</f>
        <v/>
      </c>
      <c r="AS2426">
        <f>AS2423-SUM(AS2394,AS2366)</f>
        <v/>
      </c>
      <c r="AT2426">
        <f>AT2423-SUM(AT2394,AT2366)</f>
        <v/>
      </c>
    </row>
    <row r="2428">
      <c r="A2428" t="inlineStr">
        <is>
          <t>Carried interest not attributable to BAM shareholders</t>
        </is>
      </c>
      <c r="C2428" t="inlineStr">
        <is>
          <t>Million</t>
        </is>
      </c>
      <c r="D2428" t="inlineStr">
        <is>
          <t>QQQQ</t>
        </is>
      </c>
      <c r="AB2428" t="n">
        <v>-249</v>
      </c>
      <c r="AC2428" t="n">
        <v>-270</v>
      </c>
      <c r="AD2428" t="n">
        <v>-270</v>
      </c>
      <c r="AE2428" t="n">
        <v>-201</v>
      </c>
      <c r="AF2428" t="n">
        <v>-190</v>
      </c>
      <c r="AG2428" t="n">
        <v>-225</v>
      </c>
      <c r="AH2428" t="n">
        <v>-320</v>
      </c>
      <c r="AI2428" t="n">
        <v>-320</v>
      </c>
      <c r="AJ2428" t="n">
        <v>-362</v>
      </c>
      <c r="AK2428" t="n">
        <v>-410</v>
      </c>
      <c r="AL2428" t="n">
        <v>-454</v>
      </c>
      <c r="AM2428" t="n">
        <v>-466</v>
      </c>
      <c r="AN2428" t="n">
        <v>-466</v>
      </c>
      <c r="AO2428" t="n">
        <v>-489</v>
      </c>
      <c r="AP2428" t="n">
        <v>-453</v>
      </c>
      <c r="AQ2428" t="n">
        <v>-474</v>
      </c>
      <c r="AR2428" t="n">
        <v>-513</v>
      </c>
      <c r="AS2428" t="n">
        <v>-513</v>
      </c>
      <c r="AT2428" t="n">
        <v>-519</v>
      </c>
    </row>
    <row r="2429">
      <c r="A2429" t="inlineStr">
        <is>
          <t>Accumulated unrealized, end of period, net</t>
        </is>
      </c>
      <c r="C2429" t="inlineStr">
        <is>
          <t>Million</t>
        </is>
      </c>
      <c r="D2429" t="inlineStr">
        <is>
          <t>QQQQ</t>
        </is>
      </c>
      <c r="F2429" t="n">
        <v>345</v>
      </c>
      <c r="G2429" t="n">
        <v>407</v>
      </c>
      <c r="H2429" t="n">
        <v>415</v>
      </c>
      <c r="I2429" t="n">
        <v>435</v>
      </c>
      <c r="J2429" t="n">
        <v>435</v>
      </c>
      <c r="K2429" t="n">
        <v>532</v>
      </c>
      <c r="L2429" t="n">
        <v>615</v>
      </c>
      <c r="M2429" t="n">
        <v>653</v>
      </c>
      <c r="N2429" t="n">
        <v>576</v>
      </c>
      <c r="O2429" t="n">
        <v>576</v>
      </c>
      <c r="P2429" t="n">
        <v>710</v>
      </c>
      <c r="Q2429" t="n">
        <v>835</v>
      </c>
      <c r="R2429" t="n">
        <v>1082</v>
      </c>
      <c r="S2429" t="n">
        <v>1430</v>
      </c>
      <c r="T2429" t="n">
        <v>1430</v>
      </c>
      <c r="U2429" t="n">
        <v>1656</v>
      </c>
      <c r="V2429" t="n">
        <v>1749</v>
      </c>
      <c r="W2429" t="n">
        <v>1809</v>
      </c>
      <c r="X2429" t="n">
        <v>1732</v>
      </c>
      <c r="Y2429" t="n">
        <v>1732</v>
      </c>
      <c r="Z2429" t="n">
        <v>1889</v>
      </c>
      <c r="AA2429" t="n">
        <v>1772</v>
      </c>
      <c r="AB2429" t="n">
        <v>2358</v>
      </c>
      <c r="AC2429" t="n">
        <v>2389</v>
      </c>
      <c r="AD2429" t="n">
        <v>2389</v>
      </c>
      <c r="AE2429" t="n">
        <v>2095</v>
      </c>
      <c r="AF2429" t="n">
        <v>1900</v>
      </c>
      <c r="AG2429" t="n">
        <v>2281</v>
      </c>
      <c r="AH2429" t="n">
        <v>2601</v>
      </c>
      <c r="AI2429" t="n">
        <v>2601</v>
      </c>
      <c r="AJ2429" t="n">
        <v>3079</v>
      </c>
      <c r="AK2429" t="n">
        <v>3506</v>
      </c>
      <c r="AL2429" t="n">
        <v>3967</v>
      </c>
      <c r="AM2429" t="n">
        <v>4719</v>
      </c>
      <c r="AN2429" t="n">
        <v>4719</v>
      </c>
      <c r="AO2429" t="n">
        <v>5162</v>
      </c>
      <c r="AP2429" t="n">
        <v>5399</v>
      </c>
      <c r="AQ2429" t="n">
        <v>5483</v>
      </c>
      <c r="AR2429" t="n">
        <v>5609</v>
      </c>
      <c r="AS2429" t="n">
        <v>5609</v>
      </c>
      <c r="AT2429" t="n">
        <v>5763</v>
      </c>
    </row>
    <row r="2430">
      <c r="A2430" t="inlineStr">
        <is>
          <t>Accumulated unrealized, end of period, net-c</t>
        </is>
      </c>
      <c r="F2430">
        <f>SUM(F2403:F2404,F2412,F2417,F2428)</f>
        <v/>
      </c>
      <c r="G2430">
        <f>SUM(G2403:G2404,G2412,G2417,G2428)</f>
        <v/>
      </c>
      <c r="H2430">
        <f>SUM(H2403:H2404,H2412,H2417,H2428)</f>
        <v/>
      </c>
      <c r="I2430">
        <f>SUM(I2403:I2404,I2412,I2417,I2428)</f>
        <v/>
      </c>
      <c r="J2430">
        <f>SUM(J2403:J2404,J2412,J2417,J2428)</f>
        <v/>
      </c>
      <c r="K2430">
        <f>SUM(K2403:K2404,K2412,K2417,K2428)</f>
        <v/>
      </c>
      <c r="L2430">
        <f>SUM(L2403:L2404,L2412,L2417,L2428)</f>
        <v/>
      </c>
      <c r="M2430">
        <f>SUM(M2403:M2404,M2412,M2417,M2428)</f>
        <v/>
      </c>
      <c r="N2430">
        <f>SUM(N2403:N2404,N2412,N2417,N2428)</f>
        <v/>
      </c>
      <c r="O2430">
        <f>SUM(O2403:O2404,O2412,O2417,O2428)</f>
        <v/>
      </c>
      <c r="P2430">
        <f>SUM(P2403:P2404,P2412,P2417,P2428)</f>
        <v/>
      </c>
      <c r="Q2430">
        <f>SUM(Q2403:Q2404,Q2412,Q2417,Q2428)</f>
        <v/>
      </c>
      <c r="R2430">
        <f>SUM(R2403:R2404,R2412,R2417,R2428)</f>
        <v/>
      </c>
      <c r="S2430">
        <f>SUM(S2403:S2404,S2412,S2417,S2428)</f>
        <v/>
      </c>
      <c r="T2430">
        <f>SUM(T2403:T2404,T2412,T2417,T2428)</f>
        <v/>
      </c>
      <c r="U2430">
        <f>SUM(U2403:U2404,U2412,U2417,U2428)</f>
        <v/>
      </c>
      <c r="V2430">
        <f>SUM(V2403:V2404,V2412,V2417,V2428)</f>
        <v/>
      </c>
      <c r="W2430">
        <f>SUM(W2403:W2404,W2412,W2417,W2428)</f>
        <v/>
      </c>
      <c r="X2430">
        <f>SUM(X2403:X2404,X2412,X2417,X2428)</f>
        <v/>
      </c>
      <c r="Y2430">
        <f>SUM(Y2403:Y2404,Y2412,Y2417,Y2428)</f>
        <v/>
      </c>
      <c r="Z2430">
        <f>SUM(Z2403:Z2404,Z2412,Z2417,Z2428)</f>
        <v/>
      </c>
      <c r="AA2430">
        <f>SUM(AA2403:AA2404,AA2412,AA2417,AA2428)</f>
        <v/>
      </c>
      <c r="AB2430">
        <f>SUM(AB2403:AB2404,AB2412,AB2417,AB2428)</f>
        <v/>
      </c>
      <c r="AC2430">
        <f>SUM(AC2403:AC2404,AC2412,AC2417,AC2428)</f>
        <v/>
      </c>
      <c r="AD2430">
        <f>SUM(AD2403:AD2404,AD2412,AD2417,AD2428)</f>
        <v/>
      </c>
      <c r="AE2430">
        <f>SUM(AE2403:AE2404,AE2412,AE2417,AE2428)</f>
        <v/>
      </c>
      <c r="AF2430">
        <f>SUM(AF2403:AF2404,AF2412,AF2417,AF2428)</f>
        <v/>
      </c>
      <c r="AG2430">
        <f>SUM(AG2403:AG2404,AG2412,AG2417,AG2428)</f>
        <v/>
      </c>
      <c r="AH2430">
        <f>SUM(AH2403:AH2404,AH2412,AH2417,AH2428)</f>
        <v/>
      </c>
      <c r="AI2430">
        <f>SUM(AI2403:AI2404,AI2412,AI2417,AI2428)</f>
        <v/>
      </c>
      <c r="AJ2430">
        <f>SUM(AJ2403:AJ2404,AJ2412,AJ2417,AJ2428)</f>
        <v/>
      </c>
      <c r="AK2430">
        <f>SUM(AK2403:AK2404,AK2412,AK2417,AK2428)</f>
        <v/>
      </c>
      <c r="AL2430">
        <f>SUM(AL2403:AL2404,AL2412,AL2417,AL2428)</f>
        <v/>
      </c>
      <c r="AM2430">
        <f>SUM(AM2403:AM2404,AM2412,AM2417,AM2428)</f>
        <v/>
      </c>
      <c r="AN2430">
        <f>SUM(AN2403:AN2404,AN2412,AN2417,AN2428)</f>
        <v/>
      </c>
      <c r="AO2430">
        <f>SUM(AO2403:AO2404,AO2412,AO2417,AO2428)</f>
        <v/>
      </c>
      <c r="AP2430">
        <f>SUM(AP2403:AP2404,AP2412,AP2417,AP2428)</f>
        <v/>
      </c>
      <c r="AQ2430">
        <f>SUM(AQ2403:AQ2404,AQ2412,AQ2417,AQ2428)</f>
        <v/>
      </c>
      <c r="AR2430">
        <f>SUM(AR2403:AR2404,AR2412,AR2417,AR2428)</f>
        <v/>
      </c>
      <c r="AS2430">
        <f>SUM(AS2403:AS2404,AS2412,AS2417,AS2428)</f>
        <v/>
      </c>
      <c r="AT2430">
        <f>SUM(AT2403:AT2404,AT2412,AT2417,AT2428)</f>
        <v/>
      </c>
    </row>
    <row r="2431">
      <c r="A2431" t="inlineStr">
        <is>
          <t>Sum check 1</t>
        </is>
      </c>
      <c r="F2431">
        <f>F2429-F2430</f>
        <v/>
      </c>
      <c r="G2431">
        <f>G2429-G2430</f>
        <v/>
      </c>
      <c r="H2431">
        <f>H2429-H2430</f>
        <v/>
      </c>
      <c r="I2431">
        <f>I2429-I2430</f>
        <v/>
      </c>
      <c r="J2431">
        <f>J2429-J2430</f>
        <v/>
      </c>
      <c r="K2431">
        <f>K2429-K2430</f>
        <v/>
      </c>
      <c r="L2431">
        <f>L2429-L2430</f>
        <v/>
      </c>
      <c r="M2431">
        <f>M2429-M2430</f>
        <v/>
      </c>
      <c r="N2431">
        <f>N2429-N2430</f>
        <v/>
      </c>
      <c r="O2431">
        <f>O2429-O2430</f>
        <v/>
      </c>
      <c r="P2431">
        <f>P2429-P2430</f>
        <v/>
      </c>
      <c r="Q2431">
        <f>Q2429-Q2430</f>
        <v/>
      </c>
      <c r="R2431">
        <f>R2429-R2430</f>
        <v/>
      </c>
      <c r="S2431">
        <f>S2429-S2430</f>
        <v/>
      </c>
      <c r="T2431">
        <f>T2429-T2430</f>
        <v/>
      </c>
      <c r="U2431">
        <f>U2429-U2430</f>
        <v/>
      </c>
      <c r="V2431">
        <f>V2429-V2430</f>
        <v/>
      </c>
      <c r="W2431">
        <f>W2429-W2430</f>
        <v/>
      </c>
      <c r="X2431">
        <f>X2429-X2430</f>
        <v/>
      </c>
      <c r="Y2431">
        <f>Y2429-Y2430</f>
        <v/>
      </c>
      <c r="Z2431">
        <f>Z2429-Z2430</f>
        <v/>
      </c>
      <c r="AA2431">
        <f>AA2429-AA2430</f>
        <v/>
      </c>
      <c r="AB2431">
        <f>AB2429-AB2430</f>
        <v/>
      </c>
      <c r="AC2431">
        <f>AC2429-AC2430</f>
        <v/>
      </c>
      <c r="AD2431">
        <f>AD2429-AD2430</f>
        <v/>
      </c>
      <c r="AE2431">
        <f>AE2429-AE2430</f>
        <v/>
      </c>
      <c r="AF2431">
        <f>AF2429-AF2430</f>
        <v/>
      </c>
      <c r="AG2431">
        <f>AG2429-AG2430</f>
        <v/>
      </c>
      <c r="AH2431">
        <f>AH2429-AH2430</f>
        <v/>
      </c>
      <c r="AI2431">
        <f>AI2429-AI2430</f>
        <v/>
      </c>
      <c r="AJ2431">
        <f>AJ2429-AJ2430</f>
        <v/>
      </c>
      <c r="AK2431">
        <f>AK2429-AK2430</f>
        <v/>
      </c>
      <c r="AL2431">
        <f>AL2429-AL2430</f>
        <v/>
      </c>
      <c r="AM2431">
        <f>AM2429-AM2430</f>
        <v/>
      </c>
      <c r="AN2431">
        <f>AN2429-AN2430</f>
        <v/>
      </c>
      <c r="AO2431">
        <f>AO2429-AO2430</f>
        <v/>
      </c>
      <c r="AP2431">
        <f>AP2429-AP2430</f>
        <v/>
      </c>
      <c r="AQ2431">
        <f>AQ2429-AQ2430</f>
        <v/>
      </c>
      <c r="AR2431">
        <f>AR2429-AR2430</f>
        <v/>
      </c>
      <c r="AS2431">
        <f>AS2429-AS2430</f>
        <v/>
      </c>
      <c r="AT2431">
        <f>AT2429-AT2430</f>
        <v/>
      </c>
    </row>
    <row r="2432">
      <c r="A2432" t="inlineStr">
        <is>
          <t>Sum check 2</t>
        </is>
      </c>
      <c r="F2432">
        <f>F2429-SUM(F2399,F2371)</f>
        <v/>
      </c>
      <c r="G2432">
        <f>G2429-SUM(G2399,G2371)</f>
        <v/>
      </c>
      <c r="H2432">
        <f>H2429-SUM(H2399,H2371)</f>
        <v/>
      </c>
      <c r="I2432">
        <f>I2429-SUM(I2399,I2371)</f>
        <v/>
      </c>
      <c r="J2432">
        <f>J2429-SUM(J2399,J2371)</f>
        <v/>
      </c>
      <c r="K2432">
        <f>K2429-SUM(K2399,K2371)</f>
        <v/>
      </c>
      <c r="L2432">
        <f>L2429-SUM(L2399,L2371)</f>
        <v/>
      </c>
      <c r="M2432">
        <f>M2429-SUM(M2399,M2371)</f>
        <v/>
      </c>
      <c r="N2432">
        <f>N2429-SUM(N2399,N2371)</f>
        <v/>
      </c>
      <c r="O2432">
        <f>O2429-SUM(O2399,O2371)</f>
        <v/>
      </c>
      <c r="P2432">
        <f>P2429-SUM(P2399,P2371)</f>
        <v/>
      </c>
      <c r="Q2432">
        <f>Q2429-SUM(Q2399,Q2371)</f>
        <v/>
      </c>
      <c r="R2432">
        <f>R2429-SUM(R2399,R2371)</f>
        <v/>
      </c>
      <c r="S2432">
        <f>S2429-SUM(S2399,S2371)</f>
        <v/>
      </c>
      <c r="T2432">
        <f>T2429-SUM(T2399,T2371)</f>
        <v/>
      </c>
      <c r="U2432">
        <f>U2429-SUM(U2399,U2371)</f>
        <v/>
      </c>
      <c r="V2432">
        <f>V2429-SUM(V2399,V2371)</f>
        <v/>
      </c>
      <c r="W2432">
        <f>W2429-SUM(W2399,W2371)</f>
        <v/>
      </c>
      <c r="X2432">
        <f>X2429-SUM(X2399,X2371)</f>
        <v/>
      </c>
      <c r="Y2432">
        <f>Y2429-SUM(Y2399,Y2371)</f>
        <v/>
      </c>
      <c r="Z2432">
        <f>Z2429-SUM(Z2399,Z2371)</f>
        <v/>
      </c>
      <c r="AA2432">
        <f>AA2429-SUM(AA2399,AA2371)</f>
        <v/>
      </c>
      <c r="AB2432">
        <f>AB2429-SUM(AB2399,AB2371)</f>
        <v/>
      </c>
      <c r="AC2432">
        <f>AC2429-SUM(AC2399,AC2371)</f>
        <v/>
      </c>
      <c r="AD2432">
        <f>AD2429-SUM(AD2399,AD2371)</f>
        <v/>
      </c>
      <c r="AE2432">
        <f>AE2429-SUM(AE2399,AE2371)</f>
        <v/>
      </c>
      <c r="AF2432">
        <f>AF2429-SUM(AF2399,AF2371)</f>
        <v/>
      </c>
      <c r="AG2432">
        <f>AG2429-SUM(AG2399,AG2371)</f>
        <v/>
      </c>
      <c r="AH2432">
        <f>AH2429-SUM(AH2399,AH2371)</f>
        <v/>
      </c>
      <c r="AI2432">
        <f>AI2429-SUM(AI2399,AI2371)</f>
        <v/>
      </c>
      <c r="AJ2432">
        <f>AJ2429-SUM(AJ2399,AJ2371)</f>
        <v/>
      </c>
      <c r="AK2432">
        <f>AK2429-SUM(AK2399,AK2371)</f>
        <v/>
      </c>
      <c r="AL2432">
        <f>AL2429-SUM(AL2399,AL2371)</f>
        <v/>
      </c>
      <c r="AM2432">
        <f>AM2429-SUM(AM2399,AM2371)</f>
        <v/>
      </c>
      <c r="AN2432">
        <f>AN2429-SUM(AN2399,AN2371)</f>
        <v/>
      </c>
      <c r="AO2432">
        <f>AO2429-SUM(AO2399,AO2371)</f>
        <v/>
      </c>
      <c r="AP2432">
        <f>AP2429-SUM(AP2399,AP2371)</f>
        <v/>
      </c>
      <c r="AQ2432">
        <f>AQ2429-SUM(AQ2399,AQ2371)</f>
        <v/>
      </c>
      <c r="AR2432">
        <f>AR2429-SUM(AR2399,AR2371)</f>
        <v/>
      </c>
      <c r="AS2432">
        <f>AS2429-SUM(AS2399,AS2371)</f>
        <v/>
      </c>
      <c r="AT2432">
        <f>AT2429-SUM(AT2399,AT2371)</f>
        <v/>
      </c>
    </row>
    <row r="2434">
      <c r="A2434" t="inlineStr">
        <is>
          <t>Capitalization and liquidity</t>
        </is>
      </c>
    </row>
    <row r="2435">
      <c r="A2435" t="inlineStr">
        <is>
          <t>Debt to capitalization</t>
        </is>
      </c>
    </row>
    <row r="2436">
      <c r="A2436" t="inlineStr">
        <is>
          <t>Corporate</t>
        </is>
      </c>
    </row>
    <row r="2437">
      <c r="A2437" t="inlineStr">
        <is>
          <t>Corporate borrowings</t>
        </is>
      </c>
      <c r="C2437" t="inlineStr">
        <is>
          <t>Million</t>
        </is>
      </c>
      <c r="D2437" t="inlineStr">
        <is>
          <t>QQQQ</t>
        </is>
      </c>
      <c r="F2437" t="n">
        <v>4668</v>
      </c>
      <c r="G2437" t="n">
        <v>3826</v>
      </c>
      <c r="H2437" t="n">
        <v>4426</v>
      </c>
      <c r="I2437" t="n">
        <v>3936</v>
      </c>
      <c r="K2437" t="n">
        <v>4329</v>
      </c>
      <c r="L2437" t="n">
        <v>4469</v>
      </c>
      <c r="M2437" t="n">
        <v>4674</v>
      </c>
      <c r="N2437" t="n">
        <v>4500</v>
      </c>
      <c r="P2437" t="n">
        <v>5272</v>
      </c>
      <c r="Q2437" t="n">
        <v>4924</v>
      </c>
      <c r="R2437" t="n">
        <v>5705</v>
      </c>
      <c r="S2437" t="n">
        <v>5659</v>
      </c>
      <c r="U2437" t="n">
        <v>6476</v>
      </c>
      <c r="V2437" t="n">
        <v>6424</v>
      </c>
      <c r="W2437" t="n">
        <v>6661</v>
      </c>
      <c r="X2437" t="n">
        <v>6409</v>
      </c>
      <c r="Z2437" t="n">
        <v>7459</v>
      </c>
      <c r="AA2437" t="n">
        <v>7060</v>
      </c>
      <c r="AB2437" t="n">
        <v>7035</v>
      </c>
      <c r="AC2437" t="n">
        <v>7083</v>
      </c>
      <c r="AE2437" t="n">
        <v>7235</v>
      </c>
      <c r="AF2437" t="n">
        <v>8051</v>
      </c>
      <c r="AG2437" t="n">
        <v>8587</v>
      </c>
      <c r="AH2437" t="n">
        <v>9077</v>
      </c>
      <c r="AJ2437" t="n">
        <v>9102</v>
      </c>
      <c r="AK2437" t="n">
        <v>9145</v>
      </c>
      <c r="AL2437" t="n">
        <v>10309</v>
      </c>
      <c r="AM2437" t="n">
        <v>10875</v>
      </c>
      <c r="AO2437" t="n">
        <v>11154</v>
      </c>
      <c r="AP2437" t="n">
        <v>12054</v>
      </c>
      <c r="AQ2437" t="n">
        <v>11296</v>
      </c>
      <c r="AR2437" t="n">
        <v>11390</v>
      </c>
      <c r="AT2437" t="n">
        <v>12367</v>
      </c>
    </row>
    <row r="2438">
      <c r="A2438" t="inlineStr">
        <is>
          <t>Total</t>
        </is>
      </c>
      <c r="C2438" t="inlineStr">
        <is>
          <t>Million</t>
        </is>
      </c>
      <c r="D2438" t="inlineStr">
        <is>
          <t>QQQQ</t>
        </is>
      </c>
      <c r="F2438" t="n">
        <v>4668</v>
      </c>
      <c r="G2438" t="n">
        <v>3826</v>
      </c>
      <c r="H2438" t="n">
        <v>4426</v>
      </c>
      <c r="I2438" t="n">
        <v>3936</v>
      </c>
      <c r="K2438" t="n">
        <v>4329</v>
      </c>
      <c r="L2438" t="n">
        <v>4469</v>
      </c>
      <c r="M2438" t="n">
        <v>4674</v>
      </c>
      <c r="N2438" t="n">
        <v>4500</v>
      </c>
      <c r="P2438" t="n">
        <v>5272</v>
      </c>
      <c r="Q2438" t="n">
        <v>4924</v>
      </c>
      <c r="R2438" t="n">
        <v>5705</v>
      </c>
      <c r="S2438" t="n">
        <v>5659</v>
      </c>
      <c r="U2438" t="n">
        <v>6476</v>
      </c>
      <c r="V2438" t="n">
        <v>6424</v>
      </c>
      <c r="W2438" t="n">
        <v>6661</v>
      </c>
      <c r="X2438" t="n">
        <v>6409</v>
      </c>
      <c r="Z2438" t="n">
        <v>7459</v>
      </c>
      <c r="AA2438" t="n">
        <v>7060</v>
      </c>
      <c r="AB2438" t="n">
        <v>7035</v>
      </c>
      <c r="AC2438" t="n">
        <v>7083</v>
      </c>
      <c r="AE2438" t="n">
        <v>7235</v>
      </c>
      <c r="AF2438" t="n">
        <v>8051</v>
      </c>
      <c r="AG2438" t="n">
        <v>8587</v>
      </c>
      <c r="AH2438" t="n">
        <v>9077</v>
      </c>
      <c r="AJ2438" t="n">
        <v>9102</v>
      </c>
      <c r="AK2438" t="n">
        <v>9145</v>
      </c>
      <c r="AL2438" t="n">
        <v>10309</v>
      </c>
      <c r="AM2438" t="n">
        <v>10875</v>
      </c>
      <c r="AO2438" t="n">
        <v>11154</v>
      </c>
      <c r="AP2438" t="n">
        <v>12054</v>
      </c>
      <c r="AQ2438" t="n">
        <v>11296</v>
      </c>
      <c r="AR2438" t="n">
        <v>11390</v>
      </c>
      <c r="AT2438" t="n">
        <v>12367</v>
      </c>
    </row>
    <row r="2439">
      <c r="A2439" t="inlineStr">
        <is>
          <t>Link check</t>
        </is>
      </c>
      <c r="F2439">
        <f>F2438-F1269</f>
        <v/>
      </c>
      <c r="G2439">
        <f>G2438-G1269</f>
        <v/>
      </c>
      <c r="H2439">
        <f>H2438-H1269</f>
        <v/>
      </c>
      <c r="I2439">
        <f>I2438-I1269</f>
        <v/>
      </c>
      <c r="K2439">
        <f>K2438-K1269</f>
        <v/>
      </c>
      <c r="L2439">
        <f>L2438-L1269</f>
        <v/>
      </c>
      <c r="M2439">
        <f>M2438-M1269</f>
        <v/>
      </c>
      <c r="N2439">
        <f>N2438-N1269</f>
        <v/>
      </c>
      <c r="P2439">
        <f>P2438-P1269</f>
        <v/>
      </c>
      <c r="Q2439">
        <f>Q2438-Q1269</f>
        <v/>
      </c>
      <c r="R2439">
        <f>R2438-R1269</f>
        <v/>
      </c>
      <c r="S2439">
        <f>S2438-S1269</f>
        <v/>
      </c>
      <c r="U2439">
        <f>U2438-U1269</f>
        <v/>
      </c>
      <c r="V2439">
        <f>V2438-V1269</f>
        <v/>
      </c>
      <c r="W2439">
        <f>W2438-W1269</f>
        <v/>
      </c>
      <c r="X2439">
        <f>X2438-X1269</f>
        <v/>
      </c>
      <c r="Z2439">
        <f>Z2438-Z1269</f>
        <v/>
      </c>
      <c r="AA2439">
        <f>AA2438-AA1269</f>
        <v/>
      </c>
      <c r="AB2439">
        <f>AB2438-AB1269</f>
        <v/>
      </c>
      <c r="AC2439">
        <f>AC2438-AC1269</f>
        <v/>
      </c>
      <c r="AE2439">
        <f>AE2438-AE1269</f>
        <v/>
      </c>
      <c r="AF2439">
        <f>AF2438-AF1269</f>
        <v/>
      </c>
      <c r="AG2439">
        <f>AG2438-AG1269</f>
        <v/>
      </c>
      <c r="AH2439">
        <f>AH2438-AH1269</f>
        <v/>
      </c>
      <c r="AJ2439">
        <f>AJ2438-AJ1269</f>
        <v/>
      </c>
      <c r="AK2439">
        <f>AK2438-AK1269</f>
        <v/>
      </c>
      <c r="AL2439">
        <f>AL2438-AL1269</f>
        <v/>
      </c>
      <c r="AM2439">
        <f>AM2438-AM1269</f>
        <v/>
      </c>
      <c r="AO2439">
        <f>AO2438-AO1269</f>
        <v/>
      </c>
      <c r="AP2439">
        <f>AP2438-AP1269</f>
        <v/>
      </c>
      <c r="AQ2439">
        <f>AQ2438-AQ1269</f>
        <v/>
      </c>
      <c r="AR2439">
        <f>AR2438-AR1269</f>
        <v/>
      </c>
      <c r="AT2439">
        <f>AT2438-AT1269</f>
        <v/>
      </c>
    </row>
    <row r="2441">
      <c r="A2441" t="inlineStr">
        <is>
          <t>Accounts payable and other</t>
        </is>
      </c>
      <c r="C2441" t="inlineStr">
        <is>
          <t>Million</t>
        </is>
      </c>
      <c r="D2441" t="inlineStr">
        <is>
          <t>QQQQ</t>
        </is>
      </c>
      <c r="F2441" t="n">
        <v>1867</v>
      </c>
      <c r="G2441" t="n">
        <v>1878</v>
      </c>
      <c r="H2441" t="n">
        <v>1829</v>
      </c>
      <c r="I2441" t="n">
        <v>1726</v>
      </c>
      <c r="K2441" t="n">
        <v>1671</v>
      </c>
      <c r="L2441" t="n">
        <v>1968</v>
      </c>
      <c r="M2441" t="n">
        <v>1940</v>
      </c>
      <c r="N2441" t="n">
        <v>1901</v>
      </c>
      <c r="P2441" t="n">
        <v>1630</v>
      </c>
      <c r="Q2441" t="n">
        <v>2254</v>
      </c>
      <c r="R2441" t="n">
        <v>2593</v>
      </c>
      <c r="S2441" t="n">
        <v>2140</v>
      </c>
      <c r="U2441" t="n">
        <v>1576</v>
      </c>
      <c r="V2441" t="n">
        <v>1419</v>
      </c>
      <c r="W2441" t="n">
        <v>2015</v>
      </c>
      <c r="X2441" t="n">
        <v>2299</v>
      </c>
      <c r="Z2441" t="n">
        <v>2827</v>
      </c>
      <c r="AA2441" t="n">
        <v>3175</v>
      </c>
      <c r="AB2441" t="n">
        <v>4296</v>
      </c>
      <c r="AC2441" t="n">
        <v>4708</v>
      </c>
      <c r="AE2441" t="n">
        <v>3437</v>
      </c>
      <c r="AF2441" t="n">
        <v>4066</v>
      </c>
      <c r="AG2441" t="n">
        <v>4196</v>
      </c>
      <c r="AH2441" t="n">
        <v>4963</v>
      </c>
      <c r="AJ2441" t="n">
        <v>4980</v>
      </c>
      <c r="AK2441" t="n">
        <v>5210</v>
      </c>
      <c r="AL2441" t="n">
        <v>5040</v>
      </c>
      <c r="AM2441" t="n">
        <v>5104</v>
      </c>
      <c r="AO2441" t="n">
        <v>5069</v>
      </c>
      <c r="AP2441" t="n">
        <v>4991</v>
      </c>
      <c r="AQ2441" t="n">
        <v>5959</v>
      </c>
      <c r="AR2441" t="n">
        <v>5985</v>
      </c>
      <c r="AT2441" t="n">
        <v>6372</v>
      </c>
    </row>
    <row r="2442">
      <c r="A2442" t="inlineStr">
        <is>
          <t>Deferred income tax liabilities</t>
        </is>
      </c>
      <c r="C2442" t="inlineStr">
        <is>
          <t>Million</t>
        </is>
      </c>
      <c r="D2442" t="inlineStr">
        <is>
          <t>QQQQ</t>
        </is>
      </c>
      <c r="F2442" t="n">
        <v>97</v>
      </c>
      <c r="G2442" t="n">
        <v>108</v>
      </c>
      <c r="H2442" t="n">
        <v>78</v>
      </c>
      <c r="I2442" t="n">
        <v>155</v>
      </c>
      <c r="K2442" t="n">
        <v>165</v>
      </c>
      <c r="L2442" t="n">
        <v>227</v>
      </c>
      <c r="M2442" t="n">
        <v>171</v>
      </c>
      <c r="N2442" t="n">
        <v>246</v>
      </c>
      <c r="P2442" t="n">
        <v>245</v>
      </c>
      <c r="Q2442" t="n">
        <v>275</v>
      </c>
      <c r="R2442" t="n">
        <v>135</v>
      </c>
      <c r="S2442" t="n">
        <v>160</v>
      </c>
      <c r="U2442" t="n">
        <v>161</v>
      </c>
      <c r="V2442" t="n">
        <v>183</v>
      </c>
      <c r="W2442" t="n">
        <v>178</v>
      </c>
      <c r="X2442" t="n">
        <v>197</v>
      </c>
      <c r="Z2442" t="n">
        <v>233</v>
      </c>
      <c r="AA2442" t="n">
        <v>277</v>
      </c>
      <c r="AB2442" t="n">
        <v>287</v>
      </c>
      <c r="AC2442" t="n">
        <v>279</v>
      </c>
      <c r="AE2442" t="n">
        <v>483</v>
      </c>
      <c r="AF2442" t="n">
        <v>513</v>
      </c>
      <c r="AG2442" t="n">
        <v>383</v>
      </c>
      <c r="AH2442" t="n">
        <v>432</v>
      </c>
      <c r="AJ2442" t="n">
        <v>530</v>
      </c>
      <c r="AK2442" t="n">
        <v>602</v>
      </c>
      <c r="AL2442" t="n">
        <v>1102</v>
      </c>
      <c r="AM2442" t="n">
        <v>299</v>
      </c>
      <c r="AO2442" t="n">
        <v>354</v>
      </c>
      <c r="AP2442" t="n">
        <v>399</v>
      </c>
      <c r="AQ2442" t="n">
        <v>451</v>
      </c>
      <c r="AR2442" t="n">
        <v>112</v>
      </c>
      <c r="AT2442" t="n">
        <v>89</v>
      </c>
    </row>
    <row r="2443">
      <c r="A2443" t="inlineStr">
        <is>
          <t>Equity</t>
        </is>
      </c>
    </row>
    <row r="2444">
      <c r="A2444" t="inlineStr">
        <is>
          <t>Non-controlling interests</t>
        </is>
      </c>
      <c r="C2444" t="inlineStr">
        <is>
          <t>Million</t>
        </is>
      </c>
      <c r="D2444" t="inlineStr">
        <is>
          <t>QQQQ</t>
        </is>
      </c>
      <c r="AH2444" t="n">
        <v>230</v>
      </c>
      <c r="AJ2444" t="n">
        <v>230</v>
      </c>
      <c r="AK2444" t="n">
        <v>230</v>
      </c>
      <c r="AL2444" t="n">
        <v>230</v>
      </c>
      <c r="AM2444" t="n">
        <v>230</v>
      </c>
      <c r="AO2444" t="n">
        <v>230</v>
      </c>
      <c r="AP2444" t="n">
        <v>230</v>
      </c>
      <c r="AQ2444" t="n">
        <v>230</v>
      </c>
      <c r="AR2444" t="n">
        <v>230</v>
      </c>
      <c r="AT2444" t="n">
        <v>230</v>
      </c>
    </row>
    <row r="2445">
      <c r="A2445" t="inlineStr">
        <is>
          <t>Preferred equity</t>
        </is>
      </c>
      <c r="C2445" t="inlineStr">
        <is>
          <t>Million</t>
        </is>
      </c>
      <c r="D2445" t="inlineStr">
        <is>
          <t>QQQQ</t>
        </is>
      </c>
      <c r="F2445" t="n">
        <v>3549</v>
      </c>
      <c r="G2445" t="n">
        <v>3549</v>
      </c>
      <c r="H2445" t="n">
        <v>3549</v>
      </c>
      <c r="I2445" t="n">
        <v>3739</v>
      </c>
      <c r="K2445" t="n">
        <v>3739</v>
      </c>
      <c r="L2445" t="n">
        <v>3734</v>
      </c>
      <c r="M2445" t="n">
        <v>3732</v>
      </c>
      <c r="N2445" t="n">
        <v>3954</v>
      </c>
      <c r="P2445" t="n">
        <v>3950</v>
      </c>
      <c r="Q2445" t="n">
        <v>3949</v>
      </c>
      <c r="R2445" t="n">
        <v>4196</v>
      </c>
      <c r="S2445" t="n">
        <v>4192</v>
      </c>
      <c r="U2445" t="n">
        <v>4192</v>
      </c>
      <c r="V2445" t="n">
        <v>4192</v>
      </c>
      <c r="W2445" t="n">
        <v>4192</v>
      </c>
      <c r="X2445" t="n">
        <v>4168</v>
      </c>
      <c r="Z2445" t="n">
        <v>4149</v>
      </c>
      <c r="AA2445" t="n">
        <v>4146</v>
      </c>
      <c r="AB2445" t="n">
        <v>4145</v>
      </c>
      <c r="AC2445" t="n">
        <v>4145</v>
      </c>
      <c r="AE2445" t="n">
        <v>4145</v>
      </c>
      <c r="AF2445" t="n">
        <v>4145</v>
      </c>
      <c r="AG2445" t="n">
        <v>4145</v>
      </c>
      <c r="AH2445" t="n">
        <v>4145</v>
      </c>
      <c r="AJ2445" t="n">
        <v>4145</v>
      </c>
      <c r="AK2445" t="n">
        <v>4145</v>
      </c>
      <c r="AL2445" t="n">
        <v>4145</v>
      </c>
      <c r="AM2445" t="n">
        <v>4145</v>
      </c>
      <c r="AO2445" t="n">
        <v>4145</v>
      </c>
      <c r="AP2445" t="n">
        <v>4145</v>
      </c>
      <c r="AQ2445" t="n">
        <v>4145</v>
      </c>
      <c r="AR2445" t="n">
        <v>4145</v>
      </c>
      <c r="AT2445" t="n">
        <v>4103</v>
      </c>
    </row>
    <row r="2446">
      <c r="A2446" t="inlineStr">
        <is>
          <t>Common equity</t>
        </is>
      </c>
      <c r="C2446" t="inlineStr">
        <is>
          <t>Million</t>
        </is>
      </c>
      <c r="D2446" t="inlineStr">
        <is>
          <t>QQQQ</t>
        </is>
      </c>
      <c r="F2446" t="n">
        <v>19440</v>
      </c>
      <c r="G2446" t="n">
        <v>21467</v>
      </c>
      <c r="H2446" t="n">
        <v>20306</v>
      </c>
      <c r="I2446" t="n">
        <v>21568</v>
      </c>
      <c r="K2446" t="n">
        <v>21882</v>
      </c>
      <c r="L2446" t="n">
        <v>21633</v>
      </c>
      <c r="M2446" t="n">
        <v>22432</v>
      </c>
      <c r="N2446" t="n">
        <v>22499</v>
      </c>
      <c r="P2446" t="n">
        <v>22511</v>
      </c>
      <c r="Q2446" t="n">
        <v>22329</v>
      </c>
      <c r="R2446" t="n">
        <v>22964</v>
      </c>
      <c r="S2446" t="n">
        <v>24052</v>
      </c>
      <c r="U2446" t="n">
        <v>24456</v>
      </c>
      <c r="V2446" t="n">
        <v>24381</v>
      </c>
      <c r="W2446" t="n">
        <v>22691</v>
      </c>
      <c r="X2446" t="n">
        <v>25647</v>
      </c>
      <c r="Z2446" t="n">
        <v>26394</v>
      </c>
      <c r="AA2446" t="n">
        <v>26659</v>
      </c>
      <c r="AB2446" t="n">
        <v>29427</v>
      </c>
      <c r="AC2446" t="n">
        <v>30868</v>
      </c>
      <c r="AE2446" t="n">
        <v>28665</v>
      </c>
      <c r="AF2446" t="n">
        <v>27925</v>
      </c>
      <c r="AG2446" t="n">
        <v>29006</v>
      </c>
      <c r="AH2446" t="n">
        <v>31693</v>
      </c>
      <c r="AJ2446" t="n">
        <v>32953</v>
      </c>
      <c r="AK2446" t="n">
        <v>33369</v>
      </c>
      <c r="AL2446" t="n">
        <v>38808</v>
      </c>
      <c r="AM2446" t="n">
        <v>42210</v>
      </c>
      <c r="AO2446" t="n">
        <v>43399</v>
      </c>
      <c r="AP2446" t="n">
        <v>41652</v>
      </c>
      <c r="AQ2446" t="n">
        <v>40401</v>
      </c>
      <c r="AR2446" t="n">
        <v>39608</v>
      </c>
      <c r="AT2446" t="n">
        <v>39960</v>
      </c>
    </row>
    <row r="2447">
      <c r="A2447" t="inlineStr">
        <is>
          <t>Total</t>
        </is>
      </c>
      <c r="C2447" t="inlineStr">
        <is>
          <t>Million</t>
        </is>
      </c>
      <c r="D2447" t="inlineStr">
        <is>
          <t>QQQQ</t>
        </is>
      </c>
      <c r="F2447" t="n">
        <v>22989</v>
      </c>
      <c r="G2447" t="n">
        <v>25016</v>
      </c>
      <c r="H2447" t="n">
        <v>23855</v>
      </c>
      <c r="I2447" t="n">
        <v>25307</v>
      </c>
      <c r="K2447" t="n">
        <v>25621</v>
      </c>
      <c r="L2447" t="n">
        <v>25367</v>
      </c>
      <c r="M2447" t="n">
        <v>26164</v>
      </c>
      <c r="N2447" t="n">
        <v>26453</v>
      </c>
      <c r="P2447" t="n">
        <v>26461</v>
      </c>
      <c r="Q2447" t="n">
        <v>26278</v>
      </c>
      <c r="R2447" t="n">
        <v>27160</v>
      </c>
      <c r="S2447" t="n">
        <v>28244</v>
      </c>
      <c r="U2447" t="n">
        <v>28648</v>
      </c>
      <c r="V2447" t="n">
        <v>28573</v>
      </c>
      <c r="W2447" t="n">
        <v>26883</v>
      </c>
      <c r="X2447" t="n">
        <v>29815</v>
      </c>
      <c r="Z2447" t="n">
        <v>30543</v>
      </c>
      <c r="AA2447" t="n">
        <v>30805</v>
      </c>
      <c r="AB2447" t="n">
        <v>33572</v>
      </c>
      <c r="AC2447" t="n">
        <v>35013</v>
      </c>
      <c r="AE2447" t="n">
        <v>32810</v>
      </c>
      <c r="AF2447" t="n">
        <v>32070</v>
      </c>
      <c r="AG2447" t="n">
        <v>33151</v>
      </c>
      <c r="AH2447" t="n">
        <v>36068</v>
      </c>
      <c r="AJ2447" t="n">
        <v>37328</v>
      </c>
      <c r="AK2447" t="n">
        <v>37744</v>
      </c>
      <c r="AL2447" t="n">
        <v>43183</v>
      </c>
      <c r="AM2447" t="n">
        <v>46585</v>
      </c>
      <c r="AO2447" t="n">
        <v>47774</v>
      </c>
      <c r="AP2447" t="n">
        <v>46027</v>
      </c>
      <c r="AQ2447" t="n">
        <v>44776</v>
      </c>
      <c r="AR2447" t="n">
        <v>43983</v>
      </c>
      <c r="AT2447" t="n">
        <v>44293</v>
      </c>
    </row>
    <row r="2448">
      <c r="A2448" t="inlineStr">
        <is>
          <t>Total-c</t>
        </is>
      </c>
      <c r="F2448">
        <f>SUM(F2444:F2446)</f>
        <v/>
      </c>
      <c r="G2448">
        <f>SUM(G2444:G2446)</f>
        <v/>
      </c>
      <c r="H2448">
        <f>SUM(H2444:H2446)</f>
        <v/>
      </c>
      <c r="I2448">
        <f>SUM(I2444:I2446)</f>
        <v/>
      </c>
      <c r="K2448">
        <f>SUM(K2444:K2446)</f>
        <v/>
      </c>
      <c r="L2448">
        <f>SUM(L2444:L2446)</f>
        <v/>
      </c>
      <c r="M2448">
        <f>SUM(M2444:M2446)</f>
        <v/>
      </c>
      <c r="N2448">
        <f>SUM(N2444:N2446)</f>
        <v/>
      </c>
      <c r="P2448">
        <f>SUM(P2444:P2446)</f>
        <v/>
      </c>
      <c r="Q2448">
        <f>SUM(Q2444:Q2446)</f>
        <v/>
      </c>
      <c r="R2448">
        <f>SUM(R2444:R2446)</f>
        <v/>
      </c>
      <c r="S2448">
        <f>SUM(S2444:S2446)</f>
        <v/>
      </c>
      <c r="U2448">
        <f>SUM(U2444:U2446)</f>
        <v/>
      </c>
      <c r="V2448">
        <f>SUM(V2444:V2446)</f>
        <v/>
      </c>
      <c r="W2448">
        <f>SUM(W2444:W2446)</f>
        <v/>
      </c>
      <c r="X2448">
        <f>SUM(X2444:X2446)</f>
        <v/>
      </c>
      <c r="Z2448">
        <f>SUM(Z2444:Z2446)</f>
        <v/>
      </c>
      <c r="AA2448">
        <f>SUM(AA2444:AA2446)</f>
        <v/>
      </c>
      <c r="AB2448">
        <f>SUM(AB2444:AB2446)</f>
        <v/>
      </c>
      <c r="AC2448">
        <f>SUM(AC2444:AC2446)</f>
        <v/>
      </c>
      <c r="AE2448">
        <f>SUM(AE2444:AE2446)</f>
        <v/>
      </c>
      <c r="AF2448">
        <f>SUM(AF2444:AF2446)</f>
        <v/>
      </c>
      <c r="AG2448">
        <f>SUM(AG2444:AG2446)</f>
        <v/>
      </c>
      <c r="AH2448">
        <f>SUM(AH2444:AH2446)</f>
        <v/>
      </c>
      <c r="AJ2448">
        <f>SUM(AJ2444:AJ2446)</f>
        <v/>
      </c>
      <c r="AK2448">
        <f>SUM(AK2444:AK2446)</f>
        <v/>
      </c>
      <c r="AL2448">
        <f>SUM(AL2444:AL2446)</f>
        <v/>
      </c>
      <c r="AM2448">
        <f>SUM(AM2444:AM2446)</f>
        <v/>
      </c>
      <c r="AO2448">
        <f>SUM(AO2444:AO2446)</f>
        <v/>
      </c>
      <c r="AP2448">
        <f>SUM(AP2444:AP2446)</f>
        <v/>
      </c>
      <c r="AQ2448">
        <f>SUM(AQ2444:AQ2446)</f>
        <v/>
      </c>
      <c r="AR2448">
        <f>SUM(AR2444:AR2446)</f>
        <v/>
      </c>
      <c r="AT2448">
        <f>SUM(AT2444:AT2446)</f>
        <v/>
      </c>
    </row>
    <row r="2449">
      <c r="A2449" t="inlineStr">
        <is>
          <t>Sum check</t>
        </is>
      </c>
      <c r="F2449">
        <f>F2447-F2448</f>
        <v/>
      </c>
      <c r="G2449">
        <f>G2447-G2448</f>
        <v/>
      </c>
      <c r="H2449">
        <f>H2447-H2448</f>
        <v/>
      </c>
      <c r="I2449">
        <f>I2447-I2448</f>
        <v/>
      </c>
      <c r="K2449">
        <f>K2447-K2448</f>
        <v/>
      </c>
      <c r="L2449">
        <f>L2447-L2448</f>
        <v/>
      </c>
      <c r="M2449">
        <f>M2447-M2448</f>
        <v/>
      </c>
      <c r="N2449">
        <f>N2447-N2448</f>
        <v/>
      </c>
      <c r="P2449">
        <f>P2447-P2448</f>
        <v/>
      </c>
      <c r="Q2449">
        <f>Q2447-Q2448</f>
        <v/>
      </c>
      <c r="R2449">
        <f>R2447-R2448</f>
        <v/>
      </c>
      <c r="S2449">
        <f>S2447-S2448</f>
        <v/>
      </c>
      <c r="U2449">
        <f>U2447-U2448</f>
        <v/>
      </c>
      <c r="V2449">
        <f>V2447-V2448</f>
        <v/>
      </c>
      <c r="W2449">
        <f>W2447-W2448</f>
        <v/>
      </c>
      <c r="X2449">
        <f>X2447-X2448</f>
        <v/>
      </c>
      <c r="Z2449">
        <f>Z2447-Z2448</f>
        <v/>
      </c>
      <c r="AA2449">
        <f>AA2447-AA2448</f>
        <v/>
      </c>
      <c r="AB2449">
        <f>AB2447-AB2448</f>
        <v/>
      </c>
      <c r="AC2449">
        <f>AC2447-AC2448</f>
        <v/>
      </c>
      <c r="AE2449">
        <f>AE2447-AE2448</f>
        <v/>
      </c>
      <c r="AF2449">
        <f>AF2447-AF2448</f>
        <v/>
      </c>
      <c r="AG2449">
        <f>AG2447-AG2448</f>
        <v/>
      </c>
      <c r="AH2449">
        <f>AH2447-AH2448</f>
        <v/>
      </c>
      <c r="AJ2449">
        <f>AJ2447-AJ2448</f>
        <v/>
      </c>
      <c r="AK2449">
        <f>AK2447-AK2448</f>
        <v/>
      </c>
      <c r="AL2449">
        <f>AL2447-AL2448</f>
        <v/>
      </c>
      <c r="AM2449">
        <f>AM2447-AM2448</f>
        <v/>
      </c>
      <c r="AO2449">
        <f>AO2447-AO2448</f>
        <v/>
      </c>
      <c r="AP2449">
        <f>AP2447-AP2448</f>
        <v/>
      </c>
      <c r="AQ2449">
        <f>AQ2447-AQ2448</f>
        <v/>
      </c>
      <c r="AR2449">
        <f>AR2447-AR2448</f>
        <v/>
      </c>
      <c r="AT2449">
        <f>AT2447-AT2448</f>
        <v/>
      </c>
    </row>
    <row r="2451">
      <c r="A2451" t="inlineStr">
        <is>
          <t>Total capitalization</t>
        </is>
      </c>
      <c r="C2451" t="inlineStr">
        <is>
          <t>Million</t>
        </is>
      </c>
      <c r="D2451" t="inlineStr">
        <is>
          <t>QQQQ</t>
        </is>
      </c>
      <c r="F2451" t="n">
        <v>29621</v>
      </c>
      <c r="G2451" t="n">
        <v>30828</v>
      </c>
      <c r="H2451" t="n">
        <v>30188</v>
      </c>
      <c r="I2451" t="n">
        <v>31124</v>
      </c>
      <c r="K2451" t="n">
        <v>31786</v>
      </c>
      <c r="L2451" t="n">
        <v>32031</v>
      </c>
      <c r="M2451" t="n">
        <v>32949</v>
      </c>
      <c r="N2451" t="n">
        <v>33100</v>
      </c>
      <c r="P2451" t="n">
        <v>33608</v>
      </c>
      <c r="Q2451" t="n">
        <v>33731</v>
      </c>
      <c r="R2451" t="n">
        <v>35593</v>
      </c>
      <c r="S2451" t="n">
        <v>36203</v>
      </c>
      <c r="U2451" t="n">
        <v>36861</v>
      </c>
      <c r="V2451" t="n">
        <v>36599</v>
      </c>
      <c r="W2451" t="n">
        <v>35737</v>
      </c>
      <c r="X2451" t="n">
        <v>38720</v>
      </c>
      <c r="Z2451" t="n">
        <v>41062</v>
      </c>
      <c r="AA2451" t="n">
        <v>41317</v>
      </c>
      <c r="AB2451" t="n">
        <v>45190</v>
      </c>
      <c r="AC2451" t="n">
        <v>47083</v>
      </c>
      <c r="AE2451" t="n">
        <v>43965</v>
      </c>
      <c r="AF2451" t="n">
        <v>44700</v>
      </c>
      <c r="AG2451" t="n">
        <v>46317</v>
      </c>
      <c r="AH2451" t="n">
        <v>50540</v>
      </c>
      <c r="AJ2451" t="n">
        <v>51940</v>
      </c>
      <c r="AK2451" t="n">
        <v>52701</v>
      </c>
      <c r="AL2451" t="n">
        <v>59634</v>
      </c>
      <c r="AM2451" t="n">
        <v>62863</v>
      </c>
      <c r="AO2451" t="n">
        <v>64351</v>
      </c>
      <c r="AP2451" t="n">
        <v>63471</v>
      </c>
      <c r="AQ2451" t="n">
        <v>62482</v>
      </c>
      <c r="AR2451" t="n">
        <v>61470</v>
      </c>
      <c r="AT2451" t="n">
        <v>63121</v>
      </c>
    </row>
    <row r="2452">
      <c r="A2452" t="inlineStr">
        <is>
          <t>Total capitalization-c</t>
        </is>
      </c>
      <c r="F2452">
        <f>SUM(F2447,F2441:F2442,F2438)</f>
        <v/>
      </c>
      <c r="G2452">
        <f>SUM(G2447,G2441:G2442,G2438)</f>
        <v/>
      </c>
      <c r="H2452">
        <f>SUM(H2447,H2441:H2442,H2438)</f>
        <v/>
      </c>
      <c r="I2452">
        <f>SUM(I2447,I2441:I2442,I2438)</f>
        <v/>
      </c>
      <c r="K2452">
        <f>SUM(K2447,K2441:K2442,K2438)</f>
        <v/>
      </c>
      <c r="L2452">
        <f>SUM(L2447,L2441:L2442,L2438)</f>
        <v/>
      </c>
      <c r="M2452">
        <f>SUM(M2447,M2441:M2442,M2438)</f>
        <v/>
      </c>
      <c r="N2452">
        <f>SUM(N2447,N2441:N2442,N2438)</f>
        <v/>
      </c>
      <c r="P2452">
        <f>SUM(P2447,P2441:P2442,P2438)</f>
        <v/>
      </c>
      <c r="Q2452">
        <f>SUM(Q2447,Q2441:Q2442,Q2438)</f>
        <v/>
      </c>
      <c r="R2452">
        <f>SUM(R2447,R2441:R2442,R2438)</f>
        <v/>
      </c>
      <c r="S2452">
        <f>SUM(S2447,S2441:S2442,S2438)</f>
        <v/>
      </c>
      <c r="U2452">
        <f>SUM(U2447,U2441:U2442,U2438)</f>
        <v/>
      </c>
      <c r="V2452">
        <f>SUM(V2447,V2441:V2442,V2438)</f>
        <v/>
      </c>
      <c r="W2452">
        <f>SUM(W2447,W2441:W2442,W2438)</f>
        <v/>
      </c>
      <c r="X2452">
        <f>SUM(X2447,X2441:X2442,X2438)</f>
        <v/>
      </c>
      <c r="Z2452">
        <f>SUM(Z2447,Z2441:Z2442,Z2438)</f>
        <v/>
      </c>
      <c r="AA2452">
        <f>SUM(AA2447,AA2441:AA2442,AA2438)</f>
        <v/>
      </c>
      <c r="AB2452">
        <f>SUM(AB2447,AB2441:AB2442,AB2438)</f>
        <v/>
      </c>
      <c r="AC2452">
        <f>SUM(AC2447,AC2441:AC2442,AC2438)</f>
        <v/>
      </c>
      <c r="AE2452">
        <f>SUM(AE2447,AE2441:AE2442,AE2438)</f>
        <v/>
      </c>
      <c r="AF2452">
        <f>SUM(AF2447,AF2441:AF2442,AF2438)</f>
        <v/>
      </c>
      <c r="AG2452">
        <f>SUM(AG2447,AG2441:AG2442,AG2438)</f>
        <v/>
      </c>
      <c r="AH2452">
        <f>SUM(AH2447,AH2441:AH2442,AH2438)</f>
        <v/>
      </c>
      <c r="AJ2452">
        <f>SUM(AJ2447,AJ2441:AJ2442,AJ2438)</f>
        <v/>
      </c>
      <c r="AK2452">
        <f>SUM(AK2447,AK2441:AK2442,AK2438)</f>
        <v/>
      </c>
      <c r="AL2452">
        <f>SUM(AL2447,AL2441:AL2442,AL2438)</f>
        <v/>
      </c>
      <c r="AM2452">
        <f>SUM(AM2447,AM2441:AM2442,AM2438)</f>
        <v/>
      </c>
      <c r="AO2452">
        <f>SUM(AO2447,AO2441:AO2442,AO2438)</f>
        <v/>
      </c>
      <c r="AP2452">
        <f>SUM(AP2447,AP2441:AP2442,AP2438)</f>
        <v/>
      </c>
      <c r="AQ2452">
        <f>SUM(AQ2447,AQ2441:AQ2442,AQ2438)</f>
        <v/>
      </c>
      <c r="AR2452">
        <f>SUM(AR2447,AR2441:AR2442,AR2438)</f>
        <v/>
      </c>
      <c r="AT2452">
        <f>SUM(AT2447,AT2441:AT2442,AT2438)</f>
        <v/>
      </c>
    </row>
    <row r="2453">
      <c r="A2453" t="inlineStr">
        <is>
          <t>Sum check</t>
        </is>
      </c>
      <c r="F2453">
        <f>F2451-F2452</f>
        <v/>
      </c>
      <c r="G2453">
        <f>G2451-G2452</f>
        <v/>
      </c>
      <c r="H2453">
        <f>H2451-H2452</f>
        <v/>
      </c>
      <c r="I2453">
        <f>I2451-I2452</f>
        <v/>
      </c>
      <c r="K2453">
        <f>K2451-K2452</f>
        <v/>
      </c>
      <c r="L2453">
        <f>L2451-L2452</f>
        <v/>
      </c>
      <c r="M2453">
        <f>M2451-M2452</f>
        <v/>
      </c>
      <c r="N2453">
        <f>N2451-N2452</f>
        <v/>
      </c>
      <c r="P2453">
        <f>P2451-P2452</f>
        <v/>
      </c>
      <c r="Q2453">
        <f>Q2451-Q2452</f>
        <v/>
      </c>
      <c r="R2453">
        <f>R2451-R2452</f>
        <v/>
      </c>
      <c r="S2453">
        <f>S2451-S2452</f>
        <v/>
      </c>
      <c r="U2453">
        <f>U2451-U2452</f>
        <v/>
      </c>
      <c r="V2453">
        <f>V2451-V2452</f>
        <v/>
      </c>
      <c r="W2453">
        <f>W2451-W2452</f>
        <v/>
      </c>
      <c r="X2453">
        <f>X2451-X2452</f>
        <v/>
      </c>
      <c r="Z2453">
        <f>Z2451-Z2452</f>
        <v/>
      </c>
      <c r="AA2453">
        <f>AA2451-AA2452</f>
        <v/>
      </c>
      <c r="AB2453">
        <f>AB2451-AB2452</f>
        <v/>
      </c>
      <c r="AC2453">
        <f>AC2451-AC2452</f>
        <v/>
      </c>
      <c r="AE2453">
        <f>AE2451-AE2452</f>
        <v/>
      </c>
      <c r="AF2453">
        <f>AF2451-AF2452</f>
        <v/>
      </c>
      <c r="AG2453">
        <f>AG2451-AG2452</f>
        <v/>
      </c>
      <c r="AH2453">
        <f>AH2451-AH2452</f>
        <v/>
      </c>
      <c r="AJ2453">
        <f>AJ2451-AJ2452</f>
        <v/>
      </c>
      <c r="AK2453">
        <f>AK2451-AK2452</f>
        <v/>
      </c>
      <c r="AL2453">
        <f>AL2451-AL2452</f>
        <v/>
      </c>
      <c r="AM2453">
        <f>AM2451-AM2452</f>
        <v/>
      </c>
      <c r="AO2453">
        <f>AO2451-AO2452</f>
        <v/>
      </c>
      <c r="AP2453">
        <f>AP2451-AP2452</f>
        <v/>
      </c>
      <c r="AQ2453">
        <f>AQ2451-AQ2452</f>
        <v/>
      </c>
      <c r="AR2453">
        <f>AR2451-AR2452</f>
        <v/>
      </c>
      <c r="AT2453">
        <f>AT2451-AT2452</f>
        <v/>
      </c>
    </row>
    <row r="2455">
      <c r="A2455" t="inlineStr">
        <is>
          <t>Debt to capitalization</t>
        </is>
      </c>
      <c r="C2455" t="inlineStr">
        <is>
          <t>Percent</t>
        </is>
      </c>
      <c r="D2455" t="inlineStr">
        <is>
          <t>QQQQ</t>
        </is>
      </c>
      <c r="X2455" t="n">
        <v>17</v>
      </c>
      <c r="Z2455" t="n">
        <v>18</v>
      </c>
      <c r="AA2455" t="n">
        <v>17</v>
      </c>
      <c r="AB2455" t="n">
        <v>16</v>
      </c>
      <c r="AC2455" t="n">
        <v>15</v>
      </c>
      <c r="AE2455" t="n">
        <v>16</v>
      </c>
      <c r="AF2455" t="n">
        <v>18</v>
      </c>
      <c r="AG2455" t="n">
        <v>19</v>
      </c>
      <c r="AH2455" t="n">
        <v>18</v>
      </c>
      <c r="AJ2455" t="n">
        <v>18</v>
      </c>
      <c r="AK2455" t="n">
        <v>17</v>
      </c>
      <c r="AL2455" t="n">
        <v>17</v>
      </c>
      <c r="AM2455" t="n">
        <v>17</v>
      </c>
      <c r="AO2455" t="n">
        <v>17</v>
      </c>
      <c r="AP2455" t="n">
        <v>17</v>
      </c>
      <c r="AQ2455" t="n">
        <v>17</v>
      </c>
      <c r="AR2455" t="n">
        <v>19</v>
      </c>
      <c r="AT2455" t="n">
        <v>18</v>
      </c>
    </row>
    <row r="2457">
      <c r="A2457" t="inlineStr">
        <is>
          <t>Consolidated</t>
        </is>
      </c>
    </row>
    <row r="2458">
      <c r="A2458" t="inlineStr">
        <is>
          <t>Corporate borrowings</t>
        </is>
      </c>
      <c r="C2458" t="inlineStr">
        <is>
          <t>Million</t>
        </is>
      </c>
      <c r="D2458" t="inlineStr">
        <is>
          <t>QQQQ</t>
        </is>
      </c>
      <c r="F2458" t="n">
        <v>4668</v>
      </c>
      <c r="G2458" t="n">
        <v>3826</v>
      </c>
      <c r="H2458" t="n">
        <v>4426</v>
      </c>
      <c r="I2458" t="n">
        <v>3936</v>
      </c>
      <c r="K2458" t="n">
        <v>4329</v>
      </c>
      <c r="L2458" t="n">
        <v>4469</v>
      </c>
      <c r="M2458" t="n">
        <v>4674</v>
      </c>
      <c r="N2458" t="n">
        <v>4500</v>
      </c>
      <c r="P2458" t="n">
        <v>5272</v>
      </c>
      <c r="Q2458" t="n">
        <v>4924</v>
      </c>
      <c r="R2458" t="n">
        <v>5705</v>
      </c>
      <c r="S2458" t="n">
        <v>5659</v>
      </c>
      <c r="U2458" t="n">
        <v>6476</v>
      </c>
      <c r="V2458" t="n">
        <v>6424</v>
      </c>
      <c r="W2458" t="n">
        <v>6661</v>
      </c>
      <c r="X2458" t="n">
        <v>6409</v>
      </c>
      <c r="Z2458" t="n">
        <v>7459</v>
      </c>
      <c r="AA2458" t="n">
        <v>7060</v>
      </c>
      <c r="AB2458" t="n">
        <v>7035</v>
      </c>
      <c r="AC2458" t="n">
        <v>7083</v>
      </c>
      <c r="AE2458" t="n">
        <v>7235</v>
      </c>
      <c r="AF2458" t="n">
        <v>8051</v>
      </c>
      <c r="AG2458" t="n">
        <v>8587</v>
      </c>
      <c r="AH2458" t="n">
        <v>9077</v>
      </c>
      <c r="AJ2458" t="n">
        <v>9102</v>
      </c>
      <c r="AK2458" t="n">
        <v>9145</v>
      </c>
      <c r="AL2458" t="n">
        <v>10309</v>
      </c>
      <c r="AM2458" t="n">
        <v>10875</v>
      </c>
      <c r="AO2458" t="n">
        <v>11154</v>
      </c>
      <c r="AP2458" t="n">
        <v>12054</v>
      </c>
      <c r="AQ2458" t="n">
        <v>11296</v>
      </c>
      <c r="AR2458" t="n">
        <v>11390</v>
      </c>
      <c r="AT2458" t="n">
        <v>12367</v>
      </c>
    </row>
    <row r="2459">
      <c r="A2459" t="inlineStr">
        <is>
          <t>Non-recourse borrowings</t>
        </is>
      </c>
    </row>
    <row r="2460">
      <c r="A2460" t="inlineStr">
        <is>
          <t>Property-specific borrowings</t>
        </is>
      </c>
      <c r="C2460" t="inlineStr">
        <is>
          <t>Million</t>
        </is>
      </c>
      <c r="D2460" t="inlineStr">
        <is>
          <t>QQQQ</t>
        </is>
      </c>
      <c r="F2460" t="n">
        <v>40847</v>
      </c>
      <c r="G2460" t="n">
        <v>40848</v>
      </c>
      <c r="H2460" t="n">
        <v>46731</v>
      </c>
      <c r="I2460" t="n">
        <v>46474</v>
      </c>
      <c r="K2460" t="n">
        <v>51399</v>
      </c>
      <c r="L2460" t="n">
        <v>51291</v>
      </c>
      <c r="M2460" t="n">
        <v>52803</v>
      </c>
      <c r="N2460" t="n">
        <v>52502</v>
      </c>
      <c r="P2460" t="n">
        <v>56665</v>
      </c>
      <c r="Q2460" t="n">
        <v>57905</v>
      </c>
      <c r="R2460" t="n">
        <v>58930</v>
      </c>
      <c r="S2460" t="n">
        <v>63721</v>
      </c>
      <c r="U2460" t="n">
        <v>65901</v>
      </c>
      <c r="V2460" t="n">
        <v>70638</v>
      </c>
      <c r="W2460" t="n">
        <v>91551</v>
      </c>
      <c r="X2460" t="n">
        <v>103209</v>
      </c>
      <c r="Z2460" t="n">
        <v>104242</v>
      </c>
      <c r="AA2460" t="n">
        <v>117146</v>
      </c>
      <c r="AB2460" t="n">
        <v>114569</v>
      </c>
      <c r="AC2460" t="n">
        <v>127869</v>
      </c>
      <c r="AE2460" t="n">
        <v>124494</v>
      </c>
      <c r="AF2460" t="n">
        <v>126869</v>
      </c>
      <c r="AG2460" t="n">
        <v>129646</v>
      </c>
      <c r="AH2460" t="n">
        <v>128556</v>
      </c>
      <c r="AJ2460" t="n">
        <v>130043</v>
      </c>
      <c r="AK2460" t="n">
        <v>134215</v>
      </c>
      <c r="AL2460" t="n">
        <v>142795</v>
      </c>
      <c r="AM2460" t="n">
        <v>147868</v>
      </c>
      <c r="AO2460" t="n">
        <v>160181</v>
      </c>
      <c r="AP2460" t="n">
        <v>172666</v>
      </c>
      <c r="AQ2460" t="n">
        <v>177929</v>
      </c>
      <c r="AR2460" t="n">
        <v>187652</v>
      </c>
      <c r="AT2460" t="n">
        <v>194178</v>
      </c>
    </row>
    <row r="2461">
      <c r="A2461" t="inlineStr">
        <is>
          <t>Subsidiary borrowings</t>
        </is>
      </c>
      <c r="C2461" t="inlineStr">
        <is>
          <t>Million</t>
        </is>
      </c>
      <c r="D2461" t="inlineStr">
        <is>
          <t>QQQQ</t>
        </is>
      </c>
      <c r="F2461" t="n">
        <v>9209</v>
      </c>
      <c r="G2461" t="n">
        <v>8698</v>
      </c>
      <c r="H2461" t="n">
        <v>8587</v>
      </c>
      <c r="I2461" t="n">
        <v>8303</v>
      </c>
      <c r="K2461" t="n">
        <v>9695</v>
      </c>
      <c r="L2461" t="n">
        <v>10174</v>
      </c>
      <c r="M2461" t="n">
        <v>9663</v>
      </c>
      <c r="N2461" t="n">
        <v>7949</v>
      </c>
      <c r="P2461" t="n">
        <v>7990</v>
      </c>
      <c r="Q2461" t="n">
        <v>9829</v>
      </c>
      <c r="R2461" t="n">
        <v>9487</v>
      </c>
      <c r="S2461" t="n">
        <v>9009</v>
      </c>
      <c r="U2461" t="n">
        <v>7938</v>
      </c>
      <c r="V2461" t="n">
        <v>8107</v>
      </c>
      <c r="W2461" t="n">
        <v>8762</v>
      </c>
      <c r="X2461" t="n">
        <v>8600</v>
      </c>
      <c r="Z2461" t="n">
        <v>7308</v>
      </c>
      <c r="AA2461" t="n">
        <v>6225</v>
      </c>
      <c r="AB2461" t="n">
        <v>8635</v>
      </c>
      <c r="AC2461" t="n">
        <v>8423</v>
      </c>
      <c r="AE2461" t="n">
        <v>9266</v>
      </c>
      <c r="AF2461" t="n">
        <v>9493</v>
      </c>
      <c r="AG2461" t="n">
        <v>10584</v>
      </c>
      <c r="AH2461" t="n">
        <v>10768</v>
      </c>
      <c r="AJ2461" t="n">
        <v>9444</v>
      </c>
      <c r="AK2461" t="n">
        <v>8911</v>
      </c>
      <c r="AL2461" t="n">
        <v>13370</v>
      </c>
      <c r="AM2461" t="n">
        <v>17189</v>
      </c>
      <c r="AO2461" t="n">
        <v>13699</v>
      </c>
      <c r="AP2461" t="n">
        <v>14919</v>
      </c>
      <c r="AQ2461" t="n">
        <v>15251</v>
      </c>
      <c r="AR2461" t="n">
        <v>15353</v>
      </c>
      <c r="AT2461" t="n">
        <v>16282</v>
      </c>
    </row>
    <row r="2462">
      <c r="A2462" t="inlineStr">
        <is>
          <t>Total</t>
        </is>
      </c>
      <c r="C2462" t="inlineStr">
        <is>
          <t>Million</t>
        </is>
      </c>
      <c r="D2462" t="inlineStr">
        <is>
          <t>QQQQ</t>
        </is>
      </c>
      <c r="F2462" t="n">
        <v>54724</v>
      </c>
      <c r="G2462" t="n">
        <v>53372</v>
      </c>
      <c r="H2462" t="n">
        <v>59744</v>
      </c>
      <c r="I2462" t="n">
        <v>58713</v>
      </c>
      <c r="K2462" t="n">
        <v>65423</v>
      </c>
      <c r="L2462" t="n">
        <v>65934</v>
      </c>
      <c r="M2462" t="n">
        <v>67140</v>
      </c>
      <c r="N2462" t="n">
        <v>64951</v>
      </c>
      <c r="P2462" t="n">
        <v>69927</v>
      </c>
      <c r="Q2462" t="n">
        <v>72658</v>
      </c>
      <c r="R2462" t="n">
        <v>74122</v>
      </c>
      <c r="S2462" t="n">
        <v>78389</v>
      </c>
      <c r="U2462" t="n">
        <v>80315</v>
      </c>
      <c r="V2462" t="n">
        <v>85169</v>
      </c>
      <c r="W2462" t="n">
        <v>106974</v>
      </c>
      <c r="X2462" t="n">
        <v>118218</v>
      </c>
      <c r="Z2462" t="n">
        <v>119009</v>
      </c>
      <c r="AA2462" t="n">
        <v>130431</v>
      </c>
      <c r="AB2462" t="n">
        <v>130239</v>
      </c>
      <c r="AC2462" t="n">
        <v>143375</v>
      </c>
      <c r="AE2462" t="n">
        <v>140995</v>
      </c>
      <c r="AF2462" t="n">
        <v>144413</v>
      </c>
      <c r="AG2462" t="n">
        <v>148817</v>
      </c>
      <c r="AH2462" t="n">
        <v>148401</v>
      </c>
      <c r="AJ2462" t="n">
        <v>148589</v>
      </c>
      <c r="AK2462" t="n">
        <v>152271</v>
      </c>
      <c r="AL2462" t="n">
        <v>166474</v>
      </c>
      <c r="AM2462" t="n">
        <v>175932</v>
      </c>
      <c r="AO2462" t="n">
        <v>185034</v>
      </c>
      <c r="AP2462" t="n">
        <v>199639</v>
      </c>
      <c r="AQ2462" t="n">
        <v>204476</v>
      </c>
      <c r="AR2462" t="n">
        <v>214395</v>
      </c>
      <c r="AT2462" t="n">
        <v>222827</v>
      </c>
    </row>
    <row r="2463">
      <c r="A2463" t="inlineStr">
        <is>
          <t>Total-c</t>
        </is>
      </c>
      <c r="F2463">
        <f>SUM(F2458,F2460:F2461)</f>
        <v/>
      </c>
      <c r="G2463">
        <f>SUM(G2458,G2460:G2461)</f>
        <v/>
      </c>
      <c r="H2463">
        <f>SUM(H2458,H2460:H2461)</f>
        <v/>
      </c>
      <c r="I2463">
        <f>SUM(I2458,I2460:I2461)</f>
        <v/>
      </c>
      <c r="K2463">
        <f>SUM(K2458,K2460:K2461)</f>
        <v/>
      </c>
      <c r="L2463">
        <f>SUM(L2458,L2460:L2461)</f>
        <v/>
      </c>
      <c r="M2463">
        <f>SUM(M2458,M2460:M2461)</f>
        <v/>
      </c>
      <c r="N2463">
        <f>SUM(N2458,N2460:N2461)</f>
        <v/>
      </c>
      <c r="P2463">
        <f>SUM(P2458,P2460:P2461)</f>
        <v/>
      </c>
      <c r="Q2463">
        <f>SUM(Q2458,Q2460:Q2461)</f>
        <v/>
      </c>
      <c r="R2463">
        <f>SUM(R2458,R2460:R2461)</f>
        <v/>
      </c>
      <c r="S2463">
        <f>SUM(S2458,S2460:S2461)</f>
        <v/>
      </c>
      <c r="U2463">
        <f>SUM(U2458,U2460:U2461)</f>
        <v/>
      </c>
      <c r="V2463">
        <f>SUM(V2458,V2460:V2461)</f>
        <v/>
      </c>
      <c r="W2463">
        <f>SUM(W2458,W2460:W2461)</f>
        <v/>
      </c>
      <c r="X2463">
        <f>SUM(X2458,X2460:X2461)</f>
        <v/>
      </c>
      <c r="Z2463">
        <f>SUM(Z2458,Z2460:Z2461)</f>
        <v/>
      </c>
      <c r="AA2463">
        <f>SUM(AA2458,AA2460:AA2461)</f>
        <v/>
      </c>
      <c r="AB2463">
        <f>SUM(AB2458,AB2460:AB2461)</f>
        <v/>
      </c>
      <c r="AC2463">
        <f>SUM(AC2458,AC2460:AC2461)</f>
        <v/>
      </c>
      <c r="AE2463">
        <f>SUM(AE2458,AE2460:AE2461)</f>
        <v/>
      </c>
      <c r="AF2463">
        <f>SUM(AF2458,AF2460:AF2461)</f>
        <v/>
      </c>
      <c r="AG2463">
        <f>SUM(AG2458,AG2460:AG2461)</f>
        <v/>
      </c>
      <c r="AH2463">
        <f>SUM(AH2458,AH2460:AH2461)</f>
        <v/>
      </c>
      <c r="AJ2463">
        <f>SUM(AJ2458,AJ2460:AJ2461)</f>
        <v/>
      </c>
      <c r="AK2463">
        <f>SUM(AK2458,AK2460:AK2461)</f>
        <v/>
      </c>
      <c r="AL2463">
        <f>SUM(AL2458,AL2460:AL2461)</f>
        <v/>
      </c>
      <c r="AM2463">
        <f>SUM(AM2458,AM2460:AM2461)</f>
        <v/>
      </c>
      <c r="AO2463">
        <f>SUM(AO2458,AO2460:AO2461)</f>
        <v/>
      </c>
      <c r="AP2463">
        <f>SUM(AP2458,AP2460:AP2461)</f>
        <v/>
      </c>
      <c r="AQ2463">
        <f>SUM(AQ2458,AQ2460:AQ2461)</f>
        <v/>
      </c>
      <c r="AR2463">
        <f>SUM(AR2458,AR2460:AR2461)</f>
        <v/>
      </c>
      <c r="AT2463">
        <f>SUM(AT2458,AT2460:AT2461)</f>
        <v/>
      </c>
    </row>
    <row r="2464">
      <c r="A2464" t="inlineStr">
        <is>
          <t>Sum check</t>
        </is>
      </c>
      <c r="F2464">
        <f>F2462-F2463</f>
        <v/>
      </c>
      <c r="G2464">
        <f>G2462-G2463</f>
        <v/>
      </c>
      <c r="H2464">
        <f>H2462-H2463</f>
        <v/>
      </c>
      <c r="I2464">
        <f>I2462-I2463</f>
        <v/>
      </c>
      <c r="K2464">
        <f>K2462-K2463</f>
        <v/>
      </c>
      <c r="L2464">
        <f>L2462-L2463</f>
        <v/>
      </c>
      <c r="M2464">
        <f>M2462-M2463</f>
        <v/>
      </c>
      <c r="N2464">
        <f>N2462-N2463</f>
        <v/>
      </c>
      <c r="P2464">
        <f>P2462-P2463</f>
        <v/>
      </c>
      <c r="Q2464">
        <f>Q2462-Q2463</f>
        <v/>
      </c>
      <c r="R2464">
        <f>R2462-R2463</f>
        <v/>
      </c>
      <c r="S2464">
        <f>S2462-S2463</f>
        <v/>
      </c>
      <c r="U2464">
        <f>U2462-U2463</f>
        <v/>
      </c>
      <c r="V2464">
        <f>V2462-V2463</f>
        <v/>
      </c>
      <c r="W2464">
        <f>W2462-W2463</f>
        <v/>
      </c>
      <c r="X2464">
        <f>X2462-X2463</f>
        <v/>
      </c>
      <c r="Z2464">
        <f>Z2462-Z2463</f>
        <v/>
      </c>
      <c r="AA2464">
        <f>AA2462-AA2463</f>
        <v/>
      </c>
      <c r="AB2464">
        <f>AB2462-AB2463</f>
        <v/>
      </c>
      <c r="AC2464">
        <f>AC2462-AC2463</f>
        <v/>
      </c>
      <c r="AE2464">
        <f>AE2462-AE2463</f>
        <v/>
      </c>
      <c r="AF2464">
        <f>AF2462-AF2463</f>
        <v/>
      </c>
      <c r="AG2464">
        <f>AG2462-AG2463</f>
        <v/>
      </c>
      <c r="AH2464">
        <f>AH2462-AH2463</f>
        <v/>
      </c>
      <c r="AJ2464">
        <f>AJ2462-AJ2463</f>
        <v/>
      </c>
      <c r="AK2464">
        <f>AK2462-AK2463</f>
        <v/>
      </c>
      <c r="AL2464">
        <f>AL2462-AL2463</f>
        <v/>
      </c>
      <c r="AM2464">
        <f>AM2462-AM2463</f>
        <v/>
      </c>
      <c r="AO2464">
        <f>AO2462-AO2463</f>
        <v/>
      </c>
      <c r="AP2464">
        <f>AP2462-AP2463</f>
        <v/>
      </c>
      <c r="AQ2464">
        <f>AQ2462-AQ2463</f>
        <v/>
      </c>
      <c r="AR2464">
        <f>AR2462-AR2463</f>
        <v/>
      </c>
      <c r="AT2464">
        <f>AT2462-AT2463</f>
        <v/>
      </c>
    </row>
    <row r="2466">
      <c r="A2466" t="inlineStr">
        <is>
          <t>Accounts payable and other</t>
        </is>
      </c>
      <c r="C2466" t="inlineStr">
        <is>
          <t>Million</t>
        </is>
      </c>
      <c r="D2466" t="inlineStr">
        <is>
          <t>QQQQ</t>
        </is>
      </c>
      <c r="F2466" t="n">
        <v>10634</v>
      </c>
      <c r="G2466" t="n">
        <v>11175</v>
      </c>
      <c r="H2466" t="n">
        <v>11295</v>
      </c>
      <c r="I2466" t="n">
        <v>11433</v>
      </c>
      <c r="K2466" t="n">
        <v>12283</v>
      </c>
      <c r="L2466" t="n">
        <v>12263</v>
      </c>
      <c r="M2466" t="n">
        <v>12570</v>
      </c>
      <c r="N2466" t="n">
        <v>11982</v>
      </c>
      <c r="P2466" t="n">
        <v>12047</v>
      </c>
      <c r="Q2466" t="n">
        <v>15934</v>
      </c>
      <c r="R2466" t="n">
        <v>17111</v>
      </c>
      <c r="S2466" t="n">
        <v>17965</v>
      </c>
      <c r="U2466" t="n">
        <v>18656</v>
      </c>
      <c r="V2466" t="n">
        <v>18330</v>
      </c>
      <c r="W2466" t="n">
        <v>22546</v>
      </c>
      <c r="X2466" t="n">
        <v>23989</v>
      </c>
      <c r="Z2466" t="n">
        <v>27928</v>
      </c>
      <c r="AA2466" t="n">
        <v>32595</v>
      </c>
      <c r="AB2466" t="n">
        <v>34174</v>
      </c>
      <c r="AC2466" t="n">
        <v>43077</v>
      </c>
      <c r="AE2466" t="n">
        <v>40504</v>
      </c>
      <c r="AF2466" t="n">
        <v>42235</v>
      </c>
      <c r="AG2466" t="n">
        <v>45153</v>
      </c>
      <c r="AH2466" t="n">
        <v>50682</v>
      </c>
      <c r="AJ2466" t="n">
        <v>48862</v>
      </c>
      <c r="AK2466" t="n">
        <v>50330</v>
      </c>
      <c r="AL2466" t="n">
        <v>52087</v>
      </c>
      <c r="AM2466" t="n">
        <v>53017</v>
      </c>
      <c r="AO2466" t="n">
        <v>53810</v>
      </c>
      <c r="AP2466" t="n">
        <v>51134</v>
      </c>
      <c r="AQ2466" t="n">
        <v>52859</v>
      </c>
      <c r="AR2466" t="n">
        <v>56744</v>
      </c>
      <c r="AT2466" t="n">
        <v>58080</v>
      </c>
    </row>
    <row r="2467">
      <c r="A2467" t="inlineStr">
        <is>
          <t>Deferred income tax liabilities</t>
        </is>
      </c>
      <c r="C2467" t="inlineStr">
        <is>
          <t>Million</t>
        </is>
      </c>
      <c r="D2467" t="inlineStr">
        <is>
          <t>QQQQ</t>
        </is>
      </c>
      <c r="F2467" t="n">
        <v>8160</v>
      </c>
      <c r="G2467" t="n">
        <v>7994</v>
      </c>
      <c r="H2467" t="n">
        <v>7763</v>
      </c>
      <c r="I2467" t="n">
        <v>8810</v>
      </c>
      <c r="K2467" t="n">
        <v>10239</v>
      </c>
      <c r="L2467" t="n">
        <v>10447</v>
      </c>
      <c r="M2467" t="n">
        <v>9465</v>
      </c>
      <c r="N2467" t="n">
        <v>9640</v>
      </c>
      <c r="P2467" t="n">
        <v>9830</v>
      </c>
      <c r="Q2467" t="n">
        <v>11928</v>
      </c>
      <c r="R2467" t="n">
        <v>12336</v>
      </c>
      <c r="S2467" t="n">
        <v>11409</v>
      </c>
      <c r="U2467" t="n">
        <v>11146</v>
      </c>
      <c r="V2467" t="n">
        <v>11103</v>
      </c>
      <c r="W2467" t="n">
        <v>11550</v>
      </c>
      <c r="X2467" t="n">
        <v>12236</v>
      </c>
      <c r="Z2467" t="n">
        <v>12511</v>
      </c>
      <c r="AA2467" t="n">
        <v>13752</v>
      </c>
      <c r="AB2467" t="n">
        <v>13214</v>
      </c>
      <c r="AC2467" t="n">
        <v>14849</v>
      </c>
      <c r="AE2467" t="n">
        <v>14175</v>
      </c>
      <c r="AF2467" t="n">
        <v>14347</v>
      </c>
      <c r="AG2467" t="n">
        <v>14314</v>
      </c>
      <c r="AH2467" t="n">
        <v>15913</v>
      </c>
      <c r="AJ2467" t="n">
        <v>15263</v>
      </c>
      <c r="AK2467" t="n">
        <v>15914</v>
      </c>
      <c r="AL2467" t="n">
        <v>17729</v>
      </c>
      <c r="AM2467" t="n">
        <v>20328</v>
      </c>
      <c r="AO2467" t="n">
        <v>20891</v>
      </c>
      <c r="AP2467" t="n">
        <v>20737</v>
      </c>
      <c r="AQ2467" t="n">
        <v>21487</v>
      </c>
      <c r="AR2467" t="n">
        <v>23190</v>
      </c>
      <c r="AT2467" t="n">
        <v>24143</v>
      </c>
    </row>
    <row r="2468">
      <c r="A2468" t="inlineStr">
        <is>
          <t>Liabilities associated with assets classified as held for sale</t>
        </is>
      </c>
      <c r="C2468" t="inlineStr">
        <is>
          <t>Million</t>
        </is>
      </c>
      <c r="D2468" t="inlineStr">
        <is>
          <t>QQQQ</t>
        </is>
      </c>
      <c r="S2468" t="n">
        <v>1424</v>
      </c>
      <c r="U2468" t="n">
        <v>568</v>
      </c>
      <c r="V2468" t="n">
        <v>1502</v>
      </c>
      <c r="W2468" t="n">
        <v>785</v>
      </c>
      <c r="X2468" t="n">
        <v>812</v>
      </c>
      <c r="Z2468" t="n">
        <v>2272</v>
      </c>
      <c r="AA2468" t="n">
        <v>2325</v>
      </c>
      <c r="AB2468" t="n">
        <v>2084</v>
      </c>
      <c r="AC2468" t="n">
        <v>1690</v>
      </c>
      <c r="AE2468" t="n">
        <v>304</v>
      </c>
      <c r="AF2468" t="n">
        <v>173</v>
      </c>
      <c r="AG2468" t="n">
        <v>1503</v>
      </c>
      <c r="AH2468" t="n">
        <v>2359</v>
      </c>
      <c r="AJ2468" t="n">
        <v>2728</v>
      </c>
      <c r="AK2468" t="n">
        <v>1287</v>
      </c>
      <c r="AL2468" t="n">
        <v>1773</v>
      </c>
      <c r="AM2468" t="n">
        <v>3148</v>
      </c>
      <c r="AO2468" t="n">
        <v>1153</v>
      </c>
      <c r="AP2468" t="n">
        <v>1556</v>
      </c>
      <c r="AQ2468" t="n">
        <v>2028</v>
      </c>
      <c r="AR2468" t="n">
        <v>876</v>
      </c>
      <c r="AT2468" t="n">
        <v>680</v>
      </c>
    </row>
    <row r="2469">
      <c r="A2469" t="inlineStr">
        <is>
          <t>Subsidiary equity obligations</t>
        </is>
      </c>
      <c r="C2469" t="inlineStr">
        <is>
          <t>Million</t>
        </is>
      </c>
      <c r="D2469" t="inlineStr">
        <is>
          <t>QQQQ</t>
        </is>
      </c>
      <c r="F2469" t="n">
        <v>3425</v>
      </c>
      <c r="G2469" t="n">
        <v>3435</v>
      </c>
      <c r="H2469" t="n">
        <v>3356</v>
      </c>
      <c r="I2469" t="n">
        <v>3331</v>
      </c>
      <c r="K2469" t="n">
        <v>3419</v>
      </c>
      <c r="L2469" t="n">
        <v>3360</v>
      </c>
      <c r="M2469" t="n">
        <v>3543</v>
      </c>
      <c r="N2469" t="n">
        <v>3565</v>
      </c>
      <c r="P2469" t="n">
        <v>3766</v>
      </c>
      <c r="Q2469" t="n">
        <v>3618</v>
      </c>
      <c r="R2469" t="n">
        <v>3677</v>
      </c>
      <c r="S2469" t="n">
        <v>3661</v>
      </c>
      <c r="U2469" t="n">
        <v>3935</v>
      </c>
      <c r="V2469" t="n">
        <v>3894</v>
      </c>
      <c r="W2469" t="n">
        <v>3847</v>
      </c>
      <c r="X2469" t="n">
        <v>3876</v>
      </c>
      <c r="Z2469" t="n">
        <v>3941</v>
      </c>
      <c r="AA2469" t="n">
        <v>4104</v>
      </c>
      <c r="AB2469" t="n">
        <v>4096</v>
      </c>
      <c r="AC2469" t="n">
        <v>4132</v>
      </c>
      <c r="AE2469" t="n">
        <v>4158</v>
      </c>
      <c r="AF2469" t="n">
        <v>4201</v>
      </c>
      <c r="AG2469" t="n">
        <v>3989</v>
      </c>
      <c r="AH2469" t="n">
        <v>3699</v>
      </c>
      <c r="AJ2469" t="n">
        <v>3647</v>
      </c>
      <c r="AK2469" t="n">
        <v>3478</v>
      </c>
      <c r="AL2469" t="n">
        <v>3790</v>
      </c>
      <c r="AM2469" t="n">
        <v>3837</v>
      </c>
      <c r="AO2469" t="n">
        <v>4632</v>
      </c>
      <c r="AP2469" t="n">
        <v>4788</v>
      </c>
      <c r="AQ2469" t="n">
        <v>4324</v>
      </c>
      <c r="AR2469" t="n">
        <v>4188</v>
      </c>
      <c r="AT2469" t="n">
        <v>4098</v>
      </c>
    </row>
    <row r="2470">
      <c r="A2470" t="inlineStr">
        <is>
          <t>Equity</t>
        </is>
      </c>
    </row>
    <row r="2471">
      <c r="A2471" t="inlineStr">
        <is>
          <t>Non-controlling interests</t>
        </is>
      </c>
      <c r="C2471" t="inlineStr">
        <is>
          <t>Million</t>
        </is>
      </c>
      <c r="D2471" t="inlineStr">
        <is>
          <t>QQQQ</t>
        </is>
      </c>
      <c r="F2471" t="n">
        <v>29360</v>
      </c>
      <c r="G2471" t="n">
        <v>30006</v>
      </c>
      <c r="H2471" t="n">
        <v>29401</v>
      </c>
      <c r="I2471" t="n">
        <v>31920</v>
      </c>
      <c r="K2471" t="n">
        <v>35806</v>
      </c>
      <c r="L2471" t="n">
        <v>39172</v>
      </c>
      <c r="M2471" t="n">
        <v>40955</v>
      </c>
      <c r="N2471" t="n">
        <v>43235</v>
      </c>
      <c r="P2471" t="n">
        <v>43965</v>
      </c>
      <c r="Q2471" t="n">
        <v>47767</v>
      </c>
      <c r="R2471" t="n">
        <v>50171</v>
      </c>
      <c r="S2471" t="n">
        <v>51628</v>
      </c>
      <c r="U2471" t="n">
        <v>52667</v>
      </c>
      <c r="V2471" t="n">
        <v>50597</v>
      </c>
      <c r="W2471" t="n">
        <v>61376</v>
      </c>
      <c r="X2471" t="n">
        <v>67335</v>
      </c>
      <c r="Z2471" t="n">
        <v>68021</v>
      </c>
      <c r="AA2471" t="n">
        <v>72324</v>
      </c>
      <c r="AB2471" t="n">
        <v>74029</v>
      </c>
      <c r="AC2471" t="n">
        <v>81833</v>
      </c>
      <c r="AE2471" t="n">
        <v>79637</v>
      </c>
      <c r="AF2471" t="n">
        <v>78996</v>
      </c>
      <c r="AG2471" t="n">
        <v>80156</v>
      </c>
      <c r="AH2471" t="n">
        <v>86804</v>
      </c>
      <c r="AJ2471" t="n">
        <v>88836</v>
      </c>
      <c r="AK2471" t="n">
        <v>88423</v>
      </c>
      <c r="AL2471" t="n">
        <v>80618</v>
      </c>
      <c r="AM2471" t="n">
        <v>88386</v>
      </c>
      <c r="AO2471" t="n">
        <v>88889</v>
      </c>
      <c r="AP2471" t="n">
        <v>88215</v>
      </c>
      <c r="AQ2471" t="n">
        <v>89430</v>
      </c>
      <c r="AR2471" t="n">
        <v>98138</v>
      </c>
      <c r="AT2471" t="n">
        <v>102851</v>
      </c>
    </row>
    <row r="2472">
      <c r="A2472" t="inlineStr">
        <is>
          <t>Preferred equity</t>
        </is>
      </c>
      <c r="C2472" t="inlineStr">
        <is>
          <t>Million</t>
        </is>
      </c>
      <c r="D2472" t="inlineStr">
        <is>
          <t>QQQQ</t>
        </is>
      </c>
      <c r="F2472" t="n">
        <v>3549</v>
      </c>
      <c r="G2472" t="n">
        <v>3549</v>
      </c>
      <c r="H2472" t="n">
        <v>3549</v>
      </c>
      <c r="I2472" t="n">
        <v>3739</v>
      </c>
      <c r="K2472" t="n">
        <v>3739</v>
      </c>
      <c r="L2472" t="n">
        <v>3734</v>
      </c>
      <c r="M2472" t="n">
        <v>3732</v>
      </c>
      <c r="N2472" t="n">
        <v>3954</v>
      </c>
      <c r="P2472" t="n">
        <v>3950</v>
      </c>
      <c r="Q2472" t="n">
        <v>3949</v>
      </c>
      <c r="R2472" t="n">
        <v>4196</v>
      </c>
      <c r="S2472" t="n">
        <v>4192</v>
      </c>
      <c r="U2472" t="n">
        <v>4192</v>
      </c>
      <c r="V2472" t="n">
        <v>4192</v>
      </c>
      <c r="W2472" t="n">
        <v>4192</v>
      </c>
      <c r="X2472" t="n">
        <v>4168</v>
      </c>
      <c r="Z2472" t="n">
        <v>4149</v>
      </c>
      <c r="AA2472" t="n">
        <v>4146</v>
      </c>
      <c r="AB2472" t="n">
        <v>4145</v>
      </c>
      <c r="AC2472" t="n">
        <v>4145</v>
      </c>
      <c r="AE2472" t="n">
        <v>4145</v>
      </c>
      <c r="AF2472" t="n">
        <v>4145</v>
      </c>
      <c r="AG2472" t="n">
        <v>4145</v>
      </c>
      <c r="AH2472" t="n">
        <v>4145</v>
      </c>
      <c r="AJ2472" t="n">
        <v>4145</v>
      </c>
      <c r="AK2472" t="n">
        <v>4145</v>
      </c>
      <c r="AL2472" t="n">
        <v>4145</v>
      </c>
      <c r="AM2472" t="n">
        <v>4145</v>
      </c>
      <c r="AO2472" t="n">
        <v>4145</v>
      </c>
      <c r="AP2472" t="n">
        <v>4145</v>
      </c>
      <c r="AQ2472" t="n">
        <v>4145</v>
      </c>
      <c r="AR2472" t="n">
        <v>4145</v>
      </c>
      <c r="AT2472" t="n">
        <v>4103</v>
      </c>
    </row>
    <row r="2473">
      <c r="A2473" t="inlineStr">
        <is>
          <t>Common equity</t>
        </is>
      </c>
      <c r="C2473" t="inlineStr">
        <is>
          <t>Million</t>
        </is>
      </c>
      <c r="D2473" t="inlineStr">
        <is>
          <t>QQQQ</t>
        </is>
      </c>
      <c r="F2473" t="n">
        <v>19440</v>
      </c>
      <c r="G2473" t="n">
        <v>21467</v>
      </c>
      <c r="H2473" t="n">
        <v>20306</v>
      </c>
      <c r="I2473" t="n">
        <v>21568</v>
      </c>
      <c r="K2473" t="n">
        <v>21882</v>
      </c>
      <c r="L2473" t="n">
        <v>21633</v>
      </c>
      <c r="M2473" t="n">
        <v>22432</v>
      </c>
      <c r="N2473" t="n">
        <v>22499</v>
      </c>
      <c r="P2473" t="n">
        <v>22511</v>
      </c>
      <c r="Q2473" t="n">
        <v>22329</v>
      </c>
      <c r="R2473" t="n">
        <v>22964</v>
      </c>
      <c r="S2473" t="n">
        <v>24052</v>
      </c>
      <c r="U2473" t="n">
        <v>24456</v>
      </c>
      <c r="V2473" t="n">
        <v>24381</v>
      </c>
      <c r="W2473" t="n">
        <v>22691</v>
      </c>
      <c r="X2473" t="n">
        <v>25647</v>
      </c>
      <c r="Z2473" t="n">
        <v>26394</v>
      </c>
      <c r="AA2473" t="n">
        <v>26659</v>
      </c>
      <c r="AB2473" t="n">
        <v>29427</v>
      </c>
      <c r="AC2473" t="n">
        <v>30868</v>
      </c>
      <c r="AE2473" t="n">
        <v>28665</v>
      </c>
      <c r="AF2473" t="n">
        <v>27925</v>
      </c>
      <c r="AG2473" t="n">
        <v>29006</v>
      </c>
      <c r="AH2473" t="n">
        <v>31693</v>
      </c>
      <c r="AJ2473" t="n">
        <v>32953</v>
      </c>
      <c r="AK2473" t="n">
        <v>33369</v>
      </c>
      <c r="AL2473" t="n">
        <v>38808</v>
      </c>
      <c r="AM2473" t="n">
        <v>42210</v>
      </c>
      <c r="AO2473" t="n">
        <v>43399</v>
      </c>
      <c r="AP2473" t="n">
        <v>41652</v>
      </c>
      <c r="AQ2473" t="n">
        <v>40401</v>
      </c>
      <c r="AR2473" t="n">
        <v>39608</v>
      </c>
      <c r="AT2473" t="n">
        <v>39960</v>
      </c>
    </row>
    <row r="2474">
      <c r="A2474" t="inlineStr">
        <is>
          <t>Total</t>
        </is>
      </c>
      <c r="C2474" t="inlineStr">
        <is>
          <t>Million</t>
        </is>
      </c>
      <c r="D2474" t="inlineStr">
        <is>
          <t>QQQQ</t>
        </is>
      </c>
      <c r="F2474" t="n">
        <v>52349</v>
      </c>
      <c r="G2474" t="n">
        <v>55022</v>
      </c>
      <c r="H2474" t="n">
        <v>53256</v>
      </c>
      <c r="I2474" t="n">
        <v>57227</v>
      </c>
      <c r="K2474" t="n">
        <v>61427</v>
      </c>
      <c r="L2474" t="n">
        <v>64539</v>
      </c>
      <c r="M2474" t="n">
        <v>67119</v>
      </c>
      <c r="N2474" t="n">
        <v>69688</v>
      </c>
      <c r="P2474" t="n">
        <v>70426</v>
      </c>
      <c r="Q2474" t="n">
        <v>74045</v>
      </c>
      <c r="R2474" t="n">
        <v>77331</v>
      </c>
      <c r="S2474" t="n">
        <v>79872</v>
      </c>
      <c r="U2474" t="n">
        <v>81315</v>
      </c>
      <c r="V2474" t="n">
        <v>79170</v>
      </c>
      <c r="W2474" t="n">
        <v>88259</v>
      </c>
      <c r="X2474" t="n">
        <v>97150</v>
      </c>
      <c r="Z2474" t="n">
        <v>98564</v>
      </c>
      <c r="AA2474" t="n">
        <v>103129</v>
      </c>
      <c r="AB2474" t="n">
        <v>107601</v>
      </c>
      <c r="AC2474" t="n">
        <v>116846</v>
      </c>
      <c r="AE2474" t="n">
        <v>112447</v>
      </c>
      <c r="AF2474" t="n">
        <v>111066</v>
      </c>
      <c r="AG2474" t="n">
        <v>113307</v>
      </c>
      <c r="AH2474" t="n">
        <v>122642</v>
      </c>
      <c r="AJ2474" t="n">
        <v>125934</v>
      </c>
      <c r="AK2474" t="n">
        <v>125937</v>
      </c>
      <c r="AL2474" t="n">
        <v>123571</v>
      </c>
      <c r="AM2474" t="n">
        <v>134741</v>
      </c>
      <c r="AO2474" t="n">
        <v>136433</v>
      </c>
      <c r="AP2474" t="n">
        <v>134012</v>
      </c>
      <c r="AQ2474" t="n">
        <v>133976</v>
      </c>
      <c r="AR2474" t="n">
        <v>141891</v>
      </c>
      <c r="AT2474" t="n">
        <v>146914</v>
      </c>
    </row>
    <row r="2475">
      <c r="A2475" t="inlineStr">
        <is>
          <t>Total-c</t>
        </is>
      </c>
      <c r="F2475">
        <f>SUM(F2471:F2473)</f>
        <v/>
      </c>
      <c r="G2475">
        <f>SUM(G2471:G2473)</f>
        <v/>
      </c>
      <c r="H2475">
        <f>SUM(H2471:H2473)</f>
        <v/>
      </c>
      <c r="I2475">
        <f>SUM(I2471:I2473)</f>
        <v/>
      </c>
      <c r="K2475">
        <f>SUM(K2471:K2473)</f>
        <v/>
      </c>
      <c r="L2475">
        <f>SUM(L2471:L2473)</f>
        <v/>
      </c>
      <c r="M2475">
        <f>SUM(M2471:M2473)</f>
        <v/>
      </c>
      <c r="N2475">
        <f>SUM(N2471:N2473)</f>
        <v/>
      </c>
      <c r="P2475">
        <f>SUM(P2471:P2473)</f>
        <v/>
      </c>
      <c r="Q2475">
        <f>SUM(Q2471:Q2473)</f>
        <v/>
      </c>
      <c r="R2475">
        <f>SUM(R2471:R2473)</f>
        <v/>
      </c>
      <c r="S2475">
        <f>SUM(S2471:S2473)</f>
        <v/>
      </c>
      <c r="U2475">
        <f>SUM(U2471:U2473)</f>
        <v/>
      </c>
      <c r="V2475">
        <f>SUM(V2471:V2473)</f>
        <v/>
      </c>
      <c r="W2475">
        <f>SUM(W2471:W2473)</f>
        <v/>
      </c>
      <c r="X2475">
        <f>SUM(X2471:X2473)</f>
        <v/>
      </c>
      <c r="Z2475">
        <f>SUM(Z2471:Z2473)</f>
        <v/>
      </c>
      <c r="AA2475">
        <f>SUM(AA2471:AA2473)</f>
        <v/>
      </c>
      <c r="AB2475">
        <f>SUM(AB2471:AB2473)</f>
        <v/>
      </c>
      <c r="AC2475">
        <f>SUM(AC2471:AC2473)</f>
        <v/>
      </c>
      <c r="AE2475">
        <f>SUM(AE2471:AE2473)</f>
        <v/>
      </c>
      <c r="AF2475">
        <f>SUM(AF2471:AF2473)</f>
        <v/>
      </c>
      <c r="AG2475">
        <f>SUM(AG2471:AG2473)</f>
        <v/>
      </c>
      <c r="AH2475">
        <f>SUM(AH2471:AH2473)</f>
        <v/>
      </c>
      <c r="AJ2475">
        <f>SUM(AJ2471:AJ2473)</f>
        <v/>
      </c>
      <c r="AK2475">
        <f>SUM(AK2471:AK2473)</f>
        <v/>
      </c>
      <c r="AL2475">
        <f>SUM(AL2471:AL2473)</f>
        <v/>
      </c>
      <c r="AM2475">
        <f>SUM(AM2471:AM2473)</f>
        <v/>
      </c>
      <c r="AO2475">
        <f>SUM(AO2471:AO2473)</f>
        <v/>
      </c>
      <c r="AP2475">
        <f>SUM(AP2471:AP2473)</f>
        <v/>
      </c>
      <c r="AQ2475">
        <f>SUM(AQ2471:AQ2473)</f>
        <v/>
      </c>
      <c r="AR2475">
        <f>SUM(AR2471:AR2473)</f>
        <v/>
      </c>
      <c r="AT2475">
        <f>SUM(AT2471:AT2473)</f>
        <v/>
      </c>
    </row>
    <row r="2476">
      <c r="A2476" t="inlineStr">
        <is>
          <t>Sum check</t>
        </is>
      </c>
      <c r="F2476">
        <f>F2474-F2475</f>
        <v/>
      </c>
      <c r="G2476">
        <f>G2474-G2475</f>
        <v/>
      </c>
      <c r="H2476">
        <f>H2474-H2475</f>
        <v/>
      </c>
      <c r="I2476">
        <f>I2474-I2475</f>
        <v/>
      </c>
      <c r="K2476">
        <f>K2474-K2475</f>
        <v/>
      </c>
      <c r="L2476">
        <f>L2474-L2475</f>
        <v/>
      </c>
      <c r="M2476">
        <f>M2474-M2475</f>
        <v/>
      </c>
      <c r="N2476">
        <f>N2474-N2475</f>
        <v/>
      </c>
      <c r="P2476">
        <f>P2474-P2475</f>
        <v/>
      </c>
      <c r="Q2476">
        <f>Q2474-Q2475</f>
        <v/>
      </c>
      <c r="R2476">
        <f>R2474-R2475</f>
        <v/>
      </c>
      <c r="S2476">
        <f>S2474-S2475</f>
        <v/>
      </c>
      <c r="U2476">
        <f>U2474-U2475</f>
        <v/>
      </c>
      <c r="V2476">
        <f>V2474-V2475</f>
        <v/>
      </c>
      <c r="W2476">
        <f>W2474-W2475</f>
        <v/>
      </c>
      <c r="X2476">
        <f>X2474-X2475</f>
        <v/>
      </c>
      <c r="Z2476">
        <f>Z2474-Z2475</f>
        <v/>
      </c>
      <c r="AA2476">
        <f>AA2474-AA2475</f>
        <v/>
      </c>
      <c r="AB2476">
        <f>AB2474-AB2475</f>
        <v/>
      </c>
      <c r="AC2476">
        <f>AC2474-AC2475</f>
        <v/>
      </c>
      <c r="AE2476">
        <f>AE2474-AE2475</f>
        <v/>
      </c>
      <c r="AF2476">
        <f>AF2474-AF2475</f>
        <v/>
      </c>
      <c r="AG2476">
        <f>AG2474-AG2475</f>
        <v/>
      </c>
      <c r="AH2476">
        <f>AH2474-AH2475</f>
        <v/>
      </c>
      <c r="AJ2476">
        <f>AJ2474-AJ2475</f>
        <v/>
      </c>
      <c r="AK2476">
        <f>AK2474-AK2475</f>
        <v/>
      </c>
      <c r="AL2476">
        <f>AL2474-AL2475</f>
        <v/>
      </c>
      <c r="AM2476">
        <f>AM2474-AM2475</f>
        <v/>
      </c>
      <c r="AO2476">
        <f>AO2474-AO2475</f>
        <v/>
      </c>
      <c r="AP2476">
        <f>AP2474-AP2475</f>
        <v/>
      </c>
      <c r="AQ2476">
        <f>AQ2474-AQ2475</f>
        <v/>
      </c>
      <c r="AR2476">
        <f>AR2474-AR2475</f>
        <v/>
      </c>
      <c r="AT2476">
        <f>AT2474-AT2475</f>
        <v/>
      </c>
    </row>
    <row r="2478">
      <c r="A2478" t="inlineStr">
        <is>
          <t>Total capitalization</t>
        </is>
      </c>
      <c r="C2478" t="inlineStr">
        <is>
          <t>Million</t>
        </is>
      </c>
      <c r="D2478" t="inlineStr">
        <is>
          <t>QQQQ</t>
        </is>
      </c>
      <c r="F2478" t="n">
        <v>129292</v>
      </c>
      <c r="G2478" t="n">
        <v>130998</v>
      </c>
      <c r="H2478" t="n">
        <v>135414</v>
      </c>
      <c r="I2478" t="n">
        <v>139514</v>
      </c>
      <c r="K2478" t="n">
        <v>152791</v>
      </c>
      <c r="L2478" t="n">
        <v>156543</v>
      </c>
      <c r="M2478" t="n">
        <v>159837</v>
      </c>
      <c r="N2478" t="n">
        <v>159826</v>
      </c>
      <c r="P2478" t="n">
        <v>165996</v>
      </c>
      <c r="Q2478" t="n">
        <v>178183</v>
      </c>
      <c r="R2478" t="n">
        <v>184577</v>
      </c>
      <c r="S2478" t="n">
        <v>192720</v>
      </c>
      <c r="U2478" t="n">
        <v>195935</v>
      </c>
      <c r="V2478" t="n">
        <v>199168</v>
      </c>
      <c r="W2478" t="n">
        <v>233961</v>
      </c>
      <c r="X2478" t="n">
        <v>256281</v>
      </c>
      <c r="Z2478" t="n">
        <v>264225</v>
      </c>
      <c r="AA2478" t="n">
        <v>286336</v>
      </c>
      <c r="AB2478" t="n">
        <v>291408</v>
      </c>
      <c r="AC2478" t="n">
        <v>323969</v>
      </c>
      <c r="AE2478" t="n">
        <v>312583</v>
      </c>
      <c r="AF2478" t="n">
        <v>316435</v>
      </c>
      <c r="AG2478" t="n">
        <v>327083</v>
      </c>
      <c r="AH2478" t="n">
        <v>343696</v>
      </c>
      <c r="AJ2478" t="n">
        <v>345023</v>
      </c>
      <c r="AK2478" t="n">
        <v>349217</v>
      </c>
      <c r="AL2478" t="n">
        <v>365424</v>
      </c>
      <c r="AM2478" t="n">
        <v>391003</v>
      </c>
      <c r="AO2478" t="n">
        <v>401953</v>
      </c>
      <c r="AP2478" t="n">
        <v>411866</v>
      </c>
      <c r="AQ2478" t="n">
        <v>419150</v>
      </c>
      <c r="AR2478" t="n">
        <v>441284</v>
      </c>
      <c r="AT2478" t="n">
        <v>456742</v>
      </c>
    </row>
    <row r="2479">
      <c r="A2479" t="inlineStr">
        <is>
          <t>Total capitalization-c</t>
        </is>
      </c>
      <c r="F2479">
        <f>SUM(F2474,F2462,F2466:F2469)</f>
        <v/>
      </c>
      <c r="G2479">
        <f>SUM(G2474,G2462,G2466:G2469)</f>
        <v/>
      </c>
      <c r="H2479">
        <f>SUM(H2474,H2462,H2466:H2469)</f>
        <v/>
      </c>
      <c r="I2479">
        <f>SUM(I2474,I2462,I2466:I2469)</f>
        <v/>
      </c>
      <c r="K2479">
        <f>SUM(K2474,K2462,K2466:K2469)</f>
        <v/>
      </c>
      <c r="L2479">
        <f>SUM(L2474,L2462,L2466:L2469)</f>
        <v/>
      </c>
      <c r="M2479">
        <f>SUM(M2474,M2462,M2466:M2469)</f>
        <v/>
      </c>
      <c r="N2479">
        <f>SUM(N2474,N2462,N2466:N2469)</f>
        <v/>
      </c>
      <c r="P2479">
        <f>SUM(P2474,P2462,P2466:P2469)</f>
        <v/>
      </c>
      <c r="Q2479">
        <f>SUM(Q2474,Q2462,Q2466:Q2469)</f>
        <v/>
      </c>
      <c r="R2479">
        <f>SUM(R2474,R2462,R2466:R2469)</f>
        <v/>
      </c>
      <c r="S2479">
        <f>SUM(S2474,S2462,S2466:S2469)</f>
        <v/>
      </c>
      <c r="U2479">
        <f>SUM(U2474,U2462,U2466:U2469)</f>
        <v/>
      </c>
      <c r="V2479">
        <f>SUM(V2474,V2462,V2466:V2469)</f>
        <v/>
      </c>
      <c r="W2479">
        <f>SUM(W2474,W2462,W2466:W2469)</f>
        <v/>
      </c>
      <c r="X2479">
        <f>SUM(X2474,X2462,X2466:X2469)</f>
        <v/>
      </c>
      <c r="Z2479">
        <f>SUM(Z2474,Z2462,Z2466:Z2469)</f>
        <v/>
      </c>
      <c r="AA2479">
        <f>SUM(AA2474,AA2462,AA2466:AA2469)</f>
        <v/>
      </c>
      <c r="AB2479">
        <f>SUM(AB2474,AB2462,AB2466:AB2469)</f>
        <v/>
      </c>
      <c r="AC2479">
        <f>SUM(AC2474,AC2462,AC2466:AC2469)</f>
        <v/>
      </c>
      <c r="AE2479">
        <f>SUM(AE2474,AE2462,AE2466:AE2469)</f>
        <v/>
      </c>
      <c r="AF2479">
        <f>SUM(AF2474,AF2462,AF2466:AF2469)</f>
        <v/>
      </c>
      <c r="AG2479">
        <f>SUM(AG2474,AG2462,AG2466:AG2469)</f>
        <v/>
      </c>
      <c r="AH2479">
        <f>SUM(AH2474,AH2462,AH2466:AH2469)</f>
        <v/>
      </c>
      <c r="AJ2479">
        <f>SUM(AJ2474,AJ2462,AJ2466:AJ2469)</f>
        <v/>
      </c>
      <c r="AK2479">
        <f>SUM(AK2474,AK2462,AK2466:AK2469)</f>
        <v/>
      </c>
      <c r="AL2479">
        <f>SUM(AL2474,AL2462,AL2466:AL2469)</f>
        <v/>
      </c>
      <c r="AM2479">
        <f>SUM(AM2474,AM2462,AM2466:AM2469)</f>
        <v/>
      </c>
      <c r="AO2479">
        <f>SUM(AO2474,AO2462,AO2466:AO2469)</f>
        <v/>
      </c>
      <c r="AP2479">
        <f>SUM(AP2474,AP2462,AP2466:AP2469)</f>
        <v/>
      </c>
      <c r="AQ2479">
        <f>SUM(AQ2474,AQ2462,AQ2466:AQ2469)</f>
        <v/>
      </c>
      <c r="AR2479">
        <f>SUM(AR2474,AR2462,AR2466:AR2469)</f>
        <v/>
      </c>
      <c r="AT2479">
        <f>SUM(AT2474,AT2462,AT2466:AT2469)</f>
        <v/>
      </c>
    </row>
    <row r="2480">
      <c r="A2480" t="inlineStr">
        <is>
          <t>Sum check</t>
        </is>
      </c>
      <c r="F2480">
        <f>F2478-F2479</f>
        <v/>
      </c>
      <c r="G2480">
        <f>G2478-G2479</f>
        <v/>
      </c>
      <c r="H2480">
        <f>H2478-H2479</f>
        <v/>
      </c>
      <c r="I2480">
        <f>I2478-I2479</f>
        <v/>
      </c>
      <c r="K2480">
        <f>K2478-K2479</f>
        <v/>
      </c>
      <c r="L2480">
        <f>L2478-L2479</f>
        <v/>
      </c>
      <c r="M2480">
        <f>M2478-M2479</f>
        <v/>
      </c>
      <c r="N2480">
        <f>N2478-N2479</f>
        <v/>
      </c>
      <c r="P2480">
        <f>P2478-P2479</f>
        <v/>
      </c>
      <c r="Q2480">
        <f>Q2478-Q2479</f>
        <v/>
      </c>
      <c r="R2480">
        <f>R2478-R2479</f>
        <v/>
      </c>
      <c r="S2480">
        <f>S2478-S2479</f>
        <v/>
      </c>
      <c r="U2480">
        <f>U2478-U2479</f>
        <v/>
      </c>
      <c r="V2480">
        <f>V2478-V2479</f>
        <v/>
      </c>
      <c r="W2480">
        <f>W2478-W2479</f>
        <v/>
      </c>
      <c r="X2480">
        <f>X2478-X2479</f>
        <v/>
      </c>
      <c r="Z2480">
        <f>Z2478-Z2479</f>
        <v/>
      </c>
      <c r="AA2480">
        <f>AA2478-AA2479</f>
        <v/>
      </c>
      <c r="AB2480">
        <f>AB2478-AB2479</f>
        <v/>
      </c>
      <c r="AC2480">
        <f>AC2478-AC2479</f>
        <v/>
      </c>
      <c r="AE2480">
        <f>AE2478-AE2479</f>
        <v/>
      </c>
      <c r="AF2480">
        <f>AF2478-AF2479</f>
        <v/>
      </c>
      <c r="AG2480">
        <f>AG2478-AG2479</f>
        <v/>
      </c>
      <c r="AH2480">
        <f>AH2478-AH2479</f>
        <v/>
      </c>
      <c r="AJ2480">
        <f>AJ2478-AJ2479</f>
        <v/>
      </c>
      <c r="AK2480">
        <f>AK2478-AK2479</f>
        <v/>
      </c>
      <c r="AL2480">
        <f>AL2478-AL2479</f>
        <v/>
      </c>
      <c r="AM2480">
        <f>AM2478-AM2479</f>
        <v/>
      </c>
      <c r="AO2480">
        <f>AO2478-AO2479</f>
        <v/>
      </c>
      <c r="AP2480">
        <f>AP2478-AP2479</f>
        <v/>
      </c>
      <c r="AQ2480">
        <f>AQ2478-AQ2479</f>
        <v/>
      </c>
      <c r="AR2480">
        <f>AR2478-AR2479</f>
        <v/>
      </c>
      <c r="AT2480">
        <f>AT2478-AT2479</f>
        <v/>
      </c>
    </row>
    <row r="2481">
      <c r="A2481" t="inlineStr">
        <is>
          <t>Link check</t>
        </is>
      </c>
      <c r="F2481">
        <f>F2478-F1284</f>
        <v/>
      </c>
      <c r="G2481">
        <f>G2478-G1284</f>
        <v/>
      </c>
      <c r="H2481">
        <f>H2478-H1284</f>
        <v/>
      </c>
      <c r="I2481">
        <f>I2478-I1284</f>
        <v/>
      </c>
      <c r="K2481">
        <f>K2478-K1284</f>
        <v/>
      </c>
      <c r="L2481">
        <f>L2478-L1284</f>
        <v/>
      </c>
      <c r="M2481">
        <f>M2478-M1284</f>
        <v/>
      </c>
      <c r="N2481">
        <f>N2478-N1284</f>
        <v/>
      </c>
      <c r="P2481">
        <f>P2478-P1284</f>
        <v/>
      </c>
      <c r="Q2481">
        <f>Q2478-Q1284</f>
        <v/>
      </c>
      <c r="R2481">
        <f>R2478-R1284</f>
        <v/>
      </c>
      <c r="S2481">
        <f>S2478-S1284</f>
        <v/>
      </c>
      <c r="U2481">
        <f>U2478-U1284</f>
        <v/>
      </c>
      <c r="V2481">
        <f>V2478-V1284</f>
        <v/>
      </c>
      <c r="W2481">
        <f>W2478-W1284</f>
        <v/>
      </c>
      <c r="X2481">
        <f>X2478-X1284</f>
        <v/>
      </c>
      <c r="Z2481">
        <f>Z2478-Z1284</f>
        <v/>
      </c>
      <c r="AA2481">
        <f>AA2478-AA1284</f>
        <v/>
      </c>
      <c r="AB2481">
        <f>AB2478-AB1284</f>
        <v/>
      </c>
      <c r="AC2481">
        <f>AC2478-AC1284</f>
        <v/>
      </c>
      <c r="AE2481">
        <f>AE2478-AE1284</f>
        <v/>
      </c>
      <c r="AF2481">
        <f>AF2478-AF1284</f>
        <v/>
      </c>
      <c r="AG2481">
        <f>AG2478-AG1284</f>
        <v/>
      </c>
      <c r="AH2481">
        <f>AH2478-AH1284</f>
        <v/>
      </c>
      <c r="AJ2481">
        <f>AJ2478-AJ1284</f>
        <v/>
      </c>
      <c r="AK2481">
        <f>AK2478-AK1284</f>
        <v/>
      </c>
      <c r="AL2481">
        <f>AL2478-AL1284</f>
        <v/>
      </c>
      <c r="AM2481">
        <f>AM2478-AM1284</f>
        <v/>
      </c>
      <c r="AO2481">
        <f>AO2478-AO1284</f>
        <v/>
      </c>
      <c r="AP2481">
        <f>AP2478-AP1284</f>
        <v/>
      </c>
      <c r="AQ2481">
        <f>AQ2478-AQ1284</f>
        <v/>
      </c>
      <c r="AR2481">
        <f>AR2478-AR1284</f>
        <v/>
      </c>
      <c r="AT2481">
        <f>AT2478-AT1284</f>
        <v/>
      </c>
    </row>
    <row r="2483">
      <c r="A2483" t="inlineStr">
        <is>
          <t>Debt to capitalization</t>
        </is>
      </c>
      <c r="C2483" t="inlineStr">
        <is>
          <t>Percent</t>
        </is>
      </c>
      <c r="D2483" t="inlineStr">
        <is>
          <t>QQQQ</t>
        </is>
      </c>
      <c r="X2483" t="n">
        <v>46</v>
      </c>
      <c r="Z2483" t="n">
        <v>45</v>
      </c>
      <c r="AA2483" t="n">
        <v>46</v>
      </c>
      <c r="AB2483" t="n">
        <v>45</v>
      </c>
      <c r="AC2483" t="n">
        <v>44</v>
      </c>
      <c r="AE2483" t="n">
        <v>45</v>
      </c>
      <c r="AF2483" t="n">
        <v>46</v>
      </c>
      <c r="AG2483" t="n">
        <v>45</v>
      </c>
      <c r="AH2483" t="n">
        <v>43</v>
      </c>
      <c r="AJ2483" t="n">
        <v>43</v>
      </c>
      <c r="AK2483" t="n">
        <v>44</v>
      </c>
      <c r="AL2483" t="n">
        <v>46</v>
      </c>
      <c r="AM2483" t="n">
        <v>45</v>
      </c>
      <c r="AO2483" t="n">
        <v>46</v>
      </c>
      <c r="AP2483" t="n">
        <v>48</v>
      </c>
      <c r="AQ2483" t="n">
        <v>49</v>
      </c>
      <c r="AR2483" t="n">
        <v>49</v>
      </c>
      <c r="AT2483" t="n">
        <v>49</v>
      </c>
    </row>
    <row r="2485">
      <c r="A2485" t="inlineStr">
        <is>
          <t>Our share of capitalization</t>
        </is>
      </c>
    </row>
    <row r="2486">
      <c r="A2486" t="inlineStr">
        <is>
          <t>Our share</t>
        </is>
      </c>
    </row>
    <row r="2487">
      <c r="A2487" t="inlineStr">
        <is>
          <t>Corporate borrowings</t>
        </is>
      </c>
      <c r="C2487" t="inlineStr">
        <is>
          <t>Million</t>
        </is>
      </c>
      <c r="D2487" t="inlineStr">
        <is>
          <t>QQQQ</t>
        </is>
      </c>
      <c r="F2487" t="n">
        <v>4668</v>
      </c>
      <c r="G2487" t="n">
        <v>3826</v>
      </c>
      <c r="H2487" t="n">
        <v>4426</v>
      </c>
      <c r="I2487" t="n">
        <v>3936</v>
      </c>
      <c r="K2487" t="n">
        <v>4329</v>
      </c>
      <c r="L2487" t="n">
        <v>4469</v>
      </c>
      <c r="M2487" t="n">
        <v>4674</v>
      </c>
      <c r="N2487" t="n">
        <v>4500</v>
      </c>
      <c r="P2487" t="n">
        <v>5272</v>
      </c>
      <c r="Q2487" t="n">
        <v>4924</v>
      </c>
      <c r="R2487" t="n">
        <v>5705</v>
      </c>
      <c r="S2487" t="n">
        <v>5659</v>
      </c>
      <c r="U2487" t="n">
        <v>6476</v>
      </c>
      <c r="V2487" t="n">
        <v>6424</v>
      </c>
      <c r="W2487" t="n">
        <v>6661</v>
      </c>
      <c r="X2487" t="n">
        <v>6409</v>
      </c>
      <c r="Z2487" t="n">
        <v>7459</v>
      </c>
      <c r="AA2487" t="n">
        <v>7060</v>
      </c>
      <c r="AB2487" t="n">
        <v>7035</v>
      </c>
      <c r="AC2487" t="n">
        <v>7083</v>
      </c>
      <c r="AE2487" t="n">
        <v>7235</v>
      </c>
      <c r="AF2487" t="n">
        <v>8051</v>
      </c>
    </row>
    <row r="2488">
      <c r="A2488" t="inlineStr">
        <is>
          <t>Non-recourse borrowings</t>
        </is>
      </c>
    </row>
    <row r="2489">
      <c r="A2489" t="inlineStr">
        <is>
          <t>Property-specific borrowings</t>
        </is>
      </c>
      <c r="C2489" t="inlineStr">
        <is>
          <t>Million</t>
        </is>
      </c>
      <c r="D2489" t="inlineStr">
        <is>
          <t>QQQQ</t>
        </is>
      </c>
      <c r="F2489" t="n">
        <v>24245</v>
      </c>
      <c r="G2489" t="n">
        <v>23002</v>
      </c>
      <c r="H2489" t="n">
        <v>26471</v>
      </c>
      <c r="I2489" t="n">
        <v>26730</v>
      </c>
      <c r="K2489" t="n">
        <v>27227</v>
      </c>
      <c r="L2489" t="n">
        <v>26702</v>
      </c>
      <c r="M2489" t="n">
        <v>27659</v>
      </c>
      <c r="N2489" t="n">
        <v>26421</v>
      </c>
      <c r="P2489" t="n">
        <v>27408</v>
      </c>
      <c r="Q2489" t="n">
        <v>27944</v>
      </c>
      <c r="R2489" t="n">
        <v>28942</v>
      </c>
      <c r="S2489" t="n">
        <v>30210</v>
      </c>
      <c r="U2489" t="n">
        <v>30578</v>
      </c>
      <c r="V2489" t="n">
        <v>31171</v>
      </c>
      <c r="W2489" t="n">
        <v>34758</v>
      </c>
      <c r="X2489" t="n">
        <v>35943</v>
      </c>
      <c r="Z2489" t="n">
        <v>38409</v>
      </c>
      <c r="AA2489" t="n">
        <v>41682</v>
      </c>
      <c r="AB2489" t="n">
        <v>41743</v>
      </c>
      <c r="AC2489" t="n">
        <v>44436</v>
      </c>
      <c r="AE2489" t="n">
        <v>46580</v>
      </c>
      <c r="AF2489" t="n">
        <v>46777</v>
      </c>
    </row>
    <row r="2490">
      <c r="A2490" t="inlineStr">
        <is>
          <t>Subsidiary borrowings</t>
        </is>
      </c>
      <c r="C2490" t="inlineStr">
        <is>
          <t>Million</t>
        </is>
      </c>
      <c r="D2490" t="inlineStr">
        <is>
          <t>QQQQ</t>
        </is>
      </c>
      <c r="F2490" t="n">
        <v>6149</v>
      </c>
      <c r="G2490" t="n">
        <v>6781</v>
      </c>
      <c r="H2490" t="n">
        <v>5470</v>
      </c>
      <c r="I2490" t="n">
        <v>5303</v>
      </c>
      <c r="K2490" t="n">
        <v>5801</v>
      </c>
      <c r="L2490" t="n">
        <v>6318</v>
      </c>
      <c r="M2490" t="n">
        <v>6217</v>
      </c>
      <c r="N2490" t="n">
        <v>5231</v>
      </c>
      <c r="P2490" t="n">
        <v>5173</v>
      </c>
      <c r="Q2490" t="n">
        <v>6174</v>
      </c>
      <c r="R2490" t="n">
        <v>6197</v>
      </c>
      <c r="S2490" t="n">
        <v>5711</v>
      </c>
      <c r="U2490" t="n">
        <v>5467</v>
      </c>
      <c r="V2490" t="n">
        <v>5599</v>
      </c>
      <c r="W2490" t="n">
        <v>5459</v>
      </c>
      <c r="X2490" t="n">
        <v>5174</v>
      </c>
      <c r="Z2490" t="n">
        <v>4228</v>
      </c>
      <c r="AA2490" t="n">
        <v>3849</v>
      </c>
      <c r="AB2490" t="n">
        <v>5734</v>
      </c>
      <c r="AC2490" t="n">
        <v>5382</v>
      </c>
      <c r="AE2490" t="n">
        <v>5869</v>
      </c>
      <c r="AF2490" t="n">
        <v>6224</v>
      </c>
    </row>
    <row r="2491">
      <c r="A2491" t="inlineStr">
        <is>
          <t>Total</t>
        </is>
      </c>
      <c r="C2491" t="inlineStr">
        <is>
          <t>Million</t>
        </is>
      </c>
      <c r="D2491" t="inlineStr">
        <is>
          <t>QQQQ</t>
        </is>
      </c>
      <c r="F2491" t="n">
        <v>35062</v>
      </c>
      <c r="G2491" t="n">
        <v>33609</v>
      </c>
      <c r="H2491" t="n">
        <v>36367</v>
      </c>
      <c r="I2491" t="n">
        <v>35969</v>
      </c>
      <c r="K2491" t="n">
        <v>37351</v>
      </c>
      <c r="L2491" t="n">
        <v>37489</v>
      </c>
      <c r="M2491" t="n">
        <v>38550</v>
      </c>
      <c r="N2491" t="n">
        <v>36152</v>
      </c>
      <c r="P2491" t="n">
        <v>37853</v>
      </c>
      <c r="Q2491" t="n">
        <v>39042</v>
      </c>
      <c r="R2491" t="n">
        <v>40844</v>
      </c>
      <c r="S2491" t="n">
        <v>41580</v>
      </c>
      <c r="U2491" t="n">
        <v>42521</v>
      </c>
      <c r="V2491" t="n">
        <v>43194</v>
      </c>
      <c r="W2491" t="n">
        <v>46878</v>
      </c>
      <c r="X2491" t="n">
        <v>47526</v>
      </c>
      <c r="Z2491" t="n">
        <v>50096</v>
      </c>
      <c r="AA2491" t="n">
        <v>52591</v>
      </c>
      <c r="AB2491" t="n">
        <v>54512</v>
      </c>
      <c r="AC2491" t="n">
        <v>56901</v>
      </c>
      <c r="AE2491" t="n">
        <v>59684</v>
      </c>
      <c r="AF2491" t="n">
        <v>61052</v>
      </c>
    </row>
    <row r="2492">
      <c r="A2492" t="inlineStr">
        <is>
          <t>Total-c</t>
        </is>
      </c>
      <c r="F2492">
        <f>SUM(F2489:F2490,F2487)</f>
        <v/>
      </c>
      <c r="G2492">
        <f>SUM(G2489:G2490,G2487)</f>
        <v/>
      </c>
      <c r="H2492">
        <f>SUM(H2489:H2490,H2487)</f>
        <v/>
      </c>
      <c r="I2492">
        <f>SUM(I2489:I2490,I2487)</f>
        <v/>
      </c>
      <c r="K2492">
        <f>SUM(K2489:K2490,K2487)</f>
        <v/>
      </c>
      <c r="L2492">
        <f>SUM(L2489:L2490,L2487)</f>
        <v/>
      </c>
      <c r="M2492">
        <f>SUM(M2489:M2490,M2487)</f>
        <v/>
      </c>
      <c r="N2492">
        <f>SUM(N2489:N2490,N2487)</f>
        <v/>
      </c>
      <c r="P2492">
        <f>SUM(P2489:P2490,P2487)</f>
        <v/>
      </c>
      <c r="Q2492">
        <f>SUM(Q2489:Q2490,Q2487)</f>
        <v/>
      </c>
      <c r="R2492">
        <f>SUM(R2489:R2490,R2487)</f>
        <v/>
      </c>
      <c r="S2492">
        <f>SUM(S2489:S2490,S2487)</f>
        <v/>
      </c>
      <c r="U2492">
        <f>SUM(U2489:U2490,U2487)</f>
        <v/>
      </c>
      <c r="V2492">
        <f>SUM(V2489:V2490,V2487)</f>
        <v/>
      </c>
      <c r="W2492">
        <f>SUM(W2489:W2490,W2487)</f>
        <v/>
      </c>
      <c r="X2492">
        <f>SUM(X2489:X2490,X2487)</f>
        <v/>
      </c>
      <c r="Z2492">
        <f>SUM(Z2489:Z2490,Z2487)</f>
        <v/>
      </c>
      <c r="AA2492">
        <f>SUM(AA2489:AA2490,AA2487)</f>
        <v/>
      </c>
      <c r="AB2492">
        <f>SUM(AB2489:AB2490,AB2487)</f>
        <v/>
      </c>
      <c r="AC2492">
        <f>SUM(AC2489:AC2490,AC2487)</f>
        <v/>
      </c>
      <c r="AE2492">
        <f>SUM(AE2489:AE2490,AE2487)</f>
        <v/>
      </c>
      <c r="AF2492">
        <f>SUM(AF2489:AF2490,AF2487)</f>
        <v/>
      </c>
    </row>
    <row r="2493">
      <c r="A2493" t="inlineStr">
        <is>
          <t>Sum check</t>
        </is>
      </c>
      <c r="F2493">
        <f>F2491-F2492</f>
        <v/>
      </c>
      <c r="G2493">
        <f>G2491-G2492</f>
        <v/>
      </c>
      <c r="H2493">
        <f>H2491-H2492</f>
        <v/>
      </c>
      <c r="I2493">
        <f>I2491-I2492</f>
        <v/>
      </c>
      <c r="K2493">
        <f>K2491-K2492</f>
        <v/>
      </c>
      <c r="L2493">
        <f>L2491-L2492</f>
        <v/>
      </c>
      <c r="M2493">
        <f>M2491-M2492</f>
        <v/>
      </c>
      <c r="N2493">
        <f>N2491-N2492</f>
        <v/>
      </c>
      <c r="P2493">
        <f>P2491-P2492</f>
        <v/>
      </c>
      <c r="Q2493">
        <f>Q2491-Q2492</f>
        <v/>
      </c>
      <c r="R2493">
        <f>R2491-R2492</f>
        <v/>
      </c>
      <c r="S2493">
        <f>S2491-S2492</f>
        <v/>
      </c>
      <c r="U2493">
        <f>U2491-U2492</f>
        <v/>
      </c>
      <c r="V2493">
        <f>V2491-V2492</f>
        <v/>
      </c>
      <c r="W2493">
        <f>W2491-W2492</f>
        <v/>
      </c>
      <c r="X2493">
        <f>X2491-X2492</f>
        <v/>
      </c>
      <c r="Z2493">
        <f>Z2491-Z2492</f>
        <v/>
      </c>
      <c r="AA2493">
        <f>AA2491-AA2492</f>
        <v/>
      </c>
      <c r="AB2493">
        <f>AB2491-AB2492</f>
        <v/>
      </c>
      <c r="AC2493">
        <f>AC2491-AC2492</f>
        <v/>
      </c>
      <c r="AE2493">
        <f>AE2491-AE2492</f>
        <v/>
      </c>
      <c r="AF2493">
        <f>AF2491-AF2492</f>
        <v/>
      </c>
    </row>
    <row r="2495">
      <c r="A2495" t="inlineStr">
        <is>
          <t>Accounts payable and other</t>
        </is>
      </c>
      <c r="C2495" t="inlineStr">
        <is>
          <t>Million</t>
        </is>
      </c>
      <c r="D2495" t="inlineStr">
        <is>
          <t>QQQQ</t>
        </is>
      </c>
      <c r="F2495" t="n">
        <v>8566</v>
      </c>
      <c r="G2495" t="n">
        <v>8620</v>
      </c>
      <c r="H2495" t="n">
        <v>8633</v>
      </c>
      <c r="I2495" t="n">
        <v>7537</v>
      </c>
      <c r="K2495" t="n">
        <v>9101</v>
      </c>
      <c r="L2495" t="n">
        <v>8903</v>
      </c>
      <c r="M2495" t="n">
        <v>8777</v>
      </c>
      <c r="N2495" t="n">
        <v>7726</v>
      </c>
      <c r="P2495" t="n">
        <v>7728</v>
      </c>
      <c r="Q2495" t="n">
        <v>8552</v>
      </c>
      <c r="R2495" t="n">
        <v>9001</v>
      </c>
      <c r="S2495" t="n">
        <v>10880</v>
      </c>
      <c r="U2495" t="n">
        <v>9802</v>
      </c>
      <c r="V2495" t="n">
        <v>9620</v>
      </c>
      <c r="W2495" t="n">
        <v>10452</v>
      </c>
      <c r="X2495" t="n">
        <v>10297</v>
      </c>
      <c r="Z2495" t="n">
        <v>11890</v>
      </c>
      <c r="AA2495" t="n">
        <v>11998</v>
      </c>
      <c r="AB2495" t="n">
        <v>13197</v>
      </c>
      <c r="AC2495" t="n">
        <v>13617</v>
      </c>
      <c r="AE2495" t="n">
        <v>11187</v>
      </c>
      <c r="AF2495" t="n">
        <v>12251</v>
      </c>
    </row>
    <row r="2496">
      <c r="A2496" t="inlineStr">
        <is>
          <t>Deferred income tax liabilities</t>
        </is>
      </c>
      <c r="C2496" t="inlineStr">
        <is>
          <t>Million</t>
        </is>
      </c>
      <c r="D2496" t="inlineStr">
        <is>
          <t>QQQQ</t>
        </is>
      </c>
      <c r="F2496" t="n">
        <v>4850</v>
      </c>
      <c r="G2496" t="n">
        <v>4429</v>
      </c>
      <c r="H2496" t="n">
        <v>4541</v>
      </c>
      <c r="I2496" t="n">
        <v>4904</v>
      </c>
      <c r="K2496" t="n">
        <v>5182</v>
      </c>
      <c r="L2496" t="n">
        <v>5428</v>
      </c>
      <c r="M2496" t="n">
        <v>4729</v>
      </c>
      <c r="N2496" t="n">
        <v>4572</v>
      </c>
      <c r="P2496" t="n">
        <v>4210</v>
      </c>
      <c r="Q2496" t="n">
        <v>5291</v>
      </c>
      <c r="R2496" t="n">
        <v>6009</v>
      </c>
      <c r="S2496" t="n">
        <v>5204</v>
      </c>
      <c r="U2496" t="n">
        <v>4589</v>
      </c>
      <c r="V2496" t="n">
        <v>4606</v>
      </c>
      <c r="W2496" t="n">
        <v>4357</v>
      </c>
      <c r="X2496" t="n">
        <v>4425</v>
      </c>
      <c r="Z2496" t="n">
        <v>4261</v>
      </c>
      <c r="AA2496" t="n">
        <v>4736</v>
      </c>
      <c r="AB2496" t="n">
        <v>6131</v>
      </c>
      <c r="AC2496" t="n">
        <v>4541</v>
      </c>
      <c r="AE2496" t="n">
        <v>3436</v>
      </c>
      <c r="AF2496" t="n">
        <v>3987</v>
      </c>
    </row>
    <row r="2497">
      <c r="A2497" t="inlineStr">
        <is>
          <t>Subsidiary equity obligations</t>
        </is>
      </c>
      <c r="C2497" t="inlineStr">
        <is>
          <t>Million</t>
        </is>
      </c>
      <c r="D2497" t="inlineStr">
        <is>
          <t>QQQQ</t>
        </is>
      </c>
      <c r="F2497" t="n">
        <v>2045</v>
      </c>
      <c r="G2497" t="n">
        <v>1917</v>
      </c>
      <c r="H2497" t="n">
        <v>1902</v>
      </c>
      <c r="I2497" t="n">
        <v>1895</v>
      </c>
      <c r="K2497" t="n">
        <v>1909</v>
      </c>
      <c r="L2497" t="n">
        <v>1828</v>
      </c>
      <c r="M2497" t="n">
        <v>1824</v>
      </c>
      <c r="N2497" t="n">
        <v>1828</v>
      </c>
      <c r="P2497" t="n">
        <v>1716</v>
      </c>
      <c r="Q2497" t="n">
        <v>1636</v>
      </c>
      <c r="R2497" t="n">
        <v>1643</v>
      </c>
      <c r="S2497" t="n">
        <v>1648</v>
      </c>
      <c r="U2497" t="n">
        <v>1654</v>
      </c>
      <c r="V2497" t="n">
        <v>1659</v>
      </c>
      <c r="W2497" t="n">
        <v>1653</v>
      </c>
      <c r="X2497" t="n">
        <v>1658</v>
      </c>
      <c r="Z2497" t="n">
        <v>1882</v>
      </c>
      <c r="AA2497" t="n">
        <v>1807</v>
      </c>
      <c r="AB2497" t="n">
        <v>1822</v>
      </c>
      <c r="AC2497" t="n">
        <v>1896</v>
      </c>
      <c r="AE2497" t="n">
        <v>1922</v>
      </c>
      <c r="AF2497" t="n">
        <v>1976</v>
      </c>
    </row>
    <row r="2498">
      <c r="A2498" t="inlineStr">
        <is>
          <t>Liabilities associated with assets classified as held for sale</t>
        </is>
      </c>
      <c r="C2498" t="inlineStr">
        <is>
          <t>Million</t>
        </is>
      </c>
      <c r="D2498" t="inlineStr">
        <is>
          <t>QQQQ</t>
        </is>
      </c>
      <c r="S2498" t="n">
        <v>703</v>
      </c>
      <c r="U2498" t="n">
        <v>249</v>
      </c>
      <c r="V2498" t="n">
        <v>249</v>
      </c>
      <c r="W2498" t="n">
        <v>210</v>
      </c>
      <c r="X2498" t="n">
        <v>262</v>
      </c>
      <c r="Z2498" t="n">
        <v>229</v>
      </c>
      <c r="AA2498" t="n">
        <v>355</v>
      </c>
      <c r="AB2498" t="n">
        <v>366</v>
      </c>
      <c r="AC2498" t="n">
        <v>212</v>
      </c>
      <c r="AE2498" t="n">
        <v>46</v>
      </c>
      <c r="AF2498" t="n">
        <v>28</v>
      </c>
    </row>
    <row r="2499">
      <c r="A2499" t="inlineStr">
        <is>
          <t>Equity</t>
        </is>
      </c>
    </row>
    <row r="2500">
      <c r="A2500" t="inlineStr">
        <is>
          <t>Preferred equity</t>
        </is>
      </c>
      <c r="C2500" t="inlineStr">
        <is>
          <t>Million</t>
        </is>
      </c>
      <c r="D2500" t="inlineStr">
        <is>
          <t>QQQQ</t>
        </is>
      </c>
      <c r="F2500" t="n">
        <v>3549</v>
      </c>
      <c r="G2500" t="n">
        <v>3549</v>
      </c>
      <c r="H2500" t="n">
        <v>3549</v>
      </c>
      <c r="I2500" t="n">
        <v>3739</v>
      </c>
      <c r="K2500" t="n">
        <v>3739</v>
      </c>
      <c r="L2500" t="n">
        <v>3734</v>
      </c>
      <c r="M2500" t="n">
        <v>3732</v>
      </c>
      <c r="N2500" t="n">
        <v>3954</v>
      </c>
      <c r="P2500" t="n">
        <v>3950</v>
      </c>
      <c r="Q2500" t="n">
        <v>3949</v>
      </c>
      <c r="R2500" t="n">
        <v>4196</v>
      </c>
      <c r="S2500" t="n">
        <v>4192</v>
      </c>
      <c r="U2500" t="n">
        <v>4192</v>
      </c>
      <c r="V2500" t="n">
        <v>4192</v>
      </c>
      <c r="W2500" t="n">
        <v>4192</v>
      </c>
      <c r="X2500" t="n">
        <v>4168</v>
      </c>
      <c r="Z2500" t="n">
        <v>4149</v>
      </c>
      <c r="AA2500" t="n">
        <v>4146</v>
      </c>
      <c r="AB2500" t="n">
        <v>4145</v>
      </c>
      <c r="AC2500" t="n">
        <v>4145</v>
      </c>
      <c r="AE2500" t="n">
        <v>4145</v>
      </c>
      <c r="AF2500" t="n">
        <v>4145</v>
      </c>
    </row>
    <row r="2501">
      <c r="A2501" t="inlineStr">
        <is>
          <t>Common equity</t>
        </is>
      </c>
      <c r="C2501" t="inlineStr">
        <is>
          <t>Million</t>
        </is>
      </c>
      <c r="D2501" t="inlineStr">
        <is>
          <t>QQQQ</t>
        </is>
      </c>
      <c r="F2501" t="n">
        <v>19440</v>
      </c>
      <c r="G2501" t="n">
        <v>21467</v>
      </c>
      <c r="H2501" t="n">
        <v>20306</v>
      </c>
      <c r="I2501" t="n">
        <v>21568</v>
      </c>
      <c r="K2501" t="n">
        <v>21882</v>
      </c>
      <c r="L2501" t="n">
        <v>21633</v>
      </c>
      <c r="M2501" t="n">
        <v>22432</v>
      </c>
      <c r="N2501" t="n">
        <v>22499</v>
      </c>
      <c r="P2501" t="n">
        <v>22511</v>
      </c>
      <c r="Q2501" t="n">
        <v>22329</v>
      </c>
      <c r="R2501" t="n">
        <v>22964</v>
      </c>
      <c r="S2501" t="n">
        <v>24052</v>
      </c>
      <c r="U2501" t="n">
        <v>24456</v>
      </c>
      <c r="V2501" t="n">
        <v>24381</v>
      </c>
      <c r="W2501" t="n">
        <v>22691</v>
      </c>
      <c r="X2501" t="n">
        <v>25647</v>
      </c>
      <c r="Z2501" t="n">
        <v>26394</v>
      </c>
      <c r="AA2501" t="n">
        <v>26659</v>
      </c>
      <c r="AB2501" t="n">
        <v>29427</v>
      </c>
      <c r="AC2501" t="n">
        <v>30868</v>
      </c>
      <c r="AE2501" t="n">
        <v>28665</v>
      </c>
      <c r="AF2501" t="n">
        <v>27925</v>
      </c>
    </row>
    <row r="2502">
      <c r="A2502" t="inlineStr">
        <is>
          <t>Total</t>
        </is>
      </c>
      <c r="C2502" t="inlineStr">
        <is>
          <t>Million</t>
        </is>
      </c>
      <c r="D2502" t="inlineStr">
        <is>
          <t>QQQQ</t>
        </is>
      </c>
      <c r="F2502" t="n">
        <v>22989</v>
      </c>
      <c r="G2502" t="n">
        <v>25016</v>
      </c>
      <c r="H2502" t="n">
        <v>23855</v>
      </c>
      <c r="I2502" t="n">
        <v>25307</v>
      </c>
      <c r="K2502" t="n">
        <v>25621</v>
      </c>
      <c r="L2502" t="n">
        <v>25367</v>
      </c>
      <c r="M2502" t="n">
        <v>26164</v>
      </c>
      <c r="N2502" t="n">
        <v>26453</v>
      </c>
      <c r="P2502" t="n">
        <v>26461</v>
      </c>
      <c r="Q2502" t="n">
        <v>26278</v>
      </c>
      <c r="R2502" t="n">
        <v>27160</v>
      </c>
      <c r="S2502" t="n">
        <v>28244</v>
      </c>
      <c r="U2502" t="n">
        <v>28648</v>
      </c>
      <c r="V2502" t="n">
        <v>28573</v>
      </c>
      <c r="W2502" t="n">
        <v>26883</v>
      </c>
      <c r="X2502" t="n">
        <v>29815</v>
      </c>
      <c r="Z2502" t="n">
        <v>30543</v>
      </c>
      <c r="AA2502" t="n">
        <v>30805</v>
      </c>
      <c r="AB2502" t="n">
        <v>33572</v>
      </c>
      <c r="AC2502" t="n">
        <v>35013</v>
      </c>
      <c r="AE2502" t="n">
        <v>32810</v>
      </c>
      <c r="AF2502" t="n">
        <v>32070</v>
      </c>
    </row>
    <row r="2503">
      <c r="A2503" t="inlineStr">
        <is>
          <t>Total-c</t>
        </is>
      </c>
      <c r="F2503">
        <f>SUM(F2500:F2501)</f>
        <v/>
      </c>
      <c r="G2503">
        <f>SUM(G2500:G2501)</f>
        <v/>
      </c>
      <c r="H2503">
        <f>SUM(H2500:H2501)</f>
        <v/>
      </c>
      <c r="I2503">
        <f>SUM(I2500:I2501)</f>
        <v/>
      </c>
      <c r="K2503">
        <f>SUM(K2500:K2501)</f>
        <v/>
      </c>
      <c r="L2503">
        <f>SUM(L2500:L2501)</f>
        <v/>
      </c>
      <c r="M2503">
        <f>SUM(M2500:M2501)</f>
        <v/>
      </c>
      <c r="N2503">
        <f>SUM(N2500:N2501)</f>
        <v/>
      </c>
      <c r="P2503">
        <f>SUM(P2500:P2501)</f>
        <v/>
      </c>
      <c r="Q2503">
        <f>SUM(Q2500:Q2501)</f>
        <v/>
      </c>
      <c r="R2503">
        <f>SUM(R2500:R2501)</f>
        <v/>
      </c>
      <c r="S2503">
        <f>SUM(S2500:S2501)</f>
        <v/>
      </c>
      <c r="U2503">
        <f>SUM(U2500:U2501)</f>
        <v/>
      </c>
      <c r="V2503">
        <f>SUM(V2500:V2501)</f>
        <v/>
      </c>
      <c r="W2503">
        <f>SUM(W2500:W2501)</f>
        <v/>
      </c>
      <c r="X2503">
        <f>SUM(X2500:X2501)</f>
        <v/>
      </c>
      <c r="Z2503">
        <f>SUM(Z2500:Z2501)</f>
        <v/>
      </c>
      <c r="AA2503">
        <f>SUM(AA2500:AA2501)</f>
        <v/>
      </c>
      <c r="AB2503">
        <f>SUM(AB2500:AB2501)</f>
        <v/>
      </c>
      <c r="AC2503">
        <f>SUM(AC2500:AC2501)</f>
        <v/>
      </c>
      <c r="AE2503">
        <f>SUM(AE2500:AE2501)</f>
        <v/>
      </c>
      <c r="AF2503">
        <f>SUM(AF2500:AF2501)</f>
        <v/>
      </c>
    </row>
    <row r="2504">
      <c r="A2504" t="inlineStr">
        <is>
          <t>Sum check</t>
        </is>
      </c>
      <c r="F2504">
        <f>F2502-F2503</f>
        <v/>
      </c>
      <c r="G2504">
        <f>G2502-G2503</f>
        <v/>
      </c>
      <c r="H2504">
        <f>H2502-H2503</f>
        <v/>
      </c>
      <c r="I2504">
        <f>I2502-I2503</f>
        <v/>
      </c>
      <c r="K2504">
        <f>K2502-K2503</f>
        <v/>
      </c>
      <c r="L2504">
        <f>L2502-L2503</f>
        <v/>
      </c>
      <c r="M2504">
        <f>M2502-M2503</f>
        <v/>
      </c>
      <c r="N2504">
        <f>N2502-N2503</f>
        <v/>
      </c>
      <c r="P2504">
        <f>P2502-P2503</f>
        <v/>
      </c>
      <c r="Q2504">
        <f>Q2502-Q2503</f>
        <v/>
      </c>
      <c r="R2504">
        <f>R2502-R2503</f>
        <v/>
      </c>
      <c r="S2504">
        <f>S2502-S2503</f>
        <v/>
      </c>
      <c r="U2504">
        <f>U2502-U2503</f>
        <v/>
      </c>
      <c r="V2504">
        <f>V2502-V2503</f>
        <v/>
      </c>
      <c r="W2504">
        <f>W2502-W2503</f>
        <v/>
      </c>
      <c r="X2504">
        <f>X2502-X2503</f>
        <v/>
      </c>
      <c r="Z2504">
        <f>Z2502-Z2503</f>
        <v/>
      </c>
      <c r="AA2504">
        <f>AA2502-AA2503</f>
        <v/>
      </c>
      <c r="AB2504">
        <f>AB2502-AB2503</f>
        <v/>
      </c>
      <c r="AC2504">
        <f>AC2502-AC2503</f>
        <v/>
      </c>
      <c r="AE2504">
        <f>AE2502-AE2503</f>
        <v/>
      </c>
      <c r="AF2504">
        <f>AF2502-AF2503</f>
        <v/>
      </c>
    </row>
    <row r="2505">
      <c r="A2505" t="inlineStr">
        <is>
          <t>Link check</t>
        </is>
      </c>
      <c r="F2505">
        <f>F2502-F2447</f>
        <v/>
      </c>
      <c r="G2505">
        <f>G2502-G2447</f>
        <v/>
      </c>
      <c r="H2505">
        <f>H2502-H2447</f>
        <v/>
      </c>
      <c r="I2505">
        <f>I2502-I2447</f>
        <v/>
      </c>
      <c r="K2505">
        <f>K2502-K2447</f>
        <v/>
      </c>
      <c r="L2505">
        <f>L2502-L2447</f>
        <v/>
      </c>
      <c r="M2505">
        <f>M2502-M2447</f>
        <v/>
      </c>
      <c r="N2505">
        <f>N2502-N2447</f>
        <v/>
      </c>
      <c r="P2505">
        <f>P2502-P2447</f>
        <v/>
      </c>
      <c r="Q2505">
        <f>Q2502-Q2447</f>
        <v/>
      </c>
      <c r="R2505">
        <f>R2502-R2447</f>
        <v/>
      </c>
      <c r="S2505">
        <f>S2502-S2447</f>
        <v/>
      </c>
      <c r="U2505">
        <f>U2502-U2447</f>
        <v/>
      </c>
      <c r="V2505">
        <f>V2502-V2447</f>
        <v/>
      </c>
      <c r="W2505">
        <f>W2502-W2447</f>
        <v/>
      </c>
      <c r="X2505">
        <f>X2502-X2447</f>
        <v/>
      </c>
      <c r="Z2505">
        <f>Z2502-Z2447</f>
        <v/>
      </c>
      <c r="AA2505">
        <f>AA2502-AA2447</f>
        <v/>
      </c>
      <c r="AB2505">
        <f>AB2502-AB2447</f>
        <v/>
      </c>
      <c r="AC2505">
        <f>AC2502-AC2447</f>
        <v/>
      </c>
      <c r="AE2505">
        <f>AE2502-AE2447</f>
        <v/>
      </c>
      <c r="AF2505">
        <f>AF2502-AF2447</f>
        <v/>
      </c>
    </row>
    <row r="2507">
      <c r="A2507" t="inlineStr">
        <is>
          <t>Total capitalization</t>
        </is>
      </c>
      <c r="C2507" t="inlineStr">
        <is>
          <t>Million</t>
        </is>
      </c>
      <c r="D2507" t="inlineStr">
        <is>
          <t>QQQQ</t>
        </is>
      </c>
      <c r="F2507" t="n">
        <v>73512</v>
      </c>
      <c r="G2507" t="n">
        <v>73591</v>
      </c>
      <c r="H2507" t="n">
        <v>75298</v>
      </c>
      <c r="I2507" t="n">
        <v>75612</v>
      </c>
      <c r="K2507" t="n">
        <v>79170</v>
      </c>
      <c r="L2507" t="n">
        <v>79015</v>
      </c>
      <c r="M2507" t="n">
        <v>80044</v>
      </c>
      <c r="N2507" t="n">
        <v>76731</v>
      </c>
      <c r="P2507" t="n">
        <v>77968</v>
      </c>
      <c r="Q2507" t="n">
        <v>80799</v>
      </c>
      <c r="R2507" t="n">
        <v>84657</v>
      </c>
      <c r="S2507" t="n">
        <v>88259</v>
      </c>
      <c r="U2507" t="n">
        <v>87463</v>
      </c>
      <c r="V2507" t="n">
        <v>87901</v>
      </c>
      <c r="W2507" t="n">
        <v>90433</v>
      </c>
      <c r="X2507" t="n">
        <v>93983</v>
      </c>
      <c r="Z2507" t="n">
        <v>98901</v>
      </c>
      <c r="AA2507" t="n">
        <v>102292</v>
      </c>
      <c r="AB2507" t="n">
        <v>109600</v>
      </c>
      <c r="AC2507" t="n">
        <v>112180</v>
      </c>
      <c r="AE2507" t="n">
        <v>109085</v>
      </c>
      <c r="AF2507" t="n">
        <v>111364</v>
      </c>
    </row>
    <row r="2508">
      <c r="A2508" t="inlineStr">
        <is>
          <t>Total capitalization-c</t>
        </is>
      </c>
      <c r="F2508">
        <f>SUM(F2502,F2495:F2498,F2491)</f>
        <v/>
      </c>
      <c r="G2508">
        <f>SUM(G2502,G2495:G2498,G2491)</f>
        <v/>
      </c>
      <c r="H2508">
        <f>SUM(H2502,H2495:H2498,H2491)</f>
        <v/>
      </c>
      <c r="I2508">
        <f>SUM(I2502,I2495:I2498,I2491)</f>
        <v/>
      </c>
      <c r="K2508">
        <f>SUM(K2502,K2495:K2498,K2491)</f>
        <v/>
      </c>
      <c r="L2508">
        <f>SUM(L2502,L2495:L2498,L2491)</f>
        <v/>
      </c>
      <c r="M2508">
        <f>SUM(M2502,M2495:M2498,M2491)</f>
        <v/>
      </c>
      <c r="N2508">
        <f>SUM(N2502,N2495:N2498,N2491)</f>
        <v/>
      </c>
      <c r="P2508">
        <f>SUM(P2502,P2495:P2498,P2491)</f>
        <v/>
      </c>
      <c r="Q2508">
        <f>SUM(Q2502,Q2495:Q2498,Q2491)</f>
        <v/>
      </c>
      <c r="R2508">
        <f>SUM(R2502,R2495:R2498,R2491)</f>
        <v/>
      </c>
      <c r="S2508">
        <f>SUM(S2502,S2495:S2498,S2491)</f>
        <v/>
      </c>
      <c r="U2508">
        <f>SUM(U2502,U2495:U2498,U2491)</f>
        <v/>
      </c>
      <c r="V2508">
        <f>SUM(V2502,V2495:V2498,V2491)</f>
        <v/>
      </c>
      <c r="W2508">
        <f>SUM(W2502,W2495:W2498,W2491)</f>
        <v/>
      </c>
      <c r="X2508">
        <f>SUM(X2502,X2495:X2498,X2491)</f>
        <v/>
      </c>
      <c r="Z2508">
        <f>SUM(Z2502,Z2495:Z2498,Z2491)</f>
        <v/>
      </c>
      <c r="AA2508">
        <f>SUM(AA2502,AA2495:AA2498,AA2491)</f>
        <v/>
      </c>
      <c r="AB2508">
        <f>SUM(AB2502,AB2495:AB2498,AB2491)</f>
        <v/>
      </c>
      <c r="AC2508">
        <f>SUM(AC2502,AC2495:AC2498,AC2491)</f>
        <v/>
      </c>
      <c r="AE2508">
        <f>SUM(AE2502,AE2495:AE2498,AE2491)</f>
        <v/>
      </c>
      <c r="AF2508">
        <f>SUM(AF2502,AF2495:AF2498,AF2491)</f>
        <v/>
      </c>
    </row>
    <row r="2509">
      <c r="A2509" t="inlineStr">
        <is>
          <t>Sum check</t>
        </is>
      </c>
      <c r="F2509">
        <f>F2507-F2508</f>
        <v/>
      </c>
      <c r="G2509">
        <f>G2507-G2508</f>
        <v/>
      </c>
      <c r="H2509">
        <f>H2507-H2508</f>
        <v/>
      </c>
      <c r="I2509">
        <f>I2507-I2508</f>
        <v/>
      </c>
      <c r="K2509">
        <f>K2507-K2508</f>
        <v/>
      </c>
      <c r="L2509">
        <f>L2507-L2508</f>
        <v/>
      </c>
      <c r="M2509">
        <f>M2507-M2508</f>
        <v/>
      </c>
      <c r="N2509">
        <f>N2507-N2508</f>
        <v/>
      </c>
      <c r="P2509">
        <f>P2507-P2508</f>
        <v/>
      </c>
      <c r="Q2509">
        <f>Q2507-Q2508</f>
        <v/>
      </c>
      <c r="R2509">
        <f>R2507-R2508</f>
        <v/>
      </c>
      <c r="S2509">
        <f>S2507-S2508</f>
        <v/>
      </c>
      <c r="U2509">
        <f>U2507-U2508</f>
        <v/>
      </c>
      <c r="V2509">
        <f>V2507-V2508</f>
        <v/>
      </c>
      <c r="W2509">
        <f>W2507-W2508</f>
        <v/>
      </c>
      <c r="X2509">
        <f>X2507-X2508</f>
        <v/>
      </c>
      <c r="Z2509">
        <f>Z2507-Z2508</f>
        <v/>
      </c>
      <c r="AA2509">
        <f>AA2507-AA2508</f>
        <v/>
      </c>
      <c r="AB2509">
        <f>AB2507-AB2508</f>
        <v/>
      </c>
      <c r="AC2509">
        <f>AC2507-AC2508</f>
        <v/>
      </c>
      <c r="AE2509">
        <f>AE2507-AE2508</f>
        <v/>
      </c>
      <c r="AF2509">
        <f>AF2507-AF2508</f>
        <v/>
      </c>
    </row>
    <row r="2511">
      <c r="A2511" t="inlineStr">
        <is>
          <t>Debt to capitalization</t>
        </is>
      </c>
      <c r="C2511" t="inlineStr">
        <is>
          <t>Percent</t>
        </is>
      </c>
      <c r="D2511" t="inlineStr">
        <is>
          <t>QQQQ</t>
        </is>
      </c>
      <c r="X2511" t="n">
        <v>51</v>
      </c>
      <c r="Z2511" t="n">
        <v>51</v>
      </c>
      <c r="AA2511" t="n">
        <v>52</v>
      </c>
      <c r="AB2511" t="n">
        <v>50</v>
      </c>
      <c r="AC2511" t="n">
        <v>51</v>
      </c>
      <c r="AE2511" t="n">
        <v>55</v>
      </c>
      <c r="AF2511" t="n">
        <v>55</v>
      </c>
    </row>
    <row r="2513">
      <c r="A2513" t="inlineStr">
        <is>
          <t>Corporate borrowings</t>
        </is>
      </c>
    </row>
    <row r="2514">
      <c r="A2514" t="inlineStr">
        <is>
          <t>Average rate</t>
        </is>
      </c>
    </row>
    <row r="2515">
      <c r="A2515" t="inlineStr">
        <is>
          <t>Term debt</t>
        </is>
      </c>
      <c r="C2515" t="inlineStr">
        <is>
          <t>Percent</t>
        </is>
      </c>
      <c r="D2515" t="inlineStr">
        <is>
          <t>QQQQ</t>
        </is>
      </c>
      <c r="F2515" t="n">
        <v>4.2</v>
      </c>
      <c r="G2515" t="n">
        <v>4.9</v>
      </c>
      <c r="H2515" t="n">
        <v>5</v>
      </c>
      <c r="I2515" t="n">
        <v>5</v>
      </c>
      <c r="K2515" t="n">
        <v>4.7</v>
      </c>
      <c r="L2515" t="n">
        <v>4.9</v>
      </c>
      <c r="M2515" t="n">
        <v>4.7</v>
      </c>
      <c r="N2515" t="n">
        <v>4.8</v>
      </c>
      <c r="P2515" t="n">
        <v>4.7</v>
      </c>
      <c r="Q2515" t="n">
        <v>4.6</v>
      </c>
      <c r="R2515" t="n">
        <v>4.6</v>
      </c>
      <c r="S2515" t="n">
        <v>4.6</v>
      </c>
      <c r="U2515" t="n">
        <v>4.6</v>
      </c>
      <c r="V2515" t="n">
        <v>4.6</v>
      </c>
      <c r="W2515" t="n">
        <v>4.6</v>
      </c>
      <c r="X2515" t="n">
        <v>4.5</v>
      </c>
      <c r="Z2515" t="n">
        <v>4.6</v>
      </c>
      <c r="AA2515" t="n">
        <v>4.6</v>
      </c>
      <c r="AB2515" t="n">
        <v>4.6</v>
      </c>
      <c r="AC2515" t="n">
        <v>4.6</v>
      </c>
      <c r="AE2515" t="n">
        <v>4.5</v>
      </c>
      <c r="AF2515" t="n">
        <v>4.5</v>
      </c>
      <c r="AG2515" t="n">
        <v>4.4</v>
      </c>
      <c r="AH2515" t="n">
        <v>4.4</v>
      </c>
      <c r="AJ2515" t="n">
        <v>4.4</v>
      </c>
      <c r="AK2515" t="n">
        <v>4.4</v>
      </c>
      <c r="AL2515" t="n">
        <v>4.2</v>
      </c>
      <c r="AM2515" t="n">
        <v>4.2</v>
      </c>
      <c r="AO2515" t="n">
        <v>4.1</v>
      </c>
      <c r="AP2515" t="n">
        <v>4.1</v>
      </c>
      <c r="AQ2515" t="n">
        <v>4.1</v>
      </c>
      <c r="AR2515" t="n">
        <v>4.2</v>
      </c>
      <c r="AT2515" t="n">
        <v>4.2</v>
      </c>
    </row>
    <row r="2516">
      <c r="A2516" t="inlineStr">
        <is>
          <t>Revolving facilities</t>
        </is>
      </c>
      <c r="C2516" t="inlineStr">
        <is>
          <t>Percent</t>
        </is>
      </c>
      <c r="D2516" t="inlineStr">
        <is>
          <t>QQQQ</t>
        </is>
      </c>
      <c r="R2516" t="n">
        <v>1.6</v>
      </c>
      <c r="S2516" t="n">
        <v>1.6</v>
      </c>
      <c r="W2516" t="n">
        <v>2</v>
      </c>
    </row>
    <row r="2517">
      <c r="A2517" t="inlineStr">
        <is>
          <t>Commercial paper</t>
        </is>
      </c>
      <c r="C2517" t="inlineStr">
        <is>
          <t>Percent</t>
        </is>
      </c>
      <c r="D2517" t="inlineStr">
        <is>
          <t>QQQQ</t>
        </is>
      </c>
      <c r="AP2517" t="n">
        <v>2.2</v>
      </c>
      <c r="AQ2517" t="n">
        <v>3.7</v>
      </c>
      <c r="AT2517" t="n">
        <v>5.8</v>
      </c>
    </row>
    <row r="2519">
      <c r="A2519" t="inlineStr">
        <is>
          <t>Average term (year)</t>
        </is>
      </c>
    </row>
    <row r="2520">
      <c r="A2520" t="inlineStr">
        <is>
          <t>Term debt</t>
        </is>
      </c>
      <c r="C2520" t="inlineStr">
        <is>
          <t>Actual</t>
        </is>
      </c>
      <c r="D2520" t="inlineStr">
        <is>
          <t>QQQQ</t>
        </is>
      </c>
      <c r="F2520" t="n">
        <v>9</v>
      </c>
      <c r="G2520" t="n">
        <v>8</v>
      </c>
      <c r="H2520" t="n">
        <v>8</v>
      </c>
      <c r="I2520" t="n">
        <v>8</v>
      </c>
      <c r="K2520" t="n">
        <v>8</v>
      </c>
      <c r="L2520" t="n">
        <v>8</v>
      </c>
      <c r="M2520" t="n">
        <v>8</v>
      </c>
      <c r="N2520" t="n">
        <v>8</v>
      </c>
      <c r="P2520" t="n">
        <v>8</v>
      </c>
      <c r="Q2520" t="n">
        <v>8</v>
      </c>
      <c r="R2520" t="n">
        <v>10</v>
      </c>
      <c r="S2520" t="n">
        <v>10</v>
      </c>
      <c r="U2520" t="n">
        <v>11</v>
      </c>
      <c r="V2520" t="n">
        <v>10</v>
      </c>
      <c r="W2520" t="n">
        <v>10</v>
      </c>
      <c r="X2520" t="n">
        <v>10</v>
      </c>
      <c r="Z2520" t="n">
        <v>10</v>
      </c>
      <c r="AA2520" t="n">
        <v>10</v>
      </c>
      <c r="AB2520" t="n">
        <v>10</v>
      </c>
      <c r="AC2520" t="n">
        <v>10</v>
      </c>
      <c r="AE2520" t="n">
        <v>11</v>
      </c>
      <c r="AF2520" t="n">
        <v>11</v>
      </c>
      <c r="AG2520" t="n">
        <v>12</v>
      </c>
      <c r="AH2520" t="n">
        <v>14</v>
      </c>
      <c r="AJ2520" t="n">
        <v>13</v>
      </c>
      <c r="AK2520" t="n">
        <v>14</v>
      </c>
      <c r="AL2520" t="n">
        <v>14</v>
      </c>
      <c r="AM2520" t="n">
        <v>13</v>
      </c>
      <c r="AO2520" t="n">
        <v>13</v>
      </c>
      <c r="AP2520" t="n">
        <v>13</v>
      </c>
      <c r="AQ2520" t="n">
        <v>13</v>
      </c>
      <c r="AR2520" t="n">
        <v>13</v>
      </c>
      <c r="AT2520" t="n">
        <v>12</v>
      </c>
    </row>
    <row r="2521">
      <c r="A2521" t="inlineStr">
        <is>
          <t>Revolving facilities</t>
        </is>
      </c>
      <c r="C2521" t="inlineStr">
        <is>
          <t>Actual</t>
        </is>
      </c>
      <c r="D2521" t="inlineStr">
        <is>
          <t>QQQQ</t>
        </is>
      </c>
      <c r="N2521" t="n">
        <v>4</v>
      </c>
      <c r="P2521" t="n">
        <v>4</v>
      </c>
      <c r="Q2521" t="n">
        <v>5</v>
      </c>
      <c r="R2521" t="n">
        <v>4</v>
      </c>
      <c r="S2521" t="n">
        <v>4</v>
      </c>
      <c r="U2521" t="n">
        <v>4</v>
      </c>
      <c r="V2521" t="n">
        <v>5</v>
      </c>
      <c r="W2521" t="n">
        <v>4</v>
      </c>
      <c r="X2521" t="n">
        <v>4</v>
      </c>
      <c r="Z2521" t="n">
        <v>4</v>
      </c>
      <c r="AA2521" t="n">
        <v>5</v>
      </c>
      <c r="AB2521" t="n">
        <v>5</v>
      </c>
      <c r="AC2521" t="n">
        <v>4</v>
      </c>
      <c r="AE2521" t="n">
        <v>4</v>
      </c>
      <c r="AF2521" t="n">
        <v>4</v>
      </c>
      <c r="AG2521" t="n">
        <v>4</v>
      </c>
      <c r="AH2521" t="n">
        <v>4</v>
      </c>
      <c r="AJ2521" t="n">
        <v>5</v>
      </c>
      <c r="AK2521" t="n">
        <v>5</v>
      </c>
      <c r="AL2521" t="n">
        <v>5</v>
      </c>
      <c r="AM2521" t="n">
        <v>4</v>
      </c>
      <c r="AO2521" t="n">
        <v>4</v>
      </c>
      <c r="AQ2521" t="n">
        <v>4</v>
      </c>
    </row>
    <row r="2522">
      <c r="A2522" t="inlineStr">
        <is>
          <t>Commercial paper</t>
        </is>
      </c>
      <c r="C2522" t="inlineStr">
        <is>
          <t>Actual</t>
        </is>
      </c>
      <c r="D2522" t="inlineStr">
        <is>
          <t>QQQQ</t>
        </is>
      </c>
      <c r="AP2522" t="n">
        <v>1</v>
      </c>
      <c r="AQ2522" t="n">
        <v>1</v>
      </c>
      <c r="AT2522" t="n">
        <v>1</v>
      </c>
    </row>
    <row r="2524">
      <c r="A2524" t="inlineStr">
        <is>
          <t>Consolidated</t>
        </is>
      </c>
    </row>
    <row r="2525">
      <c r="A2525" t="inlineStr">
        <is>
          <t>Term debt</t>
        </is>
      </c>
      <c r="C2525" t="inlineStr">
        <is>
          <t>Million</t>
        </is>
      </c>
      <c r="D2525" t="inlineStr">
        <is>
          <t>QQQQ</t>
        </is>
      </c>
      <c r="N2525" t="n">
        <v>4529</v>
      </c>
      <c r="P2525" t="n">
        <v>5304</v>
      </c>
      <c r="Q2525" t="n">
        <v>4958</v>
      </c>
      <c r="R2525" t="n">
        <v>5620</v>
      </c>
      <c r="S2525" t="n">
        <v>5594</v>
      </c>
      <c r="U2525" t="n">
        <v>6521</v>
      </c>
      <c r="V2525" t="n">
        <v>6468</v>
      </c>
      <c r="W2525" t="n">
        <v>6518</v>
      </c>
      <c r="X2525" t="n">
        <v>6450</v>
      </c>
      <c r="Z2525" t="n">
        <v>7508</v>
      </c>
      <c r="AA2525" t="n">
        <v>7108</v>
      </c>
      <c r="AB2525" t="n">
        <v>7081</v>
      </c>
      <c r="AC2525" t="n">
        <v>7128</v>
      </c>
      <c r="AE2525" t="n">
        <v>7284</v>
      </c>
      <c r="AF2525" t="n">
        <v>8106</v>
      </c>
      <c r="AG2525" t="n">
        <v>8646</v>
      </c>
      <c r="AH2525" t="n">
        <v>9147</v>
      </c>
      <c r="AJ2525" t="n">
        <v>9171</v>
      </c>
      <c r="AK2525" t="n">
        <v>9216</v>
      </c>
      <c r="AL2525" t="n">
        <v>10037</v>
      </c>
      <c r="AM2525" t="n">
        <v>10039</v>
      </c>
      <c r="AO2525" t="n">
        <v>10880</v>
      </c>
      <c r="AP2525" t="n">
        <v>10820</v>
      </c>
      <c r="AQ2525" t="n">
        <v>10691</v>
      </c>
      <c r="AR2525" t="n">
        <v>11467</v>
      </c>
      <c r="AT2525" t="n">
        <v>11472</v>
      </c>
    </row>
    <row r="2526">
      <c r="A2526" t="inlineStr">
        <is>
          <t>Revolving facilities</t>
        </is>
      </c>
      <c r="C2526" t="inlineStr">
        <is>
          <t>Million</t>
        </is>
      </c>
      <c r="D2526" t="inlineStr">
        <is>
          <t>QQQQ</t>
        </is>
      </c>
      <c r="R2526" t="n">
        <v>124</v>
      </c>
      <c r="S2526" t="n">
        <v>103</v>
      </c>
      <c r="W2526" t="n">
        <v>184</v>
      </c>
      <c r="AL2526" t="n">
        <v>350</v>
      </c>
      <c r="AM2526" t="n">
        <v>912</v>
      </c>
      <c r="AO2526" t="n">
        <v>356</v>
      </c>
    </row>
    <row r="2527">
      <c r="A2527" t="inlineStr">
        <is>
          <t>Commercial paper</t>
        </is>
      </c>
      <c r="C2527" t="inlineStr">
        <is>
          <t>Million</t>
        </is>
      </c>
      <c r="D2527" t="inlineStr">
        <is>
          <t>QQQQ</t>
        </is>
      </c>
      <c r="AP2527" t="n">
        <v>1315</v>
      </c>
      <c r="AQ2527" t="n">
        <v>683</v>
      </c>
      <c r="AT2527" t="n">
        <v>973</v>
      </c>
    </row>
    <row r="2528">
      <c r="A2528" t="inlineStr">
        <is>
          <t>Deferred financing costs</t>
        </is>
      </c>
      <c r="C2528" t="inlineStr">
        <is>
          <t>Million</t>
        </is>
      </c>
      <c r="D2528" t="inlineStr">
        <is>
          <t>QQQQ</t>
        </is>
      </c>
      <c r="N2528" t="n">
        <v>-29</v>
      </c>
      <c r="P2528" t="n">
        <v>-32</v>
      </c>
      <c r="Q2528" t="n">
        <v>-34</v>
      </c>
      <c r="R2528" t="n">
        <v>-39</v>
      </c>
      <c r="S2528" t="n">
        <v>-38</v>
      </c>
      <c r="U2528" t="n">
        <v>-45</v>
      </c>
      <c r="V2528" t="n">
        <v>-44</v>
      </c>
      <c r="W2528" t="n">
        <v>-41</v>
      </c>
      <c r="X2528" t="n">
        <v>-41</v>
      </c>
      <c r="Z2528" t="n">
        <v>-49</v>
      </c>
      <c r="AA2528" t="n">
        <v>-48</v>
      </c>
      <c r="AB2528" t="n">
        <v>-46</v>
      </c>
      <c r="AC2528" t="n">
        <v>-45</v>
      </c>
      <c r="AE2528" t="n">
        <v>-49</v>
      </c>
      <c r="AF2528" t="n">
        <v>-55</v>
      </c>
      <c r="AG2528" t="n">
        <v>-59</v>
      </c>
      <c r="AH2528" t="n">
        <v>-70</v>
      </c>
      <c r="AJ2528" t="n">
        <v>-69</v>
      </c>
      <c r="AK2528" t="n">
        <v>-71</v>
      </c>
      <c r="AL2528" t="n">
        <v>-78</v>
      </c>
      <c r="AM2528" t="n">
        <v>-76</v>
      </c>
      <c r="AO2528" t="n">
        <v>-82</v>
      </c>
      <c r="AP2528" t="n">
        <v>-81</v>
      </c>
      <c r="AQ2528" t="n">
        <v>-78</v>
      </c>
      <c r="AR2528" t="n">
        <v>-77</v>
      </c>
      <c r="AT2528" t="n">
        <v>-78</v>
      </c>
    </row>
    <row r="2529">
      <c r="A2529" t="inlineStr">
        <is>
          <t>Total</t>
        </is>
      </c>
      <c r="C2529" t="inlineStr">
        <is>
          <t>Million</t>
        </is>
      </c>
      <c r="D2529" t="inlineStr">
        <is>
          <t>QQQQ</t>
        </is>
      </c>
      <c r="F2529" t="n">
        <v>3700</v>
      </c>
      <c r="G2529" t="n">
        <v>3800</v>
      </c>
      <c r="H2529" t="n">
        <v>3900</v>
      </c>
      <c r="I2529" t="n">
        <v>3800</v>
      </c>
      <c r="K2529" t="n">
        <v>4000</v>
      </c>
      <c r="L2529" t="n">
        <v>4500</v>
      </c>
      <c r="M2529" t="n">
        <v>4600</v>
      </c>
      <c r="N2529" t="n">
        <v>4500</v>
      </c>
      <c r="P2529" t="n">
        <v>5272</v>
      </c>
      <c r="Q2529" t="n">
        <v>4924</v>
      </c>
      <c r="R2529" t="n">
        <v>5705</v>
      </c>
      <c r="S2529" t="n">
        <v>5659</v>
      </c>
      <c r="U2529" t="n">
        <v>6476</v>
      </c>
      <c r="V2529" t="n">
        <v>6424</v>
      </c>
      <c r="W2529" t="n">
        <v>6661</v>
      </c>
      <c r="X2529" t="n">
        <v>6409</v>
      </c>
      <c r="Z2529" t="n">
        <v>7459</v>
      </c>
      <c r="AA2529" t="n">
        <v>7060</v>
      </c>
      <c r="AB2529" t="n">
        <v>7035</v>
      </c>
      <c r="AC2529" t="n">
        <v>7083</v>
      </c>
      <c r="AE2529" t="n">
        <v>7235</v>
      </c>
      <c r="AF2529" t="n">
        <v>8051</v>
      </c>
      <c r="AG2529" t="n">
        <v>8587</v>
      </c>
      <c r="AH2529" t="n">
        <v>9077</v>
      </c>
      <c r="AJ2529" t="n">
        <v>9102</v>
      </c>
      <c r="AK2529" t="n">
        <v>9145</v>
      </c>
      <c r="AL2529" t="n">
        <v>10309</v>
      </c>
      <c r="AM2529" t="n">
        <v>10875</v>
      </c>
      <c r="AO2529" t="n">
        <v>11154</v>
      </c>
      <c r="AP2529" t="n">
        <v>12054</v>
      </c>
      <c r="AQ2529" t="n">
        <v>11296</v>
      </c>
      <c r="AR2529" t="n">
        <v>11390</v>
      </c>
      <c r="AT2529" t="n">
        <v>12367</v>
      </c>
    </row>
    <row r="2530">
      <c r="A2530" t="inlineStr">
        <is>
          <t>Total-c</t>
        </is>
      </c>
      <c r="N2530">
        <f>SUM(N2525:N2528)</f>
        <v/>
      </c>
      <c r="P2530">
        <f>SUM(P2525:P2528)</f>
        <v/>
      </c>
      <c r="Q2530">
        <f>SUM(Q2525:Q2528)</f>
        <v/>
      </c>
      <c r="R2530">
        <f>SUM(R2525:R2528)</f>
        <v/>
      </c>
      <c r="S2530">
        <f>SUM(S2525:S2528)</f>
        <v/>
      </c>
      <c r="U2530">
        <f>SUM(U2525:U2528)</f>
        <v/>
      </c>
      <c r="V2530">
        <f>SUM(V2525:V2528)</f>
        <v/>
      </c>
      <c r="W2530">
        <f>SUM(W2525:W2528)</f>
        <v/>
      </c>
      <c r="X2530">
        <f>SUM(X2525:X2528)</f>
        <v/>
      </c>
      <c r="Z2530">
        <f>SUM(Z2525:Z2528)</f>
        <v/>
      </c>
      <c r="AA2530">
        <f>SUM(AA2525:AA2528)</f>
        <v/>
      </c>
      <c r="AB2530">
        <f>SUM(AB2525:AB2528)</f>
        <v/>
      </c>
      <c r="AC2530">
        <f>SUM(AC2525:AC2528)</f>
        <v/>
      </c>
      <c r="AE2530">
        <f>SUM(AE2525:AE2528)</f>
        <v/>
      </c>
      <c r="AF2530">
        <f>SUM(AF2525:AF2528)</f>
        <v/>
      </c>
      <c r="AG2530">
        <f>SUM(AG2525:AG2528)</f>
        <v/>
      </c>
      <c r="AH2530">
        <f>SUM(AH2525:AH2528)</f>
        <v/>
      </c>
      <c r="AJ2530">
        <f>SUM(AJ2525:AJ2528)</f>
        <v/>
      </c>
      <c r="AK2530">
        <f>SUM(AK2525:AK2528)</f>
        <v/>
      </c>
      <c r="AL2530">
        <f>SUM(AL2525:AL2528)</f>
        <v/>
      </c>
      <c r="AM2530">
        <f>SUM(AM2525:AM2528)</f>
        <v/>
      </c>
      <c r="AO2530">
        <f>SUM(AO2525:AO2528)</f>
        <v/>
      </c>
      <c r="AP2530">
        <f>SUM(AP2525:AP2528)</f>
        <v/>
      </c>
      <c r="AQ2530">
        <f>SUM(AQ2525:AQ2528)</f>
        <v/>
      </c>
      <c r="AR2530">
        <f>SUM(AR2525:AR2528)</f>
        <v/>
      </c>
      <c r="AT2530">
        <f>SUM(AT2525:AT2528)</f>
        <v/>
      </c>
    </row>
    <row r="2531">
      <c r="A2531" t="inlineStr">
        <is>
          <t>Sum check</t>
        </is>
      </c>
      <c r="N2531">
        <f>N2529-N2530</f>
        <v/>
      </c>
      <c r="P2531">
        <f>P2529-P2530</f>
        <v/>
      </c>
      <c r="Q2531">
        <f>Q2529-Q2530</f>
        <v/>
      </c>
      <c r="R2531">
        <f>R2529-R2530</f>
        <v/>
      </c>
      <c r="S2531">
        <f>S2529-S2530</f>
        <v/>
      </c>
      <c r="U2531">
        <f>U2529-U2530</f>
        <v/>
      </c>
      <c r="V2531">
        <f>V2529-V2530</f>
        <v/>
      </c>
      <c r="W2531">
        <f>W2529-W2530</f>
        <v/>
      </c>
      <c r="X2531">
        <f>X2529-X2530</f>
        <v/>
      </c>
      <c r="Z2531">
        <f>Z2529-Z2530</f>
        <v/>
      </c>
      <c r="AA2531">
        <f>AA2529-AA2530</f>
        <v/>
      </c>
      <c r="AB2531">
        <f>AB2529-AB2530</f>
        <v/>
      </c>
      <c r="AC2531">
        <f>AC2529-AC2530</f>
        <v/>
      </c>
      <c r="AE2531">
        <f>AE2529-AE2530</f>
        <v/>
      </c>
      <c r="AF2531">
        <f>AF2529-AF2530</f>
        <v/>
      </c>
      <c r="AG2531">
        <f>AG2529-AG2530</f>
        <v/>
      </c>
      <c r="AH2531">
        <f>AH2529-AH2530</f>
        <v/>
      </c>
      <c r="AJ2531">
        <f>AJ2529-AJ2530</f>
        <v/>
      </c>
      <c r="AK2531">
        <f>AK2529-AK2530</f>
        <v/>
      </c>
      <c r="AL2531">
        <f>AL2529-AL2530</f>
        <v/>
      </c>
      <c r="AM2531">
        <f>AM2529-AM2530</f>
        <v/>
      </c>
      <c r="AO2531">
        <f>AO2529-AO2530</f>
        <v/>
      </c>
      <c r="AP2531">
        <f>AP2529-AP2530</f>
        <v/>
      </c>
      <c r="AQ2531">
        <f>AQ2529-AQ2530</f>
        <v/>
      </c>
      <c r="AR2531">
        <f>AR2529-AR2530</f>
        <v/>
      </c>
      <c r="AT2531">
        <f>AT2529-AT2530</f>
        <v/>
      </c>
    </row>
    <row r="2532">
      <c r="A2532" t="inlineStr">
        <is>
          <t>Link check</t>
        </is>
      </c>
      <c r="N2532">
        <f>N2529-N1269</f>
        <v/>
      </c>
      <c r="P2532">
        <f>P2529-P1269</f>
        <v/>
      </c>
      <c r="Q2532">
        <f>Q2529-Q1269</f>
        <v/>
      </c>
      <c r="R2532">
        <f>R2529-R1269</f>
        <v/>
      </c>
      <c r="S2532">
        <f>S2529-S1269</f>
        <v/>
      </c>
      <c r="U2532">
        <f>U2529-U1269</f>
        <v/>
      </c>
      <c r="V2532">
        <f>V2529-V1269</f>
        <v/>
      </c>
      <c r="W2532">
        <f>W2529-W1269</f>
        <v/>
      </c>
      <c r="X2532">
        <f>X2529-X1269</f>
        <v/>
      </c>
      <c r="Z2532">
        <f>Z2529-Z1269</f>
        <v/>
      </c>
      <c r="AA2532">
        <f>AA2529-AA1269</f>
        <v/>
      </c>
      <c r="AB2532">
        <f>AB2529-AB1269</f>
        <v/>
      </c>
      <c r="AC2532">
        <f>AC2529-AC1269</f>
        <v/>
      </c>
      <c r="AE2532">
        <f>AE2529-AE1269</f>
        <v/>
      </c>
      <c r="AF2532">
        <f>AF2529-AF1269</f>
        <v/>
      </c>
      <c r="AG2532">
        <f>AG2529-AG1269</f>
        <v/>
      </c>
      <c r="AH2532">
        <f>AH2529-AH1269</f>
        <v/>
      </c>
      <c r="AJ2532">
        <f>AJ2529-AJ1269</f>
        <v/>
      </c>
      <c r="AK2532">
        <f>AK2529-AK1269</f>
        <v/>
      </c>
      <c r="AL2532">
        <f>AL2529-AL1269</f>
        <v/>
      </c>
      <c r="AM2532">
        <f>AM2529-AM1269</f>
        <v/>
      </c>
      <c r="AO2532">
        <f>AO2529-AO1269</f>
        <v/>
      </c>
      <c r="AP2532">
        <f>AP2529-AP1269</f>
        <v/>
      </c>
      <c r="AQ2532">
        <f>AQ2529-AQ1269</f>
        <v/>
      </c>
      <c r="AR2532">
        <f>AR2529-AR1269</f>
        <v/>
      </c>
      <c r="AT2532">
        <f>AT2529-AT1269</f>
        <v/>
      </c>
    </row>
    <row r="2534">
      <c r="A2534" t="inlineStr">
        <is>
          <t>Subsidiary Borrowings</t>
        </is>
      </c>
      <c r="AP2534" t="inlineStr">
        <is>
          <t xml:space="preserve"> </t>
        </is>
      </c>
    </row>
    <row r="2535">
      <c r="A2535" t="inlineStr">
        <is>
          <t>Average rate</t>
        </is>
      </c>
    </row>
    <row r="2536">
      <c r="A2536" t="inlineStr">
        <is>
          <t>Real estate</t>
        </is>
      </c>
      <c r="C2536" t="inlineStr">
        <is>
          <t>Percent</t>
        </is>
      </c>
      <c r="D2536" t="inlineStr">
        <is>
          <t>QQQQ</t>
        </is>
      </c>
      <c r="N2536" t="n">
        <v>2.9</v>
      </c>
      <c r="P2536" t="n">
        <v>3.1</v>
      </c>
      <c r="Q2536" t="n">
        <v>3.1</v>
      </c>
      <c r="R2536" t="n">
        <v>3.1</v>
      </c>
      <c r="S2536" t="n">
        <v>3.3</v>
      </c>
      <c r="U2536" t="n">
        <v>3.6</v>
      </c>
      <c r="V2536" t="n">
        <v>3.9</v>
      </c>
      <c r="W2536" t="n">
        <v>4.3</v>
      </c>
      <c r="X2536" t="n">
        <v>4.4</v>
      </c>
      <c r="Z2536" t="n">
        <v>4.7</v>
      </c>
      <c r="AA2536" t="n">
        <v>4.3</v>
      </c>
      <c r="AB2536" t="n">
        <v>4.1</v>
      </c>
      <c r="AC2536" t="n">
        <v>3.9</v>
      </c>
      <c r="AE2536" t="n">
        <v>3.6</v>
      </c>
      <c r="AF2536" t="n">
        <v>3.4</v>
      </c>
      <c r="AG2536" t="n">
        <v>3.2</v>
      </c>
      <c r="AH2536" t="n">
        <v>3.1</v>
      </c>
      <c r="AJ2536" t="n">
        <v>3.4</v>
      </c>
      <c r="AK2536" t="n">
        <v>3.9</v>
      </c>
      <c r="AL2536" t="n">
        <v>2.9</v>
      </c>
      <c r="AM2536" t="n">
        <v>3.1</v>
      </c>
      <c r="AO2536" t="n">
        <v>3.4</v>
      </c>
      <c r="AP2536" t="n">
        <v>3.8</v>
      </c>
      <c r="AQ2536" t="n">
        <v>4.6</v>
      </c>
    </row>
    <row r="2537">
      <c r="A2537" t="inlineStr">
        <is>
          <t>Real estate (post restructuring in Q4 2022)</t>
        </is>
      </c>
      <c r="C2537" t="inlineStr">
        <is>
          <t>Percent</t>
        </is>
      </c>
      <c r="D2537" t="inlineStr">
        <is>
          <t>QQQQ</t>
        </is>
      </c>
      <c r="AR2537" t="n">
        <v>5.6</v>
      </c>
      <c r="AT2537" t="n">
        <v>5.8</v>
      </c>
    </row>
    <row r="2538">
      <c r="A2538" t="inlineStr">
        <is>
          <t>Renewable power and transition</t>
        </is>
      </c>
      <c r="C2538" t="inlineStr">
        <is>
          <t>Percent</t>
        </is>
      </c>
      <c r="D2538" t="inlineStr">
        <is>
          <t>QQQQ</t>
        </is>
      </c>
      <c r="N2538" t="n">
        <v>3.9</v>
      </c>
      <c r="P2538" t="n">
        <v>3.9</v>
      </c>
      <c r="Q2538" t="n">
        <v>4</v>
      </c>
      <c r="R2538" t="n">
        <v>4.3</v>
      </c>
      <c r="S2538" t="n">
        <v>4.5</v>
      </c>
      <c r="U2538" t="n">
        <v>4.2</v>
      </c>
      <c r="V2538" t="n">
        <v>4.2</v>
      </c>
      <c r="W2538" t="n">
        <v>4.1</v>
      </c>
      <c r="X2538" t="n">
        <v>4</v>
      </c>
      <c r="Z2538" t="n">
        <v>4.4</v>
      </c>
      <c r="AA2538" t="n">
        <v>4.4</v>
      </c>
      <c r="AB2538" t="n">
        <v>4.3</v>
      </c>
      <c r="AC2538" t="n">
        <v>4</v>
      </c>
      <c r="AE2538" t="n">
        <v>3.7</v>
      </c>
      <c r="AF2538" t="n">
        <v>3.9</v>
      </c>
      <c r="AG2538" t="n">
        <v>3.3</v>
      </c>
      <c r="AH2538" t="n">
        <v>3.9</v>
      </c>
      <c r="AJ2538" t="n">
        <v>3.9</v>
      </c>
      <c r="AK2538" t="n">
        <v>3.9</v>
      </c>
      <c r="AL2538" t="n">
        <v>3.1</v>
      </c>
      <c r="AM2538" t="n">
        <v>3.9</v>
      </c>
      <c r="AO2538" t="n">
        <v>3.7</v>
      </c>
      <c r="AP2538" t="n">
        <v>3.2</v>
      </c>
      <c r="AQ2538" t="n">
        <v>3.9</v>
      </c>
      <c r="AR2538" t="n">
        <v>3.7</v>
      </c>
      <c r="AT2538" t="n">
        <v>4.4</v>
      </c>
    </row>
    <row r="2539">
      <c r="A2539" t="inlineStr">
        <is>
          <t>Infrastructure</t>
        </is>
      </c>
      <c r="C2539" t="inlineStr">
        <is>
          <t>Percent</t>
        </is>
      </c>
      <c r="D2539" t="inlineStr">
        <is>
          <t>QQQQ</t>
        </is>
      </c>
      <c r="N2539" t="n">
        <v>3.4</v>
      </c>
      <c r="P2539" t="n">
        <v>3.1</v>
      </c>
      <c r="Q2539" t="n">
        <v>3.1</v>
      </c>
      <c r="R2539" t="n">
        <v>3.4</v>
      </c>
      <c r="S2539" t="n">
        <v>3.1</v>
      </c>
      <c r="U2539" t="n">
        <v>3.4</v>
      </c>
      <c r="V2539" t="n">
        <v>3.4</v>
      </c>
      <c r="W2539" t="n">
        <v>3.6</v>
      </c>
      <c r="X2539" t="n">
        <v>3.6</v>
      </c>
      <c r="Z2539" t="n">
        <v>3.6</v>
      </c>
      <c r="AA2539" t="n">
        <v>3.6</v>
      </c>
      <c r="AB2539" t="n">
        <v>3.5</v>
      </c>
      <c r="AC2539" t="n">
        <v>3.4</v>
      </c>
      <c r="AE2539" t="n">
        <v>3.2</v>
      </c>
      <c r="AF2539" t="n">
        <v>2.8</v>
      </c>
      <c r="AG2539" t="n">
        <v>3.1</v>
      </c>
      <c r="AH2539" t="n">
        <v>2.7</v>
      </c>
      <c r="AJ2539" t="n">
        <v>3.1</v>
      </c>
      <c r="AK2539" t="n">
        <v>3.1</v>
      </c>
      <c r="AL2539" t="n">
        <v>2.8</v>
      </c>
      <c r="AM2539" t="n">
        <v>3.2</v>
      </c>
      <c r="AO2539" t="n">
        <v>3.1</v>
      </c>
      <c r="AP2539" t="n">
        <v>3.7</v>
      </c>
      <c r="AQ2539" t="n">
        <v>4</v>
      </c>
      <c r="AR2539" t="n">
        <v>4.4</v>
      </c>
      <c r="AT2539" t="n">
        <v>4.8</v>
      </c>
    </row>
    <row r="2540">
      <c r="A2540" t="inlineStr">
        <is>
          <t>Private equity (post restructuring in Q4 2022)</t>
        </is>
      </c>
      <c r="C2540" t="inlineStr">
        <is>
          <t>Percent</t>
        </is>
      </c>
      <c r="D2540" t="inlineStr">
        <is>
          <t>QQQQ</t>
        </is>
      </c>
      <c r="AR2540" t="n">
        <v>6.8</v>
      </c>
      <c r="AT2540" t="n">
        <v>7.8</v>
      </c>
    </row>
    <row r="2541">
      <c r="A2541" t="inlineStr">
        <is>
          <t>Private equity</t>
        </is>
      </c>
      <c r="C2541" t="inlineStr">
        <is>
          <t>Percent</t>
        </is>
      </c>
      <c r="D2541" t="inlineStr">
        <is>
          <t>QQQQ</t>
        </is>
      </c>
      <c r="N2541" t="n">
        <v>4.6</v>
      </c>
      <c r="P2541" t="n">
        <v>4.3</v>
      </c>
      <c r="Q2541" t="n">
        <v>5.2</v>
      </c>
      <c r="R2541" t="n">
        <v>5.5</v>
      </c>
      <c r="S2541" t="n">
        <v>3.9</v>
      </c>
      <c r="U2541" t="n">
        <v>3.3</v>
      </c>
      <c r="V2541" t="n">
        <v>3.4</v>
      </c>
      <c r="W2541" t="n">
        <v>4.1</v>
      </c>
      <c r="X2541" t="n">
        <v>3.9</v>
      </c>
      <c r="Z2541" t="n">
        <v>3.9</v>
      </c>
      <c r="AE2541" t="n">
        <v>3.3</v>
      </c>
      <c r="AF2541" t="n">
        <v>2.7</v>
      </c>
      <c r="AG2541" t="n">
        <v>2.7</v>
      </c>
      <c r="AH2541" t="n">
        <v>2.4</v>
      </c>
      <c r="AL2541" t="n">
        <v>2.6</v>
      </c>
      <c r="AM2541" t="n">
        <v>2.6</v>
      </c>
      <c r="AO2541" t="n">
        <v>3</v>
      </c>
      <c r="AP2541" t="n">
        <v>4.3</v>
      </c>
      <c r="AQ2541" t="n">
        <v>5.4</v>
      </c>
    </row>
    <row r="2542">
      <c r="A2542" t="inlineStr">
        <is>
          <t>Residential development</t>
        </is>
      </c>
      <c r="C2542" t="inlineStr">
        <is>
          <t>Percent</t>
        </is>
      </c>
      <c r="D2542" t="inlineStr">
        <is>
          <t>QQQQ</t>
        </is>
      </c>
      <c r="N2542" t="n">
        <v>6.4</v>
      </c>
      <c r="P2542" t="n">
        <v>6</v>
      </c>
      <c r="Q2542" t="n">
        <v>6.1</v>
      </c>
      <c r="R2542" t="n">
        <v>6.1</v>
      </c>
      <c r="S2542" t="n">
        <v>6.3</v>
      </c>
      <c r="U2542" t="n">
        <v>6.2</v>
      </c>
      <c r="V2542" t="n">
        <v>6.1</v>
      </c>
      <c r="W2542" t="n">
        <v>6</v>
      </c>
      <c r="X2542" t="n">
        <v>6.2</v>
      </c>
      <c r="Z2542" t="n">
        <v>6.3</v>
      </c>
      <c r="AA2542" t="n">
        <v>6.3</v>
      </c>
      <c r="AB2542" t="n">
        <v>6.1</v>
      </c>
      <c r="AC2542" t="n">
        <v>6.2</v>
      </c>
      <c r="AE2542" t="n">
        <v>5.5</v>
      </c>
      <c r="AF2542" t="n">
        <v>5.5</v>
      </c>
      <c r="AG2542" t="n">
        <v>5.8</v>
      </c>
      <c r="AH2542" t="n">
        <v>5.5</v>
      </c>
      <c r="AJ2542" t="n">
        <v>5.2</v>
      </c>
      <c r="AK2542" t="n">
        <v>5.2</v>
      </c>
      <c r="AL2542" t="n">
        <v>5.3</v>
      </c>
      <c r="AM2542" t="n">
        <v>5.3</v>
      </c>
      <c r="AO2542" t="n">
        <v>5.4</v>
      </c>
      <c r="AP2542" t="n">
        <v>5.6</v>
      </c>
      <c r="AQ2542" t="n">
        <v>5.9</v>
      </c>
    </row>
    <row r="2543">
      <c r="A2543" t="inlineStr">
        <is>
          <t>Total</t>
        </is>
      </c>
      <c r="C2543" t="inlineStr">
        <is>
          <t>Percent</t>
        </is>
      </c>
      <c r="D2543" t="inlineStr">
        <is>
          <t>QQQQ</t>
        </is>
      </c>
      <c r="N2543" t="n">
        <v>4.1</v>
      </c>
      <c r="P2543" t="n">
        <v>4</v>
      </c>
      <c r="Q2543" t="n">
        <v>4</v>
      </c>
      <c r="R2543" t="n">
        <v>4.1</v>
      </c>
      <c r="S2543" t="n">
        <v>4.1</v>
      </c>
      <c r="U2543" t="n">
        <v>4.3</v>
      </c>
      <c r="V2543" t="n">
        <v>4.4</v>
      </c>
      <c r="W2543" t="n">
        <v>4.5</v>
      </c>
      <c r="X2543" t="n">
        <v>4.5</v>
      </c>
      <c r="Z2543" t="n">
        <v>4.6</v>
      </c>
      <c r="AA2543" t="n">
        <v>4.7</v>
      </c>
      <c r="AB2543" t="n">
        <v>4.5</v>
      </c>
      <c r="AC2543" t="n">
        <v>4.2</v>
      </c>
      <c r="AE2543" t="n">
        <v>3.9</v>
      </c>
      <c r="AF2543" t="n">
        <v>3.7</v>
      </c>
      <c r="AG2543" t="n">
        <v>3.6</v>
      </c>
      <c r="AH2543" t="n">
        <v>3.5</v>
      </c>
      <c r="AJ2543" t="n">
        <v>3.8</v>
      </c>
      <c r="AK2543" t="n">
        <v>3.9</v>
      </c>
      <c r="AL2543" t="n">
        <v>3.2</v>
      </c>
      <c r="AM2543" t="n">
        <v>3.5</v>
      </c>
      <c r="AO2543" t="n">
        <v>3.6</v>
      </c>
      <c r="AP2543" t="n">
        <v>4</v>
      </c>
      <c r="AQ2543" t="n">
        <v>4.6</v>
      </c>
      <c r="AR2543" t="n">
        <v>5.2</v>
      </c>
      <c r="AT2543" t="n">
        <v>5.5</v>
      </c>
    </row>
    <row r="2545">
      <c r="A2545" t="inlineStr">
        <is>
          <t>Average term (year)</t>
        </is>
      </c>
    </row>
    <row r="2546">
      <c r="A2546" t="inlineStr">
        <is>
          <t>Property</t>
        </is>
      </c>
      <c r="C2546" t="inlineStr">
        <is>
          <t>Actual</t>
        </is>
      </c>
      <c r="D2546" t="inlineStr">
        <is>
          <t>QQQQ</t>
        </is>
      </c>
      <c r="F2546" t="n">
        <v>2</v>
      </c>
      <c r="G2546" t="n">
        <v>2</v>
      </c>
      <c r="H2546" t="n">
        <v>1</v>
      </c>
      <c r="I2546" t="n">
        <v>1</v>
      </c>
      <c r="K2546" t="n">
        <v>2</v>
      </c>
      <c r="L2546" t="n">
        <v>2</v>
      </c>
      <c r="M2546" t="n">
        <v>2</v>
      </c>
      <c r="N2546" t="n">
        <v>2</v>
      </c>
    </row>
    <row r="2547">
      <c r="A2547" t="inlineStr">
        <is>
          <t>Real estate</t>
        </is>
      </c>
      <c r="C2547" t="inlineStr">
        <is>
          <t>Actual</t>
        </is>
      </c>
      <c r="D2547" t="inlineStr">
        <is>
          <t>QQQQ</t>
        </is>
      </c>
      <c r="P2547" t="n">
        <v>1</v>
      </c>
      <c r="Q2547" t="n">
        <v>2</v>
      </c>
      <c r="R2547" t="n">
        <v>2</v>
      </c>
      <c r="S2547" t="n">
        <v>2</v>
      </c>
      <c r="U2547" t="n">
        <v>1</v>
      </c>
      <c r="V2547" t="n">
        <v>1</v>
      </c>
      <c r="W2547" t="n">
        <v>2</v>
      </c>
      <c r="X2547" t="n">
        <v>2</v>
      </c>
      <c r="Z2547" t="n">
        <v>3</v>
      </c>
      <c r="AA2547" t="n">
        <v>4</v>
      </c>
      <c r="AB2547" t="n">
        <v>4</v>
      </c>
      <c r="AC2547" t="n">
        <v>4</v>
      </c>
      <c r="AE2547" t="n">
        <v>4</v>
      </c>
      <c r="AF2547" t="n">
        <v>3</v>
      </c>
      <c r="AG2547" t="n">
        <v>4</v>
      </c>
      <c r="AH2547" t="n">
        <v>3</v>
      </c>
      <c r="AJ2547" t="n">
        <v>4</v>
      </c>
      <c r="AK2547" t="n">
        <v>3</v>
      </c>
      <c r="AL2547" t="n">
        <v>4</v>
      </c>
      <c r="AM2547" t="n">
        <v>4</v>
      </c>
      <c r="AO2547" t="n">
        <v>4</v>
      </c>
      <c r="AP2547" t="n">
        <v>4</v>
      </c>
      <c r="AQ2547" t="n">
        <v>4</v>
      </c>
    </row>
    <row r="2548">
      <c r="A2548" t="inlineStr">
        <is>
          <t>Real estate (post restructuring in Q4 2022)</t>
        </is>
      </c>
      <c r="C2548" t="inlineStr">
        <is>
          <t>Actual</t>
        </is>
      </c>
      <c r="D2548" t="inlineStr">
        <is>
          <t>QQQQ</t>
        </is>
      </c>
      <c r="AR2548" t="n">
        <v>4</v>
      </c>
      <c r="AT2548" t="n">
        <v>4</v>
      </c>
    </row>
    <row r="2549">
      <c r="A2549" t="inlineStr">
        <is>
          <t>Renewable power and transition</t>
        </is>
      </c>
      <c r="C2549" t="inlineStr">
        <is>
          <t>Actual</t>
        </is>
      </c>
      <c r="D2549" t="inlineStr">
        <is>
          <t>QQQQ</t>
        </is>
      </c>
      <c r="F2549" t="n">
        <v>7</v>
      </c>
      <c r="G2549" t="n">
        <v>6</v>
      </c>
      <c r="H2549" t="n">
        <v>6</v>
      </c>
      <c r="I2549" t="n">
        <v>6</v>
      </c>
      <c r="K2549" t="n">
        <v>5</v>
      </c>
      <c r="L2549" t="n">
        <v>4</v>
      </c>
      <c r="M2549" t="n">
        <v>6</v>
      </c>
      <c r="N2549" t="n">
        <v>6</v>
      </c>
      <c r="P2549" t="n">
        <v>6</v>
      </c>
      <c r="Q2549" t="n">
        <v>6</v>
      </c>
      <c r="R2549" t="n">
        <v>6</v>
      </c>
      <c r="S2549" t="n">
        <v>6</v>
      </c>
      <c r="U2549" t="n">
        <v>6</v>
      </c>
      <c r="V2549" t="n">
        <v>5</v>
      </c>
      <c r="W2549" t="n">
        <v>5</v>
      </c>
      <c r="X2549" t="n">
        <v>5</v>
      </c>
      <c r="Z2549" t="n">
        <v>6</v>
      </c>
      <c r="AA2549" t="n">
        <v>6</v>
      </c>
      <c r="AB2549" t="n">
        <v>9</v>
      </c>
      <c r="AC2549" t="n">
        <v>9</v>
      </c>
      <c r="AE2549" t="n">
        <v>9</v>
      </c>
      <c r="AF2549" t="n">
        <v>9</v>
      </c>
      <c r="AG2549" t="n">
        <v>12</v>
      </c>
      <c r="AH2549" t="n">
        <v>13</v>
      </c>
      <c r="AJ2549" t="n">
        <v>13</v>
      </c>
      <c r="AK2549" t="n">
        <v>13</v>
      </c>
      <c r="AL2549" t="n">
        <v>10</v>
      </c>
      <c r="AM2549" t="n">
        <v>12</v>
      </c>
      <c r="AO2549" t="n">
        <v>12</v>
      </c>
      <c r="AP2549" t="n">
        <v>10</v>
      </c>
      <c r="AQ2549" t="n">
        <v>9</v>
      </c>
      <c r="AR2549" t="n">
        <v>10</v>
      </c>
      <c r="AT2549" t="n">
        <v>10</v>
      </c>
    </row>
    <row r="2550">
      <c r="A2550" t="inlineStr">
        <is>
          <t>Infrastructure</t>
        </is>
      </c>
      <c r="C2550" t="inlineStr">
        <is>
          <t>Actual</t>
        </is>
      </c>
      <c r="D2550" t="inlineStr">
        <is>
          <t>QQQQ</t>
        </is>
      </c>
      <c r="F2550" t="n">
        <v>5</v>
      </c>
      <c r="G2550" t="n">
        <v>4</v>
      </c>
      <c r="H2550" t="n">
        <v>4</v>
      </c>
      <c r="I2550" t="n">
        <v>4</v>
      </c>
      <c r="K2550" t="n">
        <v>4</v>
      </c>
      <c r="L2550" t="n">
        <v>4</v>
      </c>
      <c r="M2550" t="n">
        <v>4</v>
      </c>
      <c r="N2550" t="n">
        <v>3</v>
      </c>
      <c r="P2550" t="n">
        <v>4</v>
      </c>
      <c r="Q2550" t="n">
        <v>4</v>
      </c>
      <c r="R2550" t="n">
        <v>4</v>
      </c>
      <c r="S2550" t="n">
        <v>4</v>
      </c>
      <c r="U2550" t="n">
        <v>4</v>
      </c>
      <c r="V2550" t="n">
        <v>4</v>
      </c>
      <c r="W2550" t="n">
        <v>5</v>
      </c>
      <c r="X2550" t="n">
        <v>5</v>
      </c>
      <c r="Z2550" t="n">
        <v>5</v>
      </c>
      <c r="AA2550" t="n">
        <v>5</v>
      </c>
      <c r="AB2550" t="n">
        <v>5</v>
      </c>
      <c r="AC2550" t="n">
        <v>6</v>
      </c>
      <c r="AE2550" t="n">
        <v>5</v>
      </c>
      <c r="AF2550" t="n">
        <v>5</v>
      </c>
      <c r="AG2550" t="n">
        <v>6</v>
      </c>
      <c r="AH2550" t="n">
        <v>6</v>
      </c>
      <c r="AJ2550" t="n">
        <v>6</v>
      </c>
      <c r="AK2550" t="n">
        <v>11</v>
      </c>
      <c r="AL2550" t="n">
        <v>9</v>
      </c>
      <c r="AM2550" t="n">
        <v>10</v>
      </c>
      <c r="AO2550" t="n">
        <v>9</v>
      </c>
      <c r="AP2550" t="n">
        <v>11</v>
      </c>
      <c r="AQ2550" t="n">
        <v>10</v>
      </c>
      <c r="AR2550" t="n">
        <v>10</v>
      </c>
      <c r="AT2550" t="n">
        <v>9</v>
      </c>
    </row>
    <row r="2551">
      <c r="A2551" t="inlineStr">
        <is>
          <t>Residential development</t>
        </is>
      </c>
      <c r="C2551" t="inlineStr">
        <is>
          <t>Actual</t>
        </is>
      </c>
      <c r="D2551" t="inlineStr">
        <is>
          <t>QQQQ</t>
        </is>
      </c>
      <c r="F2551" t="n">
        <v>6</v>
      </c>
      <c r="G2551" t="n">
        <v>7</v>
      </c>
      <c r="H2551" t="n">
        <v>7</v>
      </c>
      <c r="I2551" t="n">
        <v>7</v>
      </c>
      <c r="K2551" t="n">
        <v>6</v>
      </c>
      <c r="L2551" t="n">
        <v>6</v>
      </c>
      <c r="M2551" t="n">
        <v>6</v>
      </c>
      <c r="N2551" t="n">
        <v>6</v>
      </c>
      <c r="P2551" t="n">
        <v>5</v>
      </c>
      <c r="Q2551" t="n">
        <v>5</v>
      </c>
      <c r="R2551" t="n">
        <v>5</v>
      </c>
      <c r="S2551" t="n">
        <v>5</v>
      </c>
      <c r="U2551" t="n">
        <v>4</v>
      </c>
      <c r="V2551" t="n">
        <v>4</v>
      </c>
      <c r="W2551" t="n">
        <v>4</v>
      </c>
      <c r="X2551" t="n">
        <v>4</v>
      </c>
      <c r="Z2551" t="n">
        <v>3</v>
      </c>
      <c r="AA2551" t="n">
        <v>3</v>
      </c>
      <c r="AB2551" t="n">
        <v>5</v>
      </c>
      <c r="AC2551" t="n">
        <v>5</v>
      </c>
      <c r="AE2551" t="n">
        <v>6</v>
      </c>
      <c r="AF2551" t="n">
        <v>6</v>
      </c>
      <c r="AG2551" t="n">
        <v>6</v>
      </c>
      <c r="AH2551" t="n">
        <v>6</v>
      </c>
      <c r="AJ2551" t="n">
        <v>7</v>
      </c>
      <c r="AK2551" t="n">
        <v>7</v>
      </c>
      <c r="AL2551" t="n">
        <v>7</v>
      </c>
      <c r="AM2551" t="n">
        <v>7</v>
      </c>
      <c r="AO2551" t="n">
        <v>6</v>
      </c>
      <c r="AP2551" t="n">
        <v>6</v>
      </c>
      <c r="AQ2551" t="n">
        <v>6</v>
      </c>
    </row>
    <row r="2552">
      <c r="A2552" t="inlineStr">
        <is>
          <t>Private equity (post restructuring in Q4 2022)</t>
        </is>
      </c>
      <c r="C2552" t="inlineStr">
        <is>
          <t>Actual</t>
        </is>
      </c>
      <c r="D2552" t="inlineStr">
        <is>
          <t>QQQQ</t>
        </is>
      </c>
      <c r="AR2552" t="n">
        <v>4</v>
      </c>
      <c r="AT2552" t="n">
        <v>4</v>
      </c>
    </row>
    <row r="2553">
      <c r="A2553" t="inlineStr">
        <is>
          <t>Private equity</t>
        </is>
      </c>
      <c r="C2553" t="inlineStr">
        <is>
          <t>Actual</t>
        </is>
      </c>
      <c r="D2553" t="inlineStr">
        <is>
          <t>QQQQ</t>
        </is>
      </c>
      <c r="F2553" t="n">
        <v>2</v>
      </c>
      <c r="G2553" t="n">
        <v>3</v>
      </c>
      <c r="H2553" t="n">
        <v>3</v>
      </c>
      <c r="I2553" t="n">
        <v>3</v>
      </c>
      <c r="K2553" t="n">
        <v>3</v>
      </c>
      <c r="L2553" t="n">
        <v>3</v>
      </c>
      <c r="M2553" t="n">
        <v>3</v>
      </c>
      <c r="N2553" t="n">
        <v>2</v>
      </c>
      <c r="P2553" t="n">
        <v>2</v>
      </c>
      <c r="Q2553" t="n">
        <v>2</v>
      </c>
      <c r="R2553" t="n">
        <v>2</v>
      </c>
      <c r="S2553" t="n">
        <v>2</v>
      </c>
      <c r="U2553" t="n">
        <v>1</v>
      </c>
      <c r="V2553" t="n">
        <v>1</v>
      </c>
      <c r="W2553" t="n">
        <v>1</v>
      </c>
      <c r="X2553" t="n">
        <v>1</v>
      </c>
      <c r="AE2553" t="n">
        <v>4</v>
      </c>
      <c r="AF2553" t="n">
        <v>4</v>
      </c>
      <c r="AG2553" t="n">
        <v>4</v>
      </c>
      <c r="AH2553" t="n">
        <v>3</v>
      </c>
      <c r="AL2553" t="n">
        <v>5</v>
      </c>
      <c r="AM2553" t="n">
        <v>4</v>
      </c>
      <c r="AO2553" t="n">
        <v>4</v>
      </c>
      <c r="AP2553" t="n">
        <v>5</v>
      </c>
      <c r="AQ2553" t="n">
        <v>5</v>
      </c>
    </row>
    <row r="2554">
      <c r="A2554" t="inlineStr">
        <is>
          <t>Total</t>
        </is>
      </c>
      <c r="C2554" t="inlineStr">
        <is>
          <t>Actual</t>
        </is>
      </c>
      <c r="D2554" t="inlineStr">
        <is>
          <t>QQQQ</t>
        </is>
      </c>
      <c r="F2554" t="n">
        <v>4</v>
      </c>
      <c r="G2554" t="n">
        <v>4</v>
      </c>
      <c r="H2554" t="n">
        <v>4</v>
      </c>
      <c r="I2554" t="n">
        <v>4</v>
      </c>
      <c r="K2554" t="n">
        <v>4</v>
      </c>
      <c r="L2554" t="n">
        <v>4</v>
      </c>
      <c r="M2554" t="n">
        <v>4</v>
      </c>
      <c r="N2554" t="n">
        <v>4</v>
      </c>
      <c r="P2554" t="n">
        <v>4</v>
      </c>
      <c r="Q2554" t="n">
        <v>4</v>
      </c>
      <c r="R2554" t="n">
        <v>4</v>
      </c>
      <c r="S2554" t="n">
        <v>4</v>
      </c>
      <c r="U2554" t="n">
        <v>4</v>
      </c>
      <c r="V2554" t="n">
        <v>3</v>
      </c>
      <c r="W2554" t="n">
        <v>4</v>
      </c>
      <c r="X2554" t="n">
        <v>4</v>
      </c>
      <c r="Z2554" t="n">
        <v>4</v>
      </c>
      <c r="AA2554" t="n">
        <v>5</v>
      </c>
      <c r="AB2554" t="n">
        <v>6</v>
      </c>
      <c r="AC2554" t="n">
        <v>6</v>
      </c>
      <c r="AE2554" t="n">
        <v>6</v>
      </c>
      <c r="AF2554" t="n">
        <v>6</v>
      </c>
      <c r="AG2554" t="n">
        <v>7</v>
      </c>
      <c r="AH2554" t="n">
        <v>7</v>
      </c>
      <c r="AJ2554" t="n">
        <v>7</v>
      </c>
      <c r="AK2554" t="n">
        <v>9</v>
      </c>
      <c r="AL2554" t="n">
        <v>7</v>
      </c>
      <c r="AM2554" t="n">
        <v>7</v>
      </c>
      <c r="AO2554" t="n">
        <v>7</v>
      </c>
      <c r="AP2554" t="n">
        <v>7</v>
      </c>
      <c r="AQ2554" t="n">
        <v>7</v>
      </c>
      <c r="AR2554" t="n">
        <v>6</v>
      </c>
      <c r="AT2554" t="n">
        <v>6</v>
      </c>
    </row>
    <row r="2556">
      <c r="A2556" t="inlineStr">
        <is>
          <t>Consolidated</t>
        </is>
      </c>
    </row>
    <row r="2557">
      <c r="A2557" t="inlineStr">
        <is>
          <t>Real estate</t>
        </is>
      </c>
      <c r="C2557" t="inlineStr">
        <is>
          <t>Million</t>
        </is>
      </c>
      <c r="D2557" t="inlineStr">
        <is>
          <t>QQQQ</t>
        </is>
      </c>
      <c r="F2557" t="n">
        <v>3603</v>
      </c>
      <c r="G2557" t="n">
        <v>3298</v>
      </c>
      <c r="H2557" t="n">
        <v>3508</v>
      </c>
      <c r="I2557" t="n">
        <v>2864</v>
      </c>
      <c r="K2557" t="n">
        <v>3148</v>
      </c>
      <c r="L2557" t="n">
        <v>3647</v>
      </c>
      <c r="M2557" t="n">
        <v>3661</v>
      </c>
      <c r="N2557" t="n">
        <v>2765</v>
      </c>
      <c r="P2557" t="n">
        <v>1948</v>
      </c>
      <c r="Q2557" t="n">
        <v>2935</v>
      </c>
      <c r="R2557" t="n">
        <v>3431</v>
      </c>
      <c r="S2557" t="n">
        <v>3214</v>
      </c>
      <c r="U2557" t="n">
        <v>2879</v>
      </c>
      <c r="V2557" t="n">
        <v>2868</v>
      </c>
      <c r="W2557" t="n">
        <v>2476</v>
      </c>
      <c r="X2557" t="n">
        <v>2504</v>
      </c>
      <c r="Z2557" t="n">
        <v>1434</v>
      </c>
      <c r="AA2557" t="n">
        <v>1364</v>
      </c>
      <c r="AB2557" t="n">
        <v>2391</v>
      </c>
      <c r="AC2557" t="n">
        <v>2024</v>
      </c>
      <c r="AE2557" t="n">
        <v>2283</v>
      </c>
      <c r="AF2557" t="n">
        <v>2120</v>
      </c>
      <c r="AG2557" t="n">
        <v>2930</v>
      </c>
      <c r="AH2557" t="n">
        <v>3378</v>
      </c>
      <c r="AJ2557" t="n">
        <v>2799</v>
      </c>
      <c r="AK2557" t="n">
        <v>2120</v>
      </c>
      <c r="AL2557" t="n">
        <v>4747</v>
      </c>
      <c r="AM2557" t="n">
        <v>4782</v>
      </c>
      <c r="AO2557" t="n">
        <v>4358</v>
      </c>
      <c r="AP2557" t="n">
        <v>4802</v>
      </c>
      <c r="AQ2557" t="n">
        <v>4519</v>
      </c>
    </row>
    <row r="2558">
      <c r="A2558" t="inlineStr">
        <is>
          <t>Real estate (post restructuring in Q4 2022)</t>
        </is>
      </c>
      <c r="C2558" t="inlineStr">
        <is>
          <t>Million</t>
        </is>
      </c>
      <c r="D2558" t="inlineStr">
        <is>
          <t>QQQQ</t>
        </is>
      </c>
      <c r="AR2558" t="n">
        <v>6702</v>
      </c>
      <c r="AT2558" t="n">
        <v>6774</v>
      </c>
    </row>
    <row r="2559">
      <c r="A2559" t="inlineStr">
        <is>
          <t>Renewable power and transition</t>
        </is>
      </c>
      <c r="C2559" t="inlineStr">
        <is>
          <t>Million</t>
        </is>
      </c>
      <c r="D2559" t="inlineStr">
        <is>
          <t>QQQQ</t>
        </is>
      </c>
      <c r="F2559" t="n">
        <v>1811</v>
      </c>
      <c r="G2559" t="n">
        <v>2007</v>
      </c>
      <c r="H2559" t="n">
        <v>1887</v>
      </c>
      <c r="I2559" t="n">
        <v>1736</v>
      </c>
      <c r="K2559" t="n">
        <v>2536</v>
      </c>
      <c r="L2559" t="n">
        <v>2113</v>
      </c>
      <c r="M2559" t="n">
        <v>2268</v>
      </c>
      <c r="N2559" t="n">
        <v>2029</v>
      </c>
      <c r="P2559" t="n">
        <v>2125</v>
      </c>
      <c r="Q2559" t="n">
        <v>2173</v>
      </c>
      <c r="R2559" t="n">
        <v>1937</v>
      </c>
      <c r="S2559" t="n">
        <v>1665</v>
      </c>
      <c r="U2559" t="n">
        <v>1914</v>
      </c>
      <c r="V2559" t="n">
        <v>2059</v>
      </c>
      <c r="W2559" t="n">
        <v>2619</v>
      </c>
      <c r="X2559" t="n">
        <v>2328</v>
      </c>
      <c r="Z2559" t="n">
        <v>1668</v>
      </c>
      <c r="AA2559" t="n">
        <v>1674</v>
      </c>
      <c r="AB2559" t="n">
        <v>2118</v>
      </c>
      <c r="AC2559" t="n">
        <v>2098</v>
      </c>
      <c r="AE2559" t="n">
        <v>2000</v>
      </c>
      <c r="AF2559" t="n">
        <v>2122</v>
      </c>
      <c r="AG2559" t="n">
        <v>2418</v>
      </c>
      <c r="AH2559" t="n">
        <v>2132</v>
      </c>
      <c r="AJ2559" t="n">
        <v>2159</v>
      </c>
      <c r="AK2559" t="n">
        <v>2188</v>
      </c>
      <c r="AL2559" t="n">
        <v>2640</v>
      </c>
      <c r="AM2559" t="n">
        <v>2147</v>
      </c>
      <c r="AO2559" t="n">
        <v>2290</v>
      </c>
      <c r="AP2559" t="n">
        <v>2548</v>
      </c>
      <c r="AQ2559" t="n">
        <v>2560</v>
      </c>
      <c r="AR2559" t="n">
        <v>2546</v>
      </c>
      <c r="AT2559" t="n">
        <v>2777</v>
      </c>
    </row>
    <row r="2560">
      <c r="A2560" t="inlineStr">
        <is>
          <t>Infrastructure</t>
        </is>
      </c>
      <c r="C2560" t="inlineStr">
        <is>
          <t>Million</t>
        </is>
      </c>
      <c r="D2560" t="inlineStr">
        <is>
          <t>QQQQ</t>
        </is>
      </c>
      <c r="F2560" t="n">
        <v>1354</v>
      </c>
      <c r="G2560" t="n">
        <v>992</v>
      </c>
      <c r="H2560" t="n">
        <v>952</v>
      </c>
      <c r="I2560" t="n">
        <v>1491</v>
      </c>
      <c r="K2560" t="n">
        <v>1727</v>
      </c>
      <c r="L2560" t="n">
        <v>2239</v>
      </c>
      <c r="M2560" t="n">
        <v>1511</v>
      </c>
      <c r="N2560" t="n">
        <v>1002</v>
      </c>
      <c r="P2560" t="n">
        <v>1693</v>
      </c>
      <c r="Q2560" t="n">
        <v>2356</v>
      </c>
      <c r="R2560" t="n">
        <v>1716</v>
      </c>
      <c r="S2560" t="n">
        <v>2102</v>
      </c>
      <c r="U2560" t="n">
        <v>1279</v>
      </c>
      <c r="V2560" t="n">
        <v>1256</v>
      </c>
      <c r="W2560" t="n">
        <v>1663</v>
      </c>
      <c r="X2560" t="n">
        <v>1993</v>
      </c>
      <c r="Z2560" t="n">
        <v>2478</v>
      </c>
      <c r="AA2560" t="n">
        <v>1543</v>
      </c>
      <c r="AB2560" t="n">
        <v>2107</v>
      </c>
      <c r="AC2560" t="n">
        <v>2470</v>
      </c>
      <c r="AE2560" t="n">
        <v>2740</v>
      </c>
      <c r="AF2560" t="n">
        <v>3075</v>
      </c>
      <c r="AG2560" t="n">
        <v>2882</v>
      </c>
      <c r="AH2560" t="n">
        <v>3158</v>
      </c>
      <c r="AJ2560" t="n">
        <v>2421</v>
      </c>
      <c r="AK2560" t="n">
        <v>2777</v>
      </c>
      <c r="AL2560" t="n">
        <v>3379</v>
      </c>
      <c r="AM2560" t="n">
        <v>2719</v>
      </c>
      <c r="AO2560" t="n">
        <v>3180</v>
      </c>
      <c r="AP2560" t="n">
        <v>3489</v>
      </c>
      <c r="AQ2560" t="n">
        <v>3810</v>
      </c>
      <c r="AR2560" t="n">
        <v>3666</v>
      </c>
      <c r="AT2560" t="n">
        <v>4571</v>
      </c>
    </row>
    <row r="2561">
      <c r="A2561" t="inlineStr">
        <is>
          <t>Residential development</t>
        </is>
      </c>
      <c r="C2561" t="inlineStr">
        <is>
          <t>Million</t>
        </is>
      </c>
      <c r="D2561" t="inlineStr">
        <is>
          <t>QQQQ</t>
        </is>
      </c>
      <c r="F2561" t="n">
        <v>1207</v>
      </c>
      <c r="G2561" t="n">
        <v>1605</v>
      </c>
      <c r="H2561" t="n">
        <v>1594</v>
      </c>
      <c r="I2561" t="n">
        <v>1589</v>
      </c>
      <c r="K2561" t="n">
        <v>1651</v>
      </c>
      <c r="L2561" t="n">
        <v>1603</v>
      </c>
      <c r="M2561" t="n">
        <v>1639</v>
      </c>
      <c r="N2561" t="n">
        <v>1615</v>
      </c>
      <c r="P2561" t="n">
        <v>1680</v>
      </c>
      <c r="Q2561" t="n">
        <v>1736</v>
      </c>
      <c r="R2561" t="n">
        <v>1785</v>
      </c>
      <c r="S2561" t="n">
        <v>1648</v>
      </c>
      <c r="U2561" t="n">
        <v>1776</v>
      </c>
      <c r="V2561" t="n">
        <v>1831</v>
      </c>
      <c r="W2561" t="n">
        <v>1955</v>
      </c>
      <c r="X2561" t="n">
        <v>1723</v>
      </c>
      <c r="Z2561" t="n">
        <v>1681</v>
      </c>
      <c r="AA2561" t="n">
        <v>1644</v>
      </c>
      <c r="AB2561" t="n">
        <v>2019</v>
      </c>
      <c r="AC2561" t="n">
        <v>1831</v>
      </c>
      <c r="AE2561" t="n">
        <v>1960</v>
      </c>
      <c r="AF2561" t="n">
        <v>1923</v>
      </c>
      <c r="AG2561" t="n">
        <v>1816</v>
      </c>
      <c r="AH2561" t="n">
        <v>1790</v>
      </c>
      <c r="AJ2561" t="n">
        <v>2065</v>
      </c>
      <c r="AK2561" t="n">
        <v>1826</v>
      </c>
      <c r="AL2561" t="n">
        <v>1853</v>
      </c>
      <c r="AM2561" t="n">
        <v>1782</v>
      </c>
      <c r="AO2561" t="n">
        <v>2170</v>
      </c>
      <c r="AP2561" t="n">
        <v>2099</v>
      </c>
      <c r="AQ2561" t="n">
        <v>2262</v>
      </c>
    </row>
    <row r="2562">
      <c r="A2562" t="inlineStr">
        <is>
          <t>Private equity (post restructuring in Q4 2022)</t>
        </is>
      </c>
      <c r="C2562" t="inlineStr">
        <is>
          <t>Million</t>
        </is>
      </c>
      <c r="D2562" t="inlineStr">
        <is>
          <t>QQQQ</t>
        </is>
      </c>
      <c r="AR2562" t="n">
        <v>2226</v>
      </c>
      <c r="AT2562" t="n">
        <v>2160</v>
      </c>
    </row>
    <row r="2563">
      <c r="A2563" t="inlineStr">
        <is>
          <t>Private equity</t>
        </is>
      </c>
      <c r="C2563" t="inlineStr">
        <is>
          <t>Million</t>
        </is>
      </c>
      <c r="D2563" t="inlineStr">
        <is>
          <t>QQQQ</t>
        </is>
      </c>
      <c r="F2563" t="n">
        <v>1234</v>
      </c>
      <c r="G2563" t="n">
        <v>796</v>
      </c>
      <c r="H2563" t="n">
        <v>646</v>
      </c>
      <c r="I2563" t="n">
        <v>623</v>
      </c>
      <c r="K2563" t="n">
        <v>633</v>
      </c>
      <c r="L2563" t="n">
        <v>572</v>
      </c>
      <c r="M2563" t="n">
        <v>584</v>
      </c>
      <c r="N2563" t="n">
        <v>538</v>
      </c>
      <c r="P2563" t="n">
        <v>544</v>
      </c>
      <c r="Q2563" t="n">
        <v>629</v>
      </c>
      <c r="R2563" t="n">
        <v>618</v>
      </c>
      <c r="S2563" t="n">
        <v>380</v>
      </c>
      <c r="U2563" t="n">
        <v>90</v>
      </c>
      <c r="V2563" t="n">
        <v>93</v>
      </c>
      <c r="W2563" t="n">
        <v>49</v>
      </c>
      <c r="X2563" t="n">
        <v>52</v>
      </c>
      <c r="Z2563" t="n">
        <v>47</v>
      </c>
      <c r="AE2563" t="n">
        <v>283</v>
      </c>
      <c r="AF2563" t="n">
        <v>253</v>
      </c>
      <c r="AG2563" t="n">
        <v>538</v>
      </c>
      <c r="AH2563" t="n">
        <v>310</v>
      </c>
      <c r="AL2563" t="n">
        <v>751</v>
      </c>
      <c r="AM2563" t="n">
        <v>1619</v>
      </c>
      <c r="AO2563" t="n">
        <v>1701</v>
      </c>
      <c r="AP2563" t="n">
        <v>1981</v>
      </c>
      <c r="AQ2563" t="n">
        <v>2100</v>
      </c>
    </row>
    <row r="2564">
      <c r="A2564" t="inlineStr">
        <is>
          <t>Total</t>
        </is>
      </c>
      <c r="C2564" t="inlineStr">
        <is>
          <t>Million</t>
        </is>
      </c>
      <c r="D2564" t="inlineStr">
        <is>
          <t>QQQQ</t>
        </is>
      </c>
      <c r="F2564" t="n">
        <v>9209</v>
      </c>
      <c r="G2564" t="n">
        <v>8698</v>
      </c>
      <c r="H2564" t="n">
        <v>8587</v>
      </c>
      <c r="I2564" t="n">
        <v>8303</v>
      </c>
      <c r="K2564" t="n">
        <v>9695</v>
      </c>
      <c r="L2564" t="n">
        <v>10174</v>
      </c>
      <c r="M2564" t="n">
        <v>9663</v>
      </c>
      <c r="N2564" t="n">
        <v>7949</v>
      </c>
      <c r="P2564" t="n">
        <v>7990</v>
      </c>
      <c r="Q2564" t="n">
        <v>9829</v>
      </c>
      <c r="R2564" t="n">
        <v>9487</v>
      </c>
      <c r="S2564" t="n">
        <v>9009</v>
      </c>
      <c r="U2564" t="n">
        <v>7938</v>
      </c>
      <c r="V2564" t="n">
        <v>8107</v>
      </c>
      <c r="W2564" t="n">
        <v>8762</v>
      </c>
      <c r="X2564" t="n">
        <v>8600</v>
      </c>
      <c r="Z2564" t="n">
        <v>7308</v>
      </c>
      <c r="AA2564" t="n">
        <v>6225</v>
      </c>
      <c r="AB2564" t="n">
        <v>8635</v>
      </c>
      <c r="AC2564" t="n">
        <v>8423</v>
      </c>
      <c r="AE2564" t="n">
        <v>9266</v>
      </c>
      <c r="AF2564" t="n">
        <v>9493</v>
      </c>
      <c r="AG2564" t="n">
        <v>10584</v>
      </c>
      <c r="AH2564" t="n">
        <v>10768</v>
      </c>
      <c r="AJ2564" t="n">
        <v>9444</v>
      </c>
      <c r="AK2564" t="n">
        <v>8911</v>
      </c>
      <c r="AL2564" t="n">
        <v>13370</v>
      </c>
      <c r="AM2564" t="n">
        <v>13049</v>
      </c>
      <c r="AO2564" t="n">
        <v>13699</v>
      </c>
      <c r="AP2564" t="n">
        <v>14919</v>
      </c>
      <c r="AQ2564" t="n">
        <v>15251</v>
      </c>
      <c r="AR2564" t="n">
        <v>15140</v>
      </c>
      <c r="AT2564" t="n">
        <v>16282</v>
      </c>
    </row>
    <row r="2565">
      <c r="A2565" t="inlineStr">
        <is>
          <t>Total-c</t>
        </is>
      </c>
      <c r="F2565">
        <f>SUM(F2557:F2563)</f>
        <v/>
      </c>
      <c r="G2565">
        <f>SUM(G2557:G2563)</f>
        <v/>
      </c>
      <c r="H2565">
        <f>SUM(H2557:H2563)</f>
        <v/>
      </c>
      <c r="I2565">
        <f>SUM(I2557:I2563)</f>
        <v/>
      </c>
      <c r="K2565">
        <f>SUM(K2557:K2563)</f>
        <v/>
      </c>
      <c r="L2565">
        <f>SUM(L2557:L2563)</f>
        <v/>
      </c>
      <c r="M2565">
        <f>SUM(M2557:M2563)</f>
        <v/>
      </c>
      <c r="N2565">
        <f>SUM(N2557:N2563)</f>
        <v/>
      </c>
      <c r="P2565">
        <f>SUM(P2557:P2563)</f>
        <v/>
      </c>
      <c r="Q2565">
        <f>SUM(Q2557:Q2563)</f>
        <v/>
      </c>
      <c r="R2565">
        <f>SUM(R2557:R2563)</f>
        <v/>
      </c>
      <c r="S2565">
        <f>SUM(S2557:S2563)</f>
        <v/>
      </c>
      <c r="U2565">
        <f>SUM(U2557:U2563)</f>
        <v/>
      </c>
      <c r="V2565">
        <f>SUM(V2557:V2563)</f>
        <v/>
      </c>
      <c r="W2565">
        <f>SUM(W2557:W2563)</f>
        <v/>
      </c>
      <c r="X2565">
        <f>SUM(X2557:X2563)</f>
        <v/>
      </c>
      <c r="Z2565">
        <f>SUM(Z2557:Z2563)</f>
        <v/>
      </c>
      <c r="AA2565">
        <f>SUM(AA2557:AA2563)</f>
        <v/>
      </c>
      <c r="AB2565">
        <f>SUM(AB2557:AB2563)</f>
        <v/>
      </c>
      <c r="AC2565">
        <f>SUM(AC2557:AC2563)</f>
        <v/>
      </c>
      <c r="AE2565">
        <f>SUM(AE2557:AE2563)</f>
        <v/>
      </c>
      <c r="AF2565">
        <f>SUM(AF2557:AF2563)</f>
        <v/>
      </c>
      <c r="AG2565">
        <f>SUM(AG2557:AG2563)</f>
        <v/>
      </c>
      <c r="AH2565">
        <f>SUM(AH2557:AH2563)</f>
        <v/>
      </c>
      <c r="AJ2565">
        <f>SUM(AJ2557:AJ2563)</f>
        <v/>
      </c>
      <c r="AK2565">
        <f>SUM(AK2557:AK2563)</f>
        <v/>
      </c>
      <c r="AL2565">
        <f>SUM(AL2557:AL2563)</f>
        <v/>
      </c>
      <c r="AM2565">
        <f>SUM(AM2557:AM2563)</f>
        <v/>
      </c>
      <c r="AO2565">
        <f>SUM(AO2557:AO2563)</f>
        <v/>
      </c>
      <c r="AP2565">
        <f>SUM(AP2557:AP2563)</f>
        <v/>
      </c>
      <c r="AQ2565">
        <f>SUM(AQ2557:AQ2563)</f>
        <v/>
      </c>
      <c r="AR2565">
        <f>SUM(AR2557:AR2563)</f>
        <v/>
      </c>
      <c r="AT2565">
        <f>SUM(AT2557:AT2563)</f>
        <v/>
      </c>
    </row>
    <row r="2566">
      <c r="A2566" t="inlineStr">
        <is>
          <t>Sum check</t>
        </is>
      </c>
      <c r="F2566">
        <f>F2564-F2565</f>
        <v/>
      </c>
      <c r="G2566">
        <f>G2564-G2565</f>
        <v/>
      </c>
      <c r="H2566">
        <f>H2564-H2565</f>
        <v/>
      </c>
      <c r="I2566">
        <f>I2564-I2565</f>
        <v/>
      </c>
      <c r="K2566">
        <f>K2564-K2565</f>
        <v/>
      </c>
      <c r="L2566">
        <f>L2564-L2565</f>
        <v/>
      </c>
      <c r="M2566">
        <f>M2564-M2565</f>
        <v/>
      </c>
      <c r="N2566">
        <f>N2564-N2565</f>
        <v/>
      </c>
      <c r="P2566">
        <f>P2564-P2565</f>
        <v/>
      </c>
      <c r="Q2566">
        <f>Q2564-Q2565</f>
        <v/>
      </c>
      <c r="R2566">
        <f>R2564-R2565</f>
        <v/>
      </c>
      <c r="S2566">
        <f>S2564-S2565</f>
        <v/>
      </c>
      <c r="U2566">
        <f>U2564-U2565</f>
        <v/>
      </c>
      <c r="V2566">
        <f>V2564-V2565</f>
        <v/>
      </c>
      <c r="W2566">
        <f>W2564-W2565</f>
        <v/>
      </c>
      <c r="X2566">
        <f>X2564-X2565</f>
        <v/>
      </c>
      <c r="Z2566">
        <f>Z2564-Z2565</f>
        <v/>
      </c>
      <c r="AA2566">
        <f>AA2564-AA2565</f>
        <v/>
      </c>
      <c r="AB2566">
        <f>AB2564-AB2565</f>
        <v/>
      </c>
      <c r="AC2566">
        <f>AC2564-AC2565</f>
        <v/>
      </c>
      <c r="AE2566">
        <f>AE2564-AE2565</f>
        <v/>
      </c>
      <c r="AF2566">
        <f>AF2564-AF2565</f>
        <v/>
      </c>
      <c r="AG2566">
        <f>AG2564-AG2565</f>
        <v/>
      </c>
      <c r="AH2566">
        <f>AH2564-AH2565</f>
        <v/>
      </c>
      <c r="AJ2566">
        <f>AJ2564-AJ2565</f>
        <v/>
      </c>
      <c r="AK2566">
        <f>AK2564-AK2565</f>
        <v/>
      </c>
      <c r="AL2566">
        <f>AL2564-AL2565</f>
        <v/>
      </c>
      <c r="AM2566">
        <f>AM2564-AM2565</f>
        <v/>
      </c>
      <c r="AO2566">
        <f>AO2564-AO2565</f>
        <v/>
      </c>
      <c r="AP2566">
        <f>AP2564-AP2565</f>
        <v/>
      </c>
      <c r="AQ2566">
        <f>AQ2564-AQ2565</f>
        <v/>
      </c>
      <c r="AR2566">
        <f>AR2564-AR2565</f>
        <v/>
      </c>
      <c r="AT2566">
        <f>AT2564-AT2565</f>
        <v/>
      </c>
    </row>
    <row r="2567">
      <c r="A2567" t="inlineStr">
        <is>
          <t>Link check</t>
        </is>
      </c>
      <c r="F2567">
        <f>F2564-F2461</f>
        <v/>
      </c>
      <c r="G2567">
        <f>G2564-G2461</f>
        <v/>
      </c>
      <c r="H2567">
        <f>H2564-H2461</f>
        <v/>
      </c>
      <c r="I2567">
        <f>I2564-I2461</f>
        <v/>
      </c>
      <c r="K2567">
        <f>K2564-K2461</f>
        <v/>
      </c>
      <c r="L2567">
        <f>L2564-L2461</f>
        <v/>
      </c>
      <c r="M2567">
        <f>M2564-M2461</f>
        <v/>
      </c>
      <c r="N2567">
        <f>N2564-N2461</f>
        <v/>
      </c>
      <c r="P2567">
        <f>P2564-P2461</f>
        <v/>
      </c>
      <c r="Q2567">
        <f>Q2564-Q2461</f>
        <v/>
      </c>
      <c r="R2567">
        <f>R2564-R2461</f>
        <v/>
      </c>
      <c r="S2567">
        <f>S2564-S2461</f>
        <v/>
      </c>
      <c r="U2567">
        <f>U2564-U2461</f>
        <v/>
      </c>
      <c r="V2567">
        <f>V2564-V2461</f>
        <v/>
      </c>
      <c r="W2567">
        <f>W2564-W2461</f>
        <v/>
      </c>
      <c r="X2567">
        <f>X2564-X2461</f>
        <v/>
      </c>
      <c r="Z2567">
        <f>Z2564-Z2461</f>
        <v/>
      </c>
      <c r="AA2567">
        <f>AA2564-AA2461</f>
        <v/>
      </c>
      <c r="AB2567">
        <f>AB2564-AB2461</f>
        <v/>
      </c>
      <c r="AC2567">
        <f>AC2564-AC2461</f>
        <v/>
      </c>
      <c r="AE2567">
        <f>AE2564-AE2461</f>
        <v/>
      </c>
      <c r="AF2567">
        <f>AF2564-AF2461</f>
        <v/>
      </c>
      <c r="AG2567">
        <f>AG2564-AG2461</f>
        <v/>
      </c>
      <c r="AH2567">
        <f>AH2564-AH2461</f>
        <v/>
      </c>
      <c r="AJ2567">
        <f>AJ2564-AJ2461</f>
        <v/>
      </c>
      <c r="AK2567">
        <f>AK2564-AK2461</f>
        <v/>
      </c>
      <c r="AL2567">
        <f>AL2564-AL2461</f>
        <v/>
      </c>
      <c r="AM2567">
        <f>AM2564-AM2461</f>
        <v/>
      </c>
      <c r="AO2567">
        <f>AO2564-AO2461</f>
        <v/>
      </c>
      <c r="AP2567">
        <f>AP2564-AP2461</f>
        <v/>
      </c>
      <c r="AQ2567">
        <f>AQ2564-AQ2461</f>
        <v/>
      </c>
      <c r="AR2567">
        <f>AR2564-AR2461</f>
        <v/>
      </c>
      <c r="AT2567">
        <f>AT2564-AT2461</f>
        <v/>
      </c>
    </row>
    <row r="2569">
      <c r="A2569" t="inlineStr">
        <is>
          <t>Subsidiary equity obligations</t>
        </is>
      </c>
    </row>
    <row r="2570">
      <c r="A2570" t="inlineStr">
        <is>
          <t>Subsidiary preferred equity units</t>
        </is>
      </c>
      <c r="C2570" t="inlineStr">
        <is>
          <t>Million</t>
        </is>
      </c>
      <c r="D2570" t="inlineStr">
        <is>
          <t>QQQQ</t>
        </is>
      </c>
      <c r="F2570" t="n">
        <v>1540</v>
      </c>
      <c r="G2570" t="n">
        <v>1545</v>
      </c>
      <c r="H2570" t="n">
        <v>1549</v>
      </c>
      <c r="I2570" t="n">
        <v>1554</v>
      </c>
      <c r="K2570" t="n">
        <v>1559</v>
      </c>
      <c r="L2570" t="n">
        <v>1565</v>
      </c>
      <c r="M2570" t="n">
        <v>1570</v>
      </c>
      <c r="N2570" t="n">
        <v>1574</v>
      </c>
      <c r="S2570" t="n">
        <v>1597</v>
      </c>
      <c r="X2570" t="n">
        <v>1622</v>
      </c>
      <c r="AC2570" t="n">
        <v>1650</v>
      </c>
      <c r="AH2570" t="n">
        <v>1679</v>
      </c>
      <c r="AM2570" t="n">
        <v>1585</v>
      </c>
      <c r="AR2570" t="n">
        <v>1605</v>
      </c>
    </row>
    <row r="2571">
      <c r="A2571" t="inlineStr">
        <is>
          <t>Limited life funds and redeemable fund units</t>
        </is>
      </c>
      <c r="C2571" t="inlineStr">
        <is>
          <t>Million</t>
        </is>
      </c>
      <c r="D2571" t="inlineStr">
        <is>
          <t>QQQQ</t>
        </is>
      </c>
      <c r="F2571" t="n">
        <v>1342</v>
      </c>
      <c r="G2571" t="n">
        <v>1340</v>
      </c>
      <c r="H2571" t="n">
        <v>1286</v>
      </c>
      <c r="I2571" t="n">
        <v>1274</v>
      </c>
      <c r="K2571" t="n">
        <v>1343</v>
      </c>
      <c r="L2571" t="n">
        <v>1378</v>
      </c>
      <c r="M2571" t="n">
        <v>1417</v>
      </c>
      <c r="N2571" t="n">
        <v>1439</v>
      </c>
      <c r="S2571" t="n">
        <v>1559</v>
      </c>
      <c r="X2571" t="n">
        <v>1724</v>
      </c>
      <c r="AC2571" t="n">
        <v>1896</v>
      </c>
      <c r="AH2571" t="n">
        <v>1456</v>
      </c>
      <c r="AM2571" t="n">
        <v>1538</v>
      </c>
      <c r="AR2571" t="n">
        <v>1114</v>
      </c>
    </row>
    <row r="2572">
      <c r="A2572" t="inlineStr">
        <is>
          <t>Subsidiary preferred shares and capital</t>
        </is>
      </c>
      <c r="C2572" t="inlineStr">
        <is>
          <t>Million</t>
        </is>
      </c>
      <c r="D2572" t="inlineStr">
        <is>
          <t>QQQQ</t>
        </is>
      </c>
      <c r="F2572" t="n">
        <v>543</v>
      </c>
      <c r="G2572" t="n">
        <v>550</v>
      </c>
      <c r="H2572" t="n">
        <v>521</v>
      </c>
      <c r="I2572" t="n">
        <v>503</v>
      </c>
      <c r="K2572" t="n">
        <v>517</v>
      </c>
      <c r="L2572" t="n">
        <v>417</v>
      </c>
      <c r="M2572" t="n">
        <v>556</v>
      </c>
      <c r="N2572" t="n">
        <v>552</v>
      </c>
      <c r="S2572" t="n">
        <v>505</v>
      </c>
      <c r="X2572" t="n">
        <v>530</v>
      </c>
      <c r="AC2572" t="n">
        <v>586</v>
      </c>
      <c r="AH2572" t="n">
        <v>564</v>
      </c>
      <c r="AM2572" t="n">
        <v>1185</v>
      </c>
      <c r="AR2572" t="n">
        <v>1469</v>
      </c>
    </row>
    <row r="2573">
      <c r="A2573" t="inlineStr">
        <is>
          <t>Total</t>
        </is>
      </c>
      <c r="C2573" t="inlineStr">
        <is>
          <t>Million</t>
        </is>
      </c>
      <c r="D2573" t="inlineStr">
        <is>
          <t>QQQQ</t>
        </is>
      </c>
      <c r="F2573" t="n">
        <v>3425</v>
      </c>
      <c r="G2573" t="n">
        <v>3435</v>
      </c>
      <c r="H2573" t="n">
        <v>3356</v>
      </c>
      <c r="I2573" t="n">
        <v>3331</v>
      </c>
      <c r="K2573" t="n">
        <v>3419</v>
      </c>
      <c r="L2573" t="n">
        <v>3360</v>
      </c>
      <c r="M2573" t="n">
        <v>3543</v>
      </c>
      <c r="N2573" t="n">
        <v>3565</v>
      </c>
      <c r="S2573" t="n">
        <v>3661</v>
      </c>
      <c r="X2573" t="n">
        <v>3876</v>
      </c>
      <c r="AC2573" t="n">
        <v>4132</v>
      </c>
      <c r="AH2573" t="n">
        <v>3699</v>
      </c>
      <c r="AM2573" t="n">
        <v>4308</v>
      </c>
      <c r="AR2573" t="n">
        <v>4188</v>
      </c>
    </row>
    <row r="2574">
      <c r="A2574" t="inlineStr">
        <is>
          <t>Total-c</t>
        </is>
      </c>
      <c r="F2574">
        <f>SUM(F2570:F2572)</f>
        <v/>
      </c>
      <c r="G2574">
        <f>SUM(G2570:G2572)</f>
        <v/>
      </c>
      <c r="H2574">
        <f>SUM(H2570:H2572)</f>
        <v/>
      </c>
      <c r="I2574">
        <f>SUM(I2570:I2572)</f>
        <v/>
      </c>
      <c r="K2574">
        <f>SUM(K2570:K2572)</f>
        <v/>
      </c>
      <c r="L2574">
        <f>SUM(L2570:L2572)</f>
        <v/>
      </c>
      <c r="M2574">
        <f>SUM(M2570:M2572)</f>
        <v/>
      </c>
      <c r="N2574">
        <f>SUM(N2570:N2572)</f>
        <v/>
      </c>
      <c r="S2574">
        <f>SUM(S2570:S2572)</f>
        <v/>
      </c>
      <c r="X2574">
        <f>SUM(X2570:X2572)</f>
        <v/>
      </c>
      <c r="AC2574">
        <f>SUM(AC2570:AC2572)</f>
        <v/>
      </c>
      <c r="AH2574">
        <f>SUM(AH2570:AH2572)</f>
        <v/>
      </c>
      <c r="AM2574">
        <f>SUM(AM2570:AM2572)</f>
        <v/>
      </c>
      <c r="AR2574">
        <f>SUM(AR2570:AR2572)</f>
        <v/>
      </c>
    </row>
    <row r="2575">
      <c r="A2575" t="inlineStr">
        <is>
          <t>Sum check</t>
        </is>
      </c>
      <c r="F2575">
        <f>F2573-F2574</f>
        <v/>
      </c>
      <c r="G2575">
        <f>G2573-G2574</f>
        <v/>
      </c>
      <c r="H2575">
        <f>H2573-H2574</f>
        <v/>
      </c>
      <c r="I2575">
        <f>I2573-I2574</f>
        <v/>
      </c>
      <c r="K2575">
        <f>K2573-K2574</f>
        <v/>
      </c>
      <c r="L2575">
        <f>L2573-L2574</f>
        <v/>
      </c>
      <c r="M2575">
        <f>M2573-M2574</f>
        <v/>
      </c>
      <c r="N2575">
        <f>N2573-N2574</f>
        <v/>
      </c>
      <c r="S2575">
        <f>S2573-S2574</f>
        <v/>
      </c>
      <c r="X2575">
        <f>X2573-X2574</f>
        <v/>
      </c>
      <c r="AC2575">
        <f>AC2573-AC2574</f>
        <v/>
      </c>
      <c r="AH2575">
        <f>AH2573-AH2574</f>
        <v/>
      </c>
      <c r="AM2575">
        <f>AM2573-AM2574</f>
        <v/>
      </c>
      <c r="AR2575">
        <f>AR2573-AR2574</f>
        <v/>
      </c>
    </row>
    <row r="2576">
      <c r="A2576" t="inlineStr">
        <is>
          <t>Link check</t>
        </is>
      </c>
      <c r="F2576">
        <f>F2573-F1274</f>
        <v/>
      </c>
      <c r="G2576">
        <f>G2573-G1274</f>
        <v/>
      </c>
      <c r="H2576">
        <f>H2573-H1274</f>
        <v/>
      </c>
      <c r="I2576">
        <f>I2573-I1274</f>
        <v/>
      </c>
      <c r="K2576">
        <f>K2573-K1274</f>
        <v/>
      </c>
      <c r="L2576">
        <f>L2573-L1274</f>
        <v/>
      </c>
      <c r="M2576">
        <f>M2573-M1274</f>
        <v/>
      </c>
      <c r="N2576">
        <f>N2573-N1274</f>
        <v/>
      </c>
      <c r="S2576">
        <f>S2573-S1274</f>
        <v/>
      </c>
      <c r="X2576">
        <f>X2573-X1274</f>
        <v/>
      </c>
      <c r="AC2576">
        <f>AC2573-AC1274</f>
        <v/>
      </c>
      <c r="AH2576">
        <f>AH2573-AH1274</f>
        <v/>
      </c>
      <c r="AM2576">
        <f>AM2573-AM1274</f>
        <v/>
      </c>
      <c r="AR2576">
        <f>AR2573-AR1274</f>
        <v/>
      </c>
    </row>
    <row r="2577">
      <c r="N2577" t="inlineStr">
        <is>
          <t xml:space="preserve"> </t>
        </is>
      </c>
    </row>
    <row r="2578">
      <c r="A2578" t="inlineStr">
        <is>
          <t>Property-specific borrowing</t>
        </is>
      </c>
    </row>
    <row r="2579">
      <c r="A2579" t="inlineStr">
        <is>
          <t>Average rate</t>
        </is>
      </c>
    </row>
    <row r="2580">
      <c r="A2580" t="inlineStr">
        <is>
          <t>Real estate</t>
        </is>
      </c>
      <c r="C2580" t="inlineStr">
        <is>
          <t>Percent</t>
        </is>
      </c>
      <c r="D2580" t="inlineStr">
        <is>
          <t>QQQQ</t>
        </is>
      </c>
      <c r="N2580" t="n">
        <v>4.5</v>
      </c>
      <c r="P2580" t="n">
        <v>4.4</v>
      </c>
      <c r="Q2580" t="n">
        <v>4.4</v>
      </c>
      <c r="R2580" t="n">
        <v>4.4</v>
      </c>
      <c r="S2580" t="n">
        <v>4.4</v>
      </c>
      <c r="U2580" t="n">
        <v>4.5</v>
      </c>
      <c r="V2580" t="n">
        <v>4.6</v>
      </c>
      <c r="W2580" t="n">
        <v>4.5</v>
      </c>
      <c r="X2580" t="n">
        <v>4.7</v>
      </c>
      <c r="Z2580" t="n">
        <v>4.8</v>
      </c>
      <c r="AA2580" t="n">
        <v>4.9</v>
      </c>
      <c r="AB2580" t="n">
        <v>4.7</v>
      </c>
      <c r="AC2580" t="n">
        <v>4.4</v>
      </c>
      <c r="AE2580" t="n">
        <v>4.1</v>
      </c>
      <c r="AF2580" t="n">
        <v>3.6</v>
      </c>
      <c r="AG2580" t="n">
        <v>3.6</v>
      </c>
      <c r="AH2580" t="n">
        <v>3.8</v>
      </c>
      <c r="AJ2580" t="n">
        <v>3.7</v>
      </c>
      <c r="AK2580" t="n">
        <v>3.6</v>
      </c>
      <c r="AL2580" t="n">
        <v>3.6</v>
      </c>
      <c r="AM2580" t="n">
        <v>3.6</v>
      </c>
      <c r="AO2580" t="n">
        <v>3.7</v>
      </c>
      <c r="AP2580" t="n">
        <v>4.2</v>
      </c>
      <c r="AQ2580" t="n">
        <v>5.4</v>
      </c>
    </row>
    <row r="2581">
      <c r="A2581" t="inlineStr">
        <is>
          <t>Real estate (post restructuring in Q4 2022)</t>
        </is>
      </c>
      <c r="C2581" t="inlineStr">
        <is>
          <t>Percent</t>
        </is>
      </c>
      <c r="D2581" t="inlineStr">
        <is>
          <t>QQQQ</t>
        </is>
      </c>
      <c r="AR2581" t="n">
        <v>6.1</v>
      </c>
      <c r="AT2581" t="n">
        <v>6.6</v>
      </c>
    </row>
    <row r="2582">
      <c r="A2582" t="inlineStr">
        <is>
          <t>Renewable power and transition</t>
        </is>
      </c>
      <c r="C2582" t="inlineStr">
        <is>
          <t>Percent</t>
        </is>
      </c>
      <c r="D2582" t="inlineStr">
        <is>
          <t>QQQQ</t>
        </is>
      </c>
      <c r="N2582" t="n">
        <v>6.6</v>
      </c>
      <c r="P2582" t="n">
        <v>6.6</v>
      </c>
      <c r="Q2582" t="n">
        <v>6.3</v>
      </c>
      <c r="R2582" t="n">
        <v>6.1</v>
      </c>
      <c r="S2582" t="n">
        <v>5.9</v>
      </c>
      <c r="U2582" t="n">
        <v>6</v>
      </c>
      <c r="V2582" t="n">
        <v>5.3</v>
      </c>
      <c r="W2582" t="n">
        <v>5.4</v>
      </c>
      <c r="X2582" t="n">
        <v>5.4</v>
      </c>
      <c r="Z2582" t="n">
        <v>5.4</v>
      </c>
      <c r="AA2582" t="n">
        <v>5.3</v>
      </c>
      <c r="AB2582" t="n">
        <v>5.2</v>
      </c>
      <c r="AC2582" t="n">
        <v>5</v>
      </c>
      <c r="AE2582" t="n">
        <v>5</v>
      </c>
      <c r="AF2582" t="n">
        <v>4.7</v>
      </c>
      <c r="AG2582" t="n">
        <v>4.9</v>
      </c>
      <c r="AH2582" t="n">
        <v>4.3</v>
      </c>
      <c r="AJ2582" t="n">
        <v>3.9</v>
      </c>
      <c r="AK2582" t="n">
        <v>4.2</v>
      </c>
      <c r="AL2582" t="n">
        <v>4.3</v>
      </c>
      <c r="AM2582" t="n">
        <v>4.5</v>
      </c>
      <c r="AO2582" t="n">
        <v>4.4</v>
      </c>
      <c r="AP2582" t="n">
        <v>4.7</v>
      </c>
      <c r="AQ2582" t="n">
        <v>4.9</v>
      </c>
      <c r="AR2582" t="n">
        <v>5.3</v>
      </c>
      <c r="AT2582" t="n">
        <v>6.5</v>
      </c>
    </row>
    <row r="2583">
      <c r="A2583" t="inlineStr">
        <is>
          <t>Infrastructure</t>
        </is>
      </c>
      <c r="C2583" t="inlineStr">
        <is>
          <t>Percent</t>
        </is>
      </c>
      <c r="D2583" t="inlineStr">
        <is>
          <t>QQQQ</t>
        </is>
      </c>
      <c r="N2583" t="n">
        <v>4.9</v>
      </c>
      <c r="P2583" t="n">
        <v>4.6</v>
      </c>
      <c r="Q2583" t="n">
        <v>4.6</v>
      </c>
      <c r="R2583" t="n">
        <v>4.6</v>
      </c>
      <c r="S2583" t="n">
        <v>4.7</v>
      </c>
      <c r="U2583" t="n">
        <v>4.8</v>
      </c>
      <c r="V2583" t="n">
        <v>5.2</v>
      </c>
      <c r="W2583" t="n">
        <v>5.3</v>
      </c>
      <c r="X2583" t="n">
        <v>5.2</v>
      </c>
      <c r="Z2583" t="n">
        <v>5.6</v>
      </c>
      <c r="AA2583" t="n">
        <v>5.4</v>
      </c>
      <c r="AB2583" t="n">
        <v>5.3</v>
      </c>
      <c r="AC2583" t="n">
        <v>4.7</v>
      </c>
      <c r="AE2583" t="n">
        <v>4.3</v>
      </c>
      <c r="AF2583" t="n">
        <v>3.9</v>
      </c>
      <c r="AG2583" t="n">
        <v>4.2</v>
      </c>
      <c r="AH2583" t="n">
        <v>4.3</v>
      </c>
      <c r="AJ2583" t="n">
        <v>4.5</v>
      </c>
      <c r="AK2583" t="n">
        <v>4.5</v>
      </c>
      <c r="AL2583" t="n">
        <v>3.9</v>
      </c>
      <c r="AM2583" t="n">
        <v>4.3</v>
      </c>
      <c r="AO2583" t="n">
        <v>5</v>
      </c>
      <c r="AP2583" t="n">
        <v>5.5</v>
      </c>
      <c r="AQ2583" t="n">
        <v>5.9</v>
      </c>
      <c r="AR2583" t="n">
        <v>6.5</v>
      </c>
      <c r="AT2583" t="n">
        <v>6.7</v>
      </c>
    </row>
    <row r="2584">
      <c r="A2584" t="inlineStr">
        <is>
          <t>Private equity (post restructuring in Q4 2022)</t>
        </is>
      </c>
      <c r="C2584" t="inlineStr">
        <is>
          <t>Percent</t>
        </is>
      </c>
      <c r="D2584" t="inlineStr">
        <is>
          <t>QQQQ</t>
        </is>
      </c>
      <c r="AR2584" t="n">
        <v>7.3</v>
      </c>
      <c r="AT2584" t="n">
        <v>7.7</v>
      </c>
    </row>
    <row r="2585">
      <c r="A2585" t="inlineStr">
        <is>
          <t>Private equity</t>
        </is>
      </c>
      <c r="C2585" t="inlineStr">
        <is>
          <t>Percent</t>
        </is>
      </c>
      <c r="D2585" t="inlineStr">
        <is>
          <t>QQQQ</t>
        </is>
      </c>
      <c r="N2585" t="n">
        <v>4.4</v>
      </c>
      <c r="P2585" t="n">
        <v>4.3</v>
      </c>
      <c r="Q2585" t="n">
        <v>6.6</v>
      </c>
      <c r="R2585" t="n">
        <v>6.9</v>
      </c>
      <c r="S2585" t="n">
        <v>6.7</v>
      </c>
      <c r="U2585" t="n">
        <v>6.2</v>
      </c>
      <c r="V2585" t="n">
        <v>6.2</v>
      </c>
      <c r="W2585" t="n">
        <v>6.1</v>
      </c>
      <c r="X2585" t="n">
        <v>6.2</v>
      </c>
      <c r="Z2585" t="n">
        <v>6.8</v>
      </c>
      <c r="AA2585" t="n">
        <v>6.1</v>
      </c>
      <c r="AB2585" t="n">
        <v>5.9</v>
      </c>
      <c r="AC2585" t="n">
        <v>5.4</v>
      </c>
      <c r="AE2585" t="n">
        <v>5.2</v>
      </c>
      <c r="AF2585" t="n">
        <v>4.9</v>
      </c>
      <c r="AG2585" t="n">
        <v>5</v>
      </c>
      <c r="AH2585" t="n">
        <v>5.2</v>
      </c>
      <c r="AJ2585" t="n">
        <v>4.8</v>
      </c>
      <c r="AK2585" t="n">
        <v>5</v>
      </c>
      <c r="AL2585" t="n">
        <v>4.6</v>
      </c>
      <c r="AM2585" t="n">
        <v>4.7</v>
      </c>
      <c r="AO2585" t="n">
        <v>5</v>
      </c>
      <c r="AP2585" t="n">
        <v>4.9</v>
      </c>
      <c r="AQ2585" t="n">
        <v>6.2</v>
      </c>
    </row>
    <row r="2586">
      <c r="A2586" t="inlineStr">
        <is>
          <t>Residential development</t>
        </is>
      </c>
      <c r="C2586" t="inlineStr">
        <is>
          <t>Percent</t>
        </is>
      </c>
      <c r="D2586" t="inlineStr">
        <is>
          <t>QQQQ</t>
        </is>
      </c>
      <c r="N2586" t="n">
        <v>8.6</v>
      </c>
      <c r="P2586" t="n">
        <v>8.699999999999999</v>
      </c>
      <c r="Q2586" t="n">
        <v>8.199999999999999</v>
      </c>
      <c r="R2586" t="n">
        <v>6.2</v>
      </c>
      <c r="S2586" t="n">
        <v>9.6</v>
      </c>
      <c r="U2586" t="n">
        <v>9.300000000000001</v>
      </c>
      <c r="V2586" t="n">
        <v>9.4</v>
      </c>
      <c r="W2586" t="n">
        <v>8.6</v>
      </c>
      <c r="X2586" t="n">
        <v>8</v>
      </c>
      <c r="Z2586" t="n">
        <v>7</v>
      </c>
      <c r="AA2586" t="n">
        <v>6.5</v>
      </c>
      <c r="AB2586" t="n">
        <v>5.8</v>
      </c>
      <c r="AC2586" t="n">
        <v>5.4</v>
      </c>
      <c r="AE2586" t="n">
        <v>4.6</v>
      </c>
      <c r="AF2586" t="n">
        <v>5.1</v>
      </c>
      <c r="AG2586" t="n">
        <v>4.8</v>
      </c>
      <c r="AH2586" t="n">
        <v>5.1</v>
      </c>
      <c r="AJ2586" t="n">
        <v>5</v>
      </c>
      <c r="AK2586" t="n">
        <v>3.3</v>
      </c>
      <c r="AL2586" t="n">
        <v>2.8</v>
      </c>
      <c r="AM2586" t="n">
        <v>4.4</v>
      </c>
      <c r="AO2586" t="n">
        <v>5.3</v>
      </c>
      <c r="AP2586" t="n">
        <v>4.8</v>
      </c>
      <c r="AQ2586" t="n">
        <v>6.3</v>
      </c>
    </row>
    <row r="2587">
      <c r="A2587" t="inlineStr">
        <is>
          <t>Total</t>
        </is>
      </c>
      <c r="C2587" t="inlineStr">
        <is>
          <t>Percent</t>
        </is>
      </c>
      <c r="D2587" t="inlineStr">
        <is>
          <t>QQQQ</t>
        </is>
      </c>
      <c r="N2587" t="n">
        <v>4.9</v>
      </c>
      <c r="P2587" t="n">
        <v>4.8</v>
      </c>
      <c r="Q2587" t="n">
        <v>4.8</v>
      </c>
      <c r="R2587" t="n">
        <v>4.8</v>
      </c>
      <c r="S2587" t="n">
        <v>4.9</v>
      </c>
      <c r="U2587" t="n">
        <v>5</v>
      </c>
      <c r="V2587" t="n">
        <v>5</v>
      </c>
      <c r="W2587" t="n">
        <v>5</v>
      </c>
      <c r="X2587" t="n">
        <v>5</v>
      </c>
      <c r="Z2587" t="n">
        <v>5.2</v>
      </c>
      <c r="AA2587" t="n">
        <v>5.2</v>
      </c>
      <c r="AB2587" t="n">
        <v>5.1</v>
      </c>
      <c r="AC2587" t="n">
        <v>4.7</v>
      </c>
      <c r="AE2587" t="n">
        <v>4.5</v>
      </c>
      <c r="AF2587" t="n">
        <v>4</v>
      </c>
      <c r="AG2587" t="n">
        <v>4.1</v>
      </c>
      <c r="AH2587" t="n">
        <v>4.2</v>
      </c>
      <c r="AJ2587" t="n">
        <v>4.1</v>
      </c>
      <c r="AK2587" t="n">
        <v>4.1</v>
      </c>
      <c r="AL2587" t="n">
        <v>3.9</v>
      </c>
      <c r="AM2587" t="n">
        <v>4</v>
      </c>
      <c r="AO2587" t="n">
        <v>4.3</v>
      </c>
      <c r="AP2587" t="n">
        <v>4.7</v>
      </c>
      <c r="AQ2587" t="n">
        <v>5.6</v>
      </c>
      <c r="AR2587" t="n">
        <v>6.4</v>
      </c>
      <c r="AT2587" t="n">
        <v>6.9</v>
      </c>
    </row>
    <row r="2589">
      <c r="A2589" t="inlineStr">
        <is>
          <t>Average term (years)</t>
        </is>
      </c>
    </row>
    <row r="2590">
      <c r="A2590" t="inlineStr">
        <is>
          <t>Real estate</t>
        </is>
      </c>
      <c r="C2590" t="inlineStr">
        <is>
          <t>Actual</t>
        </is>
      </c>
      <c r="D2590" t="inlineStr">
        <is>
          <t>QQQQ</t>
        </is>
      </c>
      <c r="F2590" t="n">
        <v>4</v>
      </c>
      <c r="G2590" t="n">
        <v>4</v>
      </c>
      <c r="H2590" t="n">
        <v>4</v>
      </c>
      <c r="I2590" t="n">
        <v>4</v>
      </c>
      <c r="K2590" t="n">
        <v>4</v>
      </c>
      <c r="L2590" t="n">
        <v>4</v>
      </c>
      <c r="M2590" t="n">
        <v>4</v>
      </c>
      <c r="N2590" t="n">
        <v>4</v>
      </c>
      <c r="P2590" t="n">
        <v>4</v>
      </c>
      <c r="Q2590" t="n">
        <v>5</v>
      </c>
      <c r="R2590" t="n">
        <v>5</v>
      </c>
      <c r="S2590" t="n">
        <v>4</v>
      </c>
      <c r="U2590" t="n">
        <v>4</v>
      </c>
      <c r="V2590" t="n">
        <v>4</v>
      </c>
      <c r="W2590" t="n">
        <v>4</v>
      </c>
      <c r="X2590" t="n">
        <v>4</v>
      </c>
      <c r="Z2590" t="n">
        <v>4</v>
      </c>
      <c r="AA2590" t="n">
        <v>4</v>
      </c>
      <c r="AB2590" t="n">
        <v>5</v>
      </c>
      <c r="AC2590" t="n">
        <v>4</v>
      </c>
      <c r="AE2590" t="n">
        <v>4</v>
      </c>
      <c r="AF2590" t="n">
        <v>4</v>
      </c>
      <c r="AG2590" t="n">
        <v>4</v>
      </c>
      <c r="AH2590" t="n">
        <v>4</v>
      </c>
      <c r="AJ2590" t="n">
        <v>4</v>
      </c>
      <c r="AK2590" t="n">
        <v>3</v>
      </c>
      <c r="AL2590" t="n">
        <v>4</v>
      </c>
      <c r="AM2590" t="n">
        <v>3</v>
      </c>
      <c r="AO2590" t="n">
        <v>3</v>
      </c>
      <c r="AP2590" t="n">
        <v>3</v>
      </c>
      <c r="AQ2590" t="n">
        <v>3</v>
      </c>
    </row>
    <row r="2591">
      <c r="A2591" t="inlineStr">
        <is>
          <t>Real estate (post restructuring in Q4 2022)</t>
        </is>
      </c>
      <c r="C2591" t="inlineStr">
        <is>
          <t>Actual</t>
        </is>
      </c>
      <c r="D2591" t="inlineStr">
        <is>
          <t>QQQQ</t>
        </is>
      </c>
      <c r="AR2591" t="n">
        <v>3</v>
      </c>
      <c r="AT2591" t="n">
        <v>3</v>
      </c>
    </row>
    <row r="2592">
      <c r="A2592" t="inlineStr">
        <is>
          <t>Renewable power and transition</t>
        </is>
      </c>
      <c r="C2592" t="inlineStr">
        <is>
          <t>Actual</t>
        </is>
      </c>
      <c r="D2592" t="inlineStr">
        <is>
          <t>QQQQ</t>
        </is>
      </c>
      <c r="F2592" t="n">
        <v>10</v>
      </c>
      <c r="G2592" t="n">
        <v>10</v>
      </c>
      <c r="H2592" t="n">
        <v>10</v>
      </c>
      <c r="I2592" t="n">
        <v>9</v>
      </c>
      <c r="K2592" t="n">
        <v>8</v>
      </c>
      <c r="L2592" t="n">
        <v>8</v>
      </c>
      <c r="M2592" t="n">
        <v>8</v>
      </c>
      <c r="N2592" t="n">
        <v>8</v>
      </c>
      <c r="P2592" t="n">
        <v>8</v>
      </c>
      <c r="Q2592" t="n">
        <v>9</v>
      </c>
      <c r="R2592" t="n">
        <v>9</v>
      </c>
      <c r="S2592" t="n">
        <v>9</v>
      </c>
      <c r="U2592" t="n">
        <v>10</v>
      </c>
      <c r="V2592" t="n">
        <v>9</v>
      </c>
      <c r="W2592" t="n">
        <v>10</v>
      </c>
      <c r="X2592" t="n">
        <v>10</v>
      </c>
      <c r="Z2592" t="n">
        <v>9</v>
      </c>
      <c r="AA2592" t="n">
        <v>9</v>
      </c>
      <c r="AB2592" t="n">
        <v>9</v>
      </c>
      <c r="AC2592" t="n">
        <v>9</v>
      </c>
      <c r="AE2592" t="n">
        <v>10</v>
      </c>
      <c r="AF2592" t="n">
        <v>9</v>
      </c>
      <c r="AG2592" t="n">
        <v>10</v>
      </c>
      <c r="AH2592" t="n">
        <v>10</v>
      </c>
      <c r="AJ2592" t="n">
        <v>9</v>
      </c>
      <c r="AK2592" t="n">
        <v>9</v>
      </c>
      <c r="AL2592" t="n">
        <v>9</v>
      </c>
      <c r="AM2592" t="n">
        <v>10</v>
      </c>
      <c r="AO2592" t="n">
        <v>10</v>
      </c>
      <c r="AP2592" t="n">
        <v>10</v>
      </c>
      <c r="AQ2592" t="n">
        <v>9</v>
      </c>
      <c r="AR2592" t="n">
        <v>9</v>
      </c>
      <c r="AT2592" t="n">
        <v>9</v>
      </c>
    </row>
    <row r="2593">
      <c r="A2593" t="inlineStr">
        <is>
          <t>Infrastructure</t>
        </is>
      </c>
      <c r="C2593" t="inlineStr">
        <is>
          <t>Actual</t>
        </is>
      </c>
      <c r="D2593" t="inlineStr">
        <is>
          <t>QQQQ</t>
        </is>
      </c>
      <c r="F2593" t="n">
        <v>10</v>
      </c>
      <c r="G2593" t="n">
        <v>9</v>
      </c>
      <c r="H2593" t="n">
        <v>9</v>
      </c>
      <c r="I2593" t="n">
        <v>9</v>
      </c>
      <c r="K2593" t="n">
        <v>8</v>
      </c>
      <c r="L2593" t="n">
        <v>9</v>
      </c>
      <c r="M2593" t="n">
        <v>8</v>
      </c>
      <c r="N2593" t="n">
        <v>9</v>
      </c>
      <c r="P2593" t="n">
        <v>8</v>
      </c>
      <c r="Q2593" t="n">
        <v>8</v>
      </c>
      <c r="R2593" t="n">
        <v>7</v>
      </c>
      <c r="S2593" t="n">
        <v>8</v>
      </c>
      <c r="U2593" t="n">
        <v>8</v>
      </c>
      <c r="V2593" t="n">
        <v>7</v>
      </c>
      <c r="W2593" t="n">
        <v>7</v>
      </c>
      <c r="X2593" t="n">
        <v>6</v>
      </c>
      <c r="Z2593" t="n">
        <v>6</v>
      </c>
      <c r="AA2593" t="n">
        <v>6</v>
      </c>
      <c r="AB2593" t="n">
        <v>7</v>
      </c>
      <c r="AC2593" t="n">
        <v>7</v>
      </c>
      <c r="AE2593" t="n">
        <v>7</v>
      </c>
      <c r="AF2593" t="n">
        <v>7</v>
      </c>
      <c r="AG2593" t="n">
        <v>8</v>
      </c>
      <c r="AH2593" t="n">
        <v>8</v>
      </c>
      <c r="AJ2593" t="n">
        <v>7</v>
      </c>
      <c r="AK2593" t="n">
        <v>8</v>
      </c>
      <c r="AL2593" t="n">
        <v>6</v>
      </c>
      <c r="AM2593" t="n">
        <v>7</v>
      </c>
      <c r="AO2593" t="n">
        <v>7</v>
      </c>
      <c r="AP2593" t="n">
        <v>7</v>
      </c>
      <c r="AQ2593" t="n">
        <v>6</v>
      </c>
      <c r="AR2593" t="n">
        <v>6</v>
      </c>
      <c r="AT2593" t="n">
        <v>6</v>
      </c>
    </row>
    <row r="2594">
      <c r="A2594" t="inlineStr">
        <is>
          <t>Residential development</t>
        </is>
      </c>
      <c r="C2594" t="inlineStr">
        <is>
          <t>Actual</t>
        </is>
      </c>
      <c r="D2594" t="inlineStr">
        <is>
          <t>QQQQ</t>
        </is>
      </c>
      <c r="F2594" t="n">
        <v>2</v>
      </c>
      <c r="G2594" t="n">
        <v>1</v>
      </c>
      <c r="H2594" t="n">
        <v>1</v>
      </c>
      <c r="I2594" t="n">
        <v>2</v>
      </c>
      <c r="K2594" t="n">
        <v>1</v>
      </c>
      <c r="L2594" t="n">
        <v>1</v>
      </c>
      <c r="M2594" t="n">
        <v>1</v>
      </c>
      <c r="N2594" t="n">
        <v>1</v>
      </c>
      <c r="P2594" t="n">
        <v>1</v>
      </c>
      <c r="Q2594" t="n">
        <v>2</v>
      </c>
      <c r="R2594" t="n">
        <v>2</v>
      </c>
      <c r="S2594" t="n">
        <v>2</v>
      </c>
      <c r="U2594" t="n">
        <v>2</v>
      </c>
      <c r="V2594" t="n">
        <v>2</v>
      </c>
      <c r="W2594" t="n">
        <v>1</v>
      </c>
      <c r="X2594" t="n">
        <v>2</v>
      </c>
      <c r="Z2594" t="n">
        <v>2</v>
      </c>
      <c r="AA2594" t="n">
        <v>2</v>
      </c>
      <c r="AB2594" t="n">
        <v>3</v>
      </c>
      <c r="AC2594" t="n">
        <v>3</v>
      </c>
      <c r="AE2594" t="n">
        <v>3</v>
      </c>
      <c r="AF2594" t="n">
        <v>3</v>
      </c>
      <c r="AG2594" t="n">
        <v>3</v>
      </c>
      <c r="AH2594" t="n">
        <v>3</v>
      </c>
      <c r="AJ2594" t="n">
        <v>3</v>
      </c>
      <c r="AK2594" t="n">
        <v>3</v>
      </c>
      <c r="AL2594" t="n">
        <v>2</v>
      </c>
      <c r="AM2594" t="n">
        <v>2</v>
      </c>
      <c r="AO2594" t="n">
        <v>2</v>
      </c>
      <c r="AP2594" t="n">
        <v>2</v>
      </c>
      <c r="AQ2594" t="n">
        <v>1</v>
      </c>
    </row>
    <row r="2595">
      <c r="A2595" t="inlineStr">
        <is>
          <t>Private equity (post restructuring in Q4 2022)</t>
        </is>
      </c>
      <c r="C2595" t="inlineStr">
        <is>
          <t>Actual</t>
        </is>
      </c>
      <c r="D2595" t="inlineStr">
        <is>
          <t>QQQQ</t>
        </is>
      </c>
      <c r="AR2595" t="n">
        <v>6</v>
      </c>
      <c r="AT2595" t="n">
        <v>5</v>
      </c>
    </row>
    <row r="2596">
      <c r="A2596" t="inlineStr">
        <is>
          <t>Private equity and other</t>
        </is>
      </c>
      <c r="C2596" t="inlineStr">
        <is>
          <t>Actual</t>
        </is>
      </c>
      <c r="D2596" t="inlineStr">
        <is>
          <t>QQQQ</t>
        </is>
      </c>
      <c r="F2596" t="n">
        <v>3</v>
      </c>
      <c r="G2596" t="n">
        <v>3</v>
      </c>
      <c r="H2596" t="n">
        <v>3</v>
      </c>
      <c r="I2596" t="n">
        <v>3</v>
      </c>
      <c r="K2596" t="n">
        <v>3</v>
      </c>
      <c r="L2596" t="n">
        <v>3</v>
      </c>
      <c r="M2596" t="n">
        <v>3</v>
      </c>
      <c r="N2596" t="n">
        <v>3</v>
      </c>
      <c r="P2596" t="n">
        <v>3</v>
      </c>
      <c r="Q2596" t="n">
        <v>6</v>
      </c>
      <c r="R2596" t="n">
        <v>5</v>
      </c>
      <c r="S2596" t="n">
        <v>6</v>
      </c>
      <c r="U2596" t="n">
        <v>6</v>
      </c>
      <c r="V2596" t="n">
        <v>5</v>
      </c>
      <c r="W2596" t="n">
        <v>6</v>
      </c>
      <c r="X2596" t="n">
        <v>6</v>
      </c>
      <c r="Z2596" t="n">
        <v>6</v>
      </c>
      <c r="AA2596" t="n">
        <v>6</v>
      </c>
      <c r="AB2596" t="n">
        <v>6</v>
      </c>
      <c r="AC2596" t="n">
        <v>6</v>
      </c>
      <c r="AE2596" t="n">
        <v>5</v>
      </c>
      <c r="AF2596" t="n">
        <v>5</v>
      </c>
      <c r="AG2596" t="n">
        <v>5</v>
      </c>
      <c r="AH2596" t="n">
        <v>5</v>
      </c>
      <c r="AJ2596" t="n">
        <v>5</v>
      </c>
      <c r="AK2596" t="n">
        <v>5</v>
      </c>
      <c r="AL2596" t="n">
        <v>5</v>
      </c>
      <c r="AM2596" t="n">
        <v>5</v>
      </c>
      <c r="AO2596" t="n">
        <v>5</v>
      </c>
      <c r="AP2596" t="n">
        <v>4</v>
      </c>
      <c r="AQ2596" t="n">
        <v>4</v>
      </c>
    </row>
    <row r="2597">
      <c r="A2597" t="inlineStr">
        <is>
          <t>Corporate</t>
        </is>
      </c>
      <c r="C2597" t="inlineStr">
        <is>
          <t>Actual</t>
        </is>
      </c>
      <c r="D2597" t="inlineStr">
        <is>
          <t>QQQQ</t>
        </is>
      </c>
      <c r="F2597" t="n">
        <v>1</v>
      </c>
      <c r="G2597" t="n">
        <v>1</v>
      </c>
    </row>
    <row r="2598">
      <c r="A2598" t="inlineStr">
        <is>
          <t>Total</t>
        </is>
      </c>
      <c r="C2598" t="inlineStr">
        <is>
          <t>Actual</t>
        </is>
      </c>
      <c r="D2598" t="inlineStr">
        <is>
          <t>QQQQ</t>
        </is>
      </c>
      <c r="F2598" t="n">
        <v>6</v>
      </c>
      <c r="G2598" t="n">
        <v>6</v>
      </c>
      <c r="H2598" t="n">
        <v>6</v>
      </c>
      <c r="I2598" t="n">
        <v>5</v>
      </c>
      <c r="K2598" t="n">
        <v>5</v>
      </c>
      <c r="L2598" t="n">
        <v>5</v>
      </c>
      <c r="M2598" t="n">
        <v>5</v>
      </c>
      <c r="N2598" t="n">
        <v>5</v>
      </c>
      <c r="P2598" t="n">
        <v>5</v>
      </c>
      <c r="Q2598" t="n">
        <v>6</v>
      </c>
      <c r="R2598" t="n">
        <v>6</v>
      </c>
      <c r="S2598" t="n">
        <v>6</v>
      </c>
      <c r="U2598" t="n">
        <v>6</v>
      </c>
      <c r="V2598" t="n">
        <v>6</v>
      </c>
      <c r="W2598" t="n">
        <v>6</v>
      </c>
      <c r="X2598" t="n">
        <v>6</v>
      </c>
      <c r="Z2598" t="n">
        <v>5</v>
      </c>
      <c r="AA2598" t="n">
        <v>5</v>
      </c>
      <c r="AB2598" t="n">
        <v>6</v>
      </c>
      <c r="AC2598" t="n">
        <v>6</v>
      </c>
      <c r="AE2598" t="n">
        <v>6</v>
      </c>
      <c r="AF2598" t="n">
        <v>5</v>
      </c>
      <c r="AG2598" t="n">
        <v>5</v>
      </c>
      <c r="AH2598" t="n">
        <v>6</v>
      </c>
      <c r="AJ2598" t="n">
        <v>5</v>
      </c>
      <c r="AK2598" t="n">
        <v>5</v>
      </c>
      <c r="AL2598" t="n">
        <v>5</v>
      </c>
      <c r="AM2598" t="n">
        <v>5</v>
      </c>
      <c r="AO2598" t="n">
        <v>5</v>
      </c>
      <c r="AP2598" t="n">
        <v>5</v>
      </c>
      <c r="AQ2598" t="n">
        <v>4</v>
      </c>
      <c r="AR2598" t="n">
        <v>5</v>
      </c>
      <c r="AT2598" t="n">
        <v>5</v>
      </c>
    </row>
    <row r="2600">
      <c r="A2600" t="inlineStr">
        <is>
          <t>Consolidated</t>
        </is>
      </c>
    </row>
    <row r="2601">
      <c r="A2601" t="inlineStr">
        <is>
          <t>Real estate</t>
        </is>
      </c>
      <c r="C2601" t="inlineStr">
        <is>
          <t>Million</t>
        </is>
      </c>
      <c r="D2601" t="inlineStr">
        <is>
          <t>QQQQ</t>
        </is>
      </c>
      <c r="F2601" t="n">
        <v>25094</v>
      </c>
      <c r="G2601" t="n">
        <v>25331</v>
      </c>
      <c r="H2601" t="n">
        <v>31316</v>
      </c>
      <c r="I2601" t="n">
        <v>31191</v>
      </c>
      <c r="K2601" t="n">
        <v>32565</v>
      </c>
      <c r="L2601" t="n">
        <v>31870</v>
      </c>
      <c r="M2601" t="n">
        <v>32133</v>
      </c>
      <c r="N2601" t="n">
        <v>34322</v>
      </c>
      <c r="P2601" t="n">
        <v>37842</v>
      </c>
      <c r="Q2601" t="n">
        <v>37021</v>
      </c>
      <c r="R2601" t="n">
        <v>36981</v>
      </c>
      <c r="S2601" t="n">
        <v>37235</v>
      </c>
      <c r="U2601" t="n">
        <v>39240</v>
      </c>
      <c r="V2601" t="n">
        <v>39920</v>
      </c>
      <c r="W2601" t="n">
        <v>55228</v>
      </c>
      <c r="X2601" t="n">
        <v>63494</v>
      </c>
      <c r="Z2601" t="n">
        <v>63686</v>
      </c>
      <c r="AA2601" t="n">
        <v>61958</v>
      </c>
      <c r="AB2601" t="n">
        <v>61560</v>
      </c>
      <c r="AC2601" t="n">
        <v>67909</v>
      </c>
      <c r="AE2601" t="n">
        <v>66708</v>
      </c>
      <c r="AF2601" t="n">
        <v>68886</v>
      </c>
      <c r="AG2601" t="n">
        <v>67567</v>
      </c>
      <c r="AH2601" t="n">
        <v>67073</v>
      </c>
      <c r="AJ2601" t="n">
        <v>67625</v>
      </c>
      <c r="AK2601" t="n">
        <v>72663</v>
      </c>
      <c r="AL2601" t="n">
        <v>72488</v>
      </c>
      <c r="AM2601" t="n">
        <v>74978</v>
      </c>
      <c r="AO2601" t="n">
        <v>78467</v>
      </c>
      <c r="AP2601" t="n">
        <v>80875</v>
      </c>
      <c r="AQ2601" t="n">
        <v>81137</v>
      </c>
    </row>
    <row r="2602">
      <c r="A2602" t="inlineStr">
        <is>
          <t>Real estate (post restructuring in Q4 2022)</t>
        </is>
      </c>
      <c r="C2602" t="inlineStr">
        <is>
          <t>Million</t>
        </is>
      </c>
      <c r="D2602" t="inlineStr">
        <is>
          <t>QQQQ</t>
        </is>
      </c>
      <c r="AR2602" t="n">
        <v>86050</v>
      </c>
      <c r="AT2602" t="n">
        <v>85981</v>
      </c>
    </row>
    <row r="2603">
      <c r="A2603" t="inlineStr">
        <is>
          <t>Renewable power and transition</t>
        </is>
      </c>
      <c r="C2603" t="inlineStr">
        <is>
          <t>Million</t>
        </is>
      </c>
      <c r="D2603" t="inlineStr">
        <is>
          <t>QQQQ</t>
        </is>
      </c>
      <c r="F2603" t="n">
        <v>6023</v>
      </c>
      <c r="G2603" t="n">
        <v>5944</v>
      </c>
      <c r="H2603" t="n">
        <v>5729</v>
      </c>
      <c r="I2603" t="n">
        <v>5602</v>
      </c>
      <c r="K2603" t="n">
        <v>8354</v>
      </c>
      <c r="L2603" t="n">
        <v>8527</v>
      </c>
      <c r="M2603" t="n">
        <v>8168</v>
      </c>
      <c r="N2603" t="n">
        <v>7963</v>
      </c>
      <c r="P2603" t="n">
        <v>7906</v>
      </c>
      <c r="Q2603" t="n">
        <v>7890</v>
      </c>
      <c r="R2603" t="n">
        <v>8270</v>
      </c>
      <c r="S2603" t="n">
        <v>14230</v>
      </c>
      <c r="U2603" t="n">
        <v>12812</v>
      </c>
      <c r="V2603" t="n">
        <v>14773</v>
      </c>
      <c r="W2603" t="n">
        <v>14542</v>
      </c>
      <c r="X2603" t="n">
        <v>14233</v>
      </c>
      <c r="Z2603" t="n">
        <v>14185</v>
      </c>
      <c r="AA2603" t="n">
        <v>14744</v>
      </c>
      <c r="AB2603" t="n">
        <v>14999</v>
      </c>
      <c r="AC2603" t="n">
        <v>15787</v>
      </c>
      <c r="AE2603" t="n">
        <v>15391</v>
      </c>
      <c r="AF2603" t="n">
        <v>15912</v>
      </c>
      <c r="AG2603" t="n">
        <v>15984</v>
      </c>
      <c r="AH2603" t="n">
        <v>16353</v>
      </c>
      <c r="AJ2603" t="n">
        <v>17965</v>
      </c>
      <c r="AK2603" t="n">
        <v>17709</v>
      </c>
      <c r="AL2603" t="n">
        <v>18163</v>
      </c>
      <c r="AM2603" t="n">
        <v>19893</v>
      </c>
      <c r="AO2603" t="n">
        <v>21450</v>
      </c>
      <c r="AP2603" t="n">
        <v>22040</v>
      </c>
      <c r="AQ2603" t="n">
        <v>22723</v>
      </c>
      <c r="AR2603" t="n">
        <v>22826</v>
      </c>
      <c r="AT2603" t="n">
        <v>22964</v>
      </c>
    </row>
    <row r="2604">
      <c r="A2604" t="inlineStr">
        <is>
          <t>Infrastructure</t>
        </is>
      </c>
      <c r="C2604" t="inlineStr">
        <is>
          <t>Million</t>
        </is>
      </c>
      <c r="D2604" t="inlineStr">
        <is>
          <t>QQQQ</t>
        </is>
      </c>
      <c r="F2604" t="n">
        <v>6230</v>
      </c>
      <c r="G2604" t="n">
        <v>6275</v>
      </c>
      <c r="H2604" t="n">
        <v>6254</v>
      </c>
      <c r="I2604" t="n">
        <v>6325</v>
      </c>
      <c r="K2604" t="n">
        <v>6702</v>
      </c>
      <c r="L2604" t="n">
        <v>7601</v>
      </c>
      <c r="M2604" t="n">
        <v>7911</v>
      </c>
      <c r="N2604" t="n">
        <v>7901</v>
      </c>
      <c r="P2604" t="n">
        <v>9011</v>
      </c>
      <c r="Q2604" t="n">
        <v>8556</v>
      </c>
      <c r="R2604" t="n">
        <v>8677</v>
      </c>
      <c r="S2604" t="n">
        <v>9010</v>
      </c>
      <c r="U2604" t="n">
        <v>9021</v>
      </c>
      <c r="V2604" t="n">
        <v>10361</v>
      </c>
      <c r="W2604" t="n">
        <v>10599</v>
      </c>
      <c r="X2604" t="n">
        <v>14334</v>
      </c>
      <c r="Z2604" t="n">
        <v>15732</v>
      </c>
      <c r="AA2604" t="n">
        <v>15748</v>
      </c>
      <c r="AB2604" t="n">
        <v>14528</v>
      </c>
      <c r="AC2604" t="n">
        <v>20776</v>
      </c>
      <c r="AE2604" t="n">
        <v>18827</v>
      </c>
      <c r="AF2604" t="n">
        <v>19027</v>
      </c>
      <c r="AG2604" t="n">
        <v>22032</v>
      </c>
      <c r="AH2604" t="n">
        <v>21309</v>
      </c>
      <c r="AJ2604" t="n">
        <v>20739</v>
      </c>
      <c r="AK2604" t="n">
        <v>21001</v>
      </c>
      <c r="AL2604" t="n">
        <v>29969</v>
      </c>
      <c r="AM2604" t="n">
        <v>28515</v>
      </c>
      <c r="AO2604" t="n">
        <v>30518</v>
      </c>
      <c r="AP2604" t="n">
        <v>28691</v>
      </c>
      <c r="AQ2604" t="n">
        <v>27749</v>
      </c>
      <c r="AR2604" t="n">
        <v>29881</v>
      </c>
      <c r="AT2604" t="n">
        <v>35910</v>
      </c>
    </row>
    <row r="2605">
      <c r="A2605" t="inlineStr">
        <is>
          <t>Residential development</t>
        </is>
      </c>
      <c r="C2605" t="inlineStr">
        <is>
          <t>Million</t>
        </is>
      </c>
      <c r="D2605" t="inlineStr">
        <is>
          <t>QQQQ</t>
        </is>
      </c>
      <c r="F2605" t="n">
        <v>1364</v>
      </c>
      <c r="G2605" t="n">
        <v>924</v>
      </c>
      <c r="H2605" t="n">
        <v>664</v>
      </c>
      <c r="I2605" t="n">
        <v>626</v>
      </c>
      <c r="K2605" t="n">
        <v>637</v>
      </c>
      <c r="L2605" t="n">
        <v>606</v>
      </c>
      <c r="M2605" t="n">
        <v>550</v>
      </c>
      <c r="N2605" t="n">
        <v>420</v>
      </c>
      <c r="P2605" t="n">
        <v>357</v>
      </c>
      <c r="Q2605" t="n">
        <v>283</v>
      </c>
      <c r="R2605" t="n">
        <v>380</v>
      </c>
      <c r="S2605" t="n">
        <v>348</v>
      </c>
      <c r="U2605" t="n">
        <v>350</v>
      </c>
      <c r="V2605" t="n">
        <v>330</v>
      </c>
      <c r="W2605" t="n">
        <v>329</v>
      </c>
      <c r="X2605" t="n">
        <v>328</v>
      </c>
      <c r="Z2605" t="n">
        <v>313</v>
      </c>
      <c r="AA2605" t="n">
        <v>420</v>
      </c>
      <c r="AB2605" t="n">
        <v>276</v>
      </c>
      <c r="AC2605" t="n">
        <v>292</v>
      </c>
      <c r="AE2605" t="n">
        <v>336</v>
      </c>
      <c r="AF2605" t="n">
        <v>402</v>
      </c>
      <c r="AG2605" t="n">
        <v>444</v>
      </c>
      <c r="AH2605" t="n">
        <v>488</v>
      </c>
      <c r="AJ2605" t="n">
        <v>504</v>
      </c>
      <c r="AK2605" t="n">
        <v>599</v>
      </c>
      <c r="AL2605" t="n">
        <v>606</v>
      </c>
      <c r="AM2605" t="n">
        <v>728</v>
      </c>
      <c r="AO2605" t="n">
        <v>765</v>
      </c>
      <c r="AP2605" t="n">
        <v>752</v>
      </c>
      <c r="AQ2605" t="n">
        <v>759</v>
      </c>
    </row>
    <row r="2606">
      <c r="A2606" t="inlineStr">
        <is>
          <t>Private equity (post restructuring in Q4 2022)</t>
        </is>
      </c>
      <c r="C2606" t="inlineStr">
        <is>
          <t>Million</t>
        </is>
      </c>
      <c r="D2606" t="inlineStr">
        <is>
          <t>QQQQ</t>
        </is>
      </c>
      <c r="AR2606" t="n">
        <v>48787</v>
      </c>
      <c r="AT2606" t="n">
        <v>49323</v>
      </c>
    </row>
    <row r="2607">
      <c r="A2607" t="inlineStr">
        <is>
          <t>Private equity and other</t>
        </is>
      </c>
      <c r="C2607" t="inlineStr">
        <is>
          <t>Million</t>
        </is>
      </c>
      <c r="D2607" t="inlineStr">
        <is>
          <t>QQQQ</t>
        </is>
      </c>
      <c r="F2607" t="n">
        <v>793</v>
      </c>
      <c r="G2607" t="n">
        <v>1838</v>
      </c>
      <c r="H2607" t="n">
        <v>2465</v>
      </c>
      <c r="I2607" t="n">
        <v>2300</v>
      </c>
      <c r="K2607" t="n">
        <v>2441</v>
      </c>
      <c r="L2607" t="n">
        <v>2283</v>
      </c>
      <c r="M2607" t="n">
        <v>2148</v>
      </c>
      <c r="N2607" t="n">
        <v>1836</v>
      </c>
      <c r="P2607" t="n">
        <v>1519</v>
      </c>
      <c r="Q2607" t="n">
        <v>3496</v>
      </c>
      <c r="R2607" t="n">
        <v>3787</v>
      </c>
      <c r="S2607" t="n">
        <v>2898</v>
      </c>
      <c r="U2607" t="n">
        <v>4478</v>
      </c>
      <c r="V2607" t="n">
        <v>5254</v>
      </c>
      <c r="W2607" t="n">
        <v>10853</v>
      </c>
      <c r="X2607" t="n">
        <v>10820</v>
      </c>
      <c r="Z2607" t="n">
        <v>10326</v>
      </c>
      <c r="AA2607" t="n">
        <v>24276</v>
      </c>
      <c r="AB2607" t="n">
        <v>23206</v>
      </c>
      <c r="AC2607" t="n">
        <v>23105</v>
      </c>
      <c r="AE2607" t="n">
        <v>23232</v>
      </c>
      <c r="AF2607" t="n">
        <v>22642</v>
      </c>
      <c r="AG2607" t="n">
        <v>23619</v>
      </c>
      <c r="AH2607" t="n">
        <v>23333</v>
      </c>
      <c r="AJ2607" t="n">
        <v>23210</v>
      </c>
      <c r="AK2607" t="n">
        <v>22243</v>
      </c>
      <c r="AL2607" t="n">
        <v>21569</v>
      </c>
      <c r="AM2607" t="n">
        <v>27894</v>
      </c>
      <c r="AO2607" t="n">
        <v>28981</v>
      </c>
      <c r="AP2607" t="n">
        <v>40308</v>
      </c>
      <c r="AQ2607" t="n">
        <v>45561</v>
      </c>
    </row>
    <row r="2608">
      <c r="A2608" t="inlineStr">
        <is>
          <t>Corporate</t>
        </is>
      </c>
      <c r="C2608" t="inlineStr">
        <is>
          <t>Million</t>
        </is>
      </c>
      <c r="D2608" t="inlineStr">
        <is>
          <t>QQQQ</t>
        </is>
      </c>
      <c r="F2608" t="n">
        <v>20</v>
      </c>
      <c r="G2608" t="n">
        <v>20</v>
      </c>
    </row>
    <row r="2609">
      <c r="A2609" t="inlineStr">
        <is>
          <t>Total</t>
        </is>
      </c>
      <c r="C2609" t="inlineStr">
        <is>
          <t>Million</t>
        </is>
      </c>
      <c r="D2609" t="inlineStr">
        <is>
          <t>QQQQ</t>
        </is>
      </c>
      <c r="F2609" t="n">
        <v>39524</v>
      </c>
      <c r="G2609" t="n">
        <v>40332</v>
      </c>
      <c r="H2609" t="n">
        <v>46428</v>
      </c>
      <c r="I2609" t="n">
        <v>46044</v>
      </c>
      <c r="K2609" t="n">
        <v>50699</v>
      </c>
      <c r="L2609" t="n">
        <v>50887</v>
      </c>
      <c r="M2609" t="n">
        <v>50910</v>
      </c>
      <c r="N2609" t="n">
        <v>52442</v>
      </c>
      <c r="P2609" t="n">
        <v>56635</v>
      </c>
      <c r="Q2609" t="n">
        <v>57246</v>
      </c>
      <c r="R2609" t="n">
        <v>58095</v>
      </c>
      <c r="S2609" t="n">
        <v>63721</v>
      </c>
      <c r="U2609" t="n">
        <v>65901</v>
      </c>
      <c r="V2609" t="n">
        <v>70638</v>
      </c>
      <c r="W2609" t="n">
        <v>91551</v>
      </c>
      <c r="X2609" t="n">
        <v>103209</v>
      </c>
      <c r="Z2609" t="n">
        <v>104242</v>
      </c>
      <c r="AA2609" t="n">
        <v>117146</v>
      </c>
      <c r="AB2609" t="n">
        <v>114569</v>
      </c>
      <c r="AC2609" t="n">
        <v>127869</v>
      </c>
      <c r="AE2609" t="n">
        <v>124494</v>
      </c>
      <c r="AF2609" t="n">
        <v>126869</v>
      </c>
      <c r="AG2609" t="n">
        <v>129646</v>
      </c>
      <c r="AH2609" t="n">
        <v>128556</v>
      </c>
      <c r="AJ2609" t="n">
        <v>130043</v>
      </c>
      <c r="AK2609" t="n">
        <v>134215</v>
      </c>
      <c r="AL2609" t="n">
        <v>142795</v>
      </c>
      <c r="AM2609" t="n">
        <v>152008</v>
      </c>
      <c r="AO2609" t="n">
        <v>160181</v>
      </c>
      <c r="AP2609" t="n">
        <v>172666</v>
      </c>
      <c r="AQ2609" t="n">
        <v>177929</v>
      </c>
      <c r="AR2609" t="n">
        <v>187544</v>
      </c>
      <c r="AT2609" t="n">
        <v>194178</v>
      </c>
    </row>
    <row r="2610">
      <c r="A2610" t="inlineStr">
        <is>
          <t>Total-c</t>
        </is>
      </c>
      <c r="F2610">
        <f>SUM(F2601:F2608)</f>
        <v/>
      </c>
      <c r="G2610">
        <f>SUM(G2601:G2608)</f>
        <v/>
      </c>
      <c r="H2610">
        <f>SUM(H2601:H2608)</f>
        <v/>
      </c>
      <c r="I2610">
        <f>SUM(I2601:I2608)</f>
        <v/>
      </c>
      <c r="K2610">
        <f>SUM(K2601:K2608)</f>
        <v/>
      </c>
      <c r="L2610">
        <f>SUM(L2601:L2608)</f>
        <v/>
      </c>
      <c r="M2610">
        <f>SUM(M2601:M2608)</f>
        <v/>
      </c>
      <c r="N2610">
        <f>SUM(N2601:N2608)</f>
        <v/>
      </c>
      <c r="P2610">
        <f>SUM(P2601:P2608)</f>
        <v/>
      </c>
      <c r="Q2610">
        <f>SUM(Q2601:Q2608)</f>
        <v/>
      </c>
      <c r="R2610">
        <f>SUM(R2601:R2608)</f>
        <v/>
      </c>
      <c r="S2610">
        <f>SUM(S2601:S2608)</f>
        <v/>
      </c>
      <c r="U2610">
        <f>SUM(U2601:U2608)</f>
        <v/>
      </c>
      <c r="V2610">
        <f>SUM(V2601:V2608)</f>
        <v/>
      </c>
      <c r="W2610">
        <f>SUM(W2601:W2608)</f>
        <v/>
      </c>
      <c r="X2610">
        <f>SUM(X2601:X2608)</f>
        <v/>
      </c>
      <c r="Z2610">
        <f>SUM(Z2601:Z2608)</f>
        <v/>
      </c>
      <c r="AA2610">
        <f>SUM(AA2601:AA2608)</f>
        <v/>
      </c>
      <c r="AB2610">
        <f>SUM(AB2601:AB2608)</f>
        <v/>
      </c>
      <c r="AC2610">
        <f>SUM(AC2601:AC2608)</f>
        <v/>
      </c>
      <c r="AE2610">
        <f>SUM(AE2601:AE2608)</f>
        <v/>
      </c>
      <c r="AF2610">
        <f>SUM(AF2601:AF2608)</f>
        <v/>
      </c>
      <c r="AG2610">
        <f>SUM(AG2601:AG2608)</f>
        <v/>
      </c>
      <c r="AH2610">
        <f>SUM(AH2601:AH2608)</f>
        <v/>
      </c>
      <c r="AJ2610">
        <f>SUM(AJ2601:AJ2608)</f>
        <v/>
      </c>
      <c r="AK2610">
        <f>SUM(AK2601:AK2608)</f>
        <v/>
      </c>
      <c r="AL2610">
        <f>SUM(AL2601:AL2608)</f>
        <v/>
      </c>
      <c r="AM2610">
        <f>SUM(AM2601:AM2608)</f>
        <v/>
      </c>
      <c r="AO2610">
        <f>SUM(AO2601:AO2608)</f>
        <v/>
      </c>
      <c r="AP2610">
        <f>SUM(AP2601:AP2608)</f>
        <v/>
      </c>
      <c r="AQ2610">
        <f>SUM(AQ2601:AQ2608)</f>
        <v/>
      </c>
      <c r="AR2610">
        <f>SUM(AR2601:AR2608)</f>
        <v/>
      </c>
      <c r="AT2610">
        <f>SUM(AT2601:AT2608)</f>
        <v/>
      </c>
    </row>
    <row r="2611">
      <c r="A2611" t="inlineStr">
        <is>
          <t>Sum check</t>
        </is>
      </c>
      <c r="F2611">
        <f>F2609-F2610</f>
        <v/>
      </c>
      <c r="G2611">
        <f>G2609-G2610</f>
        <v/>
      </c>
      <c r="H2611">
        <f>H2609-H2610</f>
        <v/>
      </c>
      <c r="I2611">
        <f>I2609-I2610</f>
        <v/>
      </c>
      <c r="K2611">
        <f>K2609-K2610</f>
        <v/>
      </c>
      <c r="L2611">
        <f>L2609-L2610</f>
        <v/>
      </c>
      <c r="M2611">
        <f>M2609-M2610</f>
        <v/>
      </c>
      <c r="N2611">
        <f>N2609-N2610</f>
        <v/>
      </c>
      <c r="P2611">
        <f>P2609-P2610</f>
        <v/>
      </c>
      <c r="Q2611">
        <f>Q2609-Q2610</f>
        <v/>
      </c>
      <c r="R2611">
        <f>R2609-R2610</f>
        <v/>
      </c>
      <c r="S2611">
        <f>S2609-S2610</f>
        <v/>
      </c>
      <c r="U2611">
        <f>U2609-U2610</f>
        <v/>
      </c>
      <c r="V2611">
        <f>V2609-V2610</f>
        <v/>
      </c>
      <c r="W2611">
        <f>W2609-W2610</f>
        <v/>
      </c>
      <c r="X2611">
        <f>X2609-X2610</f>
        <v/>
      </c>
      <c r="Z2611">
        <f>Z2609-Z2610</f>
        <v/>
      </c>
      <c r="AA2611">
        <f>AA2609-AA2610</f>
        <v/>
      </c>
      <c r="AB2611">
        <f>AB2609-AB2610</f>
        <v/>
      </c>
      <c r="AC2611">
        <f>AC2609-AC2610</f>
        <v/>
      </c>
      <c r="AE2611">
        <f>AE2609-AE2610</f>
        <v/>
      </c>
      <c r="AF2611">
        <f>AF2609-AF2610</f>
        <v/>
      </c>
      <c r="AG2611">
        <f>AG2609-AG2610</f>
        <v/>
      </c>
      <c r="AH2611">
        <f>AH2609-AH2610</f>
        <v/>
      </c>
      <c r="AJ2611">
        <f>AJ2609-AJ2610</f>
        <v/>
      </c>
      <c r="AK2611">
        <f>AK2609-AK2610</f>
        <v/>
      </c>
      <c r="AL2611">
        <f>AL2609-AL2610</f>
        <v/>
      </c>
      <c r="AM2611">
        <f>AM2609-AM2610</f>
        <v/>
      </c>
      <c r="AO2611">
        <f>AO2609-AO2610</f>
        <v/>
      </c>
      <c r="AP2611">
        <f>AP2609-AP2610</f>
        <v/>
      </c>
      <c r="AQ2611">
        <f>AQ2609-AQ2610</f>
        <v/>
      </c>
      <c r="AR2611">
        <f>AR2609-AR2610</f>
        <v/>
      </c>
      <c r="AT2611">
        <f>AT2609-AT2610</f>
        <v/>
      </c>
    </row>
    <row r="2612">
      <c r="A2612" t="inlineStr">
        <is>
          <t>Link check</t>
        </is>
      </c>
      <c r="F2612">
        <f>F2609-F1270</f>
        <v/>
      </c>
      <c r="G2612">
        <f>G2609-G1270</f>
        <v/>
      </c>
      <c r="H2612">
        <f>H2609-H1270</f>
        <v/>
      </c>
      <c r="I2612">
        <f>I2609-I1270</f>
        <v/>
      </c>
      <c r="K2612">
        <f>K2609-K1270</f>
        <v/>
      </c>
      <c r="L2612">
        <f>L2609-L1270</f>
        <v/>
      </c>
      <c r="M2612">
        <f>M2609-M1270</f>
        <v/>
      </c>
      <c r="N2612">
        <f>N2609-N1270</f>
        <v/>
      </c>
      <c r="P2612">
        <f>P2609-P1270</f>
        <v/>
      </c>
      <c r="Q2612">
        <f>Q2609-Q1270</f>
        <v/>
      </c>
      <c r="R2612">
        <f>R2609-R1270</f>
        <v/>
      </c>
      <c r="S2612">
        <f>S2609-S1270</f>
        <v/>
      </c>
      <c r="U2612">
        <f>U2609-U2460</f>
        <v/>
      </c>
      <c r="V2612">
        <f>V2609-V2460</f>
        <v/>
      </c>
      <c r="W2612">
        <f>W2609-W2460</f>
        <v/>
      </c>
      <c r="X2612">
        <f>X2609-X2460</f>
        <v/>
      </c>
      <c r="Z2612">
        <f>Z2609-Z2460</f>
        <v/>
      </c>
      <c r="AA2612">
        <f>AA2609-AA2460</f>
        <v/>
      </c>
      <c r="AB2612">
        <f>AB2609-AB2460</f>
        <v/>
      </c>
      <c r="AC2612">
        <f>AC2609-AC2460</f>
        <v/>
      </c>
      <c r="AE2612">
        <f>AE2609-AE2460</f>
        <v/>
      </c>
      <c r="AF2612">
        <f>AF2609-AF2460</f>
        <v/>
      </c>
      <c r="AG2612">
        <f>AG2609-AG2460</f>
        <v/>
      </c>
      <c r="AH2612">
        <f>AH2609-AH2460</f>
        <v/>
      </c>
      <c r="AJ2612">
        <f>AJ2609-AJ2460</f>
        <v/>
      </c>
      <c r="AK2612">
        <f>AK2609-AK2460</f>
        <v/>
      </c>
      <c r="AL2612">
        <f>AL2609-AL2460</f>
        <v/>
      </c>
      <c r="AM2612">
        <f>AM2609-AM2460</f>
        <v/>
      </c>
      <c r="AO2612">
        <f>AO2609-AO2460</f>
        <v/>
      </c>
      <c r="AP2612">
        <f>AP2609-AP2460</f>
        <v/>
      </c>
      <c r="AQ2612">
        <f>AQ2609-AQ2460</f>
        <v/>
      </c>
      <c r="AR2612">
        <f>AR2609-AR2460</f>
        <v/>
      </c>
      <c r="AT2612">
        <f>AT2609-AT2460</f>
        <v/>
      </c>
    </row>
    <row r="2614">
      <c r="A2614" t="inlineStr">
        <is>
          <t>Fixed and floating interest rate exposure</t>
        </is>
      </c>
    </row>
    <row r="2615">
      <c r="A2615" t="inlineStr">
        <is>
          <t>Floating rate</t>
        </is>
      </c>
    </row>
    <row r="2616">
      <c r="A2616" t="inlineStr">
        <is>
          <t>Average rate</t>
        </is>
      </c>
    </row>
    <row r="2617">
      <c r="A2617" t="inlineStr">
        <is>
          <t>Corporate borrowings</t>
        </is>
      </c>
      <c r="C2617" t="inlineStr">
        <is>
          <t>Percent</t>
        </is>
      </c>
      <c r="D2617" t="inlineStr">
        <is>
          <t>QQQQ</t>
        </is>
      </c>
      <c r="S2617" t="n">
        <v>1.6</v>
      </c>
      <c r="W2617" t="n">
        <v>2</v>
      </c>
    </row>
    <row r="2618">
      <c r="A2618" t="inlineStr">
        <is>
          <t>Property-specific borrowings</t>
        </is>
      </c>
      <c r="C2618" t="inlineStr">
        <is>
          <t>Percent</t>
        </is>
      </c>
      <c r="D2618" t="inlineStr">
        <is>
          <t>QQQQ</t>
        </is>
      </c>
      <c r="N2618" t="n">
        <v>4.6</v>
      </c>
      <c r="P2618" t="n">
        <v>4.4</v>
      </c>
      <c r="Q2618" t="n">
        <v>4.7</v>
      </c>
      <c r="R2618" t="n">
        <v>4.8</v>
      </c>
      <c r="S2618" t="n">
        <v>4.8</v>
      </c>
      <c r="U2618" t="n">
        <v>5</v>
      </c>
      <c r="V2618" t="n">
        <v>5</v>
      </c>
      <c r="W2618" t="n">
        <v>5</v>
      </c>
      <c r="X2618" t="n">
        <v>5.1</v>
      </c>
      <c r="Z2618" t="n">
        <v>5.2</v>
      </c>
      <c r="AA2618" t="n">
        <v>5.1</v>
      </c>
      <c r="AB2618" t="n">
        <v>4.9</v>
      </c>
      <c r="AC2618" t="n">
        <v>4.4</v>
      </c>
      <c r="AE2618" t="n">
        <v>4</v>
      </c>
      <c r="AF2618" t="n">
        <v>3.3</v>
      </c>
      <c r="AG2618" t="n">
        <v>3.3</v>
      </c>
      <c r="AH2618" t="n">
        <v>3.4</v>
      </c>
      <c r="AJ2618" t="n">
        <v>3.2</v>
      </c>
      <c r="AK2618" t="n">
        <v>3.4</v>
      </c>
      <c r="AL2618" t="n">
        <v>3.4</v>
      </c>
      <c r="AM2618" t="n">
        <v>3.6</v>
      </c>
      <c r="AO2618" t="n">
        <v>3.9</v>
      </c>
      <c r="AP2618" t="n">
        <v>4.3</v>
      </c>
      <c r="AQ2618" t="n">
        <v>5.8</v>
      </c>
      <c r="AR2618" t="n">
        <v>7.1</v>
      </c>
      <c r="AT2618" t="n">
        <v>7.7</v>
      </c>
    </row>
    <row r="2619">
      <c r="A2619" t="inlineStr">
        <is>
          <t>Subsidiary borrowings</t>
        </is>
      </c>
      <c r="C2619" t="inlineStr">
        <is>
          <t>Percent</t>
        </is>
      </c>
      <c r="D2619" t="inlineStr">
        <is>
          <t>QQQQ</t>
        </is>
      </c>
      <c r="N2619" t="n">
        <v>2.7</v>
      </c>
      <c r="P2619" t="n">
        <v>2.7</v>
      </c>
      <c r="Q2619" t="n">
        <v>3.1</v>
      </c>
      <c r="R2619" t="n">
        <v>3.2</v>
      </c>
      <c r="S2619" t="n">
        <v>3.2</v>
      </c>
      <c r="U2619" t="n">
        <v>3.5</v>
      </c>
      <c r="V2619" t="n">
        <v>3.8</v>
      </c>
      <c r="W2619" t="n">
        <v>4</v>
      </c>
      <c r="X2619" t="n">
        <v>4</v>
      </c>
      <c r="Z2619" t="n">
        <v>4.3</v>
      </c>
      <c r="AA2619" t="n">
        <v>4</v>
      </c>
      <c r="AB2619" t="n">
        <v>3.9</v>
      </c>
      <c r="AC2619" t="n">
        <v>3.4</v>
      </c>
      <c r="AE2619" t="n">
        <v>2.7</v>
      </c>
      <c r="AF2619" t="n">
        <v>1.9</v>
      </c>
      <c r="AG2619" t="n">
        <v>1.6</v>
      </c>
      <c r="AH2619" t="n">
        <v>1.7</v>
      </c>
      <c r="AJ2619" t="n">
        <v>1.8</v>
      </c>
      <c r="AK2619" t="n">
        <v>1.9</v>
      </c>
      <c r="AL2619" t="n">
        <v>1.9</v>
      </c>
      <c r="AM2619" t="n">
        <v>2.4</v>
      </c>
      <c r="AO2619" t="n">
        <v>2.8</v>
      </c>
      <c r="AP2619" t="n">
        <v>3.6</v>
      </c>
      <c r="AQ2619" t="n">
        <v>5.1</v>
      </c>
      <c r="AR2619" t="n">
        <v>6.3</v>
      </c>
      <c r="AT2619" t="n">
        <v>7</v>
      </c>
    </row>
    <row r="2620">
      <c r="A2620" t="inlineStr">
        <is>
          <t>Total</t>
        </is>
      </c>
      <c r="C2620" t="inlineStr">
        <is>
          <t>Percent</t>
        </is>
      </c>
      <c r="D2620" t="inlineStr">
        <is>
          <t>QQQQ</t>
        </is>
      </c>
      <c r="N2620" t="n">
        <v>4.4</v>
      </c>
      <c r="P2620" t="n">
        <v>4.2</v>
      </c>
      <c r="Q2620" t="n">
        <v>4.3</v>
      </c>
      <c r="R2620" t="n">
        <v>4.5</v>
      </c>
      <c r="S2620" t="n">
        <v>4.6</v>
      </c>
      <c r="U2620" t="n">
        <v>4.9</v>
      </c>
      <c r="V2620" t="n">
        <v>4.9</v>
      </c>
      <c r="W2620" t="n">
        <v>4.9</v>
      </c>
      <c r="X2620" t="n">
        <v>5</v>
      </c>
      <c r="Z2620" t="n">
        <v>5.2</v>
      </c>
      <c r="AA2620" t="n">
        <v>5.1</v>
      </c>
      <c r="AB2620" t="n">
        <v>4.8</v>
      </c>
      <c r="AC2620" t="n">
        <v>4.4</v>
      </c>
      <c r="AE2620" t="n">
        <v>3.9</v>
      </c>
      <c r="AF2620" t="n">
        <v>3.2</v>
      </c>
      <c r="AG2620" t="n">
        <v>3.3</v>
      </c>
      <c r="AH2620" t="n">
        <v>3.4</v>
      </c>
      <c r="AJ2620" t="n">
        <v>3.2</v>
      </c>
      <c r="AK2620" t="n">
        <v>3.4</v>
      </c>
      <c r="AL2620" t="n">
        <v>3.4</v>
      </c>
      <c r="AM2620" t="n">
        <v>3.5</v>
      </c>
      <c r="AO2620" t="n">
        <v>3.9</v>
      </c>
      <c r="AP2620" t="n">
        <v>4.3</v>
      </c>
      <c r="AQ2620" t="n">
        <v>5.8</v>
      </c>
      <c r="AR2620" t="n">
        <v>7</v>
      </c>
      <c r="AT2620" t="n">
        <v>7.6</v>
      </c>
    </row>
    <row r="2622">
      <c r="A2622" t="inlineStr">
        <is>
          <t>Consolidated</t>
        </is>
      </c>
    </row>
    <row r="2623">
      <c r="A2623" t="inlineStr">
        <is>
          <t>Corporate borrowings</t>
        </is>
      </c>
      <c r="C2623" t="inlineStr">
        <is>
          <t>Million</t>
        </is>
      </c>
      <c r="D2623" t="inlineStr">
        <is>
          <t>QQQQ</t>
        </is>
      </c>
      <c r="S2623" t="n">
        <v>103</v>
      </c>
      <c r="W2623" t="n">
        <v>184</v>
      </c>
    </row>
    <row r="2624">
      <c r="A2624" t="inlineStr">
        <is>
          <t>Property-specific borrowings</t>
        </is>
      </c>
      <c r="C2624" t="inlineStr">
        <is>
          <t>Million</t>
        </is>
      </c>
      <c r="D2624" t="inlineStr">
        <is>
          <t>QQQQ</t>
        </is>
      </c>
      <c r="N2624" t="n">
        <v>23911</v>
      </c>
      <c r="Q2624" t="n">
        <v>27445</v>
      </c>
      <c r="R2624" t="n">
        <v>26415</v>
      </c>
      <c r="S2624" t="n">
        <v>30615</v>
      </c>
      <c r="U2624" t="n">
        <v>32336</v>
      </c>
      <c r="V2624" t="n">
        <v>38264</v>
      </c>
      <c r="W2624" t="n">
        <v>53589</v>
      </c>
      <c r="X2624" t="n">
        <v>63891</v>
      </c>
      <c r="Z2624" t="n">
        <v>63249</v>
      </c>
      <c r="AA2624" t="n">
        <v>69672</v>
      </c>
      <c r="AB2624" t="n">
        <v>68821</v>
      </c>
      <c r="AC2624" t="n">
        <v>78255</v>
      </c>
      <c r="AE2624" t="n">
        <v>71994</v>
      </c>
      <c r="AF2624" t="n">
        <v>76062</v>
      </c>
      <c r="AG2624" t="n">
        <v>75803</v>
      </c>
      <c r="AH2624" t="n">
        <v>73857</v>
      </c>
      <c r="AJ2624" t="n">
        <v>76226</v>
      </c>
      <c r="AK2624" t="n">
        <v>84109</v>
      </c>
      <c r="AL2624" t="n">
        <v>88887</v>
      </c>
      <c r="AM2624" t="n">
        <v>93616</v>
      </c>
      <c r="AO2624" t="n">
        <v>101358</v>
      </c>
      <c r="AP2624" t="n">
        <v>107549</v>
      </c>
      <c r="AQ2624" t="n">
        <v>124927</v>
      </c>
      <c r="AR2624" t="n">
        <v>129637</v>
      </c>
      <c r="AT2624" t="n">
        <v>135307</v>
      </c>
    </row>
    <row r="2625">
      <c r="A2625" t="inlineStr">
        <is>
          <t>Subsidiary borrowings</t>
        </is>
      </c>
      <c r="C2625" t="inlineStr">
        <is>
          <t>Million</t>
        </is>
      </c>
      <c r="D2625" t="inlineStr">
        <is>
          <t>QQQQ</t>
        </is>
      </c>
      <c r="N2625" t="n">
        <v>3379</v>
      </c>
      <c r="Q2625" t="n">
        <v>4820</v>
      </c>
      <c r="R2625" t="n">
        <v>3926</v>
      </c>
      <c r="S2625" t="n">
        <v>4209</v>
      </c>
      <c r="U2625" t="n">
        <v>3220</v>
      </c>
      <c r="V2625" t="n">
        <v>3570</v>
      </c>
      <c r="W2625" t="n">
        <v>3327</v>
      </c>
      <c r="X2625" t="n">
        <v>3304</v>
      </c>
      <c r="Z2625" t="n">
        <v>1667</v>
      </c>
      <c r="AA2625" t="n">
        <v>325</v>
      </c>
      <c r="AB2625" t="n">
        <v>2325</v>
      </c>
      <c r="AC2625" t="n">
        <v>2271</v>
      </c>
      <c r="AE2625" t="n">
        <v>3084</v>
      </c>
      <c r="AF2625" t="n">
        <v>2615</v>
      </c>
      <c r="AG2625" t="n">
        <v>2698</v>
      </c>
      <c r="AH2625" t="n">
        <v>3085</v>
      </c>
      <c r="AJ2625" t="n">
        <v>1587</v>
      </c>
      <c r="AK2625" t="n">
        <v>322</v>
      </c>
      <c r="AL2625" t="n">
        <v>4894</v>
      </c>
      <c r="AM2625" t="n">
        <v>4430</v>
      </c>
      <c r="AO2625" t="n">
        <v>5017</v>
      </c>
      <c r="AP2625" t="n">
        <v>6104</v>
      </c>
      <c r="AQ2625" t="n">
        <v>6737</v>
      </c>
      <c r="AR2625" t="n">
        <v>5794</v>
      </c>
      <c r="AT2625" t="n">
        <v>5759</v>
      </c>
    </row>
    <row r="2626">
      <c r="A2626" t="inlineStr">
        <is>
          <t>Total</t>
        </is>
      </c>
      <c r="C2626" t="inlineStr">
        <is>
          <t>Million</t>
        </is>
      </c>
      <c r="D2626" t="inlineStr">
        <is>
          <t>QQQQ</t>
        </is>
      </c>
      <c r="N2626" t="n">
        <v>27290</v>
      </c>
      <c r="Q2626" t="n">
        <v>32265</v>
      </c>
      <c r="R2626" t="n">
        <v>30341</v>
      </c>
      <c r="S2626" t="n">
        <v>34927</v>
      </c>
      <c r="U2626" t="n">
        <v>35556</v>
      </c>
      <c r="V2626" t="n">
        <v>41834</v>
      </c>
      <c r="W2626" t="n">
        <v>57100</v>
      </c>
      <c r="X2626" t="n">
        <v>67195</v>
      </c>
      <c r="Z2626" t="n">
        <v>64916</v>
      </c>
      <c r="AA2626" t="n">
        <v>69997</v>
      </c>
      <c r="AB2626" t="n">
        <v>71146</v>
      </c>
      <c r="AC2626" t="n">
        <v>80526</v>
      </c>
      <c r="AE2626" t="n">
        <v>75078</v>
      </c>
      <c r="AF2626" t="n">
        <v>78677</v>
      </c>
      <c r="AG2626" t="n">
        <v>78501</v>
      </c>
      <c r="AH2626" t="n">
        <v>76942</v>
      </c>
      <c r="AJ2626" t="n">
        <v>77813</v>
      </c>
      <c r="AK2626" t="n">
        <v>84431</v>
      </c>
      <c r="AL2626" t="n">
        <v>93781</v>
      </c>
      <c r="AM2626" t="n">
        <v>98046</v>
      </c>
      <c r="AO2626" t="n">
        <v>106375</v>
      </c>
      <c r="AP2626" t="n">
        <v>113653</v>
      </c>
      <c r="AQ2626" t="n">
        <v>131664</v>
      </c>
      <c r="AR2626" t="n">
        <v>135431</v>
      </c>
      <c r="AT2626" t="n">
        <v>141066</v>
      </c>
    </row>
    <row r="2627">
      <c r="A2627" t="inlineStr">
        <is>
          <t>Total-c</t>
        </is>
      </c>
      <c r="N2627">
        <f>SUM(N2623:N2625)</f>
        <v/>
      </c>
      <c r="Q2627">
        <f>SUM(Q2623:Q2625)</f>
        <v/>
      </c>
      <c r="R2627">
        <f>SUM(R2623:R2625)</f>
        <v/>
      </c>
      <c r="S2627">
        <f>SUM(S2623:S2625)</f>
        <v/>
      </c>
      <c r="U2627">
        <f>SUM(U2623:U2625)</f>
        <v/>
      </c>
      <c r="V2627">
        <f>SUM(V2623:V2625)</f>
        <v/>
      </c>
      <c r="W2627">
        <f>SUM(W2623:W2625)</f>
        <v/>
      </c>
      <c r="X2627">
        <f>SUM(X2623:X2625)</f>
        <v/>
      </c>
      <c r="Z2627">
        <f>SUM(Z2623:Z2625)</f>
        <v/>
      </c>
      <c r="AA2627">
        <f>SUM(AA2623:AA2625)</f>
        <v/>
      </c>
      <c r="AB2627">
        <f>SUM(AB2623:AB2625)</f>
        <v/>
      </c>
      <c r="AC2627">
        <f>SUM(AC2623:AC2625)</f>
        <v/>
      </c>
      <c r="AE2627">
        <f>SUM(AE2623:AE2625)</f>
        <v/>
      </c>
      <c r="AF2627">
        <f>SUM(AF2623:AF2625)</f>
        <v/>
      </c>
      <c r="AG2627">
        <f>SUM(AG2623:AG2625)</f>
        <v/>
      </c>
      <c r="AH2627">
        <f>SUM(AH2623:AH2625)</f>
        <v/>
      </c>
      <c r="AJ2627">
        <f>SUM(AJ2623:AJ2625)</f>
        <v/>
      </c>
      <c r="AK2627">
        <f>SUM(AK2623:AK2625)</f>
        <v/>
      </c>
      <c r="AL2627">
        <f>SUM(AL2623:AL2625)</f>
        <v/>
      </c>
      <c r="AM2627">
        <f>SUM(AM2623:AM2625)</f>
        <v/>
      </c>
      <c r="AO2627">
        <f>SUM(AO2623:AO2625)</f>
        <v/>
      </c>
      <c r="AP2627">
        <f>SUM(AP2623:AP2625)</f>
        <v/>
      </c>
      <c r="AQ2627">
        <f>SUM(AQ2623:AQ2625)</f>
        <v/>
      </c>
      <c r="AR2627">
        <f>SUM(AR2623:AR2625)</f>
        <v/>
      </c>
      <c r="AT2627">
        <f>SUM(AT2623:AT2625)</f>
        <v/>
      </c>
    </row>
    <row r="2628">
      <c r="A2628" t="inlineStr">
        <is>
          <t>Sum check</t>
        </is>
      </c>
      <c r="N2628">
        <f>N2626-N2627</f>
        <v/>
      </c>
      <c r="Q2628">
        <f>Q2626-Q2627</f>
        <v/>
      </c>
      <c r="R2628">
        <f>R2626-R2627</f>
        <v/>
      </c>
      <c r="S2628">
        <f>S2626-S2627</f>
        <v/>
      </c>
      <c r="U2628">
        <f>U2626-U2627</f>
        <v/>
      </c>
      <c r="V2628">
        <f>V2626-V2627</f>
        <v/>
      </c>
      <c r="W2628">
        <f>W2626-W2627</f>
        <v/>
      </c>
      <c r="X2628">
        <f>X2626-X2627</f>
        <v/>
      </c>
      <c r="Z2628">
        <f>Z2626-Z2627</f>
        <v/>
      </c>
      <c r="AA2628">
        <f>AA2626-AA2627</f>
        <v/>
      </c>
      <c r="AB2628">
        <f>AB2626-AB2627</f>
        <v/>
      </c>
      <c r="AC2628">
        <f>AC2626-AC2627</f>
        <v/>
      </c>
      <c r="AE2628">
        <f>AE2626-AE2627</f>
        <v/>
      </c>
      <c r="AF2628">
        <f>AF2626-AF2627</f>
        <v/>
      </c>
      <c r="AG2628">
        <f>AG2626-AG2627</f>
        <v/>
      </c>
      <c r="AH2628">
        <f>AH2626-AH2627</f>
        <v/>
      </c>
      <c r="AJ2628">
        <f>AJ2626-AJ2627</f>
        <v/>
      </c>
      <c r="AK2628">
        <f>AK2626-AK2627</f>
        <v/>
      </c>
      <c r="AL2628">
        <f>AL2626-AL2627</f>
        <v/>
      </c>
      <c r="AM2628">
        <f>AM2626-AM2627</f>
        <v/>
      </c>
      <c r="AO2628">
        <f>AO2626-AO2627</f>
        <v/>
      </c>
      <c r="AP2628">
        <f>AP2626-AP2627</f>
        <v/>
      </c>
      <c r="AQ2628">
        <f>AQ2626-AQ2627</f>
        <v/>
      </c>
      <c r="AR2628">
        <f>AR2626-AR2627</f>
        <v/>
      </c>
      <c r="AT2628">
        <f>AT2626-AT2627</f>
        <v/>
      </c>
    </row>
    <row r="2630">
      <c r="A2630" t="inlineStr">
        <is>
          <t>Fixed rate</t>
        </is>
      </c>
    </row>
    <row r="2631">
      <c r="A2631" t="inlineStr">
        <is>
          <t>Average rate</t>
        </is>
      </c>
    </row>
    <row r="2632">
      <c r="A2632" t="inlineStr">
        <is>
          <t>Corporate borrowings</t>
        </is>
      </c>
      <c r="C2632" t="inlineStr">
        <is>
          <t>Percent</t>
        </is>
      </c>
      <c r="D2632" t="inlineStr">
        <is>
          <t>QQQQ</t>
        </is>
      </c>
      <c r="N2632" t="n">
        <v>4.8</v>
      </c>
      <c r="P2632" t="n">
        <v>4.7</v>
      </c>
      <c r="Q2632" t="n">
        <v>4.6</v>
      </c>
      <c r="R2632" t="n">
        <v>4.6</v>
      </c>
      <c r="S2632" t="n">
        <v>4.6</v>
      </c>
      <c r="U2632" t="n">
        <v>4.6</v>
      </c>
      <c r="V2632" t="n">
        <v>4.6</v>
      </c>
      <c r="W2632" t="n">
        <v>4.6</v>
      </c>
      <c r="X2632" t="n">
        <v>4.5</v>
      </c>
      <c r="Z2632" t="n">
        <v>4.6</v>
      </c>
      <c r="AA2632" t="n">
        <v>4.6</v>
      </c>
      <c r="AB2632" t="n">
        <v>4.6</v>
      </c>
      <c r="AC2632" t="n">
        <v>4.6</v>
      </c>
      <c r="AE2632" t="n">
        <v>4.5</v>
      </c>
      <c r="AF2632" t="n">
        <v>4.5</v>
      </c>
      <c r="AG2632" t="n">
        <v>4.4</v>
      </c>
      <c r="AH2632" t="n">
        <v>4.4</v>
      </c>
      <c r="AJ2632" t="n">
        <v>4.4</v>
      </c>
      <c r="AK2632" t="n">
        <v>4.4</v>
      </c>
      <c r="AL2632" t="n">
        <v>4.2</v>
      </c>
      <c r="AM2632" t="n">
        <v>4.2</v>
      </c>
      <c r="AO2632" t="n">
        <v>4.2</v>
      </c>
      <c r="AP2632" t="n">
        <v>3.9</v>
      </c>
      <c r="AQ2632" t="n">
        <v>4.1</v>
      </c>
      <c r="AR2632" t="n">
        <v>4.2</v>
      </c>
      <c r="AT2632" t="n">
        <v>4.3</v>
      </c>
    </row>
    <row r="2633">
      <c r="A2633" t="inlineStr">
        <is>
          <t>Property specific borrowings</t>
        </is>
      </c>
      <c r="C2633" t="inlineStr">
        <is>
          <t>Percent</t>
        </is>
      </c>
      <c r="D2633" t="inlineStr">
        <is>
          <t>QQQQ</t>
        </is>
      </c>
      <c r="N2633" t="n">
        <v>5.2</v>
      </c>
      <c r="P2633" t="n">
        <v>5.1</v>
      </c>
      <c r="Q2633" t="n">
        <v>4.9</v>
      </c>
      <c r="R2633" t="n">
        <v>4.8</v>
      </c>
      <c r="S2633" t="n">
        <v>5</v>
      </c>
      <c r="U2633" t="n">
        <v>5</v>
      </c>
      <c r="V2633" t="n">
        <v>4.9</v>
      </c>
      <c r="W2633" t="n">
        <v>4.9</v>
      </c>
      <c r="X2633" t="n">
        <v>4.9</v>
      </c>
      <c r="Z2633" t="n">
        <v>5.2</v>
      </c>
      <c r="AA2633" t="n">
        <v>5.3</v>
      </c>
      <c r="AB2633" t="n">
        <v>5.3</v>
      </c>
      <c r="AC2633" t="n">
        <v>5.2</v>
      </c>
      <c r="AE2633" t="n">
        <v>5.1</v>
      </c>
      <c r="AF2633" t="n">
        <v>5</v>
      </c>
      <c r="AG2633" t="n">
        <v>5.2</v>
      </c>
      <c r="AH2633" t="n">
        <v>5.2</v>
      </c>
      <c r="AJ2633" t="n">
        <v>5.1</v>
      </c>
      <c r="AK2633" t="n">
        <v>5</v>
      </c>
      <c r="AL2633" t="n">
        <v>4.8</v>
      </c>
      <c r="AM2633" t="n">
        <v>4.8</v>
      </c>
      <c r="AO2633" t="n">
        <v>4.9</v>
      </c>
      <c r="AP2633" t="n">
        <v>5.1</v>
      </c>
      <c r="AQ2633" t="n">
        <v>5</v>
      </c>
      <c r="AR2633" t="n">
        <v>4.9</v>
      </c>
      <c r="AT2633" t="n">
        <v>5.1</v>
      </c>
    </row>
    <row r="2634">
      <c r="A2634" t="inlineStr">
        <is>
          <t>Subsidiary borrowings</t>
        </is>
      </c>
      <c r="C2634" t="inlineStr">
        <is>
          <t>Percent</t>
        </is>
      </c>
      <c r="D2634" t="inlineStr">
        <is>
          <t>QQQQ</t>
        </is>
      </c>
      <c r="N2634" t="n">
        <v>5.1</v>
      </c>
      <c r="P2634" t="n">
        <v>4.9</v>
      </c>
      <c r="Q2634" t="n">
        <v>4.8</v>
      </c>
      <c r="R2634" t="n">
        <v>4.8</v>
      </c>
      <c r="S2634" t="n">
        <v>4.8</v>
      </c>
      <c r="U2634" t="n">
        <v>4.8</v>
      </c>
      <c r="V2634" t="n">
        <v>4.9</v>
      </c>
      <c r="W2634" t="n">
        <v>4.8</v>
      </c>
      <c r="X2634" t="n">
        <v>4.8</v>
      </c>
      <c r="Z2634" t="n">
        <v>4.7</v>
      </c>
      <c r="AA2634" t="n">
        <v>4.7</v>
      </c>
      <c r="AB2634" t="n">
        <v>4.7</v>
      </c>
      <c r="AC2634" t="n">
        <v>4.6</v>
      </c>
      <c r="AE2634" t="n">
        <v>4.5</v>
      </c>
      <c r="AF2634" t="n">
        <v>4.4</v>
      </c>
      <c r="AG2634" t="n">
        <v>4.3</v>
      </c>
      <c r="AH2634" t="n">
        <v>4.3</v>
      </c>
      <c r="AJ2634" t="n">
        <v>4.2</v>
      </c>
      <c r="AK2634" t="n">
        <v>4</v>
      </c>
      <c r="AL2634" t="n">
        <v>4</v>
      </c>
      <c r="AM2634" t="n">
        <v>4</v>
      </c>
      <c r="AO2634" t="n">
        <v>4.1</v>
      </c>
      <c r="AP2634" t="n">
        <v>4.3</v>
      </c>
      <c r="AQ2634" t="n">
        <v>4.3</v>
      </c>
      <c r="AR2634" t="n">
        <v>4.5</v>
      </c>
      <c r="AT2634" t="n">
        <v>4.7</v>
      </c>
    </row>
    <row r="2635">
      <c r="A2635" t="inlineStr">
        <is>
          <t>Total</t>
        </is>
      </c>
      <c r="C2635" t="inlineStr">
        <is>
          <t>Percent</t>
        </is>
      </c>
      <c r="D2635" t="inlineStr">
        <is>
          <t>QQQQ</t>
        </is>
      </c>
      <c r="N2635" t="n">
        <v>5.1</v>
      </c>
      <c r="P2635" t="n">
        <v>5</v>
      </c>
      <c r="Q2635" t="n">
        <v>4.9</v>
      </c>
      <c r="R2635" t="n">
        <v>4.8</v>
      </c>
      <c r="S2635" t="n">
        <v>5</v>
      </c>
      <c r="U2635" t="n">
        <v>4.9</v>
      </c>
      <c r="V2635" t="n">
        <v>4.9</v>
      </c>
      <c r="W2635" t="n">
        <v>4.9</v>
      </c>
      <c r="X2635" t="n">
        <v>4.9</v>
      </c>
      <c r="Z2635" t="n">
        <v>5</v>
      </c>
      <c r="AA2635" t="n">
        <v>5.2</v>
      </c>
      <c r="AB2635" t="n">
        <v>5.1</v>
      </c>
      <c r="AC2635" t="n">
        <v>5</v>
      </c>
      <c r="AE2635" t="n">
        <v>5</v>
      </c>
      <c r="AF2635" t="n">
        <v>4.9</v>
      </c>
      <c r="AG2635" t="n">
        <v>5</v>
      </c>
      <c r="AH2635" t="n">
        <v>5</v>
      </c>
      <c r="AJ2635" t="n">
        <v>4.9</v>
      </c>
      <c r="AK2635" t="n">
        <v>4.8</v>
      </c>
      <c r="AL2635" t="n">
        <v>4.6</v>
      </c>
      <c r="AM2635" t="n">
        <v>4.7</v>
      </c>
      <c r="AO2635" t="n">
        <v>4.7</v>
      </c>
      <c r="AP2635" t="n">
        <v>4.8</v>
      </c>
      <c r="AQ2635" t="n">
        <v>4.8</v>
      </c>
      <c r="AR2635" t="n">
        <v>4.7</v>
      </c>
      <c r="AT2635" t="n">
        <v>4.9</v>
      </c>
    </row>
    <row r="2637">
      <c r="A2637" t="inlineStr">
        <is>
          <t>Consolidated</t>
        </is>
      </c>
    </row>
    <row r="2638">
      <c r="A2638" t="inlineStr">
        <is>
          <t>Corporate borrowings</t>
        </is>
      </c>
      <c r="C2638" t="inlineStr">
        <is>
          <t>Million</t>
        </is>
      </c>
      <c r="D2638" t="inlineStr">
        <is>
          <t>QQQQ</t>
        </is>
      </c>
      <c r="N2638" t="n">
        <v>4500</v>
      </c>
      <c r="Q2638" t="n">
        <v>4924</v>
      </c>
      <c r="R2638" t="n">
        <v>5705</v>
      </c>
      <c r="S2638" t="n">
        <v>5556</v>
      </c>
      <c r="U2638" t="n">
        <v>6476</v>
      </c>
      <c r="V2638" t="n">
        <v>6424</v>
      </c>
      <c r="W2638" t="n">
        <v>6477</v>
      </c>
      <c r="X2638" t="n">
        <v>6409</v>
      </c>
      <c r="Z2638" t="n">
        <v>7459</v>
      </c>
      <c r="AA2638" t="n">
        <v>7060</v>
      </c>
      <c r="AB2638" t="n">
        <v>7035</v>
      </c>
      <c r="AC2638" t="n">
        <v>7083</v>
      </c>
      <c r="AE2638" t="n">
        <v>7235</v>
      </c>
      <c r="AF2638" t="n">
        <v>8051</v>
      </c>
      <c r="AG2638" t="n">
        <v>8587</v>
      </c>
      <c r="AH2638" t="n">
        <v>9077</v>
      </c>
      <c r="AJ2638" t="n">
        <v>9102</v>
      </c>
      <c r="AK2638" t="n">
        <v>9145</v>
      </c>
      <c r="AL2638" t="n">
        <v>10309</v>
      </c>
      <c r="AM2638" t="n">
        <v>10875</v>
      </c>
      <c r="AO2638" t="n">
        <v>11154</v>
      </c>
      <c r="AP2638" t="n">
        <v>12054</v>
      </c>
      <c r="AQ2638" t="n">
        <v>11296</v>
      </c>
      <c r="AR2638" t="n">
        <v>11390</v>
      </c>
      <c r="AT2638" t="n">
        <v>12367</v>
      </c>
    </row>
    <row r="2639">
      <c r="A2639" t="inlineStr">
        <is>
          <t>Link check</t>
        </is>
      </c>
      <c r="N2639">
        <f>N2638-N1269+N2623</f>
        <v/>
      </c>
      <c r="Q2639">
        <f>Q2638-Q1269+Q2623</f>
        <v/>
      </c>
      <c r="R2639">
        <f>R2638-R1269+R2623</f>
        <v/>
      </c>
      <c r="S2639">
        <f>S2638-S1269+S2623</f>
        <v/>
      </c>
      <c r="U2639">
        <f>U2638-U1269+U2623</f>
        <v/>
      </c>
      <c r="V2639">
        <f>V2638-V1269+V2623</f>
        <v/>
      </c>
      <c r="W2639">
        <f>W2638-W1269+W2623</f>
        <v/>
      </c>
      <c r="X2639">
        <f>X2638-X1269+X2623</f>
        <v/>
      </c>
      <c r="Z2639">
        <f>Z2638-Z1269+Z2623</f>
        <v/>
      </c>
      <c r="AA2639">
        <f>AA2638-AA1269+AA2623</f>
        <v/>
      </c>
      <c r="AB2639">
        <f>AB2638-AB1269+AB2623</f>
        <v/>
      </c>
      <c r="AC2639">
        <f>AC2638-AC1269+AC2623</f>
        <v/>
      </c>
      <c r="AE2639">
        <f>AE2638-AE1269+AE2623</f>
        <v/>
      </c>
      <c r="AF2639">
        <f>AF2638-AF1269+AF2623</f>
        <v/>
      </c>
      <c r="AG2639">
        <f>AG2638-AG1269+AG2623</f>
        <v/>
      </c>
      <c r="AH2639">
        <f>AH2638-AH1269+AH2623</f>
        <v/>
      </c>
      <c r="AJ2639">
        <f>AJ2638-AJ1269+AJ2623</f>
        <v/>
      </c>
      <c r="AK2639">
        <f>AK2638-AK1269+AK2623</f>
        <v/>
      </c>
      <c r="AL2639">
        <f>AL2638-AL1269+AL2623</f>
        <v/>
      </c>
      <c r="AM2639">
        <f>AM2638-AM1269+AM2623</f>
        <v/>
      </c>
      <c r="AO2639">
        <f>AO2638-AO1269+AO2623</f>
        <v/>
      </c>
      <c r="AP2639">
        <f>AP2638-AP1269+AP2623</f>
        <v/>
      </c>
      <c r="AQ2639">
        <f>AQ2638-AQ1269+AQ2623</f>
        <v/>
      </c>
      <c r="AR2639">
        <f>AR2638-AR1269+AR2623</f>
        <v/>
      </c>
    </row>
    <row r="2640">
      <c r="A2640" t="inlineStr">
        <is>
          <t>Property specific borrowings</t>
        </is>
      </c>
      <c r="C2640" t="inlineStr">
        <is>
          <t>Million</t>
        </is>
      </c>
      <c r="D2640" t="inlineStr">
        <is>
          <t>QQQQ</t>
        </is>
      </c>
      <c r="N2640" t="n">
        <v>28531</v>
      </c>
      <c r="Q2640" t="n">
        <v>29801</v>
      </c>
      <c r="R2640" t="n">
        <v>30680</v>
      </c>
      <c r="S2640" t="n">
        <v>33106</v>
      </c>
      <c r="U2640" t="n">
        <v>33565</v>
      </c>
      <c r="V2640" t="n">
        <v>32374</v>
      </c>
      <c r="W2640" t="n">
        <v>37962</v>
      </c>
      <c r="X2640" t="n">
        <v>39318</v>
      </c>
      <c r="Z2640" t="n">
        <v>40993</v>
      </c>
      <c r="AA2640" t="n">
        <v>47474</v>
      </c>
      <c r="AB2640" t="n">
        <v>45748</v>
      </c>
      <c r="AC2640" t="n">
        <v>49614</v>
      </c>
      <c r="AE2640" t="n">
        <v>52500</v>
      </c>
      <c r="AF2640" t="n">
        <v>50807</v>
      </c>
      <c r="AG2640" t="n">
        <v>53843</v>
      </c>
      <c r="AH2640" t="n">
        <v>54699</v>
      </c>
      <c r="AJ2640" t="n">
        <v>53816</v>
      </c>
      <c r="AK2640" t="n">
        <v>50106</v>
      </c>
      <c r="AL2640" t="n">
        <v>53908</v>
      </c>
      <c r="AM2640" t="n">
        <v>58392</v>
      </c>
      <c r="AO2640" t="n">
        <v>58823</v>
      </c>
      <c r="AP2640" t="n">
        <v>65117</v>
      </c>
      <c r="AQ2640" t="n">
        <v>53003</v>
      </c>
      <c r="AR2640" t="n">
        <v>57908</v>
      </c>
      <c r="AT2640" t="n">
        <v>58871</v>
      </c>
    </row>
    <row r="2641">
      <c r="A2641" t="inlineStr">
        <is>
          <t>Subsidiary borrowings</t>
        </is>
      </c>
      <c r="C2641" t="inlineStr">
        <is>
          <t>Million</t>
        </is>
      </c>
      <c r="D2641" t="inlineStr">
        <is>
          <t>QQQQ</t>
        </is>
      </c>
      <c r="N2641" t="n">
        <v>4570</v>
      </c>
      <c r="Q2641" t="n">
        <v>5009</v>
      </c>
      <c r="R2641" t="n">
        <v>5561</v>
      </c>
      <c r="S2641" t="n">
        <v>4800</v>
      </c>
      <c r="U2641" t="n">
        <v>4718</v>
      </c>
      <c r="V2641" t="n">
        <v>4537</v>
      </c>
      <c r="W2641" t="n">
        <v>5435</v>
      </c>
      <c r="X2641" t="n">
        <v>5296</v>
      </c>
      <c r="Z2641" t="n">
        <v>5641</v>
      </c>
      <c r="AA2641" t="n">
        <v>5900</v>
      </c>
      <c r="AB2641" t="n">
        <v>6310</v>
      </c>
      <c r="AC2641" t="n">
        <v>6152</v>
      </c>
      <c r="AE2641" t="n">
        <v>6182</v>
      </c>
      <c r="AF2641" t="n">
        <v>6878</v>
      </c>
      <c r="AG2641" t="n">
        <v>7886</v>
      </c>
      <c r="AH2641" t="n">
        <v>7683</v>
      </c>
      <c r="AJ2641" t="n">
        <v>7857</v>
      </c>
      <c r="AK2641" t="n">
        <v>8589</v>
      </c>
      <c r="AL2641" t="n">
        <v>8476</v>
      </c>
      <c r="AM2641" t="n">
        <v>8619</v>
      </c>
      <c r="AO2641" t="n">
        <v>8682</v>
      </c>
      <c r="AP2641" t="n">
        <v>8815</v>
      </c>
      <c r="AQ2641" t="n">
        <v>8514</v>
      </c>
      <c r="AR2641" t="n">
        <v>9346</v>
      </c>
      <c r="AT2641" t="n">
        <v>10523</v>
      </c>
    </row>
    <row r="2642">
      <c r="A2642" t="inlineStr">
        <is>
          <t>Total</t>
        </is>
      </c>
      <c r="C2642" t="inlineStr">
        <is>
          <t>Million</t>
        </is>
      </c>
      <c r="D2642" t="inlineStr">
        <is>
          <t>QQQQ</t>
        </is>
      </c>
      <c r="N2642" t="n">
        <v>37601</v>
      </c>
      <c r="Q2642" t="n">
        <v>39734</v>
      </c>
      <c r="R2642" t="n">
        <v>41946</v>
      </c>
      <c r="S2642" t="n">
        <v>43462</v>
      </c>
      <c r="U2642" t="n">
        <v>44759</v>
      </c>
      <c r="V2642" t="n">
        <v>43335</v>
      </c>
      <c r="W2642" t="n">
        <v>49874</v>
      </c>
      <c r="X2642" t="n">
        <v>51023</v>
      </c>
      <c r="Z2642" t="n">
        <v>54093</v>
      </c>
      <c r="AA2642" t="n">
        <v>60434</v>
      </c>
      <c r="AB2642" t="n">
        <v>59093</v>
      </c>
      <c r="AC2642" t="n">
        <v>62849</v>
      </c>
      <c r="AE2642" t="n">
        <v>65917</v>
      </c>
      <c r="AF2642" t="n">
        <v>65736</v>
      </c>
      <c r="AG2642" t="n">
        <v>70316</v>
      </c>
      <c r="AH2642" t="n">
        <v>71459</v>
      </c>
      <c r="AJ2642" t="n">
        <v>70775</v>
      </c>
      <c r="AK2642" t="n">
        <v>67840</v>
      </c>
      <c r="AL2642" t="n">
        <v>72693</v>
      </c>
      <c r="AM2642" t="n">
        <v>77886</v>
      </c>
      <c r="AO2642" t="n">
        <v>78659</v>
      </c>
      <c r="AP2642" t="n">
        <v>85986</v>
      </c>
      <c r="AQ2642" t="n">
        <v>72813</v>
      </c>
      <c r="AR2642" t="n">
        <v>78644</v>
      </c>
      <c r="AT2642" t="n">
        <v>81761</v>
      </c>
    </row>
    <row r="2643">
      <c r="A2643" t="inlineStr">
        <is>
          <t>Total-c</t>
        </is>
      </c>
      <c r="N2643">
        <f>SUM(N2640:N2641,N2638)</f>
        <v/>
      </c>
      <c r="Q2643">
        <f>SUM(Q2640:Q2641,Q2638)</f>
        <v/>
      </c>
      <c r="R2643">
        <f>SUM(R2640:R2641,R2638)</f>
        <v/>
      </c>
      <c r="S2643">
        <f>SUM(S2640:S2641,S2638)</f>
        <v/>
      </c>
      <c r="U2643">
        <f>SUM(U2640:U2641,U2638)</f>
        <v/>
      </c>
      <c r="V2643">
        <f>SUM(V2640:V2641,V2638)</f>
        <v/>
      </c>
      <c r="W2643">
        <f>SUM(W2640:W2641,W2638)</f>
        <v/>
      </c>
      <c r="X2643">
        <f>SUM(X2640:X2641,X2638)</f>
        <v/>
      </c>
      <c r="Z2643">
        <f>SUM(Z2640:Z2641,Z2638)</f>
        <v/>
      </c>
      <c r="AA2643">
        <f>SUM(AA2640:AA2641,AA2638)</f>
        <v/>
      </c>
      <c r="AB2643">
        <f>SUM(AB2640:AB2641,AB2638)</f>
        <v/>
      </c>
      <c r="AC2643">
        <f>SUM(AC2640:AC2641,AC2638)</f>
        <v/>
      </c>
      <c r="AE2643">
        <f>SUM(AE2640:AE2641,AE2638)</f>
        <v/>
      </c>
      <c r="AF2643">
        <f>SUM(AF2640:AF2641,AF2638)</f>
        <v/>
      </c>
      <c r="AG2643">
        <f>SUM(AG2640:AG2641,AG2638)</f>
        <v/>
      </c>
      <c r="AH2643">
        <f>SUM(AH2640:AH2641,AH2638)</f>
        <v/>
      </c>
      <c r="AJ2643">
        <f>SUM(AJ2640:AJ2641,AJ2638)</f>
        <v/>
      </c>
      <c r="AK2643">
        <f>SUM(AK2640:AK2641,AK2638)</f>
        <v/>
      </c>
      <c r="AL2643">
        <f>SUM(AL2640:AL2641,AL2638)</f>
        <v/>
      </c>
      <c r="AM2643">
        <f>SUM(AM2640:AM2641,AM2638)</f>
        <v/>
      </c>
      <c r="AO2643">
        <f>SUM(AO2640:AO2641,AO2638)</f>
        <v/>
      </c>
      <c r="AP2643">
        <f>SUM(AP2640:AP2641,AP2638)</f>
        <v/>
      </c>
      <c r="AQ2643">
        <f>SUM(AQ2640:AQ2641,AQ2638)</f>
        <v/>
      </c>
      <c r="AR2643">
        <f>SUM(AR2640:AR2641,AR2638)</f>
        <v/>
      </c>
      <c r="AT2643">
        <f>SUM(AT2640:AT2641,AT2638)</f>
        <v/>
      </c>
    </row>
    <row r="2644">
      <c r="A2644" t="inlineStr">
        <is>
          <t>Sum check</t>
        </is>
      </c>
      <c r="N2644">
        <f>N2642-N2643</f>
        <v/>
      </c>
      <c r="Q2644">
        <f>Q2642-Q2643</f>
        <v/>
      </c>
      <c r="R2644">
        <f>R2642-R2643</f>
        <v/>
      </c>
      <c r="S2644">
        <f>S2642-S2643</f>
        <v/>
      </c>
      <c r="U2644">
        <f>U2642-U2643</f>
        <v/>
      </c>
      <c r="V2644">
        <f>V2642-V2643</f>
        <v/>
      </c>
      <c r="W2644">
        <f>W2642-W2643</f>
        <v/>
      </c>
      <c r="X2644">
        <f>X2642-X2643</f>
        <v/>
      </c>
      <c r="Z2644">
        <f>Z2642-Z2643</f>
        <v/>
      </c>
      <c r="AA2644">
        <f>AA2642-AA2643</f>
        <v/>
      </c>
      <c r="AB2644">
        <f>AB2642-AB2643</f>
        <v/>
      </c>
      <c r="AC2644">
        <f>AC2642-AC2643</f>
        <v/>
      </c>
      <c r="AE2644">
        <f>AE2642-AE2643</f>
        <v/>
      </c>
      <c r="AF2644">
        <f>AF2642-AF2643</f>
        <v/>
      </c>
      <c r="AG2644">
        <f>AG2642-AG2643</f>
        <v/>
      </c>
      <c r="AH2644">
        <f>AH2642-AH2643</f>
        <v/>
      </c>
      <c r="AJ2644">
        <f>AJ2642-AJ2643</f>
        <v/>
      </c>
      <c r="AK2644">
        <f>AK2642-AK2643</f>
        <v/>
      </c>
      <c r="AL2644">
        <f>AL2642-AL2643</f>
        <v/>
      </c>
      <c r="AM2644">
        <f>AM2642-AM2643</f>
        <v/>
      </c>
      <c r="AO2644">
        <f>AO2642-AO2643</f>
        <v/>
      </c>
      <c r="AP2644">
        <f>AP2642-AP2643</f>
        <v/>
      </c>
      <c r="AQ2644">
        <f>AQ2642-AQ2643</f>
        <v/>
      </c>
      <c r="AR2644">
        <f>AR2642-AR2643</f>
        <v/>
      </c>
      <c r="AT2644">
        <f>AT2642-AT2643</f>
        <v/>
      </c>
    </row>
    <row r="2646">
      <c r="A2646" t="inlineStr">
        <is>
          <t>Preferred equity</t>
        </is>
      </c>
    </row>
    <row r="2647">
      <c r="A2647" t="inlineStr">
        <is>
          <t>Average rate</t>
        </is>
      </c>
    </row>
    <row r="2648">
      <c r="A2648" t="inlineStr">
        <is>
          <t>Floating rate perpetual</t>
        </is>
      </c>
      <c r="C2648" t="inlineStr">
        <is>
          <t>Percent</t>
        </is>
      </c>
      <c r="D2648" t="inlineStr">
        <is>
          <t>QQQQ</t>
        </is>
      </c>
      <c r="F2648" t="n">
        <v>1.98</v>
      </c>
      <c r="G2648" t="n">
        <v>1.99</v>
      </c>
      <c r="H2648" t="n">
        <v>1.87</v>
      </c>
      <c r="I2648" t="n">
        <v>1.92</v>
      </c>
      <c r="K2648" t="n">
        <v>1.94</v>
      </c>
      <c r="L2648" t="n">
        <v>1.99</v>
      </c>
      <c r="M2648" t="n">
        <v>1.98</v>
      </c>
      <c r="N2648" t="n">
        <v>1.97</v>
      </c>
      <c r="P2648" t="n">
        <v>2</v>
      </c>
      <c r="Q2648" t="n">
        <v>2</v>
      </c>
      <c r="R2648" t="n">
        <v>2.8</v>
      </c>
      <c r="S2648" t="n">
        <v>2.3</v>
      </c>
      <c r="U2648" t="n">
        <v>2.4</v>
      </c>
      <c r="V2648" t="n">
        <v>2.6</v>
      </c>
      <c r="W2648" t="n">
        <v>2.7</v>
      </c>
      <c r="X2648" t="n">
        <v>2.9</v>
      </c>
      <c r="Z2648" t="n">
        <v>2.9</v>
      </c>
      <c r="AA2648" t="n">
        <v>2.9</v>
      </c>
      <c r="AB2648" t="n">
        <v>2.9</v>
      </c>
      <c r="AC2648" t="n">
        <v>2.9</v>
      </c>
      <c r="AE2648" t="n">
        <v>2.9</v>
      </c>
      <c r="AF2648" t="n">
        <v>2</v>
      </c>
      <c r="AG2648" t="n">
        <v>1.8</v>
      </c>
      <c r="AH2648" t="n">
        <v>1.8</v>
      </c>
      <c r="AJ2648" t="n">
        <v>1.8</v>
      </c>
      <c r="AK2648" t="n">
        <v>1.8</v>
      </c>
      <c r="AL2648" t="n">
        <v>2.2</v>
      </c>
      <c r="AM2648" t="n">
        <v>2.3</v>
      </c>
      <c r="AO2648" t="n">
        <v>3.1</v>
      </c>
      <c r="AP2648" t="n">
        <v>3.6</v>
      </c>
      <c r="AQ2648" t="n">
        <v>3.8</v>
      </c>
      <c r="AR2648" t="n">
        <v>4.3</v>
      </c>
      <c r="AT2648" t="n">
        <v>4.8</v>
      </c>
    </row>
    <row r="2649">
      <c r="A2649" t="inlineStr">
        <is>
          <t>Fixed rate perpetual</t>
        </is>
      </c>
      <c r="C2649" t="inlineStr">
        <is>
          <t>Percent</t>
        </is>
      </c>
      <c r="D2649" t="inlineStr">
        <is>
          <t>QQQQ</t>
        </is>
      </c>
      <c r="F2649" t="n">
        <v>4.82</v>
      </c>
      <c r="G2649" t="n">
        <v>4.82</v>
      </c>
      <c r="H2649" t="n">
        <v>4.82</v>
      </c>
      <c r="I2649" t="n">
        <v>4.82</v>
      </c>
      <c r="K2649" t="n">
        <v>4.82</v>
      </c>
      <c r="L2649" t="n">
        <v>4.82</v>
      </c>
      <c r="M2649" t="n">
        <v>4.82</v>
      </c>
      <c r="N2649" t="n">
        <v>4.82</v>
      </c>
      <c r="P2649" t="n">
        <v>4.8</v>
      </c>
      <c r="Q2649" t="n">
        <v>4.8</v>
      </c>
      <c r="R2649" t="n">
        <v>4.8</v>
      </c>
      <c r="S2649" t="n">
        <v>4.8</v>
      </c>
      <c r="U2649" t="n">
        <v>4.8</v>
      </c>
      <c r="V2649" t="n">
        <v>4.8</v>
      </c>
      <c r="W2649" t="n">
        <v>4.8</v>
      </c>
      <c r="X2649" t="n">
        <v>4.8</v>
      </c>
      <c r="Z2649" t="n">
        <v>4.8</v>
      </c>
      <c r="AA2649" t="n">
        <v>4.8</v>
      </c>
      <c r="AB2649" t="n">
        <v>4.8</v>
      </c>
      <c r="AC2649" t="n">
        <v>4.8</v>
      </c>
      <c r="AE2649" t="n">
        <v>4.8</v>
      </c>
      <c r="AF2649" t="n">
        <v>4.8</v>
      </c>
      <c r="AG2649" t="n">
        <v>4.8</v>
      </c>
      <c r="AH2649" t="n">
        <v>4.8</v>
      </c>
      <c r="AJ2649" t="n">
        <v>4.8</v>
      </c>
      <c r="AK2649" t="n">
        <v>4.7</v>
      </c>
      <c r="AL2649" t="n">
        <v>4.8</v>
      </c>
      <c r="AM2649" t="n">
        <v>4.8</v>
      </c>
      <c r="AO2649" t="n">
        <v>4.8</v>
      </c>
      <c r="AP2649" t="n">
        <v>4.8</v>
      </c>
      <c r="AQ2649" t="n">
        <v>4.8</v>
      </c>
      <c r="AR2649" t="n">
        <v>4.8</v>
      </c>
      <c r="AT2649" t="n">
        <v>4.8</v>
      </c>
    </row>
    <row r="2650">
      <c r="A2650" t="inlineStr">
        <is>
          <t>Fixed rate reset perpetual</t>
        </is>
      </c>
      <c r="C2650" t="inlineStr">
        <is>
          <t>Percent</t>
        </is>
      </c>
      <c r="D2650" t="inlineStr">
        <is>
          <t>QQQQ</t>
        </is>
      </c>
      <c r="F2650" t="n">
        <v>4.59</v>
      </c>
      <c r="G2650" t="n">
        <v>4.59</v>
      </c>
      <c r="H2650" t="n">
        <v>4.59</v>
      </c>
      <c r="I2650" t="n">
        <v>4.63</v>
      </c>
      <c r="K2650" t="n">
        <v>4.63</v>
      </c>
      <c r="L2650" t="n">
        <v>4.61</v>
      </c>
      <c r="M2650" t="n">
        <v>4.39</v>
      </c>
      <c r="N2650" t="n">
        <v>4.42</v>
      </c>
      <c r="P2650" t="n">
        <v>4.4</v>
      </c>
      <c r="Q2650" t="n">
        <v>4.3</v>
      </c>
      <c r="R2650" t="n">
        <v>4.2</v>
      </c>
      <c r="S2650" t="n">
        <v>4.2</v>
      </c>
      <c r="U2650" t="n">
        <v>4.2</v>
      </c>
      <c r="V2650" t="n">
        <v>4.2</v>
      </c>
      <c r="W2650" t="n">
        <v>4.2</v>
      </c>
      <c r="X2650" t="n">
        <v>4.3</v>
      </c>
      <c r="Z2650" t="n">
        <v>4.3</v>
      </c>
      <c r="AA2650" t="n">
        <v>4.3</v>
      </c>
      <c r="AB2650" t="n">
        <v>4.3</v>
      </c>
      <c r="AC2650" t="n">
        <v>4.3</v>
      </c>
      <c r="AE2650" t="n">
        <v>4.2</v>
      </c>
      <c r="AF2650" t="n">
        <v>4.2</v>
      </c>
      <c r="AG2650" t="n">
        <v>4.1</v>
      </c>
      <c r="AH2650" t="n">
        <v>4.1</v>
      </c>
      <c r="AJ2650" t="n">
        <v>4.1</v>
      </c>
      <c r="AK2650" t="n">
        <v>4.1</v>
      </c>
      <c r="AL2650" t="n">
        <v>4.1</v>
      </c>
      <c r="AM2650" t="n">
        <v>4.1</v>
      </c>
      <c r="AO2650" t="n">
        <v>4.2</v>
      </c>
      <c r="AP2650" t="n">
        <v>4.3</v>
      </c>
      <c r="AQ2650" t="n">
        <v>4.3</v>
      </c>
      <c r="AR2650" t="n">
        <v>4.3</v>
      </c>
      <c r="AT2650" t="n">
        <v>4.6</v>
      </c>
    </row>
    <row r="2651">
      <c r="A2651" t="inlineStr">
        <is>
          <t>Total</t>
        </is>
      </c>
      <c r="C2651" t="inlineStr">
        <is>
          <t>Percent</t>
        </is>
      </c>
      <c r="D2651" t="inlineStr">
        <is>
          <t>QQQQ</t>
        </is>
      </c>
      <c r="F2651" t="n">
        <v>4.29</v>
      </c>
      <c r="G2651" t="n">
        <v>4.29</v>
      </c>
      <c r="H2651" t="n">
        <v>4.27</v>
      </c>
      <c r="I2651" t="n">
        <v>4.32</v>
      </c>
      <c r="K2651" t="n">
        <v>4.35</v>
      </c>
      <c r="L2651" t="n">
        <v>4.29</v>
      </c>
      <c r="M2651" t="n">
        <v>4.14</v>
      </c>
      <c r="N2651" t="n">
        <v>4.17</v>
      </c>
      <c r="P2651" t="n">
        <v>4.2</v>
      </c>
      <c r="Q2651" t="n">
        <v>4.1</v>
      </c>
      <c r="R2651" t="n">
        <v>4.1</v>
      </c>
      <c r="S2651" t="n">
        <v>4.1</v>
      </c>
      <c r="U2651" t="n">
        <v>4.1</v>
      </c>
      <c r="V2651" t="n">
        <v>4.1</v>
      </c>
      <c r="W2651" t="n">
        <v>4.1</v>
      </c>
      <c r="X2651" t="n">
        <v>4.2</v>
      </c>
      <c r="Z2651" t="n">
        <v>4.2</v>
      </c>
      <c r="AA2651" t="n">
        <v>4.2</v>
      </c>
      <c r="AB2651" t="n">
        <v>4.2</v>
      </c>
      <c r="AC2651" t="n">
        <v>4.2</v>
      </c>
      <c r="AE2651" t="n">
        <v>4.2</v>
      </c>
      <c r="AF2651" t="n">
        <v>4</v>
      </c>
      <c r="AG2651" t="n">
        <v>3.9</v>
      </c>
      <c r="AH2651" t="n">
        <v>3.9</v>
      </c>
      <c r="AJ2651" t="n">
        <v>3.9</v>
      </c>
      <c r="AK2651" t="n">
        <v>3.9</v>
      </c>
      <c r="AL2651" t="n">
        <v>4</v>
      </c>
      <c r="AM2651" t="n">
        <v>4</v>
      </c>
      <c r="AO2651" t="n">
        <v>4.1</v>
      </c>
      <c r="AP2651" t="n">
        <v>4.3</v>
      </c>
      <c r="AQ2651" t="n">
        <v>4.3</v>
      </c>
      <c r="AR2651" t="n">
        <v>4.4</v>
      </c>
      <c r="AT2651" t="n">
        <v>4.6</v>
      </c>
    </row>
    <row r="2653">
      <c r="A2653" t="inlineStr">
        <is>
          <t>Amount</t>
        </is>
      </c>
    </row>
    <row r="2654">
      <c r="A2654" t="inlineStr">
        <is>
          <t>Fixed rate-reset</t>
        </is>
      </c>
      <c r="C2654" t="inlineStr">
        <is>
          <t>Million</t>
        </is>
      </c>
      <c r="D2654" t="inlineStr">
        <is>
          <t>QQQQ</t>
        </is>
      </c>
      <c r="F2654" t="n">
        <v>2316</v>
      </c>
      <c r="G2654" t="n">
        <v>2316</v>
      </c>
      <c r="H2654" t="n">
        <v>2316</v>
      </c>
      <c r="I2654" t="n">
        <v>2506</v>
      </c>
      <c r="K2654" t="n">
        <v>2506</v>
      </c>
      <c r="L2654" t="n">
        <v>2501</v>
      </c>
      <c r="M2654" t="n">
        <v>2464</v>
      </c>
      <c r="N2654" t="n">
        <v>2669</v>
      </c>
      <c r="P2654" t="n">
        <v>2669</v>
      </c>
      <c r="Q2654" t="n">
        <v>2669</v>
      </c>
      <c r="R2654" t="n">
        <v>2915</v>
      </c>
      <c r="S2654" t="n">
        <v>2912</v>
      </c>
      <c r="U2654" t="n">
        <v>2912</v>
      </c>
      <c r="V2654" t="n">
        <v>2912</v>
      </c>
      <c r="W2654" t="n">
        <v>2912</v>
      </c>
      <c r="X2654" t="n">
        <v>2893</v>
      </c>
      <c r="Z2654" t="n">
        <v>2878</v>
      </c>
      <c r="AA2654" t="n">
        <v>2877</v>
      </c>
      <c r="AB2654" t="n">
        <v>2876</v>
      </c>
      <c r="AC2654" t="n">
        <v>2875</v>
      </c>
      <c r="AE2654" t="n">
        <v>2875</v>
      </c>
      <c r="AF2654" t="n">
        <v>2875</v>
      </c>
      <c r="AG2654" t="n">
        <v>2875</v>
      </c>
      <c r="AH2654" t="n">
        <v>2875</v>
      </c>
      <c r="AJ2654" t="n">
        <v>2875</v>
      </c>
      <c r="AK2654" t="n">
        <v>2875</v>
      </c>
      <c r="AL2654" t="n">
        <v>2875</v>
      </c>
      <c r="AM2654" t="n">
        <v>2901</v>
      </c>
      <c r="AO2654" t="n">
        <v>2901</v>
      </c>
      <c r="AP2654" t="n">
        <v>2901</v>
      </c>
      <c r="AQ2654" t="n">
        <v>2901</v>
      </c>
      <c r="AR2654" t="n">
        <v>2901</v>
      </c>
      <c r="AT2654" t="n">
        <v>2901</v>
      </c>
    </row>
    <row r="2655">
      <c r="A2655" t="inlineStr">
        <is>
          <t>Fixed rate</t>
        </is>
      </c>
      <c r="C2655" t="inlineStr">
        <is>
          <t>Million</t>
        </is>
      </c>
      <c r="D2655" t="inlineStr">
        <is>
          <t>QQQQ</t>
        </is>
      </c>
      <c r="F2655" t="n">
        <v>753</v>
      </c>
      <c r="G2655" t="n">
        <v>753</v>
      </c>
      <c r="H2655" t="n">
        <v>753</v>
      </c>
      <c r="I2655" t="n">
        <v>753</v>
      </c>
      <c r="K2655" t="n">
        <v>753</v>
      </c>
      <c r="L2655" t="n">
        <v>753</v>
      </c>
      <c r="M2655" t="n">
        <v>753</v>
      </c>
      <c r="N2655" t="n">
        <v>753</v>
      </c>
      <c r="P2655" t="n">
        <v>749</v>
      </c>
      <c r="Q2655" t="n">
        <v>749</v>
      </c>
      <c r="R2655" t="n">
        <v>749</v>
      </c>
      <c r="S2655" t="n">
        <v>749</v>
      </c>
      <c r="U2655" t="n">
        <v>749</v>
      </c>
      <c r="V2655" t="n">
        <v>749</v>
      </c>
      <c r="W2655" t="n">
        <v>749</v>
      </c>
      <c r="X2655" t="n">
        <v>744</v>
      </c>
      <c r="Z2655" t="n">
        <v>740</v>
      </c>
      <c r="AA2655" t="n">
        <v>738</v>
      </c>
      <c r="AB2655" t="n">
        <v>738</v>
      </c>
      <c r="AC2655" t="n">
        <v>739</v>
      </c>
      <c r="AE2655" t="n">
        <v>739</v>
      </c>
      <c r="AF2655" t="n">
        <v>739</v>
      </c>
      <c r="AG2655" t="n">
        <v>739</v>
      </c>
      <c r="AH2655" t="n">
        <v>739</v>
      </c>
      <c r="AJ2655" t="n">
        <v>739</v>
      </c>
      <c r="AK2655" t="n">
        <v>739</v>
      </c>
      <c r="AL2655" t="n">
        <v>739</v>
      </c>
      <c r="AM2655" t="n">
        <v>739</v>
      </c>
      <c r="AO2655" t="n">
        <v>739</v>
      </c>
      <c r="AP2655" t="n">
        <v>739</v>
      </c>
      <c r="AQ2655" t="n">
        <v>739</v>
      </c>
      <c r="AR2655" t="n">
        <v>739</v>
      </c>
      <c r="AT2655" t="n">
        <v>739</v>
      </c>
    </row>
    <row r="2656">
      <c r="A2656" t="inlineStr">
        <is>
          <t>Floating rate</t>
        </is>
      </c>
      <c r="C2656" t="inlineStr">
        <is>
          <t>Million</t>
        </is>
      </c>
      <c r="D2656" t="inlineStr">
        <is>
          <t>QQQQ</t>
        </is>
      </c>
      <c r="F2656" t="n">
        <v>480</v>
      </c>
      <c r="G2656" t="n">
        <v>480</v>
      </c>
      <c r="H2656" t="n">
        <v>480</v>
      </c>
      <c r="I2656" t="n">
        <v>480</v>
      </c>
      <c r="K2656" t="n">
        <v>480</v>
      </c>
      <c r="L2656" t="n">
        <v>480</v>
      </c>
      <c r="M2656" t="n">
        <v>515</v>
      </c>
      <c r="N2656" t="n">
        <v>532</v>
      </c>
      <c r="P2656" t="n">
        <v>532</v>
      </c>
      <c r="Q2656" t="n">
        <v>531</v>
      </c>
      <c r="R2656" t="n">
        <v>532</v>
      </c>
      <c r="S2656" t="n">
        <v>531</v>
      </c>
      <c r="U2656" t="n">
        <v>531</v>
      </c>
      <c r="V2656" t="n">
        <v>531</v>
      </c>
      <c r="W2656" t="n">
        <v>531</v>
      </c>
      <c r="X2656" t="n">
        <v>531</v>
      </c>
      <c r="Z2656" t="n">
        <v>531</v>
      </c>
      <c r="AA2656" t="n">
        <v>531</v>
      </c>
      <c r="AB2656" t="n">
        <v>531</v>
      </c>
      <c r="AC2656" t="n">
        <v>531</v>
      </c>
      <c r="AE2656" t="n">
        <v>531</v>
      </c>
      <c r="AF2656" t="n">
        <v>531</v>
      </c>
      <c r="AG2656" t="n">
        <v>531</v>
      </c>
      <c r="AH2656" t="n">
        <v>531</v>
      </c>
      <c r="AJ2656" t="n">
        <v>531</v>
      </c>
      <c r="AK2656" t="n">
        <v>531</v>
      </c>
      <c r="AL2656" t="n">
        <v>531</v>
      </c>
      <c r="AM2656" t="n">
        <v>505</v>
      </c>
      <c r="AO2656" t="n">
        <v>505</v>
      </c>
      <c r="AP2656" t="n">
        <v>505</v>
      </c>
      <c r="AQ2656" t="n">
        <v>505</v>
      </c>
      <c r="AR2656" t="n">
        <v>505</v>
      </c>
      <c r="AT2656" t="n">
        <v>463</v>
      </c>
    </row>
    <row r="2657">
      <c r="A2657" t="inlineStr">
        <is>
          <t>Total</t>
        </is>
      </c>
      <c r="C2657" t="inlineStr">
        <is>
          <t>Million</t>
        </is>
      </c>
      <c r="D2657" t="inlineStr">
        <is>
          <t>QQQQ</t>
        </is>
      </c>
      <c r="F2657" t="n">
        <v>3549</v>
      </c>
      <c r="G2657" t="n">
        <v>3549</v>
      </c>
      <c r="H2657" t="n">
        <v>3549</v>
      </c>
      <c r="I2657" t="n">
        <v>3739</v>
      </c>
      <c r="K2657" t="n">
        <v>3739</v>
      </c>
      <c r="L2657" t="n">
        <v>3734</v>
      </c>
      <c r="M2657" t="n">
        <v>3732</v>
      </c>
      <c r="N2657" t="n">
        <v>3954</v>
      </c>
      <c r="P2657" t="n">
        <v>3950</v>
      </c>
      <c r="Q2657" t="n">
        <v>3949</v>
      </c>
      <c r="R2657" t="n">
        <v>4196</v>
      </c>
      <c r="S2657" t="n">
        <v>4192</v>
      </c>
      <c r="U2657" t="n">
        <v>4192</v>
      </c>
      <c r="V2657" t="n">
        <v>4192</v>
      </c>
      <c r="W2657" t="n">
        <v>4192</v>
      </c>
      <c r="X2657" t="n">
        <v>4168</v>
      </c>
      <c r="Z2657" t="n">
        <v>4149</v>
      </c>
      <c r="AA2657" t="n">
        <v>4146</v>
      </c>
      <c r="AB2657" t="n">
        <v>4145</v>
      </c>
      <c r="AC2657" t="n">
        <v>4145</v>
      </c>
      <c r="AE2657" t="n">
        <v>4145</v>
      </c>
      <c r="AF2657" t="n">
        <v>4145</v>
      </c>
      <c r="AG2657" t="n">
        <v>4145</v>
      </c>
      <c r="AH2657" t="n">
        <v>4145</v>
      </c>
      <c r="AJ2657" t="n">
        <v>4145</v>
      </c>
      <c r="AK2657" t="n">
        <v>4145</v>
      </c>
      <c r="AL2657" t="n">
        <v>4145</v>
      </c>
      <c r="AM2657" t="n">
        <v>4145</v>
      </c>
      <c r="AO2657" t="n">
        <v>4145</v>
      </c>
      <c r="AP2657" t="n">
        <v>4145</v>
      </c>
      <c r="AQ2657" t="n">
        <v>4145</v>
      </c>
      <c r="AR2657" t="n">
        <v>4145</v>
      </c>
      <c r="AT2657" t="n">
        <v>4103</v>
      </c>
    </row>
    <row r="2658">
      <c r="A2658" t="inlineStr">
        <is>
          <t>Total-c</t>
        </is>
      </c>
      <c r="F2658">
        <f>SUM(F2654:F2656)</f>
        <v/>
      </c>
      <c r="G2658">
        <f>SUM(G2654:G2656)</f>
        <v/>
      </c>
      <c r="H2658">
        <f>SUM(H2654:H2656)</f>
        <v/>
      </c>
      <c r="I2658">
        <f>SUM(I2654:I2656)</f>
        <v/>
      </c>
      <c r="K2658">
        <f>SUM(K2654:K2656)</f>
        <v/>
      </c>
      <c r="L2658">
        <f>SUM(L2654:L2656)</f>
        <v/>
      </c>
      <c r="M2658">
        <f>SUM(M2654:M2656)</f>
        <v/>
      </c>
      <c r="N2658">
        <f>SUM(N2654:N2656)</f>
        <v/>
      </c>
      <c r="P2658">
        <f>SUM(P2654:P2656)</f>
        <v/>
      </c>
      <c r="Q2658">
        <f>SUM(Q2654:Q2656)</f>
        <v/>
      </c>
      <c r="R2658">
        <f>SUM(R2654:R2656)</f>
        <v/>
      </c>
      <c r="S2658">
        <f>SUM(S2654:S2656)</f>
        <v/>
      </c>
      <c r="U2658">
        <f>SUM(U2654:U2656)</f>
        <v/>
      </c>
      <c r="V2658">
        <f>SUM(V2654:V2656)</f>
        <v/>
      </c>
      <c r="W2658">
        <f>SUM(W2654:W2656)</f>
        <v/>
      </c>
      <c r="X2658">
        <f>SUM(X2654:X2656)</f>
        <v/>
      </c>
      <c r="Z2658">
        <f>SUM(Z2654:Z2656)</f>
        <v/>
      </c>
      <c r="AA2658">
        <f>SUM(AA2654:AA2656)</f>
        <v/>
      </c>
      <c r="AB2658">
        <f>SUM(AB2654:AB2656)</f>
        <v/>
      </c>
      <c r="AC2658">
        <f>SUM(AC2654:AC2656)</f>
        <v/>
      </c>
      <c r="AE2658">
        <f>SUM(AE2654:AE2656)</f>
        <v/>
      </c>
      <c r="AF2658">
        <f>SUM(AF2654:AF2656)</f>
        <v/>
      </c>
      <c r="AG2658">
        <f>SUM(AG2654:AG2656)</f>
        <v/>
      </c>
      <c r="AH2658">
        <f>SUM(AH2654:AH2656)</f>
        <v/>
      </c>
      <c r="AJ2658">
        <f>SUM(AJ2654:AJ2656)</f>
        <v/>
      </c>
      <c r="AK2658">
        <f>SUM(AK2654:AK2656)</f>
        <v/>
      </c>
      <c r="AL2658">
        <f>SUM(AL2654:AL2656)</f>
        <v/>
      </c>
      <c r="AM2658">
        <f>SUM(AM2654:AM2656)</f>
        <v/>
      </c>
      <c r="AO2658">
        <f>SUM(AO2654:AO2656)</f>
        <v/>
      </c>
      <c r="AP2658">
        <f>SUM(AP2654:AP2656)</f>
        <v/>
      </c>
      <c r="AQ2658">
        <f>SUM(AQ2654:AQ2656)</f>
        <v/>
      </c>
      <c r="AR2658">
        <f>SUM(AR2654:AR2656)</f>
        <v/>
      </c>
      <c r="AT2658">
        <f>SUM(AT2654:AT2656)</f>
        <v/>
      </c>
    </row>
    <row r="2659">
      <c r="A2659" t="inlineStr">
        <is>
          <t>Sum check</t>
        </is>
      </c>
      <c r="F2659">
        <f>F2657-F2658</f>
        <v/>
      </c>
      <c r="G2659">
        <f>G2657-G2658</f>
        <v/>
      </c>
      <c r="H2659">
        <f>H2657-H2658</f>
        <v/>
      </c>
      <c r="I2659">
        <f>I2657-I2658</f>
        <v/>
      </c>
      <c r="K2659">
        <f>K2657-K2658</f>
        <v/>
      </c>
      <c r="L2659">
        <f>L2657-L2658</f>
        <v/>
      </c>
      <c r="M2659">
        <f>M2657-M2658</f>
        <v/>
      </c>
      <c r="N2659">
        <f>N2657-N2658</f>
        <v/>
      </c>
      <c r="P2659">
        <f>P2657-P2658</f>
        <v/>
      </c>
      <c r="Q2659">
        <f>Q2657-Q2658</f>
        <v/>
      </c>
      <c r="R2659">
        <f>R2657-R2658</f>
        <v/>
      </c>
      <c r="S2659">
        <f>S2657-S2658</f>
        <v/>
      </c>
      <c r="U2659">
        <f>U2657-U2658</f>
        <v/>
      </c>
      <c r="V2659">
        <f>V2657-V2658</f>
        <v/>
      </c>
      <c r="W2659">
        <f>W2657-W2658</f>
        <v/>
      </c>
      <c r="X2659">
        <f>X2657-X2658</f>
        <v/>
      </c>
      <c r="Z2659">
        <f>Z2657-Z2658</f>
        <v/>
      </c>
      <c r="AA2659">
        <f>AA2657-AA2658</f>
        <v/>
      </c>
      <c r="AB2659">
        <f>AB2657-AB2658</f>
        <v/>
      </c>
      <c r="AC2659">
        <f>AC2657-AC2658</f>
        <v/>
      </c>
      <c r="AE2659">
        <f>AE2657-AE2658</f>
        <v/>
      </c>
      <c r="AF2659">
        <f>AF2657-AF2658</f>
        <v/>
      </c>
      <c r="AG2659">
        <f>AG2657-AG2658</f>
        <v/>
      </c>
      <c r="AH2659">
        <f>AH2657-AH2658</f>
        <v/>
      </c>
      <c r="AJ2659">
        <f>AJ2657-AJ2658</f>
        <v/>
      </c>
      <c r="AK2659">
        <f>AK2657-AK2658</f>
        <v/>
      </c>
      <c r="AL2659">
        <f>AL2657-AL2658</f>
        <v/>
      </c>
      <c r="AM2659">
        <f>AM2657-AM2658</f>
        <v/>
      </c>
      <c r="AO2659">
        <f>AO2657-AO2658</f>
        <v/>
      </c>
      <c r="AP2659">
        <f>AP2657-AP2658</f>
        <v/>
      </c>
      <c r="AQ2659">
        <f>AQ2657-AQ2658</f>
        <v/>
      </c>
      <c r="AR2659">
        <f>AR2657-AR2658</f>
        <v/>
      </c>
      <c r="AT2659">
        <f>AT2657-AT2658</f>
        <v/>
      </c>
    </row>
    <row r="2660">
      <c r="A2660" t="inlineStr">
        <is>
          <t>Link check</t>
        </is>
      </c>
      <c r="F2660">
        <f>F2657-F1277</f>
        <v/>
      </c>
      <c r="G2660">
        <f>G2657-G1277</f>
        <v/>
      </c>
      <c r="H2660">
        <f>H2657-H1277</f>
        <v/>
      </c>
      <c r="I2660">
        <f>I2657-I1277</f>
        <v/>
      </c>
      <c r="K2660">
        <f>K2657-K1277</f>
        <v/>
      </c>
      <c r="L2660">
        <f>L2657-L1277</f>
        <v/>
      </c>
      <c r="M2660">
        <f>M2657-M1277</f>
        <v/>
      </c>
      <c r="N2660">
        <f>N2657-N1277</f>
        <v/>
      </c>
      <c r="P2660">
        <f>P2657-P1277</f>
        <v/>
      </c>
      <c r="Q2660">
        <f>Q2657-Q1277</f>
        <v/>
      </c>
      <c r="R2660">
        <f>R2657-R1277</f>
        <v/>
      </c>
      <c r="S2660">
        <f>S2657-S1277</f>
        <v/>
      </c>
      <c r="U2660">
        <f>U2657-U1277</f>
        <v/>
      </c>
      <c r="V2660">
        <f>V2657-V1277</f>
        <v/>
      </c>
      <c r="W2660">
        <f>W2657-W1277</f>
        <v/>
      </c>
      <c r="X2660">
        <f>X2657-X1277</f>
        <v/>
      </c>
      <c r="Z2660">
        <f>Z2657-Z1277</f>
        <v/>
      </c>
      <c r="AA2660">
        <f>AA2657-AA1277</f>
        <v/>
      </c>
      <c r="AB2660">
        <f>AB2657-AB1277</f>
        <v/>
      </c>
      <c r="AC2660">
        <f>AC2657-AC1277</f>
        <v/>
      </c>
      <c r="AE2660">
        <f>AE2657-AE1277</f>
        <v/>
      </c>
      <c r="AF2660">
        <f>AF2657-AF1277</f>
        <v/>
      </c>
      <c r="AG2660">
        <f>AG2657-AG1277</f>
        <v/>
      </c>
      <c r="AH2660">
        <f>AH2657-AH1277</f>
        <v/>
      </c>
      <c r="AJ2660">
        <f>AJ2657-AJ1277</f>
        <v/>
      </c>
      <c r="AK2660">
        <f>AK2657-AK1277</f>
        <v/>
      </c>
      <c r="AL2660">
        <f>AL2657-AL1277</f>
        <v/>
      </c>
      <c r="AM2660">
        <f>AM2657-AM1277</f>
        <v/>
      </c>
      <c r="AO2660">
        <f>AO2657-AO1277</f>
        <v/>
      </c>
      <c r="AP2660">
        <f>AP2657-AP1277</f>
        <v/>
      </c>
      <c r="AQ2660">
        <f>AQ2657-AQ1277</f>
        <v/>
      </c>
      <c r="AR2660">
        <f>AR2657-AR1277</f>
        <v/>
      </c>
      <c r="AT2660">
        <f>AT2657-AT1277</f>
        <v/>
      </c>
    </row>
    <row r="2662">
      <c r="A2662" t="inlineStr">
        <is>
          <t>Common equity</t>
        </is>
      </c>
    </row>
    <row r="2663">
      <c r="A2663" t="inlineStr">
        <is>
          <t>Issued and outstanding shares</t>
        </is>
      </c>
    </row>
    <row r="2664">
      <c r="A2664" t="inlineStr">
        <is>
          <t>Outstanding beginning of year</t>
        </is>
      </c>
      <c r="C2664" t="inlineStr">
        <is>
          <t>Million</t>
        </is>
      </c>
      <c r="D2664" t="inlineStr">
        <is>
          <t>QQQQ</t>
        </is>
      </c>
      <c r="F2664" t="n">
        <v>928.2</v>
      </c>
      <c r="G2664" t="n">
        <v>927.1</v>
      </c>
      <c r="H2664" t="n">
        <v>960.3</v>
      </c>
      <c r="I2664" t="n">
        <v>957.1</v>
      </c>
      <c r="J2664" t="n">
        <v>928.2</v>
      </c>
      <c r="K2664" t="n">
        <v>961.3</v>
      </c>
      <c r="L2664" t="n">
        <v>958.6</v>
      </c>
      <c r="M2664" t="n">
        <v>959</v>
      </c>
      <c r="N2664" t="n">
        <v>959.3</v>
      </c>
      <c r="O2664" t="n">
        <v>961.3</v>
      </c>
      <c r="P2664" t="n">
        <v>958.2</v>
      </c>
      <c r="Q2664" t="n">
        <v>958.6</v>
      </c>
      <c r="R2664" t="n">
        <v>958.7</v>
      </c>
      <c r="S2664" t="n">
        <v>959.3</v>
      </c>
      <c r="T2664" t="n">
        <v>958.2</v>
      </c>
      <c r="U2664" t="n">
        <v>958.8</v>
      </c>
      <c r="V2664" t="n">
        <v>957</v>
      </c>
      <c r="W2664" t="n">
        <v>957.5</v>
      </c>
      <c r="X2664" t="n">
        <v>958.9</v>
      </c>
      <c r="Y2664" t="n">
        <v>958.8</v>
      </c>
      <c r="Z2664" t="n">
        <v>955.1</v>
      </c>
      <c r="AA2664" t="n">
        <v>955.3</v>
      </c>
      <c r="AB2664" t="n">
        <v>955.9</v>
      </c>
      <c r="AC2664" t="n">
        <v>1007.2</v>
      </c>
      <c r="AD2664" t="n">
        <v>955.1</v>
      </c>
      <c r="AE2664" t="n">
        <v>1509.3</v>
      </c>
      <c r="AF2664" t="n">
        <v>1513.1</v>
      </c>
      <c r="AG2664" t="n">
        <v>1511.5</v>
      </c>
      <c r="AH2664" t="n">
        <v>1512.3</v>
      </c>
      <c r="AI2664" t="n">
        <v>1509.3</v>
      </c>
      <c r="AJ2664" t="n">
        <v>1510.7</v>
      </c>
      <c r="AK2664" t="n">
        <v>1510</v>
      </c>
      <c r="AL2664" t="n">
        <v>1506.7</v>
      </c>
      <c r="AM2664" t="n">
        <v>1568</v>
      </c>
      <c r="AN2664" t="n">
        <v>1510.7</v>
      </c>
      <c r="AO2664" t="n">
        <v>1568.8</v>
      </c>
      <c r="AP2664" t="n">
        <v>1566.3</v>
      </c>
      <c r="AQ2664" t="n">
        <v>1561.9</v>
      </c>
      <c r="AR2664" t="n">
        <v>1575.5</v>
      </c>
      <c r="AS2664" t="n">
        <v>1568.8</v>
      </c>
      <c r="AT2664" t="n">
        <v>1573.4</v>
      </c>
    </row>
    <row r="2665">
      <c r="A2665" t="inlineStr">
        <is>
          <t>Issuances</t>
        </is>
      </c>
      <c r="C2665" t="inlineStr">
        <is>
          <t>Million</t>
        </is>
      </c>
      <c r="D2665" t="inlineStr">
        <is>
          <t>QQQQ</t>
        </is>
      </c>
      <c r="G2665" t="n">
        <v>32.9</v>
      </c>
      <c r="J2665" t="n">
        <v>32.9</v>
      </c>
      <c r="AB2665" t="n">
        <v>52.8</v>
      </c>
      <c r="AD2665" t="n">
        <v>52.8</v>
      </c>
      <c r="AL2665" t="n">
        <v>61.3</v>
      </c>
      <c r="AN2665" t="n">
        <v>61.3</v>
      </c>
      <c r="AP2665" t="n">
        <v>0.1</v>
      </c>
      <c r="AR2665" t="n">
        <v>1.3</v>
      </c>
      <c r="AS2665" t="n">
        <v>1.4</v>
      </c>
      <c r="AT2665" t="n">
        <v>0.3</v>
      </c>
    </row>
    <row r="2666">
      <c r="A2666" t="inlineStr">
        <is>
          <t>Repurchases</t>
        </is>
      </c>
      <c r="C2666" t="inlineStr">
        <is>
          <t>Million</t>
        </is>
      </c>
      <c r="D2666" t="inlineStr">
        <is>
          <t>QQQQ</t>
        </is>
      </c>
      <c r="F2666" t="n">
        <v>-4.2</v>
      </c>
      <c r="G2666" t="n">
        <v>-0.7</v>
      </c>
      <c r="H2666" t="n">
        <v>-4.1</v>
      </c>
      <c r="I2666" t="n">
        <v>-2.5</v>
      </c>
      <c r="J2666" t="n">
        <v>-11.5</v>
      </c>
      <c r="K2666" t="n">
        <v>-3.3</v>
      </c>
      <c r="M2666" t="n">
        <v>-0.1</v>
      </c>
      <c r="N2666" t="n">
        <v>-1.4</v>
      </c>
      <c r="O2666" t="n">
        <v>-4.7</v>
      </c>
      <c r="P2666" t="n">
        <v>-1.9</v>
      </c>
      <c r="Q2666" t="n">
        <v>-0.1</v>
      </c>
      <c r="S2666" t="n">
        <v>-1.4</v>
      </c>
      <c r="T2666" t="n">
        <v>-3.4</v>
      </c>
      <c r="U2666" t="n">
        <v>-5.2</v>
      </c>
      <c r="X2666" t="n">
        <v>-4.3</v>
      </c>
      <c r="Y2666" t="n">
        <v>-9.6</v>
      </c>
      <c r="Z2666" t="n">
        <v>-1</v>
      </c>
      <c r="AA2666" t="n">
        <v>-1.1</v>
      </c>
      <c r="AB2666" t="n">
        <v>-2.7</v>
      </c>
      <c r="AC2666" t="n">
        <v>-2.4</v>
      </c>
      <c r="AD2666" t="n">
        <v>-7.2</v>
      </c>
      <c r="AE2666" t="n">
        <v>-2.9</v>
      </c>
      <c r="AF2666" t="n">
        <v>-2.6</v>
      </c>
      <c r="AG2666" t="n">
        <v>-0.7</v>
      </c>
      <c r="AH2666" t="n">
        <v>-2.7</v>
      </c>
      <c r="AI2666" t="n">
        <v>-8.9</v>
      </c>
      <c r="AJ2666" t="n">
        <v>-2.5</v>
      </c>
      <c r="AK2666" t="n">
        <v>-4.2</v>
      </c>
      <c r="AL2666" t="n">
        <v>-2.1</v>
      </c>
      <c r="AM2666" t="n">
        <v>-0.9</v>
      </c>
      <c r="AN2666" t="n">
        <v>-9.699999999999999</v>
      </c>
      <c r="AO2666" t="n">
        <v>-3.9</v>
      </c>
      <c r="AP2666" t="n">
        <v>-5.1</v>
      </c>
      <c r="AQ2666" t="n">
        <v>-2.9</v>
      </c>
      <c r="AR2666" t="n">
        <v>-5.4</v>
      </c>
      <c r="AS2666" t="n">
        <v>-17.2</v>
      </c>
      <c r="AT2666" t="n">
        <v>-10.5</v>
      </c>
    </row>
    <row r="2667">
      <c r="A2667" t="inlineStr">
        <is>
          <t>Long-term share ownership plans</t>
        </is>
      </c>
      <c r="C2667" t="inlineStr">
        <is>
          <t>Million</t>
        </is>
      </c>
      <c r="D2667" t="inlineStr">
        <is>
          <t>QQQQ</t>
        </is>
      </c>
      <c r="F2667" t="n">
        <v>3</v>
      </c>
      <c r="G2667" t="n">
        <v>1</v>
      </c>
      <c r="H2667" t="n">
        <v>0.8</v>
      </c>
      <c r="I2667" t="n">
        <v>6.6</v>
      </c>
      <c r="J2667" t="n">
        <v>11.4</v>
      </c>
      <c r="K2667" t="n">
        <v>0.5</v>
      </c>
      <c r="L2667" t="n">
        <v>0.3</v>
      </c>
      <c r="M2667" t="n">
        <v>0.3</v>
      </c>
      <c r="N2667" t="n">
        <v>0.2</v>
      </c>
      <c r="O2667" t="n">
        <v>1.3</v>
      </c>
      <c r="P2667" t="n">
        <v>2.2</v>
      </c>
      <c r="Q2667" t="n">
        <v>0.2</v>
      </c>
      <c r="R2667" t="n">
        <v>0.5</v>
      </c>
      <c r="S2667" t="n">
        <v>0.9</v>
      </c>
      <c r="T2667" t="n">
        <v>3.8</v>
      </c>
      <c r="U2667" t="n">
        <v>3.4</v>
      </c>
      <c r="V2667" t="n">
        <v>0.4</v>
      </c>
      <c r="W2667" t="n">
        <v>1.4</v>
      </c>
      <c r="X2667" t="n">
        <v>0.5</v>
      </c>
      <c r="Y2667" t="n">
        <v>5.7</v>
      </c>
      <c r="Z2667" t="n">
        <v>1.1</v>
      </c>
      <c r="AA2667" t="n">
        <v>1.7</v>
      </c>
      <c r="AB2667" t="n">
        <v>1.2</v>
      </c>
      <c r="AC2667" t="n">
        <v>1.4</v>
      </c>
      <c r="AD2667" t="n">
        <v>5.4</v>
      </c>
      <c r="AE2667" t="n">
        <v>6.6</v>
      </c>
      <c r="AF2667" t="n">
        <v>1</v>
      </c>
      <c r="AG2667" t="n">
        <v>1.4</v>
      </c>
      <c r="AH2667" t="n">
        <v>1.1</v>
      </c>
      <c r="AI2667" t="n">
        <v>10.1</v>
      </c>
      <c r="AJ2667" t="n">
        <v>1.8</v>
      </c>
      <c r="AK2667" t="n">
        <v>0.8</v>
      </c>
      <c r="AL2667" t="n">
        <v>2.1</v>
      </c>
      <c r="AM2667" t="n">
        <v>1.7</v>
      </c>
      <c r="AN2667" t="n">
        <v>6.4</v>
      </c>
      <c r="AO2667" t="n">
        <v>1.3</v>
      </c>
      <c r="AP2667" t="n">
        <v>0.6</v>
      </c>
      <c r="AQ2667" t="n">
        <v>16.4</v>
      </c>
      <c r="AR2667" t="n">
        <v>0.9</v>
      </c>
      <c r="AS2667" t="n">
        <v>19.1</v>
      </c>
      <c r="AT2667" t="n">
        <v>1.2</v>
      </c>
    </row>
    <row r="2668">
      <c r="A2668" t="inlineStr">
        <is>
          <t>Dividend reinvestment plan</t>
        </is>
      </c>
      <c r="C2668" t="inlineStr">
        <is>
          <t>Million</t>
        </is>
      </c>
      <c r="D2668" t="inlineStr">
        <is>
          <t>QQQQ</t>
        </is>
      </c>
      <c r="F2668" t="n">
        <v>0.1</v>
      </c>
      <c r="H2668" t="n">
        <v>0.1</v>
      </c>
      <c r="I2668" t="n">
        <v>0.1</v>
      </c>
      <c r="J2668" t="n">
        <v>0.3</v>
      </c>
      <c r="K2668" t="n">
        <v>0.1</v>
      </c>
      <c r="L2668" t="n">
        <v>0.1</v>
      </c>
      <c r="M2668" t="n">
        <v>0.1</v>
      </c>
      <c r="N2668" t="n">
        <v>0.1</v>
      </c>
      <c r="O2668" t="n">
        <v>0.3</v>
      </c>
      <c r="P2668" t="n">
        <v>0.1</v>
      </c>
      <c r="R2668" t="n">
        <v>0.1</v>
      </c>
      <c r="T2668" t="n">
        <v>0.2</v>
      </c>
      <c r="V2668" t="n">
        <v>0.1</v>
      </c>
      <c r="Y2668" t="n">
        <v>0.2</v>
      </c>
      <c r="Z2668" t="n">
        <v>0.1</v>
      </c>
      <c r="AD2668" t="n">
        <v>0.1</v>
      </c>
      <c r="AE2668" t="n">
        <v>0.1</v>
      </c>
      <c r="AG2668" t="n">
        <v>0.1</v>
      </c>
      <c r="AI2668" t="n">
        <v>0.2</v>
      </c>
      <c r="AK2668" t="n">
        <v>0.1</v>
      </c>
      <c r="AN2668" t="n">
        <v>0.1</v>
      </c>
      <c r="AO2668" t="n">
        <v>0.1</v>
      </c>
      <c r="AQ2668" t="n">
        <v>0.1</v>
      </c>
      <c r="AR2668" t="n">
        <v>1.1</v>
      </c>
      <c r="AS2668" t="n">
        <v>1.3</v>
      </c>
    </row>
    <row r="2669">
      <c r="A2669" t="inlineStr">
        <is>
          <t>Outstanding at end of year</t>
        </is>
      </c>
      <c r="C2669" t="inlineStr">
        <is>
          <t>Million</t>
        </is>
      </c>
      <c r="D2669" t="inlineStr">
        <is>
          <t>QQQQ</t>
        </is>
      </c>
      <c r="F2669" t="n">
        <v>927.1</v>
      </c>
      <c r="G2669" t="n">
        <v>960.3</v>
      </c>
      <c r="H2669" t="n">
        <v>957.1</v>
      </c>
      <c r="I2669" t="n">
        <v>961.3</v>
      </c>
      <c r="J2669" t="n">
        <v>961.3</v>
      </c>
      <c r="K2669" t="n">
        <v>958.6</v>
      </c>
      <c r="L2669" t="n">
        <v>959</v>
      </c>
      <c r="M2669" t="n">
        <v>959.3</v>
      </c>
      <c r="N2669" t="n">
        <v>958.2</v>
      </c>
      <c r="O2669" t="n">
        <v>958.2</v>
      </c>
      <c r="P2669" t="n">
        <v>958.6</v>
      </c>
      <c r="Q2669" t="n">
        <v>958.7</v>
      </c>
      <c r="R2669" t="n">
        <v>959.3</v>
      </c>
      <c r="S2669" t="n">
        <v>958.8</v>
      </c>
      <c r="T2669" t="n">
        <v>958.8</v>
      </c>
      <c r="U2669" t="n">
        <v>957</v>
      </c>
      <c r="V2669" t="n">
        <v>957.5</v>
      </c>
      <c r="W2669" t="n">
        <v>958.9</v>
      </c>
      <c r="X2669" t="n">
        <v>955.1</v>
      </c>
      <c r="Y2669" t="n">
        <v>955.1</v>
      </c>
      <c r="Z2669" t="n">
        <v>955.3</v>
      </c>
      <c r="AA2669" t="n">
        <v>955.9</v>
      </c>
      <c r="AB2669" t="n">
        <v>1007.2</v>
      </c>
      <c r="AC2669" t="n">
        <v>1006.2</v>
      </c>
      <c r="AD2669" t="n">
        <v>1006.2</v>
      </c>
      <c r="AE2669" t="n">
        <v>1513.1</v>
      </c>
      <c r="AF2669" t="n">
        <v>1511.5</v>
      </c>
      <c r="AG2669" t="n">
        <v>1512.3</v>
      </c>
      <c r="AH2669" t="n">
        <v>1510.7</v>
      </c>
      <c r="AI2669" t="n">
        <v>1510.7</v>
      </c>
      <c r="AJ2669" t="n">
        <v>1510</v>
      </c>
      <c r="AK2669" t="n">
        <v>1506.7</v>
      </c>
      <c r="AL2669" t="n">
        <v>1568</v>
      </c>
      <c r="AM2669" t="n">
        <v>1568.8</v>
      </c>
      <c r="AN2669" t="n">
        <v>1568.8</v>
      </c>
      <c r="AO2669" t="n">
        <v>1566.3</v>
      </c>
      <c r="AP2669" t="n">
        <v>1561.9</v>
      </c>
      <c r="AQ2669" t="n">
        <v>1575.5</v>
      </c>
      <c r="AR2669" t="n">
        <v>1573.4</v>
      </c>
      <c r="AS2669" t="n">
        <v>1573.4</v>
      </c>
      <c r="AT2669" t="n">
        <v>1564.4</v>
      </c>
    </row>
    <row r="2670">
      <c r="A2670" t="inlineStr">
        <is>
          <t>Outstanding at end of year-c</t>
        </is>
      </c>
      <c r="F2670">
        <f>SUM(F2664:F2668)</f>
        <v/>
      </c>
      <c r="G2670">
        <f>SUM(G2664:G2668)</f>
        <v/>
      </c>
      <c r="H2670">
        <f>SUM(H2664:H2668)</f>
        <v/>
      </c>
      <c r="I2670">
        <f>SUM(I2664:I2668)</f>
        <v/>
      </c>
      <c r="J2670">
        <f>SUM(J2664:J2668)</f>
        <v/>
      </c>
      <c r="K2670">
        <f>SUM(K2664:K2668)</f>
        <v/>
      </c>
      <c r="L2670">
        <f>SUM(L2664:L2668)</f>
        <v/>
      </c>
      <c r="M2670">
        <f>SUM(M2664:M2668)</f>
        <v/>
      </c>
      <c r="N2670">
        <f>SUM(N2664:N2668)</f>
        <v/>
      </c>
      <c r="O2670">
        <f>SUM(O2664:O2668)</f>
        <v/>
      </c>
      <c r="P2670">
        <f>SUM(P2664:P2668)</f>
        <v/>
      </c>
      <c r="Q2670">
        <f>SUM(Q2664:Q2668)</f>
        <v/>
      </c>
      <c r="R2670">
        <f>SUM(R2664:R2668)</f>
        <v/>
      </c>
      <c r="S2670">
        <f>SUM(S2664:S2668)</f>
        <v/>
      </c>
      <c r="T2670">
        <f>SUM(T2664:T2668)</f>
        <v/>
      </c>
      <c r="U2670">
        <f>SUM(U2664:U2668)</f>
        <v/>
      </c>
      <c r="V2670">
        <f>SUM(V2664:V2668)</f>
        <v/>
      </c>
      <c r="W2670">
        <f>SUM(W2664:W2668)</f>
        <v/>
      </c>
      <c r="X2670">
        <f>SUM(X2664:X2668)</f>
        <v/>
      </c>
      <c r="Y2670">
        <f>SUM(Y2664:Y2668)</f>
        <v/>
      </c>
      <c r="Z2670">
        <f>SUM(Z2664:Z2668)</f>
        <v/>
      </c>
      <c r="AA2670">
        <f>SUM(AA2664:AA2668)</f>
        <v/>
      </c>
      <c r="AB2670">
        <f>SUM(AB2664:AB2668)</f>
        <v/>
      </c>
      <c r="AC2670">
        <f>SUM(AC2664:AC2668)</f>
        <v/>
      </c>
      <c r="AD2670">
        <f>SUM(AD2664:AD2668)</f>
        <v/>
      </c>
      <c r="AE2670">
        <f>SUM(AE2664:AE2668)</f>
        <v/>
      </c>
      <c r="AF2670">
        <f>SUM(AF2664:AF2668)</f>
        <v/>
      </c>
      <c r="AG2670">
        <f>SUM(AG2664:AG2668)</f>
        <v/>
      </c>
      <c r="AH2670">
        <f>SUM(AH2664:AH2668)</f>
        <v/>
      </c>
      <c r="AI2670">
        <f>SUM(AI2664:AI2668)</f>
        <v/>
      </c>
      <c r="AJ2670">
        <f>SUM(AJ2664:AJ2668)</f>
        <v/>
      </c>
      <c r="AK2670">
        <f>SUM(AK2664:AK2668)</f>
        <v/>
      </c>
      <c r="AL2670">
        <f>SUM(AL2664:AL2668)</f>
        <v/>
      </c>
      <c r="AM2670">
        <f>SUM(AM2664:AM2668)</f>
        <v/>
      </c>
      <c r="AN2670">
        <f>SUM(AN2664:AN2668)</f>
        <v/>
      </c>
      <c r="AO2670">
        <f>SUM(AO2664:AO2668)</f>
        <v/>
      </c>
      <c r="AP2670">
        <f>SUM(AP2664:AP2668)</f>
        <v/>
      </c>
      <c r="AQ2670">
        <f>SUM(AQ2664:AQ2668)</f>
        <v/>
      </c>
      <c r="AR2670">
        <f>SUM(AR2664:AR2668)</f>
        <v/>
      </c>
      <c r="AS2670">
        <f>SUM(AS2664:AS2668)</f>
        <v/>
      </c>
      <c r="AT2670">
        <f>SUM(AT2664:AT2668)</f>
        <v/>
      </c>
    </row>
    <row r="2671">
      <c r="A2671" t="inlineStr">
        <is>
          <t>Sum check</t>
        </is>
      </c>
      <c r="F2671">
        <f>F2669-F2670</f>
        <v/>
      </c>
      <c r="G2671">
        <f>G2669-G2670</f>
        <v/>
      </c>
      <c r="H2671">
        <f>H2669-H2670</f>
        <v/>
      </c>
      <c r="I2671">
        <f>I2669-I2670</f>
        <v/>
      </c>
      <c r="J2671">
        <f>J2669-J2670</f>
        <v/>
      </c>
      <c r="K2671">
        <f>K2669-K2670</f>
        <v/>
      </c>
      <c r="L2671">
        <f>L2669-L2670</f>
        <v/>
      </c>
      <c r="M2671">
        <f>M2669-M2670</f>
        <v/>
      </c>
      <c r="N2671">
        <f>N2669-N2670</f>
        <v/>
      </c>
      <c r="O2671">
        <f>O2669-O2670</f>
        <v/>
      </c>
      <c r="P2671">
        <f>P2669-P2670</f>
        <v/>
      </c>
      <c r="Q2671">
        <f>Q2669-Q2670</f>
        <v/>
      </c>
      <c r="R2671">
        <f>R2669-R2670</f>
        <v/>
      </c>
      <c r="S2671">
        <f>S2669-S2670</f>
        <v/>
      </c>
      <c r="T2671">
        <f>T2669-T2670</f>
        <v/>
      </c>
      <c r="U2671">
        <f>U2669-U2670</f>
        <v/>
      </c>
      <c r="V2671">
        <f>V2669-V2670</f>
        <v/>
      </c>
      <c r="W2671">
        <f>W2669-W2670</f>
        <v/>
      </c>
      <c r="X2671">
        <f>X2669-X2670</f>
        <v/>
      </c>
      <c r="Y2671">
        <f>Y2669-Y2670</f>
        <v/>
      </c>
      <c r="Z2671">
        <f>Z2669-Z2670</f>
        <v/>
      </c>
      <c r="AA2671">
        <f>AA2669-AA2670</f>
        <v/>
      </c>
      <c r="AB2671">
        <f>AB2669-AB2670</f>
        <v/>
      </c>
      <c r="AC2671">
        <f>AC2669-AC2670</f>
        <v/>
      </c>
      <c r="AD2671">
        <f>AD2669-AD2670</f>
        <v/>
      </c>
      <c r="AE2671">
        <f>AE2669-AE2670</f>
        <v/>
      </c>
      <c r="AF2671">
        <f>AF2669-AF2670</f>
        <v/>
      </c>
      <c r="AG2671">
        <f>AG2669-AG2670</f>
        <v/>
      </c>
      <c r="AH2671">
        <f>AH2669-AH2670</f>
        <v/>
      </c>
      <c r="AI2671">
        <f>AI2669-AI2670</f>
        <v/>
      </c>
      <c r="AJ2671">
        <f>AJ2669-AJ2670</f>
        <v/>
      </c>
      <c r="AK2671">
        <f>AK2669-AK2670</f>
        <v/>
      </c>
      <c r="AL2671">
        <f>AL2669-AL2670</f>
        <v/>
      </c>
      <c r="AM2671">
        <f>AM2669-AM2670</f>
        <v/>
      </c>
      <c r="AN2671">
        <f>AN2669-AN2670</f>
        <v/>
      </c>
      <c r="AO2671">
        <f>AO2669-AO2670</f>
        <v/>
      </c>
      <c r="AP2671">
        <f>AP2669-AP2670</f>
        <v/>
      </c>
      <c r="AQ2671">
        <f>AQ2669-AQ2670</f>
        <v/>
      </c>
      <c r="AR2671">
        <f>AR2669-AR2670</f>
        <v/>
      </c>
      <c r="AS2671">
        <f>AS2669-AS2670</f>
        <v/>
      </c>
      <c r="AT2671">
        <f>AT2669-AT2670</f>
        <v/>
      </c>
    </row>
    <row r="2673">
      <c r="A2673" t="inlineStr">
        <is>
          <t>Unexercised options and other share based plans and exchangeable shares of affiliate</t>
        </is>
      </c>
      <c r="C2673" t="inlineStr">
        <is>
          <t>Million</t>
        </is>
      </c>
      <c r="D2673" t="inlineStr">
        <is>
          <t>QQQQ</t>
        </is>
      </c>
      <c r="F2673" t="n">
        <v>56.1</v>
      </c>
      <c r="G2673" t="n">
        <v>54.8</v>
      </c>
      <c r="H2673" t="n">
        <v>52.8</v>
      </c>
      <c r="I2673" t="n">
        <v>42</v>
      </c>
      <c r="J2673" t="n">
        <v>42</v>
      </c>
      <c r="K2673" t="n">
        <v>46.9</v>
      </c>
      <c r="L2673" t="n">
        <v>45.3</v>
      </c>
      <c r="M2673" t="n">
        <v>45.3</v>
      </c>
      <c r="N2673" t="n">
        <v>43.8</v>
      </c>
      <c r="O2673" t="n">
        <v>43.8</v>
      </c>
      <c r="P2673" t="n">
        <v>47.7</v>
      </c>
      <c r="Q2673" t="n">
        <v>49.3</v>
      </c>
      <c r="R2673" t="n">
        <v>48.1</v>
      </c>
      <c r="S2673" t="n">
        <v>47.5</v>
      </c>
      <c r="T2673" t="n">
        <v>47.5</v>
      </c>
      <c r="U2673" t="n">
        <v>46.5</v>
      </c>
      <c r="V2673" t="n">
        <v>46.2</v>
      </c>
      <c r="W2673" t="n">
        <v>46.1</v>
      </c>
      <c r="X2673" t="n">
        <v>42.1</v>
      </c>
      <c r="Y2673" t="n">
        <v>42.1</v>
      </c>
      <c r="Z2673" t="n">
        <v>49.7</v>
      </c>
      <c r="AA2673" t="n">
        <v>47.3</v>
      </c>
      <c r="AB2673" t="n">
        <v>47.1</v>
      </c>
      <c r="AC2673" t="n">
        <v>46.7</v>
      </c>
      <c r="AD2673" t="n">
        <v>46.7</v>
      </c>
      <c r="AE2673" t="n">
        <v>58.1</v>
      </c>
      <c r="AF2673" t="n">
        <v>60.4</v>
      </c>
      <c r="AG2673" t="n">
        <v>58.6</v>
      </c>
      <c r="AH2673" t="n">
        <v>63</v>
      </c>
      <c r="AI2673" t="n">
        <v>63</v>
      </c>
      <c r="AJ2673" t="n">
        <v>67</v>
      </c>
      <c r="AK2673" t="n">
        <v>80.7</v>
      </c>
      <c r="AL2673" t="n">
        <v>82.3</v>
      </c>
      <c r="AM2673" t="n">
        <v>82.8</v>
      </c>
      <c r="AN2673" t="n">
        <v>82.8</v>
      </c>
      <c r="AO2673" t="n">
        <v>84.7</v>
      </c>
      <c r="AP2673" t="n">
        <v>76.2</v>
      </c>
      <c r="AQ2673" t="n">
        <v>59.8</v>
      </c>
      <c r="AR2673" t="n">
        <v>55.5</v>
      </c>
      <c r="AS2673" t="n">
        <v>55.5</v>
      </c>
      <c r="AT2673" t="n">
        <v>56.9</v>
      </c>
    </row>
    <row r="2674">
      <c r="A2674" t="inlineStr">
        <is>
          <t>Total diluted shares end of year</t>
        </is>
      </c>
      <c r="C2674" t="inlineStr">
        <is>
          <t>Million</t>
        </is>
      </c>
      <c r="D2674" t="inlineStr">
        <is>
          <t>QQQQ</t>
        </is>
      </c>
      <c r="F2674" t="n">
        <v>983.2</v>
      </c>
      <c r="G2674" t="n">
        <v>1015.1</v>
      </c>
      <c r="H2674" t="n">
        <v>1009.9</v>
      </c>
      <c r="I2674" t="n">
        <v>1003.3</v>
      </c>
      <c r="J2674" t="n">
        <v>1003.3</v>
      </c>
      <c r="K2674" t="n">
        <v>1005.5</v>
      </c>
      <c r="L2674" t="n">
        <v>1004.3</v>
      </c>
      <c r="M2674" t="n">
        <v>1004.6</v>
      </c>
      <c r="N2674" t="n">
        <v>1002</v>
      </c>
      <c r="O2674" t="n">
        <v>1002</v>
      </c>
      <c r="P2674" t="n">
        <v>1006.3</v>
      </c>
      <c r="Q2674" t="n">
        <v>1008</v>
      </c>
      <c r="R2674" t="n">
        <v>1007.4</v>
      </c>
      <c r="S2674" t="n">
        <v>1006.3</v>
      </c>
      <c r="T2674" t="n">
        <v>1006.3</v>
      </c>
      <c r="U2674" t="n">
        <v>1003.5</v>
      </c>
      <c r="V2674" t="n">
        <v>1003.7</v>
      </c>
      <c r="W2674" t="n">
        <v>1005</v>
      </c>
      <c r="X2674" t="n">
        <v>997.2</v>
      </c>
      <c r="Y2674" t="n">
        <v>997.2</v>
      </c>
      <c r="Z2674" t="n">
        <v>1005</v>
      </c>
      <c r="AA2674" t="n">
        <v>1003.2</v>
      </c>
      <c r="AB2674" t="n">
        <v>1054.3</v>
      </c>
      <c r="AC2674" t="n">
        <v>1052.9</v>
      </c>
      <c r="AD2674" t="n">
        <v>1052.9</v>
      </c>
      <c r="AE2674" t="n">
        <v>1571.2</v>
      </c>
      <c r="AF2674" t="n">
        <v>1571.9</v>
      </c>
      <c r="AG2674" t="n">
        <v>1570.9</v>
      </c>
      <c r="AH2674" t="n">
        <v>1573.7</v>
      </c>
      <c r="AI2674" t="n">
        <v>1573.7</v>
      </c>
      <c r="AJ2674" t="n">
        <v>1577</v>
      </c>
      <c r="AK2674" t="n">
        <v>1587.4</v>
      </c>
      <c r="AL2674" t="n">
        <v>1650.3</v>
      </c>
      <c r="AM2674" t="n">
        <v>1651.6</v>
      </c>
      <c r="AN2674" t="n">
        <v>1651.6</v>
      </c>
      <c r="AO2674" t="n">
        <v>1651</v>
      </c>
      <c r="AP2674" t="n">
        <v>1638.1</v>
      </c>
      <c r="AQ2674" t="n">
        <v>1635.3</v>
      </c>
      <c r="AR2674" t="n">
        <v>1628.9</v>
      </c>
      <c r="AS2674" t="n">
        <v>1628.9</v>
      </c>
      <c r="AT2674" t="n">
        <v>1621.3</v>
      </c>
    </row>
    <row r="2675">
      <c r="A2675" t="inlineStr">
        <is>
          <t>Total diluted shares end of year-c</t>
        </is>
      </c>
      <c r="F2675">
        <f>SUM(F2669,F2673)</f>
        <v/>
      </c>
      <c r="G2675">
        <f>SUM(G2669,G2673)</f>
        <v/>
      </c>
      <c r="H2675">
        <f>SUM(H2669,H2673)</f>
        <v/>
      </c>
      <c r="I2675">
        <f>SUM(I2669,I2673)</f>
        <v/>
      </c>
      <c r="J2675">
        <f>SUM(J2669,J2673)</f>
        <v/>
      </c>
      <c r="K2675">
        <f>SUM(K2669,K2673)</f>
        <v/>
      </c>
      <c r="L2675">
        <f>SUM(L2669,L2673)</f>
        <v/>
      </c>
      <c r="M2675">
        <f>SUM(M2669,M2673)</f>
        <v/>
      </c>
      <c r="N2675">
        <f>SUM(N2669,N2673)</f>
        <v/>
      </c>
      <c r="O2675">
        <f>SUM(O2669,O2673)</f>
        <v/>
      </c>
      <c r="P2675">
        <f>SUM(P2669,P2673)</f>
        <v/>
      </c>
      <c r="Q2675">
        <f>SUM(Q2669,Q2673)</f>
        <v/>
      </c>
      <c r="R2675">
        <f>SUM(R2669,R2673)</f>
        <v/>
      </c>
      <c r="S2675">
        <f>SUM(S2669,S2673)</f>
        <v/>
      </c>
      <c r="T2675">
        <f>SUM(T2669,T2673)</f>
        <v/>
      </c>
      <c r="U2675">
        <f>SUM(U2669,U2673)</f>
        <v/>
      </c>
      <c r="V2675">
        <f>SUM(V2669,V2673)</f>
        <v/>
      </c>
      <c r="W2675">
        <f>SUM(W2669,W2673)</f>
        <v/>
      </c>
      <c r="X2675">
        <f>SUM(X2669,X2673)</f>
        <v/>
      </c>
      <c r="Y2675">
        <f>SUM(Y2669,Y2673)</f>
        <v/>
      </c>
      <c r="Z2675">
        <f>SUM(Z2669,Z2673)</f>
        <v/>
      </c>
      <c r="AA2675">
        <f>SUM(AA2669,AA2673)</f>
        <v/>
      </c>
      <c r="AB2675">
        <f>SUM(AB2669,AB2673)</f>
        <v/>
      </c>
      <c r="AC2675">
        <f>SUM(AC2669,AC2673)</f>
        <v/>
      </c>
      <c r="AD2675">
        <f>SUM(AD2669,AD2673)</f>
        <v/>
      </c>
      <c r="AE2675">
        <f>SUM(AE2669,AE2673)</f>
        <v/>
      </c>
      <c r="AF2675">
        <f>SUM(AF2669,AF2673)</f>
        <v/>
      </c>
      <c r="AG2675">
        <f>SUM(AG2669,AG2673)</f>
        <v/>
      </c>
      <c r="AH2675">
        <f>SUM(AH2669,AH2673)</f>
        <v/>
      </c>
      <c r="AI2675">
        <f>SUM(AI2669,AI2673)</f>
        <v/>
      </c>
      <c r="AJ2675">
        <f>SUM(AJ2669,AJ2673)</f>
        <v/>
      </c>
      <c r="AK2675">
        <f>SUM(AK2669,AK2673)</f>
        <v/>
      </c>
      <c r="AL2675">
        <f>SUM(AL2669,AL2673)</f>
        <v/>
      </c>
      <c r="AM2675">
        <f>SUM(AM2669,AM2673)</f>
        <v/>
      </c>
      <c r="AN2675">
        <f>SUM(AN2669,AN2673)</f>
        <v/>
      </c>
      <c r="AO2675">
        <f>SUM(AO2669,AO2673)</f>
        <v/>
      </c>
      <c r="AP2675">
        <f>SUM(AP2669,AP2673)</f>
        <v/>
      </c>
      <c r="AQ2675">
        <f>SUM(AQ2669,AQ2673)</f>
        <v/>
      </c>
      <c r="AR2675">
        <f>SUM(AR2669,AR2673)</f>
        <v/>
      </c>
      <c r="AS2675">
        <f>SUM(AS2669,AS2673)</f>
        <v/>
      </c>
      <c r="AT2675">
        <f>SUM(AT2669,AT2673)</f>
        <v/>
      </c>
    </row>
    <row r="2676">
      <c r="A2676" t="inlineStr">
        <is>
          <t>Sum check</t>
        </is>
      </c>
      <c r="F2676">
        <f>F2674-F2675</f>
        <v/>
      </c>
      <c r="G2676">
        <f>G2674-G2675</f>
        <v/>
      </c>
      <c r="H2676">
        <f>H2674-H2675</f>
        <v/>
      </c>
      <c r="I2676">
        <f>I2674-I2675</f>
        <v/>
      </c>
      <c r="J2676">
        <f>J2674-J2675</f>
        <v/>
      </c>
      <c r="K2676">
        <f>K2674-K2675</f>
        <v/>
      </c>
      <c r="L2676">
        <f>L2674-L2675</f>
        <v/>
      </c>
      <c r="M2676">
        <f>M2674-M2675</f>
        <v/>
      </c>
      <c r="N2676">
        <f>N2674-N2675</f>
        <v/>
      </c>
      <c r="O2676">
        <f>O2674-O2675</f>
        <v/>
      </c>
      <c r="P2676">
        <f>P2674-P2675</f>
        <v/>
      </c>
      <c r="Q2676">
        <f>Q2674-Q2675</f>
        <v/>
      </c>
      <c r="R2676">
        <f>R2674-R2675</f>
        <v/>
      </c>
      <c r="S2676">
        <f>S2674-S2675</f>
        <v/>
      </c>
      <c r="T2676">
        <f>T2674-T2675</f>
        <v/>
      </c>
      <c r="U2676">
        <f>U2674-U2675</f>
        <v/>
      </c>
      <c r="V2676">
        <f>V2674-V2675</f>
        <v/>
      </c>
      <c r="W2676">
        <f>W2674-W2675</f>
        <v/>
      </c>
      <c r="X2676">
        <f>X2674-X2675</f>
        <v/>
      </c>
      <c r="Y2676">
        <f>Y2674-Y2675</f>
        <v/>
      </c>
      <c r="Z2676">
        <f>Z2674-Z2675</f>
        <v/>
      </c>
      <c r="AA2676">
        <f>AA2674-AA2675</f>
        <v/>
      </c>
      <c r="AB2676">
        <f>AB2674-AB2675</f>
        <v/>
      </c>
      <c r="AC2676">
        <f>AC2674-AC2675</f>
        <v/>
      </c>
      <c r="AD2676">
        <f>AD2674-AD2675</f>
        <v/>
      </c>
      <c r="AE2676">
        <f>AE2674-AE2675</f>
        <v/>
      </c>
      <c r="AF2676">
        <f>AF2674-AF2675</f>
        <v/>
      </c>
      <c r="AG2676">
        <f>AG2674-AG2675</f>
        <v/>
      </c>
      <c r="AH2676">
        <f>AH2674-AH2675</f>
        <v/>
      </c>
      <c r="AI2676">
        <f>AI2674-AI2675</f>
        <v/>
      </c>
      <c r="AJ2676">
        <f>AJ2674-AJ2675</f>
        <v/>
      </c>
      <c r="AK2676">
        <f>AK2674-AK2675</f>
        <v/>
      </c>
      <c r="AL2676">
        <f>AL2674-AL2675</f>
        <v/>
      </c>
      <c r="AM2676">
        <f>AM2674-AM2675</f>
        <v/>
      </c>
      <c r="AN2676">
        <f>AN2674-AN2675</f>
        <v/>
      </c>
      <c r="AO2676">
        <f>AO2674-AO2675</f>
        <v/>
      </c>
      <c r="AP2676">
        <f>AP2674-AP2675</f>
        <v/>
      </c>
      <c r="AQ2676">
        <f>AQ2674-AQ2675</f>
        <v/>
      </c>
      <c r="AR2676">
        <f>AR2674-AR2675</f>
        <v/>
      </c>
      <c r="AS2676">
        <f>AS2674-AS2675</f>
        <v/>
      </c>
      <c r="AT2676">
        <f>AT2674-AT2675</f>
        <v/>
      </c>
    </row>
    <row r="2677">
      <c r="A2677" t="inlineStr">
        <is>
          <t>Link check</t>
        </is>
      </c>
      <c r="F2677">
        <f>F2674-(F2687/1000000)</f>
        <v/>
      </c>
      <c r="G2677">
        <f>G2674-(G2687/1000000)</f>
        <v/>
      </c>
      <c r="H2677">
        <f>H2674-(H2687/1000000)</f>
        <v/>
      </c>
      <c r="I2677">
        <f>I2674-(I2687/1000000)</f>
        <v/>
      </c>
      <c r="K2677">
        <f>K2674-(K2687/1000000)</f>
        <v/>
      </c>
      <c r="L2677">
        <f>L2674-(L2687/1000000)</f>
        <v/>
      </c>
      <c r="M2677">
        <f>M2674-(M2687/1000000)</f>
        <v/>
      </c>
      <c r="N2677">
        <f>N2674-(N2687/1000000)</f>
        <v/>
      </c>
      <c r="P2677">
        <f>P2674-(P2687/1000000)</f>
        <v/>
      </c>
      <c r="Q2677">
        <f>Q2674-(Q2687/1000000)</f>
        <v/>
      </c>
      <c r="R2677">
        <f>R2674-(R2687/1000000)</f>
        <v/>
      </c>
      <c r="S2677">
        <f>S2674-(S2687/1000000)</f>
        <v/>
      </c>
      <c r="U2677">
        <f>U2674-(U2687/1000000)</f>
        <v/>
      </c>
      <c r="V2677">
        <f>V2674-(V2687/1000000)</f>
        <v/>
      </c>
      <c r="W2677">
        <f>W2674-(W2687/1000000)</f>
        <v/>
      </c>
      <c r="X2677">
        <f>X2674-(X2687/1000000)</f>
        <v/>
      </c>
      <c r="Z2677">
        <f>Z2674-(Z2687/1000000)</f>
        <v/>
      </c>
      <c r="AA2677">
        <f>AA2674-(AA2687/1000000)</f>
        <v/>
      </c>
      <c r="AB2677">
        <f>AB2674-(AB2687/1000000)</f>
        <v/>
      </c>
      <c r="AC2677">
        <f>AC2674-(AC2687/1000000)</f>
        <v/>
      </c>
      <c r="AE2677">
        <f>AE2674-(AE2687/1000000)</f>
        <v/>
      </c>
      <c r="AF2677">
        <f>AF2674-(AF2687/1000000)</f>
        <v/>
      </c>
      <c r="AG2677">
        <f>AG2674-(AG2687/1000000)</f>
        <v/>
      </c>
      <c r="AH2677">
        <f>AH2674-(AH2687/1000000)</f>
        <v/>
      </c>
      <c r="AJ2677">
        <f>AJ2674-(AJ2687/1000000)</f>
        <v/>
      </c>
      <c r="AK2677">
        <f>AK2674-(AK2687/1000000)</f>
        <v/>
      </c>
      <c r="AL2677">
        <f>AL2674-(AL2687/1000000)</f>
        <v/>
      </c>
      <c r="AM2677">
        <f>AM2674-(AM2687/1000000)</f>
        <v/>
      </c>
      <c r="AO2677">
        <f>AO2674-(AO2687/1000000)</f>
        <v/>
      </c>
      <c r="AP2677">
        <f>AP2674-(AP2687/1000000)</f>
        <v/>
      </c>
      <c r="AQ2677">
        <f>AQ2674-(AQ2687/1000000)</f>
        <v/>
      </c>
      <c r="AR2677">
        <f>AR2674-(AR2687/1000000)</f>
        <v/>
      </c>
      <c r="AT2677">
        <f>AT2674-(AT2687/1000000)</f>
        <v/>
      </c>
    </row>
    <row r="2679">
      <c r="A2679" t="inlineStr">
        <is>
          <t>Number of issued and outstanding class A and class B shares and unexercised options</t>
        </is>
      </c>
    </row>
    <row r="2680">
      <c r="A2680" t="inlineStr">
        <is>
          <t>Class A shares</t>
        </is>
      </c>
      <c r="C2680" t="inlineStr">
        <is>
          <t>Actual</t>
        </is>
      </c>
      <c r="D2680" t="inlineStr">
        <is>
          <t>QQQQ</t>
        </is>
      </c>
      <c r="F2680" t="n">
        <v>927023148</v>
      </c>
      <c r="G2680" t="n">
        <v>960249928</v>
      </c>
      <c r="H2680" t="n">
        <v>957022066</v>
      </c>
      <c r="I2680" t="n">
        <v>961205719</v>
      </c>
      <c r="K2680" t="n">
        <v>958555796</v>
      </c>
      <c r="L2680" t="n">
        <v>958908373</v>
      </c>
      <c r="M2680" t="n">
        <v>959175279</v>
      </c>
      <c r="N2680" t="n">
        <v>958083297</v>
      </c>
      <c r="P2680" t="n">
        <v>958475288</v>
      </c>
      <c r="Q2680" t="n">
        <v>958634468</v>
      </c>
      <c r="R2680" t="n">
        <v>959237071</v>
      </c>
      <c r="S2680" t="n">
        <v>958688000</v>
      </c>
      <c r="U2680" t="n">
        <v>956903419</v>
      </c>
      <c r="V2680" t="n">
        <v>957397177</v>
      </c>
      <c r="W2680" t="n">
        <v>958790366</v>
      </c>
      <c r="X2680" t="n">
        <v>955057721</v>
      </c>
      <c r="Z2680" t="n">
        <v>955226597</v>
      </c>
      <c r="AA2680" t="n">
        <v>955780076</v>
      </c>
      <c r="AB2680" t="n">
        <v>1007150547</v>
      </c>
      <c r="AC2680" t="n">
        <v>1006110641</v>
      </c>
      <c r="AE2680" t="n">
        <v>1512970254</v>
      </c>
      <c r="AF2680" t="n">
        <v>1511444429</v>
      </c>
      <c r="AG2680" t="n">
        <v>1512219694</v>
      </c>
      <c r="AH2680" t="n">
        <v>1510635291</v>
      </c>
      <c r="AJ2680" t="n">
        <v>1509936133</v>
      </c>
      <c r="AK2680" t="n">
        <v>1506623821</v>
      </c>
      <c r="AL2680" t="n">
        <v>1567948137</v>
      </c>
      <c r="AM2680" t="n">
        <v>1568743821</v>
      </c>
      <c r="AO2680" t="n">
        <v>1566230559</v>
      </c>
      <c r="AP2680" t="n">
        <v>1561825093</v>
      </c>
      <c r="AQ2680" t="n">
        <v>1575406027</v>
      </c>
      <c r="AR2680" t="n">
        <v>1573286748</v>
      </c>
      <c r="AT2680" t="n">
        <v>1564308809</v>
      </c>
    </row>
    <row r="2681">
      <c r="A2681" t="inlineStr">
        <is>
          <t>Class B shares</t>
        </is>
      </c>
      <c r="C2681" t="inlineStr">
        <is>
          <t>Actual</t>
        </is>
      </c>
      <c r="D2681" t="inlineStr">
        <is>
          <t>QQQQ</t>
        </is>
      </c>
      <c r="F2681" t="n">
        <v>85120</v>
      </c>
      <c r="G2681" t="n">
        <v>85120</v>
      </c>
      <c r="H2681" t="n">
        <v>85120</v>
      </c>
      <c r="I2681" t="n">
        <v>85120</v>
      </c>
      <c r="K2681" t="n">
        <v>85120</v>
      </c>
      <c r="L2681" t="n">
        <v>85120</v>
      </c>
      <c r="M2681" t="n">
        <v>85120</v>
      </c>
      <c r="N2681" t="n">
        <v>85120</v>
      </c>
      <c r="P2681" t="n">
        <v>85120</v>
      </c>
      <c r="Q2681" t="n">
        <v>85120</v>
      </c>
      <c r="R2681" t="n">
        <v>85120</v>
      </c>
      <c r="S2681" t="n">
        <v>85120</v>
      </c>
      <c r="U2681" t="n">
        <v>85120</v>
      </c>
      <c r="V2681" t="n">
        <v>85120</v>
      </c>
      <c r="W2681" t="n">
        <v>85120</v>
      </c>
      <c r="X2681" t="n">
        <v>85120</v>
      </c>
      <c r="Z2681" t="n">
        <v>85120</v>
      </c>
      <c r="AA2681" t="n">
        <v>85120</v>
      </c>
      <c r="AB2681" t="n">
        <v>85120</v>
      </c>
      <c r="AC2681" t="n">
        <v>85120</v>
      </c>
      <c r="AE2681" t="n">
        <v>85120</v>
      </c>
      <c r="AF2681" t="n">
        <v>85120</v>
      </c>
      <c r="AG2681" t="n">
        <v>85120</v>
      </c>
      <c r="AH2681" t="n">
        <v>85120</v>
      </c>
      <c r="AJ2681" t="n">
        <v>85120</v>
      </c>
      <c r="AK2681" t="n">
        <v>85120</v>
      </c>
      <c r="AL2681" t="n">
        <v>85120</v>
      </c>
      <c r="AM2681" t="n">
        <v>85120</v>
      </c>
      <c r="AO2681" t="n">
        <v>85120</v>
      </c>
      <c r="AP2681" t="n">
        <v>85120</v>
      </c>
      <c r="AQ2681" t="n">
        <v>85120</v>
      </c>
      <c r="AR2681" t="n">
        <v>85120</v>
      </c>
      <c r="AT2681" t="n">
        <v>85120</v>
      </c>
    </row>
    <row r="2682">
      <c r="A2682" t="inlineStr">
        <is>
          <t>Shares outstanding</t>
        </is>
      </c>
      <c r="C2682" t="inlineStr">
        <is>
          <t>Actual</t>
        </is>
      </c>
      <c r="D2682" t="inlineStr">
        <is>
          <t>QQQQ</t>
        </is>
      </c>
      <c r="F2682" t="n">
        <v>927108268</v>
      </c>
      <c r="G2682" t="n">
        <v>960335048</v>
      </c>
      <c r="H2682" t="n">
        <v>957107186</v>
      </c>
      <c r="I2682" t="n">
        <v>961290839</v>
      </c>
      <c r="K2682" t="n">
        <v>958640916</v>
      </c>
      <c r="L2682" t="n">
        <v>958993493</v>
      </c>
      <c r="M2682" t="n">
        <v>959260399</v>
      </c>
      <c r="N2682" t="n">
        <v>958168417</v>
      </c>
      <c r="P2682" t="n">
        <v>958560408</v>
      </c>
      <c r="Q2682" t="n">
        <v>958719588</v>
      </c>
      <c r="R2682" t="n">
        <v>959322191</v>
      </c>
      <c r="S2682" t="n">
        <v>958773120</v>
      </c>
      <c r="U2682" t="n">
        <v>956988539</v>
      </c>
      <c r="V2682" t="n">
        <v>957482297</v>
      </c>
      <c r="W2682" t="n">
        <v>958875486</v>
      </c>
      <c r="X2682" t="n">
        <v>955142841</v>
      </c>
      <c r="Z2682" t="n">
        <v>955311717</v>
      </c>
      <c r="AA2682" t="n">
        <v>955865196</v>
      </c>
      <c r="AB2682" t="n">
        <v>1007235667</v>
      </c>
      <c r="AC2682" t="n">
        <v>1006195761</v>
      </c>
      <c r="AE2682" t="n">
        <v>1513055374</v>
      </c>
      <c r="AF2682" t="n">
        <v>1511529549</v>
      </c>
      <c r="AG2682" t="n">
        <v>1512304814</v>
      </c>
      <c r="AH2682" t="n">
        <v>1510720411</v>
      </c>
      <c r="AJ2682" t="n">
        <v>1510021253</v>
      </c>
      <c r="AK2682" t="n">
        <v>1506708941</v>
      </c>
      <c r="AL2682" t="n">
        <v>1568033257</v>
      </c>
      <c r="AM2682" t="n">
        <v>1568828941</v>
      </c>
      <c r="AO2682" t="n">
        <v>1566315679</v>
      </c>
      <c r="AP2682" t="n">
        <v>1561910213</v>
      </c>
      <c r="AQ2682" t="n">
        <v>1575491147</v>
      </c>
      <c r="AR2682" t="n">
        <v>1573371868</v>
      </c>
      <c r="AT2682" t="n">
        <v>1564393929</v>
      </c>
    </row>
    <row r="2683">
      <c r="A2683" t="inlineStr">
        <is>
          <t>Shares outstanding-c</t>
        </is>
      </c>
      <c r="F2683">
        <f>SUM(F2680:F2681)</f>
        <v/>
      </c>
      <c r="G2683">
        <f>SUM(G2680:G2681)</f>
        <v/>
      </c>
      <c r="H2683">
        <f>SUM(H2680:H2681)</f>
        <v/>
      </c>
      <c r="I2683">
        <f>SUM(I2680:I2681)</f>
        <v/>
      </c>
      <c r="K2683">
        <f>SUM(K2680:K2681)</f>
        <v/>
      </c>
      <c r="L2683">
        <f>SUM(L2680:L2681)</f>
        <v/>
      </c>
      <c r="M2683">
        <f>SUM(M2680:M2681)</f>
        <v/>
      </c>
      <c r="N2683">
        <f>SUM(N2680:N2681)</f>
        <v/>
      </c>
      <c r="P2683">
        <f>SUM(P2680:P2681)</f>
        <v/>
      </c>
      <c r="Q2683">
        <f>SUM(Q2680:Q2681)</f>
        <v/>
      </c>
      <c r="R2683">
        <f>SUM(R2680:R2681)</f>
        <v/>
      </c>
      <c r="S2683">
        <f>SUM(S2680:S2681)</f>
        <v/>
      </c>
      <c r="U2683">
        <f>SUM(U2680:U2681)</f>
        <v/>
      </c>
      <c r="V2683">
        <f>SUM(V2680:V2681)</f>
        <v/>
      </c>
      <c r="W2683">
        <f>SUM(W2680:W2681)</f>
        <v/>
      </c>
      <c r="X2683">
        <f>SUM(X2680:X2681)</f>
        <v/>
      </c>
      <c r="Z2683">
        <f>SUM(Z2680:Z2681)</f>
        <v/>
      </c>
      <c r="AA2683">
        <f>SUM(AA2680:AA2681)</f>
        <v/>
      </c>
      <c r="AB2683">
        <f>SUM(AB2680:AB2681)</f>
        <v/>
      </c>
      <c r="AC2683">
        <f>SUM(AC2680:AC2681)</f>
        <v/>
      </c>
      <c r="AE2683">
        <f>SUM(AE2680:AE2681)</f>
        <v/>
      </c>
      <c r="AF2683">
        <f>SUM(AF2680:AF2681)</f>
        <v/>
      </c>
      <c r="AG2683">
        <f>SUM(AG2680:AG2681)</f>
        <v/>
      </c>
      <c r="AH2683">
        <f>SUM(AH2680:AH2681)</f>
        <v/>
      </c>
      <c r="AJ2683">
        <f>SUM(AJ2680:AJ2681)</f>
        <v/>
      </c>
      <c r="AK2683">
        <f>SUM(AK2680:AK2681)</f>
        <v/>
      </c>
      <c r="AL2683">
        <f>SUM(AL2680:AL2681)</f>
        <v/>
      </c>
      <c r="AM2683">
        <f>SUM(AM2680:AM2681)</f>
        <v/>
      </c>
      <c r="AO2683">
        <f>SUM(AO2680:AO2681)</f>
        <v/>
      </c>
      <c r="AP2683">
        <f>SUM(AP2680:AP2681)</f>
        <v/>
      </c>
      <c r="AQ2683">
        <f>SUM(AQ2680:AQ2681)</f>
        <v/>
      </c>
      <c r="AR2683">
        <f>SUM(AR2680:AR2681)</f>
        <v/>
      </c>
      <c r="AT2683">
        <f>SUM(AT2680:AT2681)</f>
        <v/>
      </c>
    </row>
    <row r="2684">
      <c r="A2684" t="inlineStr">
        <is>
          <t>Sum check</t>
        </is>
      </c>
      <c r="F2684">
        <f>F2682-F2683</f>
        <v/>
      </c>
      <c r="G2684">
        <f>G2682-G2683</f>
        <v/>
      </c>
      <c r="H2684">
        <f>H2682-H2683</f>
        <v/>
      </c>
      <c r="I2684">
        <f>I2682-I2683</f>
        <v/>
      </c>
      <c r="K2684">
        <f>K2682-K2683</f>
        <v/>
      </c>
      <c r="L2684">
        <f>L2682-L2683</f>
        <v/>
      </c>
      <c r="M2684">
        <f>M2682-M2683</f>
        <v/>
      </c>
      <c r="N2684">
        <f>N2682-N2683</f>
        <v/>
      </c>
      <c r="P2684">
        <f>P2682-P2683</f>
        <v/>
      </c>
      <c r="Q2684">
        <f>Q2682-Q2683</f>
        <v/>
      </c>
      <c r="R2684">
        <f>R2682-R2683</f>
        <v/>
      </c>
      <c r="S2684">
        <f>S2682-S2683</f>
        <v/>
      </c>
      <c r="U2684">
        <f>U2682-U2683</f>
        <v/>
      </c>
      <c r="V2684">
        <f>V2682-V2683</f>
        <v/>
      </c>
      <c r="W2684">
        <f>W2682-W2683</f>
        <v/>
      </c>
      <c r="X2684">
        <f>X2682-X2683</f>
        <v/>
      </c>
      <c r="Z2684">
        <f>Z2682-Z2683</f>
        <v/>
      </c>
      <c r="AA2684">
        <f>AA2682-AA2683</f>
        <v/>
      </c>
      <c r="AB2684">
        <f>AB2682-AB2683</f>
        <v/>
      </c>
      <c r="AC2684">
        <f>AC2682-AC2683</f>
        <v/>
      </c>
      <c r="AE2684">
        <f>AE2682-AE2683</f>
        <v/>
      </c>
      <c r="AF2684">
        <f>AF2682-AF2683</f>
        <v/>
      </c>
      <c r="AG2684">
        <f>AG2682-AG2683</f>
        <v/>
      </c>
      <c r="AH2684">
        <f>AH2682-AH2683</f>
        <v/>
      </c>
      <c r="AJ2684">
        <f>AJ2682-AJ2683</f>
        <v/>
      </c>
      <c r="AK2684">
        <f>AK2682-AK2683</f>
        <v/>
      </c>
      <c r="AL2684">
        <f>AL2682-AL2683</f>
        <v/>
      </c>
      <c r="AM2684">
        <f>AM2682-AM2683</f>
        <v/>
      </c>
      <c r="AO2684">
        <f>AO2682-AO2683</f>
        <v/>
      </c>
      <c r="AP2684">
        <f>AP2682-AP2683</f>
        <v/>
      </c>
      <c r="AQ2684">
        <f>AQ2682-AQ2683</f>
        <v/>
      </c>
      <c r="AR2684">
        <f>AR2682-AR2683</f>
        <v/>
      </c>
      <c r="AT2684">
        <f>AT2682-AT2683</f>
        <v/>
      </c>
    </row>
    <row r="2686">
      <c r="A2686" t="inlineStr">
        <is>
          <t>Unexercised options, other share-based plans, and exchangeable shares of affiliate</t>
        </is>
      </c>
      <c r="C2686" t="inlineStr">
        <is>
          <t>Actual</t>
        </is>
      </c>
      <c r="D2686" t="inlineStr">
        <is>
          <t>QQQQ</t>
        </is>
      </c>
      <c r="F2686" t="n">
        <v>56059738</v>
      </c>
      <c r="G2686" t="n">
        <v>54738894</v>
      </c>
      <c r="H2686" t="n">
        <v>52755960</v>
      </c>
      <c r="I2686" t="n">
        <v>41978628</v>
      </c>
      <c r="K2686" t="n">
        <v>46878356</v>
      </c>
      <c r="L2686" t="n">
        <v>45324589</v>
      </c>
      <c r="M2686" t="n">
        <v>45289259</v>
      </c>
      <c r="N2686" t="n">
        <v>43798733</v>
      </c>
      <c r="P2686" t="n">
        <v>47740125</v>
      </c>
      <c r="Q2686" t="n">
        <v>49313428</v>
      </c>
      <c r="R2686" t="n">
        <v>48139441</v>
      </c>
      <c r="S2686" t="n">
        <v>47474284</v>
      </c>
      <c r="U2686" t="n">
        <v>46511607</v>
      </c>
      <c r="V2686" t="n">
        <v>46238799</v>
      </c>
      <c r="W2686" t="n">
        <v>46143777</v>
      </c>
      <c r="X2686" t="n">
        <v>42086712</v>
      </c>
      <c r="Z2686" t="n">
        <v>49649621</v>
      </c>
      <c r="AA2686" t="n">
        <v>47354351</v>
      </c>
      <c r="AB2686" t="n">
        <v>47118104</v>
      </c>
      <c r="AC2686" t="n">
        <v>46678774</v>
      </c>
      <c r="AE2686" t="n">
        <v>58124933</v>
      </c>
      <c r="AF2686" t="n">
        <v>60336551</v>
      </c>
      <c r="AG2686" t="n">
        <v>58609760</v>
      </c>
      <c r="AH2686" t="n">
        <v>62975947</v>
      </c>
      <c r="AJ2686" t="n">
        <v>67008118</v>
      </c>
      <c r="AK2686" t="n">
        <v>80654203</v>
      </c>
      <c r="AL2686" t="n">
        <v>82245527</v>
      </c>
      <c r="AM2686" t="n">
        <v>82825207</v>
      </c>
      <c r="AO2686" t="n">
        <v>84716588</v>
      </c>
      <c r="AP2686" t="n">
        <v>76213826</v>
      </c>
      <c r="AQ2686" t="n">
        <v>59836711</v>
      </c>
      <c r="AR2686" t="n">
        <v>55500881</v>
      </c>
      <c r="AT2686" t="n">
        <v>56862856</v>
      </c>
    </row>
    <row r="2687">
      <c r="A2687" t="inlineStr">
        <is>
          <t>Total diluted shares</t>
        </is>
      </c>
      <c r="C2687" t="inlineStr">
        <is>
          <t>Actual</t>
        </is>
      </c>
      <c r="D2687" t="inlineStr">
        <is>
          <t>QQQQ</t>
        </is>
      </c>
      <c r="F2687" t="n">
        <v>983168006</v>
      </c>
      <c r="G2687" t="n">
        <v>1015073942</v>
      </c>
      <c r="H2687" t="n">
        <v>1009863146</v>
      </c>
      <c r="I2687" t="n">
        <v>1003269467</v>
      </c>
      <c r="K2687" t="n">
        <v>1005519272</v>
      </c>
      <c r="L2687" t="n">
        <v>1004318082</v>
      </c>
      <c r="M2687" t="n">
        <v>1004549658</v>
      </c>
      <c r="N2687" t="n">
        <v>1001967150</v>
      </c>
      <c r="P2687" t="n">
        <v>1006300533</v>
      </c>
      <c r="Q2687" t="n">
        <v>1008033016</v>
      </c>
      <c r="R2687" t="n">
        <v>1007461632</v>
      </c>
      <c r="S2687" t="n">
        <v>1006247404</v>
      </c>
      <c r="U2687" t="n">
        <v>1003500146</v>
      </c>
      <c r="V2687" t="n">
        <v>1003721096</v>
      </c>
      <c r="W2687" t="n">
        <v>1005019263</v>
      </c>
      <c r="X2687" t="n">
        <v>997229553</v>
      </c>
      <c r="Z2687" t="n">
        <v>1004961338</v>
      </c>
      <c r="AA2687" t="n">
        <v>1003219547</v>
      </c>
      <c r="AB2687" t="n">
        <v>1054353771</v>
      </c>
      <c r="AC2687" t="n">
        <v>1052874535</v>
      </c>
      <c r="AE2687" t="n">
        <v>1571180307</v>
      </c>
      <c r="AF2687" t="n">
        <v>1571866100</v>
      </c>
      <c r="AG2687" t="n">
        <v>1570914574</v>
      </c>
      <c r="AH2687" t="n">
        <v>1573696358</v>
      </c>
      <c r="AJ2687" t="n">
        <v>1577029371</v>
      </c>
      <c r="AK2687" t="n">
        <v>1587363144</v>
      </c>
      <c r="AL2687" t="n">
        <v>1650278784</v>
      </c>
      <c r="AM2687" t="n">
        <v>1651654148</v>
      </c>
      <c r="AO2687" t="n">
        <v>1651032267</v>
      </c>
      <c r="AP2687" t="n">
        <v>1638124039</v>
      </c>
      <c r="AQ2687" t="n">
        <v>1635327858</v>
      </c>
      <c r="AR2687" t="n">
        <v>1628872749</v>
      </c>
      <c r="AT2687" t="n">
        <v>1621256785</v>
      </c>
    </row>
    <row r="2688">
      <c r="A2688" t="inlineStr">
        <is>
          <t>Total diluted shares-c</t>
        </is>
      </c>
      <c r="F2688">
        <f>SUM(F2682,F2686)</f>
        <v/>
      </c>
      <c r="G2688">
        <f>SUM(G2682,G2686)</f>
        <v/>
      </c>
      <c r="H2688">
        <f>SUM(H2682,H2686)</f>
        <v/>
      </c>
      <c r="I2688">
        <f>SUM(I2682,I2686)</f>
        <v/>
      </c>
      <c r="K2688">
        <f>SUM(K2682,K2686)</f>
        <v/>
      </c>
      <c r="L2688">
        <f>SUM(L2682,L2686)</f>
        <v/>
      </c>
      <c r="M2688">
        <f>SUM(M2682,M2686)</f>
        <v/>
      </c>
      <c r="N2688">
        <f>SUM(N2682,N2686)</f>
        <v/>
      </c>
      <c r="P2688">
        <f>SUM(P2682,P2686)</f>
        <v/>
      </c>
      <c r="Q2688">
        <f>SUM(Q2682,Q2686)</f>
        <v/>
      </c>
      <c r="R2688">
        <f>SUM(R2682,R2686)</f>
        <v/>
      </c>
      <c r="S2688">
        <f>SUM(S2682,S2686)</f>
        <v/>
      </c>
      <c r="U2688">
        <f>SUM(U2682,U2686)</f>
        <v/>
      </c>
      <c r="V2688">
        <f>SUM(V2682,V2686)</f>
        <v/>
      </c>
      <c r="W2688">
        <f>SUM(W2682,W2686)</f>
        <v/>
      </c>
      <c r="X2688">
        <f>SUM(X2682,X2686)</f>
        <v/>
      </c>
      <c r="Z2688">
        <f>SUM(Z2682,Z2686)</f>
        <v/>
      </c>
      <c r="AA2688">
        <f>SUM(AA2682,AA2686)</f>
        <v/>
      </c>
      <c r="AB2688">
        <f>SUM(AB2682,AB2686)</f>
        <v/>
      </c>
      <c r="AC2688">
        <f>SUM(AC2682,AC2686)</f>
        <v/>
      </c>
      <c r="AE2688">
        <f>SUM(AE2682,AE2686)</f>
        <v/>
      </c>
      <c r="AF2688">
        <f>SUM(AF2682,AF2686)</f>
        <v/>
      </c>
      <c r="AG2688">
        <f>SUM(AG2682,AG2686)</f>
        <v/>
      </c>
      <c r="AH2688">
        <f>SUM(AH2682,AH2686)</f>
        <v/>
      </c>
      <c r="AJ2688">
        <f>SUM(AJ2682,AJ2686)</f>
        <v/>
      </c>
      <c r="AK2688">
        <f>SUM(AK2682,AK2686)</f>
        <v/>
      </c>
      <c r="AL2688">
        <f>SUM(AL2682,AL2686)</f>
        <v/>
      </c>
      <c r="AM2688">
        <f>SUM(AM2682,AM2686)</f>
        <v/>
      </c>
      <c r="AO2688">
        <f>SUM(AO2682,AO2686)</f>
        <v/>
      </c>
      <c r="AP2688">
        <f>SUM(AP2682,AP2686)</f>
        <v/>
      </c>
      <c r="AQ2688">
        <f>SUM(AQ2682,AQ2686)</f>
        <v/>
      </c>
      <c r="AR2688">
        <f>SUM(AR2682,AR2686)</f>
        <v/>
      </c>
      <c r="AT2688">
        <f>SUM(AT2682,AT2686)</f>
        <v/>
      </c>
    </row>
    <row r="2689">
      <c r="A2689" t="inlineStr">
        <is>
          <t>Sum check</t>
        </is>
      </c>
      <c r="F2689">
        <f>F2687-F2688</f>
        <v/>
      </c>
      <c r="G2689">
        <f>G2687-G2688</f>
        <v/>
      </c>
      <c r="H2689">
        <f>H2687-H2688</f>
        <v/>
      </c>
      <c r="I2689">
        <f>I2687-I2688</f>
        <v/>
      </c>
      <c r="K2689">
        <f>K2687-K2688</f>
        <v/>
      </c>
      <c r="L2689">
        <f>L2687-L2688</f>
        <v/>
      </c>
      <c r="M2689">
        <f>M2687-M2688</f>
        <v/>
      </c>
      <c r="N2689">
        <f>N2687-N2688</f>
        <v/>
      </c>
      <c r="P2689">
        <f>P2687-P2688</f>
        <v/>
      </c>
      <c r="Q2689">
        <f>Q2687-Q2688</f>
        <v/>
      </c>
      <c r="R2689">
        <f>R2687-R2688</f>
        <v/>
      </c>
      <c r="S2689">
        <f>S2687-S2688</f>
        <v/>
      </c>
      <c r="U2689">
        <f>U2687-U2688</f>
        <v/>
      </c>
      <c r="V2689">
        <f>V2687-V2688</f>
        <v/>
      </c>
      <c r="W2689">
        <f>W2687-W2688</f>
        <v/>
      </c>
      <c r="X2689">
        <f>X2687-X2688</f>
        <v/>
      </c>
      <c r="Z2689">
        <f>Z2687-Z2688</f>
        <v/>
      </c>
      <c r="AA2689">
        <f>AA2687-AA2688</f>
        <v/>
      </c>
      <c r="AB2689">
        <f>AB2687-AB2688</f>
        <v/>
      </c>
      <c r="AC2689">
        <f>AC2687-AC2688</f>
        <v/>
      </c>
      <c r="AE2689">
        <f>AE2687-AE2688</f>
        <v/>
      </c>
      <c r="AF2689">
        <f>AF2687-AF2688</f>
        <v/>
      </c>
      <c r="AG2689">
        <f>AG2687-AG2688</f>
        <v/>
      </c>
      <c r="AH2689">
        <f>AH2687-AH2688</f>
        <v/>
      </c>
      <c r="AJ2689">
        <f>AJ2687-AJ2688</f>
        <v/>
      </c>
      <c r="AK2689">
        <f>AK2687-AK2688</f>
        <v/>
      </c>
      <c r="AL2689">
        <f>AL2687-AL2688</f>
        <v/>
      </c>
      <c r="AM2689">
        <f>AM2687-AM2688</f>
        <v/>
      </c>
      <c r="AO2689">
        <f>AO2687-AO2688</f>
        <v/>
      </c>
      <c r="AP2689">
        <f>AP2687-AP2688</f>
        <v/>
      </c>
      <c r="AQ2689">
        <f>AQ2687-AQ2688</f>
        <v/>
      </c>
      <c r="AR2689">
        <f>AR2687-AR2688</f>
        <v/>
      </c>
      <c r="AT2689">
        <f>AT2687-AT2688</f>
        <v/>
      </c>
    </row>
    <row r="2691">
      <c r="A2691" t="inlineStr">
        <is>
          <t>Authorized shares</t>
        </is>
      </c>
    </row>
    <row r="2692">
      <c r="A2692" t="inlineStr">
        <is>
          <t>Outstanding, beginning of period</t>
        </is>
      </c>
      <c r="C2692" t="inlineStr">
        <is>
          <t>Actual</t>
        </is>
      </c>
      <c r="D2692" t="inlineStr">
        <is>
          <t>QQQQ</t>
        </is>
      </c>
      <c r="F2692" t="n">
        <v>928227520</v>
      </c>
      <c r="G2692" t="n">
        <v>927108268</v>
      </c>
      <c r="H2692" t="n">
        <v>960335048</v>
      </c>
      <c r="I2692" t="n">
        <v>928227520</v>
      </c>
      <c r="K2692" t="n">
        <v>961290839</v>
      </c>
      <c r="L2692" t="n">
        <v>958640916</v>
      </c>
      <c r="M2692" t="n">
        <v>958993493</v>
      </c>
      <c r="N2692" t="n">
        <v>961290839</v>
      </c>
      <c r="P2692" t="n">
        <v>958168417</v>
      </c>
      <c r="Q2692" t="n">
        <v>958560408</v>
      </c>
      <c r="R2692" t="n">
        <v>958719588</v>
      </c>
      <c r="S2692" t="n">
        <v>958168417</v>
      </c>
      <c r="U2692" t="n">
        <v>958773120</v>
      </c>
      <c r="V2692" t="n">
        <v>956988539</v>
      </c>
      <c r="W2692" t="n">
        <v>957482297</v>
      </c>
      <c r="X2692" t="n">
        <v>958773120</v>
      </c>
      <c r="Z2692" t="n">
        <v>955142841</v>
      </c>
      <c r="AA2692" t="n">
        <v>955311717</v>
      </c>
      <c r="AB2692" t="n">
        <v>955865196</v>
      </c>
      <c r="AC2692" t="n">
        <v>955142841</v>
      </c>
      <c r="AE2692" t="n">
        <v>1509293641</v>
      </c>
      <c r="AF2692" t="n">
        <v>1513055374</v>
      </c>
      <c r="AG2692" t="n">
        <v>1511529549</v>
      </c>
      <c r="AH2692" t="n">
        <v>1509293641</v>
      </c>
      <c r="AJ2692" t="n">
        <v>1510720411</v>
      </c>
      <c r="AK2692" t="n">
        <v>1510021253</v>
      </c>
      <c r="AL2692" t="n">
        <v>1506708941</v>
      </c>
      <c r="AM2692" t="n">
        <v>1510720411</v>
      </c>
      <c r="AO2692" t="n">
        <v>1568828941</v>
      </c>
      <c r="AP2692" t="n">
        <v>1566315679</v>
      </c>
      <c r="AQ2692" t="n">
        <v>1561910213</v>
      </c>
      <c r="AR2692" t="n">
        <v>1568828941</v>
      </c>
      <c r="AT2692" t="n">
        <v>1573371868</v>
      </c>
    </row>
    <row r="2693">
      <c r="A2693" t="inlineStr">
        <is>
          <t>Issuances</t>
        </is>
      </c>
      <c r="C2693" t="inlineStr">
        <is>
          <t>Actual</t>
        </is>
      </c>
      <c r="D2693" t="inlineStr">
        <is>
          <t>QQQA</t>
        </is>
      </c>
      <c r="G2693" t="n">
        <v>32901133</v>
      </c>
      <c r="I2693" t="n">
        <v>32901133</v>
      </c>
      <c r="AB2693" t="n">
        <v>52757437</v>
      </c>
      <c r="AC2693" t="n">
        <v>52757437</v>
      </c>
      <c r="AL2693" t="n">
        <v>61250243</v>
      </c>
      <c r="AM2693" t="n">
        <v>61276716</v>
      </c>
      <c r="AO2693" t="n">
        <v>32365</v>
      </c>
      <c r="AP2693" t="n">
        <v>2194</v>
      </c>
      <c r="AQ2693" t="n">
        <v>68358</v>
      </c>
      <c r="AR2693" t="n">
        <v>1406586</v>
      </c>
      <c r="AT2693" t="n">
        <v>260981</v>
      </c>
    </row>
    <row r="2694">
      <c r="A2694" t="inlineStr">
        <is>
          <t>Repurchases</t>
        </is>
      </c>
      <c r="C2694" t="inlineStr">
        <is>
          <t>Actual</t>
        </is>
      </c>
      <c r="D2694" t="inlineStr">
        <is>
          <t>QQQA</t>
        </is>
      </c>
      <c r="F2694" t="n">
        <v>-4188096</v>
      </c>
      <c r="G2694" t="n">
        <v>-770818</v>
      </c>
      <c r="H2694" t="n">
        <v>-4052703</v>
      </c>
      <c r="I2694" t="n">
        <v>-11504163</v>
      </c>
      <c r="K2694" t="n">
        <v>-3268726</v>
      </c>
      <c r="L2694" t="n">
        <v>4767</v>
      </c>
      <c r="M2694" t="n">
        <v>-62916</v>
      </c>
      <c r="N2694" t="n">
        <v>-4707132</v>
      </c>
      <c r="P2694" t="n">
        <v>-1908728</v>
      </c>
      <c r="Q2694" t="n">
        <v>-132948</v>
      </c>
      <c r="R2694" t="n">
        <v>-5989</v>
      </c>
      <c r="S2694" t="n">
        <v>-3448665</v>
      </c>
      <c r="U2694" t="n">
        <v>-5231624</v>
      </c>
      <c r="V2694" t="n">
        <v>-11496</v>
      </c>
      <c r="W2694" t="n">
        <v>-3442</v>
      </c>
      <c r="X2694" t="n">
        <v>-9579740</v>
      </c>
      <c r="Z2694" t="n">
        <v>-966128</v>
      </c>
      <c r="AA2694" t="n">
        <v>-1176680</v>
      </c>
      <c r="AB2694" t="n">
        <v>-2631890</v>
      </c>
      <c r="AC2694" t="n">
        <v>-7188534</v>
      </c>
      <c r="AE2694" t="n">
        <v>-2894624</v>
      </c>
      <c r="AF2694" t="n">
        <v>-2618685</v>
      </c>
      <c r="AG2694" t="n">
        <v>-725164</v>
      </c>
      <c r="AH2694" t="n">
        <v>-8932576</v>
      </c>
      <c r="AJ2694" t="n">
        <v>-2492421</v>
      </c>
      <c r="AK2694" t="n">
        <v>-4177571</v>
      </c>
      <c r="AL2694" t="n">
        <v>-2054305</v>
      </c>
      <c r="AM2694" t="n">
        <v>-9662117</v>
      </c>
      <c r="AO2694" t="n">
        <v>-3901144</v>
      </c>
      <c r="AP2694" t="n">
        <v>-5080468</v>
      </c>
      <c r="AQ2694" t="n">
        <v>-2909620</v>
      </c>
      <c r="AR2694" t="n">
        <v>-17247660</v>
      </c>
      <c r="AT2694" t="n">
        <v>-10486881</v>
      </c>
    </row>
    <row r="2695">
      <c r="A2695" t="inlineStr">
        <is>
          <t>Long-term share ownership plans</t>
        </is>
      </c>
      <c r="C2695" t="inlineStr">
        <is>
          <t>Actual</t>
        </is>
      </c>
      <c r="D2695" t="inlineStr">
        <is>
          <t>QQQA</t>
        </is>
      </c>
      <c r="F2695" t="n">
        <v>3010168</v>
      </c>
      <c r="G2695" t="n">
        <v>1032957</v>
      </c>
      <c r="H2695" t="n">
        <v>764428</v>
      </c>
      <c r="I2695" t="n">
        <v>11409312</v>
      </c>
      <c r="K2695" t="n">
        <v>542108</v>
      </c>
      <c r="L2695" t="n">
        <v>275818</v>
      </c>
      <c r="M2695" t="n">
        <v>276666</v>
      </c>
      <c r="N2695" t="n">
        <v>1312463</v>
      </c>
      <c r="P2695" t="n">
        <v>2242790</v>
      </c>
      <c r="Q2695" t="n">
        <v>227738</v>
      </c>
      <c r="R2695" t="n">
        <v>545918</v>
      </c>
      <c r="S2695" t="n">
        <v>3826248</v>
      </c>
      <c r="U2695" t="n">
        <v>3396095</v>
      </c>
      <c r="V2695" t="n">
        <v>449598</v>
      </c>
      <c r="W2695" t="n">
        <v>1353014</v>
      </c>
      <c r="X2695" t="n">
        <v>5752331</v>
      </c>
      <c r="Z2695" t="n">
        <v>1092896</v>
      </c>
      <c r="AA2695" t="n">
        <v>1694347</v>
      </c>
      <c r="AB2695" t="n">
        <v>1214129</v>
      </c>
      <c r="AC2695" t="n">
        <v>5346417</v>
      </c>
      <c r="AE2695" t="n">
        <v>6587665</v>
      </c>
      <c r="AF2695" t="n">
        <v>1034483</v>
      </c>
      <c r="AG2695" t="n">
        <v>1444155</v>
      </c>
      <c r="AH2695" t="n">
        <v>10137294</v>
      </c>
      <c r="AJ2695" t="n">
        <v>1755650</v>
      </c>
      <c r="AK2695" t="n">
        <v>842404</v>
      </c>
      <c r="AL2695" t="n">
        <v>2097824</v>
      </c>
      <c r="AM2695" t="n">
        <v>6369972</v>
      </c>
      <c r="AO2695" t="n">
        <v>1308332</v>
      </c>
      <c r="AP2695" t="n">
        <v>606497</v>
      </c>
      <c r="AQ2695" t="n">
        <v>16366945</v>
      </c>
      <c r="AR2695" t="n">
        <v>19138775</v>
      </c>
      <c r="AT2695" t="n">
        <v>1182535</v>
      </c>
    </row>
    <row r="2696">
      <c r="A2696" t="inlineStr">
        <is>
          <t>Dividend reinvestment plan and other</t>
        </is>
      </c>
      <c r="C2696" t="inlineStr">
        <is>
          <t>Actual</t>
        </is>
      </c>
      <c r="D2696" t="inlineStr">
        <is>
          <t>QQQA</t>
        </is>
      </c>
      <c r="F2696" t="n">
        <v>58676</v>
      </c>
      <c r="G2696" t="n">
        <v>63270</v>
      </c>
      <c r="H2696" t="n">
        <v>60353</v>
      </c>
      <c r="I2696" t="n">
        <v>256679</v>
      </c>
      <c r="K2696" t="n">
        <v>76695</v>
      </c>
      <c r="L2696" t="n">
        <v>71992</v>
      </c>
      <c r="M2696" t="n">
        <v>53156</v>
      </c>
      <c r="N2696" t="n">
        <v>272247</v>
      </c>
      <c r="P2696" t="n">
        <v>57929</v>
      </c>
      <c r="Q2696" t="n">
        <v>64390</v>
      </c>
      <c r="R2696" t="n">
        <v>62674</v>
      </c>
      <c r="S2696" t="n">
        <v>227120</v>
      </c>
      <c r="U2696" t="n">
        <v>50948</v>
      </c>
      <c r="V2696" t="n">
        <v>55656</v>
      </c>
      <c r="W2696" t="n">
        <v>43617</v>
      </c>
      <c r="X2696" t="n">
        <v>197130</v>
      </c>
      <c r="Z2696" t="n">
        <v>42108</v>
      </c>
      <c r="AA2696" t="n">
        <v>35812</v>
      </c>
      <c r="AB2696" t="n">
        <v>30795</v>
      </c>
      <c r="AC2696" t="n">
        <v>137600</v>
      </c>
      <c r="AE2696" t="n">
        <v>68692</v>
      </c>
      <c r="AF2696" t="n">
        <v>58377</v>
      </c>
      <c r="AG2696" t="n">
        <v>56274</v>
      </c>
      <c r="AH2696" t="n">
        <v>222052</v>
      </c>
      <c r="AJ2696" t="n">
        <v>37613</v>
      </c>
      <c r="AK2696" t="n">
        <v>22855</v>
      </c>
      <c r="AL2696" t="n">
        <v>30554</v>
      </c>
      <c r="AM2696" t="n">
        <v>123959</v>
      </c>
      <c r="AO2696" t="n">
        <v>47185</v>
      </c>
      <c r="AP2696" t="n">
        <v>66311</v>
      </c>
      <c r="AQ2696" t="n">
        <v>55251</v>
      </c>
      <c r="AR2696" t="n">
        <v>1245226</v>
      </c>
      <c r="AT2696" t="n">
        <v>65426</v>
      </c>
    </row>
    <row r="2697">
      <c r="A2697" t="inlineStr">
        <is>
          <t>Other</t>
        </is>
      </c>
      <c r="C2697" t="inlineStr">
        <is>
          <t>Actual</t>
        </is>
      </c>
      <c r="D2697" t="inlineStr">
        <is>
          <t>QQQA</t>
        </is>
      </c>
      <c r="G2697" t="n">
        <v>238</v>
      </c>
      <c r="H2697" t="n">
        <v>60</v>
      </c>
      <c r="I2697" t="n">
        <v>358</v>
      </c>
    </row>
    <row r="2698">
      <c r="A2698" t="inlineStr">
        <is>
          <t>Outstanding, end of year</t>
        </is>
      </c>
      <c r="C2698" t="inlineStr">
        <is>
          <t>Actual</t>
        </is>
      </c>
      <c r="D2698" t="inlineStr">
        <is>
          <t>QQQQ</t>
        </is>
      </c>
      <c r="F2698" t="n">
        <v>927108268</v>
      </c>
      <c r="G2698" t="n">
        <v>960335048</v>
      </c>
      <c r="H2698" t="n">
        <v>957107186</v>
      </c>
      <c r="I2698" t="n">
        <v>961290839</v>
      </c>
      <c r="K2698" t="n">
        <v>958640916</v>
      </c>
      <c r="L2698" t="n">
        <v>958993493</v>
      </c>
      <c r="M2698" t="n">
        <v>959260399</v>
      </c>
      <c r="N2698" t="n">
        <v>958168417</v>
      </c>
      <c r="P2698" t="n">
        <v>958560408</v>
      </c>
      <c r="Q2698" t="n">
        <v>958719588</v>
      </c>
      <c r="R2698" t="n">
        <v>959322191</v>
      </c>
      <c r="S2698" t="n">
        <v>958773120</v>
      </c>
      <c r="U2698" t="n">
        <v>956988539</v>
      </c>
      <c r="V2698" t="n">
        <v>957482297</v>
      </c>
      <c r="W2698" t="n">
        <v>958875486</v>
      </c>
      <c r="X2698" t="n">
        <v>955142841</v>
      </c>
      <c r="Z2698" t="n">
        <v>955311717</v>
      </c>
      <c r="AA2698" t="n">
        <v>955865196</v>
      </c>
      <c r="AB2698" t="n">
        <v>1007235667</v>
      </c>
      <c r="AC2698" t="n">
        <v>1006195761</v>
      </c>
      <c r="AE2698" t="n">
        <v>1513055374</v>
      </c>
      <c r="AF2698" t="n">
        <v>1511529549</v>
      </c>
      <c r="AG2698" t="n">
        <v>1512304814</v>
      </c>
      <c r="AH2698" t="n">
        <v>1510720411</v>
      </c>
      <c r="AJ2698" t="n">
        <v>1510021253</v>
      </c>
      <c r="AK2698" t="n">
        <v>1506708941</v>
      </c>
      <c r="AL2698" t="n">
        <v>1568033257</v>
      </c>
      <c r="AM2698" t="n">
        <v>1568828941</v>
      </c>
      <c r="AO2698" t="n">
        <v>1566315679</v>
      </c>
      <c r="AP2698" t="n">
        <v>1561910213</v>
      </c>
      <c r="AQ2698" t="n">
        <v>1575491147</v>
      </c>
      <c r="AR2698" t="n">
        <v>1573371868</v>
      </c>
      <c r="AT2698" t="n">
        <v>1564393929</v>
      </c>
    </row>
    <row r="2699">
      <c r="A2699" t="inlineStr">
        <is>
          <t>Outstanding, end of year-c</t>
        </is>
      </c>
      <c r="F2699">
        <f>SUM(F2692:F2697)</f>
        <v/>
      </c>
      <c r="G2699">
        <f>SUM(G2692:G2697)</f>
        <v/>
      </c>
      <c r="H2699">
        <f>SUM(H2692:H2697)</f>
        <v/>
      </c>
      <c r="I2699">
        <f>SUM(I2692:I2697)</f>
        <v/>
      </c>
      <c r="K2699">
        <f>SUM(K2692:K2697)</f>
        <v/>
      </c>
      <c r="L2699">
        <f>SUM(L2692:L2697)</f>
        <v/>
      </c>
      <c r="M2699">
        <f>SUM(M2692:M2697)</f>
        <v/>
      </c>
      <c r="N2699">
        <f>SUM(N2692:N2697)</f>
        <v/>
      </c>
      <c r="P2699">
        <f>SUM(P2692:P2697)</f>
        <v/>
      </c>
      <c r="Q2699">
        <f>SUM(Q2692:Q2697)</f>
        <v/>
      </c>
      <c r="R2699">
        <f>SUM(R2692:R2697)</f>
        <v/>
      </c>
      <c r="S2699">
        <f>SUM(S2692:S2697)</f>
        <v/>
      </c>
      <c r="U2699">
        <f>SUM(U2692:U2697)</f>
        <v/>
      </c>
      <c r="V2699">
        <f>SUM(V2692:V2697)</f>
        <v/>
      </c>
      <c r="W2699">
        <f>SUM(W2692:W2697)</f>
        <v/>
      </c>
      <c r="X2699">
        <f>SUM(X2692:X2697)</f>
        <v/>
      </c>
      <c r="Z2699">
        <f>SUM(Z2692:Z2697)</f>
        <v/>
      </c>
      <c r="AA2699">
        <f>SUM(AA2692:AA2697)</f>
        <v/>
      </c>
      <c r="AB2699">
        <f>SUM(AB2692:AB2697)</f>
        <v/>
      </c>
      <c r="AC2699">
        <f>SUM(AC2692:AC2697)</f>
        <v/>
      </c>
      <c r="AE2699">
        <f>SUM(AE2692:AE2697)</f>
        <v/>
      </c>
      <c r="AF2699">
        <f>SUM(AF2692:AF2697)</f>
        <v/>
      </c>
      <c r="AG2699">
        <f>SUM(AG2692:AG2697)</f>
        <v/>
      </c>
      <c r="AH2699">
        <f>SUM(AH2692:AH2697)</f>
        <v/>
      </c>
      <c r="AJ2699">
        <f>SUM(AJ2692:AJ2697)</f>
        <v/>
      </c>
      <c r="AK2699">
        <f>SUM(AK2692:AK2697)</f>
        <v/>
      </c>
      <c r="AL2699">
        <f>SUM(AL2692:AL2697)</f>
        <v/>
      </c>
      <c r="AM2699">
        <f>SUM(AM2692:AM2697)</f>
        <v/>
      </c>
      <c r="AO2699">
        <f>SUM(AO2692:AO2697)</f>
        <v/>
      </c>
      <c r="AP2699">
        <f>SUM(AP2692:AP2697)</f>
        <v/>
      </c>
      <c r="AQ2699">
        <f>SUM(AQ2692:AQ2697)</f>
        <v/>
      </c>
      <c r="AR2699">
        <f>SUM(AR2692:AR2697)</f>
        <v/>
      </c>
      <c r="AT2699">
        <f>SUM(AT2692:AT2697)</f>
        <v/>
      </c>
    </row>
    <row r="2700">
      <c r="A2700" t="inlineStr">
        <is>
          <t>Sum check</t>
        </is>
      </c>
      <c r="F2700">
        <f>F2698-F2699</f>
        <v/>
      </c>
      <c r="G2700">
        <f>G2698-G2699</f>
        <v/>
      </c>
      <c r="H2700">
        <f>H2698-H2699</f>
        <v/>
      </c>
      <c r="I2700">
        <f>I2698-I2699</f>
        <v/>
      </c>
      <c r="K2700">
        <f>K2698-K2699</f>
        <v/>
      </c>
      <c r="L2700">
        <f>L2698-L2699</f>
        <v/>
      </c>
      <c r="M2700">
        <f>M2698-M2699</f>
        <v/>
      </c>
      <c r="N2700">
        <f>N2698-N2699</f>
        <v/>
      </c>
      <c r="P2700">
        <f>P2698-P2699</f>
        <v/>
      </c>
      <c r="Q2700">
        <f>Q2698-Q2699</f>
        <v/>
      </c>
      <c r="R2700">
        <f>R2698-R2699</f>
        <v/>
      </c>
      <c r="S2700">
        <f>S2698-S2699</f>
        <v/>
      </c>
      <c r="U2700">
        <f>U2698-U2699</f>
        <v/>
      </c>
      <c r="V2700">
        <f>V2698-V2699</f>
        <v/>
      </c>
      <c r="W2700">
        <f>W2698-W2699</f>
        <v/>
      </c>
      <c r="X2700">
        <f>X2698-X2699</f>
        <v/>
      </c>
      <c r="Z2700">
        <f>Z2698-Z2699</f>
        <v/>
      </c>
      <c r="AA2700">
        <f>AA2698-AA2699</f>
        <v/>
      </c>
      <c r="AB2700">
        <f>AB2698-AB2699</f>
        <v/>
      </c>
      <c r="AC2700">
        <f>AC2698-AC2699</f>
        <v/>
      </c>
      <c r="AE2700">
        <f>AE2698-AE2699</f>
        <v/>
      </c>
      <c r="AF2700">
        <f>AF2698-AF2699</f>
        <v/>
      </c>
      <c r="AG2700">
        <f>AG2698-AG2699</f>
        <v/>
      </c>
      <c r="AH2700">
        <f>AH2698-AH2699</f>
        <v/>
      </c>
      <c r="AJ2700">
        <f>AJ2698-AJ2699</f>
        <v/>
      </c>
      <c r="AK2700">
        <f>AK2698-AK2699</f>
        <v/>
      </c>
      <c r="AL2700">
        <f>AL2698-AL2699</f>
        <v/>
      </c>
      <c r="AM2700">
        <f>AM2698-AM2699</f>
        <v/>
      </c>
      <c r="AO2700">
        <f>AO2698-AO2699</f>
        <v/>
      </c>
      <c r="AP2700">
        <f>AP2698-AP2699</f>
        <v/>
      </c>
      <c r="AQ2700">
        <f>AQ2698-AQ2699</f>
        <v/>
      </c>
      <c r="AR2700">
        <f>AR2698-AR2699</f>
        <v/>
      </c>
      <c r="AT2700">
        <f>AT2698-AT2699</f>
        <v/>
      </c>
    </row>
    <row r="2702">
      <c r="A2702" t="inlineStr">
        <is>
          <t>Distributable earnings</t>
        </is>
      </c>
    </row>
    <row r="2703">
      <c r="A2703" t="inlineStr">
        <is>
          <t xml:space="preserve">Fee revenues </t>
        </is>
      </c>
      <c r="C2703" t="inlineStr">
        <is>
          <t>Million</t>
        </is>
      </c>
      <c r="D2703" t="inlineStr">
        <is>
          <t>QQQQ</t>
        </is>
      </c>
      <c r="E2703" t="inlineStr">
        <is>
          <t>Yes</t>
        </is>
      </c>
      <c r="AF2703" s="3" t="n">
        <v>667</v>
      </c>
      <c r="AG2703" s="3" t="n">
        <v>728</v>
      </c>
      <c r="AH2703" s="3" t="n">
        <v>771</v>
      </c>
      <c r="AI2703" s="3" t="n">
        <v>2840</v>
      </c>
      <c r="AJ2703" s="3" t="n">
        <v>801</v>
      </c>
      <c r="AK2703" t="n">
        <v>890</v>
      </c>
      <c r="AL2703" t="n">
        <v>857</v>
      </c>
      <c r="AM2703" t="n">
        <v>975</v>
      </c>
      <c r="AN2703" t="n">
        <v>3523</v>
      </c>
      <c r="AO2703" t="n">
        <v>965</v>
      </c>
      <c r="AP2703" t="n">
        <v>993</v>
      </c>
      <c r="AQ2703" t="n">
        <v>1021</v>
      </c>
    </row>
    <row r="2704">
      <c r="A2704" t="inlineStr">
        <is>
          <t xml:space="preserve">Direct costs </t>
        </is>
      </c>
      <c r="C2704" t="inlineStr">
        <is>
          <t>Million</t>
        </is>
      </c>
      <c r="D2704" t="inlineStr">
        <is>
          <t>QQQQ</t>
        </is>
      </c>
      <c r="E2704" t="inlineStr">
        <is>
          <t>Yes</t>
        </is>
      </c>
      <c r="AF2704" s="3" t="n">
        <v>-315</v>
      </c>
      <c r="AG2704" s="3" t="n">
        <v>-325</v>
      </c>
      <c r="AH2704" s="3" t="n">
        <v>-325</v>
      </c>
      <c r="AI2704" s="3" t="n">
        <v>-1296</v>
      </c>
      <c r="AJ2704" s="3" t="n">
        <v>-354</v>
      </c>
      <c r="AK2704" t="n">
        <v>-369</v>
      </c>
      <c r="AL2704" t="n">
        <v>-365</v>
      </c>
      <c r="AM2704" t="n">
        <v>-380</v>
      </c>
      <c r="AN2704" t="n">
        <v>-1468</v>
      </c>
      <c r="AO2704" t="n">
        <v>-426</v>
      </c>
      <c r="AP2704" t="n">
        <v>-433</v>
      </c>
      <c r="AQ2704" t="n">
        <v>-454</v>
      </c>
    </row>
    <row r="2705">
      <c r="A2705" t="inlineStr">
        <is>
          <t>Total</t>
        </is>
      </c>
      <c r="C2705" t="inlineStr">
        <is>
          <t>Million</t>
        </is>
      </c>
      <c r="D2705" t="inlineStr">
        <is>
          <t>QQQQ</t>
        </is>
      </c>
      <c r="E2705" t="inlineStr">
        <is>
          <t>Yes</t>
        </is>
      </c>
      <c r="AF2705" s="3" t="n">
        <v>352</v>
      </c>
      <c r="AG2705" s="3" t="n">
        <v>403</v>
      </c>
      <c r="AH2705" s="3" t="n">
        <v>446</v>
      </c>
      <c r="AI2705" s="3" t="n">
        <v>1544</v>
      </c>
      <c r="AJ2705" s="3" t="n">
        <v>447</v>
      </c>
      <c r="AK2705" t="n">
        <v>521</v>
      </c>
      <c r="AL2705" t="n">
        <v>492</v>
      </c>
      <c r="AM2705" t="n">
        <v>595</v>
      </c>
      <c r="AN2705" t="n">
        <v>2055</v>
      </c>
      <c r="AO2705" t="n">
        <v>539</v>
      </c>
      <c r="AP2705" t="n">
        <v>560</v>
      </c>
      <c r="AQ2705" t="n">
        <v>567</v>
      </c>
    </row>
    <row r="2706">
      <c r="A2706" t="inlineStr">
        <is>
          <t>Total-c</t>
        </is>
      </c>
      <c r="AF2706">
        <f>SUM(AF2703:AF2704)</f>
        <v/>
      </c>
      <c r="AG2706">
        <f>SUM(AG2703:AG2704)</f>
        <v/>
      </c>
      <c r="AH2706">
        <f>SUM(AH2703:AH2704)</f>
        <v/>
      </c>
      <c r="AI2706">
        <f>SUM(AI2703:AI2704)</f>
        <v/>
      </c>
      <c r="AJ2706">
        <f>SUM(AJ2703:AJ2704)</f>
        <v/>
      </c>
      <c r="AK2706">
        <f>SUM(AK2703:AK2704)</f>
        <v/>
      </c>
      <c r="AL2706">
        <f>SUM(AL2703:AL2704)</f>
        <v/>
      </c>
      <c r="AM2706">
        <f>SUM(AM2703:AM2704)</f>
        <v/>
      </c>
      <c r="AN2706">
        <f>SUM(AN2703:AN2704)</f>
        <v/>
      </c>
      <c r="AO2706">
        <f>SUM(AO2703:AO2704)</f>
        <v/>
      </c>
      <c r="AP2706">
        <f>SUM(AP2703:AP2704)</f>
        <v/>
      </c>
      <c r="AQ2706">
        <f>SUM(AQ2703:AQ2704)</f>
        <v/>
      </c>
    </row>
    <row r="2707">
      <c r="A2707" t="inlineStr">
        <is>
          <t>Sum check</t>
        </is>
      </c>
      <c r="AF2707">
        <f>AF2705-AF2706</f>
        <v/>
      </c>
      <c r="AG2707">
        <f>AG2705-AG2706</f>
        <v/>
      </c>
      <c r="AH2707">
        <f>AH2705-AH2706</f>
        <v/>
      </c>
      <c r="AI2707">
        <f>AI2705-AI2706</f>
        <v/>
      </c>
      <c r="AJ2707">
        <f>AJ2705-AJ2706</f>
        <v/>
      </c>
      <c r="AK2707">
        <f>AK2705-AK2706</f>
        <v/>
      </c>
      <c r="AL2707">
        <f>AL2705-AL2706</f>
        <v/>
      </c>
      <c r="AM2707">
        <f>AM2705-AM2706</f>
        <v/>
      </c>
      <c r="AN2707">
        <f>AN2705-AN2706</f>
        <v/>
      </c>
      <c r="AO2707">
        <f>AO2705-AO2706</f>
        <v/>
      </c>
      <c r="AP2707">
        <f>AP2705-AP2706</f>
        <v/>
      </c>
      <c r="AQ2707">
        <f>AQ2705-AQ2706</f>
        <v/>
      </c>
    </row>
    <row r="2709">
      <c r="A2709" t="inlineStr">
        <is>
          <t xml:space="preserve">Amounts not attributable to brookfield shareholders </t>
        </is>
      </c>
      <c r="C2709" t="inlineStr">
        <is>
          <t>Million</t>
        </is>
      </c>
      <c r="D2709" t="inlineStr">
        <is>
          <t>QQQQ</t>
        </is>
      </c>
      <c r="E2709" t="inlineStr">
        <is>
          <t>Yes</t>
        </is>
      </c>
      <c r="AF2709" s="3" t="n">
        <v>-28</v>
      </c>
      <c r="AG2709" s="3" t="n">
        <v>-31</v>
      </c>
      <c r="AH2709" s="3" t="n">
        <v>-35</v>
      </c>
      <c r="AI2709" s="3" t="n">
        <v>-116</v>
      </c>
      <c r="AJ2709" s="3" t="n">
        <v>-34</v>
      </c>
      <c r="AK2709" t="n">
        <v>-38</v>
      </c>
      <c r="AL2709" t="n">
        <v>-41</v>
      </c>
      <c r="AM2709" t="n">
        <v>-43</v>
      </c>
      <c r="AN2709" t="n">
        <v>-156</v>
      </c>
      <c r="AO2709" t="n">
        <v>-38</v>
      </c>
      <c r="AP2709" t="n">
        <v>-35</v>
      </c>
      <c r="AQ2709" t="n">
        <v>-36</v>
      </c>
    </row>
    <row r="2710">
      <c r="A2710" t="inlineStr">
        <is>
          <t xml:space="preserve">Fee-related earnings </t>
        </is>
      </c>
      <c r="C2710" t="inlineStr">
        <is>
          <t>Million</t>
        </is>
      </c>
      <c r="D2710" t="inlineStr">
        <is>
          <t>QQQQ</t>
        </is>
      </c>
      <c r="E2710" t="inlineStr">
        <is>
          <t>Yes</t>
        </is>
      </c>
      <c r="AF2710" s="3" t="n">
        <v>324</v>
      </c>
      <c r="AG2710" s="3" t="n">
        <v>372</v>
      </c>
      <c r="AH2710" s="3" t="n">
        <v>411</v>
      </c>
      <c r="AI2710" s="3" t="n">
        <v>1428</v>
      </c>
      <c r="AJ2710" s="3" t="n">
        <v>413</v>
      </c>
      <c r="AK2710" t="n">
        <v>483</v>
      </c>
      <c r="AL2710" t="n">
        <v>451</v>
      </c>
      <c r="AM2710" t="n">
        <v>552</v>
      </c>
      <c r="AN2710" t="n">
        <v>1899</v>
      </c>
      <c r="AO2710" t="n">
        <v>501</v>
      </c>
      <c r="AP2710" t="n">
        <v>525</v>
      </c>
      <c r="AQ2710" t="n">
        <v>531</v>
      </c>
    </row>
    <row r="2711">
      <c r="A2711" t="inlineStr">
        <is>
          <t>Fee-related earnings -c</t>
        </is>
      </c>
      <c r="AF2711">
        <f>SUM(AF2709,AF2705)</f>
        <v/>
      </c>
      <c r="AG2711">
        <f>SUM(AG2709,AG2705)</f>
        <v/>
      </c>
      <c r="AH2711">
        <f>SUM(AH2709,AH2705)</f>
        <v/>
      </c>
      <c r="AI2711">
        <f>SUM(AI2709,AI2705)</f>
        <v/>
      </c>
      <c r="AJ2711">
        <f>SUM(AJ2709,AJ2705)</f>
        <v/>
      </c>
      <c r="AK2711">
        <f>SUM(AK2709,AK2705)</f>
        <v/>
      </c>
      <c r="AL2711">
        <f>SUM(AL2709,AL2705)</f>
        <v/>
      </c>
      <c r="AM2711">
        <f>SUM(AM2709,AM2705)</f>
        <v/>
      </c>
      <c r="AN2711">
        <f>SUM(AN2709,AN2705)</f>
        <v/>
      </c>
      <c r="AO2711">
        <f>SUM(AO2709,AO2705)</f>
        <v/>
      </c>
      <c r="AP2711">
        <f>SUM(AP2709,AP2705)</f>
        <v/>
      </c>
      <c r="AQ2711">
        <f>SUM(AQ2709,AQ2705)</f>
        <v/>
      </c>
    </row>
    <row r="2712">
      <c r="A2712" t="inlineStr">
        <is>
          <t>Sum check</t>
        </is>
      </c>
      <c r="AF2712">
        <f>AF2710-AF2711</f>
        <v/>
      </c>
      <c r="AG2712">
        <f>AG2710-AG2711</f>
        <v/>
      </c>
      <c r="AH2712">
        <f>AH2710-AH2711</f>
        <v/>
      </c>
      <c r="AI2712">
        <f>AI2710-AI2711</f>
        <v/>
      </c>
      <c r="AJ2712">
        <f>AJ2710-AJ2711</f>
        <v/>
      </c>
      <c r="AK2712">
        <f>AK2710-AK2711</f>
        <v/>
      </c>
      <c r="AL2712">
        <f>AL2710-AL2711</f>
        <v/>
      </c>
      <c r="AM2712">
        <f>AM2710-AM2711</f>
        <v/>
      </c>
      <c r="AN2712">
        <f>AN2710-AN2711</f>
        <v/>
      </c>
      <c r="AO2712">
        <f>AO2710-AO2711</f>
        <v/>
      </c>
      <c r="AP2712">
        <f>AP2710-AP2711</f>
        <v/>
      </c>
      <c r="AQ2712">
        <f>AQ2710-AQ2711</f>
        <v/>
      </c>
    </row>
    <row r="2715">
      <c r="A2715" s="2" t="inlineStr">
        <is>
          <t xml:space="preserve">Fee-related earnings </t>
        </is>
      </c>
      <c r="B2715" s="2" t="n"/>
      <c r="C2715" s="2" t="inlineStr">
        <is>
          <t>Million</t>
        </is>
      </c>
      <c r="D2715" s="2" t="inlineStr">
        <is>
          <t>QQQQ</t>
        </is>
      </c>
      <c r="E2715" s="2" t="n"/>
      <c r="F2715" s="2" t="n"/>
      <c r="G2715" s="2" t="n"/>
      <c r="H2715" s="2" t="n"/>
      <c r="I2715" s="2" t="n"/>
      <c r="J2715" s="2" t="n"/>
      <c r="K2715" s="2" t="n"/>
      <c r="L2715" s="2" t="n"/>
      <c r="M2715" s="2" t="n"/>
      <c r="N2715" s="2" t="n"/>
      <c r="O2715" s="2" t="n"/>
      <c r="P2715" s="2" t="n"/>
      <c r="Q2715" s="2" t="n"/>
      <c r="R2715" s="2" t="n"/>
      <c r="S2715" s="2" t="n"/>
      <c r="T2715" s="2" t="n"/>
      <c r="U2715" s="2" t="n"/>
      <c r="V2715" s="2" t="n"/>
      <c r="W2715" s="2" t="n"/>
      <c r="X2715" s="2" t="n"/>
      <c r="Y2715" s="2" t="n"/>
      <c r="Z2715" s="2" t="n"/>
      <c r="AA2715" s="2" t="n"/>
      <c r="AB2715" s="2" t="n"/>
      <c r="AC2715" s="2" t="n"/>
      <c r="AD2715" s="2" t="n"/>
      <c r="AE2715" s="2" t="n"/>
      <c r="AF2715" s="2" t="n"/>
      <c r="AG2715" s="2" t="n"/>
      <c r="AH2715" s="2" t="n"/>
      <c r="AI2715" s="2" t="n"/>
      <c r="AJ2715" s="2" t="n"/>
      <c r="AK2715" s="2" t="n"/>
      <c r="AL2715" s="2" t="n"/>
      <c r="AM2715" s="2" t="n">
        <v>534</v>
      </c>
      <c r="AN2715" s="2" t="n">
        <v>1827</v>
      </c>
      <c r="AO2715" s="2" t="n"/>
      <c r="AP2715" s="2" t="n"/>
      <c r="AQ2715" s="2" t="n"/>
      <c r="AR2715" s="2" t="n">
        <v>576</v>
      </c>
      <c r="AS2715" s="2" t="n">
        <v>2108</v>
      </c>
      <c r="AT2715" s="2" t="n"/>
    </row>
    <row r="2716">
      <c r="A2716" t="inlineStr">
        <is>
          <t>Cash taxes</t>
        </is>
      </c>
      <c r="C2716" t="inlineStr">
        <is>
          <t>Million</t>
        </is>
      </c>
      <c r="D2716" t="inlineStr">
        <is>
          <t>QQQQ</t>
        </is>
      </c>
      <c r="AM2716" s="3" t="n">
        <v>-18</v>
      </c>
      <c r="AN2716" s="3" t="n">
        <v>-58</v>
      </c>
      <c r="AR2716" t="n">
        <v>-35</v>
      </c>
      <c r="AS2716" t="n">
        <v>-98</v>
      </c>
    </row>
    <row r="2717">
      <c r="A2717" t="inlineStr">
        <is>
          <t>Other income</t>
        </is>
      </c>
      <c r="C2717" t="inlineStr">
        <is>
          <t>Million</t>
        </is>
      </c>
      <c r="D2717" t="inlineStr">
        <is>
          <t>QQQQ</t>
        </is>
      </c>
      <c r="AM2717" s="3" t="n">
        <v>2</v>
      </c>
      <c r="AN2717" s="3" t="n">
        <v>40</v>
      </c>
      <c r="AR2717" t="n">
        <v>3</v>
      </c>
      <c r="AS2717" t="n">
        <v>-14</v>
      </c>
    </row>
    <row r="2718">
      <c r="A2718" t="inlineStr">
        <is>
          <t>Add back: equity-based compensation costs</t>
        </is>
      </c>
      <c r="C2718" t="inlineStr">
        <is>
          <t>Million</t>
        </is>
      </c>
      <c r="D2718" t="inlineStr">
        <is>
          <t>QQQQ</t>
        </is>
      </c>
      <c r="AM2718" s="3" t="n">
        <v>21</v>
      </c>
      <c r="AN2718" s="3" t="n">
        <v>83</v>
      </c>
      <c r="AR2718" t="n">
        <v>25</v>
      </c>
      <c r="AS2718" t="n">
        <v>100</v>
      </c>
    </row>
    <row r="2719">
      <c r="A2719" t="inlineStr">
        <is>
          <t>Distributable earnings-asset management business</t>
        </is>
      </c>
      <c r="C2719" t="inlineStr">
        <is>
          <t>Million</t>
        </is>
      </c>
      <c r="D2719" t="inlineStr">
        <is>
          <t>QQQQ</t>
        </is>
      </c>
      <c r="AM2719" s="3" t="n">
        <v>539</v>
      </c>
      <c r="AN2719" s="3" t="n">
        <v>1892</v>
      </c>
      <c r="AR2719" t="n">
        <v>569</v>
      </c>
      <c r="AS2719" t="n">
        <v>2096</v>
      </c>
    </row>
    <row r="2720">
      <c r="A2720" t="inlineStr">
        <is>
          <t>Distributable earnings-asset management business-c</t>
        </is>
      </c>
      <c r="AM2720">
        <f>SUM(AM2716:AM2718,AM2715)</f>
        <v/>
      </c>
      <c r="AN2720">
        <f>SUM(AN2716:AN2718,AN2715)</f>
        <v/>
      </c>
      <c r="AR2720">
        <f>SUM(AR2716:AR2718,AR2715)</f>
        <v/>
      </c>
      <c r="AS2720">
        <f>SUM(AS2716:AS2718,AS2715)</f>
        <v/>
      </c>
    </row>
    <row r="2721">
      <c r="A2721" t="inlineStr">
        <is>
          <t>Sum check</t>
        </is>
      </c>
      <c r="AM2721">
        <f>AM2719-AM2720</f>
        <v/>
      </c>
      <c r="AN2721">
        <f>AN2719-AN2720</f>
        <v/>
      </c>
      <c r="AR2721">
        <f>AR2719-AR2720</f>
        <v/>
      </c>
      <c r="AS2721">
        <f>AS2719-AS2720</f>
        <v/>
      </c>
    </row>
    <row r="2723">
      <c r="A2723" t="inlineStr">
        <is>
          <t>Amounts not attributable to the corporation</t>
        </is>
      </c>
      <c r="C2723" t="inlineStr">
        <is>
          <t>Million</t>
        </is>
      </c>
      <c r="D2723" t="inlineStr">
        <is>
          <t>QQQQ</t>
        </is>
      </c>
      <c r="AR2723" t="n">
        <v>-35</v>
      </c>
      <c r="AS2723" t="n">
        <v>-35</v>
      </c>
    </row>
    <row r="2724">
      <c r="A2724" t="inlineStr">
        <is>
          <t>Distributions from asset management business</t>
        </is>
      </c>
      <c r="C2724" t="inlineStr">
        <is>
          <t>Million</t>
        </is>
      </c>
      <c r="D2724" t="inlineStr">
        <is>
          <t>QQQQ</t>
        </is>
      </c>
      <c r="AM2724" s="3" t="n">
        <v>539</v>
      </c>
      <c r="AN2724" s="3" t="n">
        <v>1892</v>
      </c>
      <c r="AR2724" t="n">
        <v>534</v>
      </c>
      <c r="AS2724" t="n">
        <v>2061</v>
      </c>
    </row>
    <row r="2725">
      <c r="A2725" t="inlineStr">
        <is>
          <t>Distributions from asset management business-c</t>
        </is>
      </c>
      <c r="AM2725">
        <f>SUM(AM2723,AM2719)</f>
        <v/>
      </c>
      <c r="AN2725">
        <f>SUM(AN2723,AN2719)</f>
        <v/>
      </c>
      <c r="AR2725">
        <f>SUM(AR2723,AR2719)</f>
        <v/>
      </c>
      <c r="AS2725">
        <f>SUM(AS2723,AS2719)</f>
        <v/>
      </c>
    </row>
    <row r="2726">
      <c r="A2726" t="inlineStr">
        <is>
          <t>Sum check</t>
        </is>
      </c>
      <c r="AM2726">
        <f>AM2724-AM2725</f>
        <v/>
      </c>
      <c r="AN2726">
        <f>AN2724-AN2725</f>
        <v/>
      </c>
      <c r="AR2726">
        <f>AR2724-AR2725</f>
        <v/>
      </c>
      <c r="AS2726">
        <f>AS2724-AS2725</f>
        <v/>
      </c>
    </row>
    <row r="2728">
      <c r="A2728" t="inlineStr">
        <is>
          <t>BAM</t>
        </is>
      </c>
      <c r="C2728" t="inlineStr">
        <is>
          <t>Million</t>
        </is>
      </c>
      <c r="D2728" t="inlineStr">
        <is>
          <t>QQQQ</t>
        </is>
      </c>
      <c r="AO2728" s="3" t="n">
        <v>491</v>
      </c>
      <c r="AT2728" t="n">
        <v>422</v>
      </c>
    </row>
    <row r="2729">
      <c r="A2729" t="inlineStr">
        <is>
          <t>Direct investments</t>
        </is>
      </c>
      <c r="C2729" t="inlineStr">
        <is>
          <t>Million</t>
        </is>
      </c>
      <c r="D2729" t="inlineStr">
        <is>
          <t>QQQQ</t>
        </is>
      </c>
      <c r="AO2729" s="3" t="n">
        <v>223</v>
      </c>
      <c r="AT2729" t="n">
        <v>256</v>
      </c>
    </row>
    <row r="2730">
      <c r="A2730" t="inlineStr">
        <is>
          <t>Assets managemnet</t>
        </is>
      </c>
      <c r="C2730" t="inlineStr">
        <is>
          <t>Million</t>
        </is>
      </c>
      <c r="D2730" t="inlineStr">
        <is>
          <t>QQQQ</t>
        </is>
      </c>
      <c r="AO2730" s="3" t="n">
        <v>714</v>
      </c>
      <c r="AT2730" t="n">
        <v>678</v>
      </c>
    </row>
    <row r="2731">
      <c r="A2731" t="inlineStr">
        <is>
          <t>Assets managemnet-c</t>
        </is>
      </c>
      <c r="AO2731">
        <f>SUM(AO2728:AO2729)</f>
        <v/>
      </c>
      <c r="AT2731">
        <f>SUM(AT2728:AT2729)</f>
        <v/>
      </c>
    </row>
    <row r="2732">
      <c r="A2732" t="inlineStr">
        <is>
          <t>Sum check</t>
        </is>
      </c>
      <c r="AO2732">
        <f>AO2730-AO2731</f>
        <v/>
      </c>
      <c r="AT2732">
        <f>AT2730-AT2731</f>
        <v/>
      </c>
    </row>
    <row r="2734">
      <c r="A2734" t="inlineStr">
        <is>
          <t>Fee related earnings before performance fees</t>
        </is>
      </c>
      <c r="C2734" t="inlineStr">
        <is>
          <t>Million</t>
        </is>
      </c>
      <c r="D2734" t="inlineStr">
        <is>
          <t>QQQQ</t>
        </is>
      </c>
      <c r="AB2734" t="n">
        <v>306</v>
      </c>
    </row>
    <row r="2735">
      <c r="A2735" t="inlineStr">
        <is>
          <t>Fee-related earnings, excluding Oaktree</t>
        </is>
      </c>
      <c r="C2735" t="inlineStr">
        <is>
          <t>Million</t>
        </is>
      </c>
      <c r="D2735" t="inlineStr">
        <is>
          <t>QQQQ</t>
        </is>
      </c>
      <c r="X2735" t="n">
        <v>227</v>
      </c>
      <c r="Y2735" t="n">
        <v>1129</v>
      </c>
      <c r="Z2735" t="n">
        <v>238</v>
      </c>
      <c r="AA2735" t="n">
        <v>263</v>
      </c>
      <c r="AB2735" t="n">
        <v>306</v>
      </c>
      <c r="AC2735" t="n">
        <v>362</v>
      </c>
      <c r="AD2735" t="n">
        <v>1169</v>
      </c>
      <c r="AE2735" t="n">
        <v>286</v>
      </c>
      <c r="AF2735" t="n">
        <v>279</v>
      </c>
      <c r="AG2735" t="n">
        <v>323</v>
      </c>
      <c r="AH2735" t="n">
        <v>354</v>
      </c>
      <c r="AI2735" t="n">
        <v>1242</v>
      </c>
      <c r="AJ2735" t="n">
        <v>359</v>
      </c>
    </row>
    <row r="2736">
      <c r="A2736" t="inlineStr">
        <is>
          <t>Our share of Oaktree's distributable earnings, excluding carried interest</t>
        </is>
      </c>
      <c r="C2736" t="inlineStr">
        <is>
          <t>Million</t>
        </is>
      </c>
      <c r="D2736" t="inlineStr">
        <is>
          <t>QQQQ</t>
        </is>
      </c>
      <c r="AJ2736" t="n">
        <v>76</v>
      </c>
    </row>
    <row r="2737">
      <c r="A2737" t="inlineStr">
        <is>
          <t>Our share of Oaktree's distributable earnings</t>
        </is>
      </c>
      <c r="C2737" t="inlineStr">
        <is>
          <t>Million</t>
        </is>
      </c>
      <c r="D2737" t="inlineStr">
        <is>
          <t>QQQQ</t>
        </is>
      </c>
      <c r="AC2737" t="n">
        <v>42</v>
      </c>
      <c r="AD2737" t="n">
        <v>42</v>
      </c>
      <c r="AE2737" t="n">
        <v>55</v>
      </c>
      <c r="AF2737" t="n">
        <v>58</v>
      </c>
      <c r="AG2737" t="n">
        <v>41</v>
      </c>
      <c r="AH2737" t="n">
        <v>105</v>
      </c>
      <c r="AI2737" t="n">
        <v>259</v>
      </c>
    </row>
    <row r="2738">
      <c r="A2738" t="inlineStr">
        <is>
          <t xml:space="preserve">Perpetual affiliates </t>
        </is>
      </c>
      <c r="C2738" t="inlineStr">
        <is>
          <t>Million</t>
        </is>
      </c>
      <c r="D2738" t="inlineStr">
        <is>
          <t>QQQQ</t>
        </is>
      </c>
      <c r="AL2738" t="n">
        <v>509</v>
      </c>
      <c r="AM2738" t="n">
        <v>551</v>
      </c>
      <c r="AN2738" t="n">
        <v>1870</v>
      </c>
      <c r="AO2738" t="n">
        <v>533</v>
      </c>
      <c r="AP2738" t="n">
        <v>548</v>
      </c>
      <c r="AQ2738" t="n">
        <v>537</v>
      </c>
      <c r="AR2738" t="n">
        <v>619</v>
      </c>
      <c r="AS2738" t="n">
        <v>2434</v>
      </c>
    </row>
    <row r="2739">
      <c r="A2739" t="inlineStr">
        <is>
          <t>BPY</t>
        </is>
      </c>
      <c r="C2739" t="inlineStr">
        <is>
          <t>Million</t>
        </is>
      </c>
      <c r="D2739" t="inlineStr">
        <is>
          <t>QQQQ</t>
        </is>
      </c>
      <c r="X2739" t="n">
        <v>189</v>
      </c>
      <c r="Y2739" t="n">
        <v>725</v>
      </c>
      <c r="Z2739" t="n">
        <v>181</v>
      </c>
      <c r="AA2739" t="n">
        <v>174</v>
      </c>
    </row>
    <row r="2740">
      <c r="A2740" t="inlineStr">
        <is>
          <t>BEP</t>
        </is>
      </c>
      <c r="C2740" t="inlineStr">
        <is>
          <t>Million</t>
        </is>
      </c>
      <c r="D2740" t="inlineStr">
        <is>
          <t>QQQQ</t>
        </is>
      </c>
      <c r="X2740" t="n">
        <v>92</v>
      </c>
      <c r="Y2740" t="n">
        <v>370</v>
      </c>
      <c r="Z2740" t="n">
        <v>99</v>
      </c>
      <c r="AA2740" t="n">
        <v>97</v>
      </c>
      <c r="AT2740" t="n">
        <v>105</v>
      </c>
    </row>
    <row r="2741">
      <c r="A2741" t="inlineStr">
        <is>
          <t>BIP</t>
        </is>
      </c>
      <c r="C2741" t="inlineStr">
        <is>
          <t>Million</t>
        </is>
      </c>
      <c r="D2741" t="inlineStr">
        <is>
          <t>QQQQ</t>
        </is>
      </c>
      <c r="X2741" t="n">
        <v>57</v>
      </c>
      <c r="Y2741" t="n">
        <v>222</v>
      </c>
      <c r="Z2741" t="n">
        <v>61</v>
      </c>
      <c r="AA2741" t="n">
        <v>60</v>
      </c>
      <c r="AT2741" t="n">
        <v>80</v>
      </c>
    </row>
    <row r="2742">
      <c r="A2742" t="inlineStr">
        <is>
          <t>BPG</t>
        </is>
      </c>
      <c r="C2742" t="inlineStr">
        <is>
          <t>Million</t>
        </is>
      </c>
      <c r="D2742" t="inlineStr">
        <is>
          <t>QQQQ</t>
        </is>
      </c>
      <c r="AT2742" t="n">
        <v>145</v>
      </c>
    </row>
    <row r="2743">
      <c r="A2743" t="inlineStr">
        <is>
          <t>BBU</t>
        </is>
      </c>
      <c r="C2743" t="inlineStr">
        <is>
          <t>Million</t>
        </is>
      </c>
      <c r="D2743" t="inlineStr">
        <is>
          <t>QQQQ</t>
        </is>
      </c>
      <c r="X2743" t="n">
        <v>6</v>
      </c>
      <c r="Y2743" t="n">
        <v>22</v>
      </c>
      <c r="Z2743" t="n">
        <v>5</v>
      </c>
      <c r="AA2743" t="n">
        <v>5</v>
      </c>
      <c r="AT2743" t="n">
        <v>9</v>
      </c>
    </row>
    <row r="2744">
      <c r="A2744" t="inlineStr">
        <is>
          <t>Other</t>
        </is>
      </c>
      <c r="C2744" t="inlineStr">
        <is>
          <t>Million</t>
        </is>
      </c>
      <c r="D2744" t="inlineStr">
        <is>
          <t>QQQQ</t>
        </is>
      </c>
      <c r="AT2744" t="n">
        <v>-35</v>
      </c>
    </row>
    <row r="2745">
      <c r="A2745" t="inlineStr">
        <is>
          <t>Listed affiliates</t>
        </is>
      </c>
      <c r="C2745" t="inlineStr">
        <is>
          <t>Million</t>
        </is>
      </c>
      <c r="D2745" t="inlineStr">
        <is>
          <t>QQQQ</t>
        </is>
      </c>
      <c r="X2745" t="n">
        <v>344</v>
      </c>
      <c r="Y2745" t="n">
        <v>1339</v>
      </c>
      <c r="Z2745" t="n">
        <v>346</v>
      </c>
      <c r="AA2745" t="n">
        <v>336</v>
      </c>
      <c r="AB2745" t="n">
        <v>337</v>
      </c>
      <c r="AC2745" t="n">
        <v>338</v>
      </c>
      <c r="AD2745" t="n">
        <v>1359</v>
      </c>
      <c r="AE2745" t="n">
        <v>349</v>
      </c>
      <c r="AF2745" t="n">
        <v>348</v>
      </c>
      <c r="AG2745" t="n">
        <v>342</v>
      </c>
      <c r="AH2745" t="n">
        <v>351</v>
      </c>
      <c r="AI2745" t="n">
        <v>1390</v>
      </c>
      <c r="AJ2745" t="n">
        <v>365</v>
      </c>
      <c r="AK2745" t="n">
        <v>361</v>
      </c>
    </row>
    <row r="2746">
      <c r="A2746" t="inlineStr">
        <is>
          <t>Listed affiliates-c</t>
        </is>
      </c>
      <c r="X2746">
        <f>SUM(X2739:X2743)</f>
        <v/>
      </c>
      <c r="Y2746">
        <f>SUM(Y2739:Y2743)</f>
        <v/>
      </c>
      <c r="Z2746">
        <f>SUM(Z2739:Z2743)</f>
        <v/>
      </c>
      <c r="AA2746">
        <f>SUM(AA2739:AA2743)</f>
        <v/>
      </c>
    </row>
    <row r="2747">
      <c r="A2747" t="inlineStr">
        <is>
          <t>Sum check</t>
        </is>
      </c>
      <c r="X2747">
        <f>X2745-X2746</f>
        <v/>
      </c>
      <c r="Y2747">
        <f>Y2745-Y2746</f>
        <v/>
      </c>
      <c r="Z2747">
        <f>Z2745-Z2746</f>
        <v/>
      </c>
      <c r="AA2747">
        <f>AA2745-AA2746</f>
        <v/>
      </c>
    </row>
    <row r="2749">
      <c r="A2749" t="inlineStr">
        <is>
          <t>Corporate cash and financial assets</t>
        </is>
      </c>
      <c r="C2749" t="inlineStr">
        <is>
          <t>Million</t>
        </is>
      </c>
      <c r="D2749" t="inlineStr">
        <is>
          <t>QQQQ</t>
        </is>
      </c>
      <c r="X2749" t="n">
        <v>64</v>
      </c>
      <c r="Y2749" t="n">
        <v>156</v>
      </c>
      <c r="Z2749" t="n">
        <v>7</v>
      </c>
      <c r="AA2749" t="n">
        <v>24</v>
      </c>
      <c r="AB2749" t="n">
        <v>55</v>
      </c>
      <c r="AC2749" t="n">
        <v>46</v>
      </c>
      <c r="AD2749" t="n">
        <v>132</v>
      </c>
      <c r="AE2749" t="n">
        <v>193</v>
      </c>
      <c r="AF2749" t="n">
        <v>79</v>
      </c>
      <c r="AG2749" t="n">
        <v>94</v>
      </c>
      <c r="AH2749" t="n">
        <v>220</v>
      </c>
      <c r="AI2749" t="n">
        <v>448</v>
      </c>
      <c r="AJ2749" t="n">
        <v>73</v>
      </c>
      <c r="AK2749" t="n">
        <v>20</v>
      </c>
      <c r="AL2749" t="n">
        <v>-29</v>
      </c>
      <c r="AM2749" t="n">
        <v>-22</v>
      </c>
      <c r="AN2749" t="n">
        <v>42</v>
      </c>
      <c r="AO2749" t="n">
        <v>25</v>
      </c>
      <c r="AP2749" t="n">
        <v>-31</v>
      </c>
      <c r="AQ2749" t="n">
        <v>89</v>
      </c>
      <c r="AR2749" t="n">
        <v>-6</v>
      </c>
      <c r="AS2749" t="n">
        <v>77</v>
      </c>
    </row>
    <row r="2750">
      <c r="A2750" t="inlineStr">
        <is>
          <t>Other principal investments</t>
        </is>
      </c>
      <c r="C2750" t="inlineStr">
        <is>
          <t>Million</t>
        </is>
      </c>
      <c r="D2750" t="inlineStr">
        <is>
          <t>QQQQ</t>
        </is>
      </c>
      <c r="AK2750" t="n">
        <v>96</v>
      </c>
      <c r="AL2750" t="n">
        <v>92</v>
      </c>
      <c r="AM2750" t="n">
        <v>131</v>
      </c>
      <c r="AN2750" t="n">
        <v>286</v>
      </c>
      <c r="AO2750" t="n">
        <v>64</v>
      </c>
      <c r="AP2750" t="n">
        <v>95</v>
      </c>
      <c r="AQ2750" t="n">
        <v>70</v>
      </c>
      <c r="AR2750" t="n">
        <v>11</v>
      </c>
      <c r="AS2750" t="n">
        <v>47</v>
      </c>
    </row>
    <row r="2751">
      <c r="A2751" t="inlineStr">
        <is>
          <t>Other investments</t>
        </is>
      </c>
      <c r="C2751" t="inlineStr">
        <is>
          <t>Million</t>
        </is>
      </c>
      <c r="D2751" t="inlineStr">
        <is>
          <t>QQQQ</t>
        </is>
      </c>
      <c r="X2751" t="n">
        <v>32</v>
      </c>
      <c r="Y2751" t="n">
        <v>203</v>
      </c>
      <c r="Z2751" t="n">
        <v>30</v>
      </c>
    </row>
    <row r="2752">
      <c r="A2752" t="inlineStr">
        <is>
          <t>Norbord/West Fraser</t>
        </is>
      </c>
      <c r="C2752" t="inlineStr">
        <is>
          <t>Million</t>
        </is>
      </c>
      <c r="D2752" t="inlineStr">
        <is>
          <t>QQQQ</t>
        </is>
      </c>
      <c r="AA2752" t="n">
        <v>10</v>
      </c>
      <c r="AB2752" t="n">
        <v>11</v>
      </c>
      <c r="AC2752" t="n">
        <v>5</v>
      </c>
      <c r="AD2752" t="n">
        <v>37</v>
      </c>
      <c r="AE2752" t="n">
        <v>5</v>
      </c>
      <c r="AF2752" t="n">
        <v>1</v>
      </c>
      <c r="AG2752" t="n">
        <v>8</v>
      </c>
      <c r="AH2752" t="n">
        <v>17</v>
      </c>
      <c r="AI2752" t="n">
        <v>31</v>
      </c>
      <c r="AJ2752" t="n">
        <v>1</v>
      </c>
    </row>
    <row r="2753">
      <c r="A2753" t="inlineStr">
        <is>
          <t>Other</t>
        </is>
      </c>
      <c r="C2753" t="inlineStr">
        <is>
          <t>Million</t>
        </is>
      </c>
      <c r="D2753" t="inlineStr">
        <is>
          <t>QQQQ</t>
        </is>
      </c>
      <c r="AA2753" t="n">
        <v>19</v>
      </c>
      <c r="AB2753" t="n">
        <v>17</v>
      </c>
      <c r="AC2753" t="n">
        <v>15</v>
      </c>
      <c r="AD2753" t="n">
        <v>70</v>
      </c>
      <c r="AE2753" t="n">
        <v>15</v>
      </c>
      <c r="AF2753" t="n">
        <v>15</v>
      </c>
      <c r="AG2753" t="n">
        <v>15</v>
      </c>
      <c r="AH2753" t="n">
        <v>15</v>
      </c>
      <c r="AI2753" t="n">
        <v>60</v>
      </c>
      <c r="AJ2753" t="n">
        <v>15</v>
      </c>
    </row>
    <row r="2754">
      <c r="A2754" t="inlineStr">
        <is>
          <t xml:space="preserve">Distributions from investments </t>
        </is>
      </c>
      <c r="C2754" t="inlineStr">
        <is>
          <t>Million</t>
        </is>
      </c>
      <c r="D2754" t="inlineStr">
        <is>
          <t>QQQQ</t>
        </is>
      </c>
      <c r="X2754" t="n">
        <v>440</v>
      </c>
      <c r="Y2754" t="n">
        <v>1698</v>
      </c>
      <c r="Z2754" t="n">
        <v>383</v>
      </c>
      <c r="AA2754" t="n">
        <v>389</v>
      </c>
      <c r="AB2754" t="n">
        <v>420</v>
      </c>
      <c r="AC2754" t="n">
        <v>404</v>
      </c>
      <c r="AD2754" t="n">
        <v>1598</v>
      </c>
      <c r="AE2754" t="n">
        <v>562</v>
      </c>
      <c r="AF2754" t="n">
        <v>443</v>
      </c>
      <c r="AG2754" t="n">
        <v>459</v>
      </c>
      <c r="AH2754" t="n">
        <v>603</v>
      </c>
      <c r="AI2754" t="n">
        <v>1929</v>
      </c>
      <c r="AJ2754" t="n">
        <v>454</v>
      </c>
      <c r="AK2754" t="n">
        <v>477</v>
      </c>
      <c r="AL2754" t="n">
        <v>572</v>
      </c>
      <c r="AM2754" t="n">
        <v>660</v>
      </c>
      <c r="AN2754" t="n">
        <v>2198</v>
      </c>
      <c r="AO2754" t="n">
        <v>622</v>
      </c>
      <c r="AP2754" t="n">
        <v>612</v>
      </c>
      <c r="AQ2754" t="n">
        <v>696</v>
      </c>
      <c r="AR2754" t="n">
        <v>624</v>
      </c>
      <c r="AS2754" t="n">
        <v>2558</v>
      </c>
    </row>
    <row r="2755">
      <c r="A2755" t="inlineStr">
        <is>
          <t>Distributions from investments -c</t>
        </is>
      </c>
      <c r="X2755">
        <f>SUM(X2749:X2753,X2745,X2738)</f>
        <v/>
      </c>
      <c r="Y2755">
        <f>SUM(Y2749:Y2753,Y2745,Y2738)</f>
        <v/>
      </c>
      <c r="Z2755">
        <f>SUM(Z2749:Z2753,Z2745,Z2738)</f>
        <v/>
      </c>
      <c r="AA2755">
        <f>SUM(AA2749:AA2753,AA2745,AA2738)</f>
        <v/>
      </c>
      <c r="AB2755">
        <f>SUM(AB2749:AB2753,AB2745,AB2738)</f>
        <v/>
      </c>
      <c r="AC2755">
        <f>SUM(AC2749:AC2753,AC2745,AC2738)</f>
        <v/>
      </c>
      <c r="AD2755">
        <f>SUM(AD2749:AD2753,AD2745,AD2738)</f>
        <v/>
      </c>
      <c r="AE2755">
        <f>SUM(AE2749:AE2753,AE2745,AE2738)</f>
        <v/>
      </c>
      <c r="AF2755">
        <f>SUM(AF2749:AF2753,AF2745,AF2738)</f>
        <v/>
      </c>
      <c r="AG2755">
        <f>SUM(AG2749:AG2753,AG2745,AG2738)</f>
        <v/>
      </c>
      <c r="AH2755">
        <f>SUM(AH2749:AH2753,AH2745,AH2738)</f>
        <v/>
      </c>
      <c r="AI2755">
        <f>SUM(AI2749:AI2753,AI2745,AI2738)</f>
        <v/>
      </c>
      <c r="AJ2755">
        <f>SUM(AJ2749:AJ2753,AJ2745,AJ2738)</f>
        <v/>
      </c>
      <c r="AK2755">
        <f>SUM(AK2749:AK2753,AK2745,AK2738)</f>
        <v/>
      </c>
      <c r="AL2755">
        <f>SUM(AL2749:AL2753,AL2745,AL2738)</f>
        <v/>
      </c>
      <c r="AM2755">
        <f>SUM(AM2749:AM2753,AM2745,AM2738)</f>
        <v/>
      </c>
      <c r="AN2755">
        <f>SUM(AN2749:AN2753,AN2745,AN2738)</f>
        <v/>
      </c>
      <c r="AO2755">
        <f>SUM(AO2749:AO2753,AO2745,AO2738)</f>
        <v/>
      </c>
      <c r="AP2755">
        <f>SUM(AP2749:AP2753,AP2745,AP2738)</f>
        <v/>
      </c>
      <c r="AQ2755">
        <f>SUM(AQ2749:AQ2753,AQ2745,AQ2738)</f>
        <v/>
      </c>
      <c r="AR2755">
        <f>SUM(AR2749:AR2753,AR2745,AR2738)</f>
        <v/>
      </c>
      <c r="AS2755">
        <f>SUM(AS2749:AS2753,AS2745,AS2738)</f>
        <v/>
      </c>
    </row>
    <row r="2756">
      <c r="A2756" t="inlineStr">
        <is>
          <t>Sum check</t>
        </is>
      </c>
      <c r="X2756">
        <f>X2754-X2755</f>
        <v/>
      </c>
      <c r="Y2756">
        <f>Y2754-Y2755</f>
        <v/>
      </c>
      <c r="Z2756">
        <f>Z2754-Z2755</f>
        <v/>
      </c>
      <c r="AA2756">
        <f>AA2754-AA2755</f>
        <v/>
      </c>
      <c r="AB2756">
        <f>AB2754-AB2755</f>
        <v/>
      </c>
      <c r="AC2756">
        <f>AC2754-AC2755</f>
        <v/>
      </c>
      <c r="AD2756">
        <f>AD2754-AD2755</f>
        <v/>
      </c>
      <c r="AE2756">
        <f>AE2754-AE2755</f>
        <v/>
      </c>
      <c r="AF2756">
        <f>AF2754-AF2755</f>
        <v/>
      </c>
      <c r="AG2756">
        <f>AG2754-AG2755</f>
        <v/>
      </c>
      <c r="AH2756">
        <f>AH2754-AH2755</f>
        <v/>
      </c>
      <c r="AI2756">
        <f>AI2754-AI2755</f>
        <v/>
      </c>
      <c r="AJ2756">
        <f>AJ2754-AJ2755</f>
        <v/>
      </c>
      <c r="AK2756">
        <f>AK2754-AK2755</f>
        <v/>
      </c>
      <c r="AL2756">
        <f>AL2754-AL2755</f>
        <v/>
      </c>
      <c r="AM2756">
        <f>AM2754-AM2755</f>
        <v/>
      </c>
      <c r="AN2756">
        <f>AN2754-AN2755</f>
        <v/>
      </c>
      <c r="AO2756">
        <f>AO2754-AO2755</f>
        <v/>
      </c>
      <c r="AP2756">
        <f>AP2754-AP2755</f>
        <v/>
      </c>
      <c r="AQ2756">
        <f>AQ2754-AQ2755</f>
        <v/>
      </c>
      <c r="AR2756">
        <f>AR2754-AR2755</f>
        <v/>
      </c>
      <c r="AS2756">
        <f>AS2754-AS2755</f>
        <v/>
      </c>
    </row>
    <row r="2758">
      <c r="A2758" t="inlineStr">
        <is>
          <t xml:space="preserve">Insurance solutions operating earnings </t>
        </is>
      </c>
      <c r="C2758" t="inlineStr">
        <is>
          <t>Million</t>
        </is>
      </c>
      <c r="D2758" t="inlineStr">
        <is>
          <t>QQQQ</t>
        </is>
      </c>
      <c r="AP2758" t="n">
        <v>46</v>
      </c>
      <c r="AQ2758" t="n">
        <v>159</v>
      </c>
      <c r="AR2758" t="n">
        <v>170</v>
      </c>
      <c r="AS2758" t="n">
        <v>388</v>
      </c>
      <c r="AT2758" t="n">
        <v>145</v>
      </c>
    </row>
    <row r="2759">
      <c r="A2759" t="inlineStr">
        <is>
          <t xml:space="preserve">Corporate activities </t>
        </is>
      </c>
      <c r="C2759" t="inlineStr">
        <is>
          <t>Million</t>
        </is>
      </c>
      <c r="D2759" t="inlineStr">
        <is>
          <t>QQQQ</t>
        </is>
      </c>
      <c r="X2759" t="n">
        <v>-139</v>
      </c>
      <c r="Y2759" t="n">
        <v>-486</v>
      </c>
      <c r="Z2759" t="n">
        <v>-124</v>
      </c>
      <c r="AA2759" t="n">
        <v>-122</v>
      </c>
      <c r="AB2759" t="n">
        <v>-96</v>
      </c>
      <c r="AC2759" t="n">
        <v>-141</v>
      </c>
      <c r="AD2759" t="n">
        <v>-483</v>
      </c>
      <c r="AE2759" t="n">
        <v>-126</v>
      </c>
      <c r="AF2759" t="n">
        <v>-134</v>
      </c>
      <c r="AG2759" t="n">
        <v>-135</v>
      </c>
      <c r="AH2759" t="n">
        <v>-144</v>
      </c>
      <c r="AI2759" t="n">
        <v>-539</v>
      </c>
      <c r="AJ2759" t="n">
        <v>-152</v>
      </c>
      <c r="AK2759" t="n">
        <v>-144</v>
      </c>
      <c r="AL2759" t="n">
        <v>-144</v>
      </c>
      <c r="AM2759" t="n">
        <v>-152</v>
      </c>
      <c r="AN2759" t="n">
        <v>-592</v>
      </c>
      <c r="AO2759" t="n">
        <v>-173</v>
      </c>
      <c r="AP2759" t="n">
        <v>-174</v>
      </c>
      <c r="AQ2759" t="n">
        <v>-173</v>
      </c>
      <c r="AR2759" t="n">
        <v>-163</v>
      </c>
      <c r="AS2759" t="n">
        <v>-595</v>
      </c>
    </row>
    <row r="2760">
      <c r="A2760" t="inlineStr">
        <is>
          <t>Other wholly owned investments</t>
        </is>
      </c>
      <c r="C2760" t="inlineStr">
        <is>
          <t>Million</t>
        </is>
      </c>
      <c r="D2760" t="inlineStr">
        <is>
          <t>QQQQ</t>
        </is>
      </c>
      <c r="X2760" t="n">
        <v>54</v>
      </c>
      <c r="Y2760" t="n">
        <v>41</v>
      </c>
      <c r="Z2760" t="n">
        <v>-39</v>
      </c>
      <c r="AA2760" t="n">
        <v>-30</v>
      </c>
      <c r="AB2760" t="n">
        <v>1</v>
      </c>
      <c r="AC2760" t="n">
        <v>32</v>
      </c>
      <c r="AD2760" t="n">
        <v>-36</v>
      </c>
      <c r="AE2760" t="n">
        <v>-46</v>
      </c>
      <c r="AF2760" t="n">
        <v>-35</v>
      </c>
      <c r="AG2760" t="n">
        <v>46</v>
      </c>
      <c r="AH2760" t="n">
        <v>51</v>
      </c>
      <c r="AI2760" t="n">
        <v>16</v>
      </c>
      <c r="AJ2760" t="n">
        <v>12</v>
      </c>
    </row>
    <row r="2761">
      <c r="A2761" t="inlineStr">
        <is>
          <t>Total</t>
        </is>
      </c>
      <c r="C2761" t="inlineStr">
        <is>
          <t>Million</t>
        </is>
      </c>
      <c r="D2761" t="inlineStr">
        <is>
          <t>QQQQ</t>
        </is>
      </c>
      <c r="X2761" t="n">
        <v>-85</v>
      </c>
      <c r="Y2761" t="n">
        <v>-445</v>
      </c>
      <c r="Z2761" t="n">
        <v>-163</v>
      </c>
      <c r="AA2761" t="n">
        <v>-152</v>
      </c>
      <c r="AB2761" t="n">
        <v>-95</v>
      </c>
      <c r="AC2761" t="n">
        <v>-109</v>
      </c>
      <c r="AD2761" t="n">
        <v>-519</v>
      </c>
      <c r="AE2761" t="n">
        <v>-172</v>
      </c>
      <c r="AF2761" t="n">
        <v>-169</v>
      </c>
      <c r="AG2761" t="n">
        <v>-89</v>
      </c>
      <c r="AH2761" t="n">
        <v>-93</v>
      </c>
      <c r="AI2761" t="n">
        <v>-523</v>
      </c>
      <c r="AJ2761" t="n">
        <v>-140</v>
      </c>
    </row>
    <row r="2762">
      <c r="A2762" t="inlineStr">
        <is>
          <t>Total-c</t>
        </is>
      </c>
      <c r="X2762">
        <f>SUM(X2759:X2760)</f>
        <v/>
      </c>
      <c r="Y2762">
        <f>SUM(Y2759:Y2760)</f>
        <v/>
      </c>
      <c r="Z2762">
        <f>SUM(Z2759:Z2760)</f>
        <v/>
      </c>
      <c r="AA2762">
        <f>SUM(AA2759:AA2760)</f>
        <v/>
      </c>
      <c r="AB2762">
        <f>SUM(AB2759:AB2760)</f>
        <v/>
      </c>
      <c r="AC2762">
        <f>SUM(AC2759:AC2760)</f>
        <v/>
      </c>
      <c r="AD2762">
        <f>SUM(AD2759:AD2760)</f>
        <v/>
      </c>
      <c r="AE2762">
        <f>SUM(AE2759:AE2760)</f>
        <v/>
      </c>
      <c r="AF2762">
        <f>SUM(AF2759:AF2760)</f>
        <v/>
      </c>
      <c r="AG2762">
        <f>SUM(AG2759:AG2760)</f>
        <v/>
      </c>
      <c r="AH2762">
        <f>SUM(AH2759:AH2760)</f>
        <v/>
      </c>
      <c r="AI2762">
        <f>SUM(AI2759:AI2760)</f>
        <v/>
      </c>
      <c r="AJ2762">
        <f>SUM(AJ2759:AJ2760)</f>
        <v/>
      </c>
    </row>
    <row r="2763">
      <c r="A2763" t="inlineStr">
        <is>
          <t>Sum check</t>
        </is>
      </c>
      <c r="X2763">
        <f>X2761-X2762</f>
        <v/>
      </c>
      <c r="Y2763">
        <f>Y2761-Y2762</f>
        <v/>
      </c>
      <c r="Z2763">
        <f>Z2761-Z2762</f>
        <v/>
      </c>
      <c r="AA2763">
        <f>AA2761-AA2762</f>
        <v/>
      </c>
      <c r="AB2763">
        <f>AB2761-AB2762</f>
        <v/>
      </c>
      <c r="AC2763">
        <f>AC2761-AC2762</f>
        <v/>
      </c>
      <c r="AD2763">
        <f>AD2761-AD2762</f>
        <v/>
      </c>
      <c r="AE2763">
        <f>AE2761-AE2762</f>
        <v/>
      </c>
      <c r="AF2763">
        <f>AF2761-AF2762</f>
        <v/>
      </c>
      <c r="AG2763">
        <f>AG2761-AG2762</f>
        <v/>
      </c>
      <c r="AH2763">
        <f>AH2761-AH2762</f>
        <v/>
      </c>
      <c r="AI2763">
        <f>AI2761-AI2762</f>
        <v/>
      </c>
      <c r="AJ2763">
        <f>AJ2761-AJ2762</f>
        <v/>
      </c>
    </row>
    <row r="2765">
      <c r="A2765" t="inlineStr">
        <is>
          <t xml:space="preserve">Preferred share dividends </t>
        </is>
      </c>
      <c r="C2765" t="inlineStr">
        <is>
          <t>Million</t>
        </is>
      </c>
      <c r="D2765" t="inlineStr">
        <is>
          <t>QQQQ</t>
        </is>
      </c>
      <c r="X2765" t="n">
        <v>-37</v>
      </c>
      <c r="Y2765" t="n">
        <v>-151</v>
      </c>
      <c r="Z2765" t="n">
        <v>-37</v>
      </c>
      <c r="AA2765" t="n">
        <v>-38</v>
      </c>
      <c r="AB2765" t="n">
        <v>-38</v>
      </c>
      <c r="AC2765" t="n">
        <v>-39</v>
      </c>
      <c r="AD2765" t="n">
        <v>-152</v>
      </c>
      <c r="AE2765" t="n">
        <v>-35</v>
      </c>
      <c r="AF2765" t="n">
        <v>-36</v>
      </c>
      <c r="AG2765" t="n">
        <v>-34</v>
      </c>
      <c r="AH2765" t="n">
        <v>-37</v>
      </c>
      <c r="AI2765" t="n">
        <v>-142</v>
      </c>
      <c r="AJ2765" t="n">
        <v>-39</v>
      </c>
      <c r="AK2765" t="n">
        <v>-41</v>
      </c>
      <c r="AL2765" t="n">
        <v>-39</v>
      </c>
      <c r="AM2765" t="n">
        <v>-38</v>
      </c>
      <c r="AN2765" t="n">
        <v>-157</v>
      </c>
      <c r="AO2765" t="n">
        <v>-40</v>
      </c>
      <c r="AP2765" t="n">
        <v>-39</v>
      </c>
      <c r="AQ2765" t="n">
        <v>-40</v>
      </c>
      <c r="AR2765" t="n">
        <v>-41</v>
      </c>
      <c r="AS2765" t="n">
        <v>-160</v>
      </c>
    </row>
    <row r="2766">
      <c r="A2766" t="inlineStr">
        <is>
          <t>Total</t>
        </is>
      </c>
      <c r="C2766" t="inlineStr">
        <is>
          <t>Million</t>
        </is>
      </c>
      <c r="D2766" t="inlineStr">
        <is>
          <t>QQQQ</t>
        </is>
      </c>
      <c r="AK2766" t="n">
        <v>-185</v>
      </c>
      <c r="AL2766" t="n">
        <v>-183</v>
      </c>
      <c r="AM2766" t="n">
        <v>-190</v>
      </c>
      <c r="AN2766" t="n">
        <v>-749</v>
      </c>
      <c r="AO2766" t="n">
        <v>-213</v>
      </c>
      <c r="AP2766" t="n">
        <v>-213</v>
      </c>
      <c r="AQ2766" t="n">
        <v>-213</v>
      </c>
      <c r="AR2766" t="n">
        <v>-204</v>
      </c>
      <c r="AS2766" t="n">
        <v>-755</v>
      </c>
    </row>
    <row r="2767">
      <c r="A2767" t="inlineStr">
        <is>
          <t>Total-c</t>
        </is>
      </c>
      <c r="AK2767">
        <f>SUM(AK2759,AK2765)</f>
        <v/>
      </c>
      <c r="AL2767">
        <f>SUM(AL2759,AL2765)</f>
        <v/>
      </c>
      <c r="AM2767">
        <f>SUM(AM2759,AM2765)</f>
        <v/>
      </c>
      <c r="AN2767">
        <f>SUM(AN2759,AN2765)</f>
        <v/>
      </c>
      <c r="AO2767">
        <f>SUM(AO2759,AO2765)</f>
        <v/>
      </c>
      <c r="AP2767">
        <f>SUM(AP2759,AP2765)</f>
        <v/>
      </c>
      <c r="AQ2767">
        <f>SUM(AQ2759,AQ2765)</f>
        <v/>
      </c>
      <c r="AR2767">
        <f>SUM(AR2759,AR2765)</f>
        <v/>
      </c>
      <c r="AS2767">
        <f>SUM(AS2759,AS2765)</f>
        <v/>
      </c>
    </row>
    <row r="2768">
      <c r="A2768" t="inlineStr">
        <is>
          <t>Sum check</t>
        </is>
      </c>
      <c r="AK2768">
        <f>AK2766-AK2767</f>
        <v/>
      </c>
      <c r="AL2768">
        <f>AL2766-AL2767</f>
        <v/>
      </c>
      <c r="AM2768">
        <f>AM2766-AM2767</f>
        <v/>
      </c>
      <c r="AN2768">
        <f>AN2766-AN2767</f>
        <v/>
      </c>
      <c r="AO2768">
        <f>AO2766-AO2767</f>
        <v/>
      </c>
      <c r="AP2768">
        <f>AP2766-AP2767</f>
        <v/>
      </c>
      <c r="AQ2768">
        <f>AQ2766-AQ2767</f>
        <v/>
      </c>
      <c r="AR2768">
        <f>AR2766-AR2767</f>
        <v/>
      </c>
      <c r="AS2768">
        <f>AS2766-AS2767</f>
        <v/>
      </c>
    </row>
    <row r="2770">
      <c r="A2770" t="inlineStr">
        <is>
          <t xml:space="preserve">Operating businesses </t>
        </is>
      </c>
      <c r="C2770" t="inlineStr">
        <is>
          <t>Million</t>
        </is>
      </c>
      <c r="D2770" t="inlineStr">
        <is>
          <t>QQQQ</t>
        </is>
      </c>
      <c r="AT2770" t="n">
        <v>304</v>
      </c>
    </row>
    <row r="2771">
      <c r="A2771" t="inlineStr">
        <is>
          <t xml:space="preserve">Operating businesses-c </t>
        </is>
      </c>
      <c r="AT2771">
        <f>SUM(AT2740:AT2744)</f>
        <v/>
      </c>
    </row>
    <row r="2772">
      <c r="A2772" t="inlineStr">
        <is>
          <t>Sum check</t>
        </is>
      </c>
      <c r="AT2772">
        <f>AT2770-AT2771</f>
        <v/>
      </c>
    </row>
    <row r="2774">
      <c r="A2774" t="inlineStr">
        <is>
          <t>Corporate costs and other</t>
        </is>
      </c>
      <c r="C2774" t="inlineStr">
        <is>
          <t>Million</t>
        </is>
      </c>
      <c r="D2774" t="inlineStr">
        <is>
          <t>QQQQ</t>
        </is>
      </c>
      <c r="AT2774" t="n">
        <v>-182</v>
      </c>
    </row>
    <row r="2775">
      <c r="A2775" t="inlineStr">
        <is>
          <t xml:space="preserve">Add back: equity-based compensation costs </t>
        </is>
      </c>
      <c r="C2775" t="inlineStr">
        <is>
          <t>Million</t>
        </is>
      </c>
      <c r="D2775" t="inlineStr">
        <is>
          <t>QQQQ</t>
        </is>
      </c>
      <c r="AC2775" t="n">
        <v>24</v>
      </c>
      <c r="AD2775" t="n">
        <v>87</v>
      </c>
      <c r="AE2775" t="n">
        <v>25</v>
      </c>
      <c r="AF2775" t="n">
        <v>21</v>
      </c>
      <c r="AG2775" t="n">
        <v>23</v>
      </c>
      <c r="AH2775" t="n">
        <v>25</v>
      </c>
      <c r="AI2775" t="n">
        <v>94</v>
      </c>
      <c r="AJ2775" t="n">
        <v>29</v>
      </c>
      <c r="AK2775" t="n">
        <v>27</v>
      </c>
      <c r="AL2775" t="n">
        <v>33</v>
      </c>
      <c r="AM2775" t="n">
        <v>30</v>
      </c>
      <c r="AN2775" t="n">
        <v>119</v>
      </c>
      <c r="AO2775" t="n">
        <v>37</v>
      </c>
      <c r="AP2775" t="n">
        <v>39</v>
      </c>
      <c r="AQ2775" t="n">
        <v>43</v>
      </c>
      <c r="AR2775" t="n">
        <v>18</v>
      </c>
      <c r="AS2775" t="n">
        <v>62</v>
      </c>
    </row>
    <row r="2776">
      <c r="A2776" t="inlineStr">
        <is>
          <t xml:space="preserve">Distributable earnings before realizations </t>
        </is>
      </c>
      <c r="C2776" t="inlineStr">
        <is>
          <t>Million</t>
        </is>
      </c>
      <c r="D2776" t="inlineStr">
        <is>
          <t>QQQQ</t>
        </is>
      </c>
      <c r="J2776" t="n">
        <v>1242</v>
      </c>
      <c r="O2776" t="n">
        <v>1633</v>
      </c>
      <c r="T2776" t="n">
        <v>1825</v>
      </c>
      <c r="X2776" t="n">
        <v>545</v>
      </c>
      <c r="Y2776" t="n">
        <v>2231</v>
      </c>
      <c r="Z2776" t="n">
        <v>421</v>
      </c>
      <c r="AA2776" t="n">
        <v>462</v>
      </c>
      <c r="AB2776" t="n">
        <v>593</v>
      </c>
      <c r="AC2776" t="n">
        <v>684</v>
      </c>
      <c r="AD2776" t="n">
        <v>2225</v>
      </c>
      <c r="AE2776" t="n">
        <v>721</v>
      </c>
      <c r="AF2776" t="n">
        <v>596</v>
      </c>
      <c r="AG2776" t="n">
        <v>723</v>
      </c>
      <c r="AH2776" t="n">
        <v>957</v>
      </c>
      <c r="AI2776" t="n">
        <v>2859</v>
      </c>
      <c r="AJ2776" t="n">
        <v>739</v>
      </c>
      <c r="AK2776" t="n">
        <v>802</v>
      </c>
      <c r="AL2776" t="n">
        <v>873</v>
      </c>
      <c r="AM2776" t="n">
        <v>1052</v>
      </c>
      <c r="AN2776" t="n">
        <v>3467</v>
      </c>
      <c r="AO2776" t="n">
        <v>947</v>
      </c>
      <c r="AP2776" t="n">
        <v>1009</v>
      </c>
      <c r="AQ2776" t="n">
        <v>1216</v>
      </c>
      <c r="AR2776" t="n">
        <v>1142</v>
      </c>
      <c r="AS2776" t="n">
        <v>4314</v>
      </c>
      <c r="AT2776" t="n">
        <v>945</v>
      </c>
    </row>
    <row r="2777">
      <c r="A2777" t="inlineStr">
        <is>
          <t>Distributable earnings before realizations -c</t>
        </is>
      </c>
      <c r="X2777">
        <f>SUM(X2775,X2758,X2754,X2710,X2735,X2736,X2759,X2760,X2765)</f>
        <v/>
      </c>
      <c r="Y2777">
        <f>SUM(Y2775,Y2758,Y2754,Y2710,Y2735,Y2736,Y2759,Y2760,Y2765)</f>
        <v/>
      </c>
      <c r="Z2777">
        <f>SUM(Z2775,Z2758,Z2754,Z2710,Z2735,Z2736,Z2759,Z2760,Z2765)</f>
        <v/>
      </c>
      <c r="AA2777">
        <f>SUM(AA2775,AA2758,AA2754,AA2710,AA2735,AA2736,AA2759,AA2760,AA2765)</f>
        <v/>
      </c>
      <c r="AB2777">
        <f>SUM(AB2775,AB2758,AB2754,AB2710,AB2735,AB2736,AB2759,AB2760,AB2765)</f>
        <v/>
      </c>
      <c r="AC2777">
        <f>SUM(AC2775,AC2758,AC2754,AC2710,AC2735,AC2737,AC2759,AC2760,AC2765)</f>
        <v/>
      </c>
      <c r="AD2777">
        <f>SUM(AD2775,AD2758,AD2754,AD2710,AD2735,AD2737,AD2759,AD2760,AD2765)</f>
        <v/>
      </c>
      <c r="AE2777">
        <f>SUM(AE2775,AE2758,AE2754,AE2710,AE2735,AE2737,AE2759,AE2760,AE2765)</f>
        <v/>
      </c>
      <c r="AF2777">
        <f>SUM(AF2775,AF2758,AF2754,AF2735,AF2737,AF2759,AF2760,AF2765)</f>
        <v/>
      </c>
      <c r="AG2777">
        <f>SUM(AG2775,AG2758,AG2754,AG2735,AG2737,AG2759,AG2760,AG2765)</f>
        <v/>
      </c>
      <c r="AH2777">
        <f>SUM(AH2775,AH2758,AH2754,AH2735,AH2737,AH2759,AH2760,AH2765)</f>
        <v/>
      </c>
      <c r="AI2777">
        <f>SUM(AI2775,AI2758,AI2754,AI2735,AI2737,AI2759,AI2760,AI2765)</f>
        <v/>
      </c>
      <c r="AJ2777">
        <f>SUM(AJ2775,AJ2758,AJ2754,AJ2735,AJ2736,AJ2759,AJ2760,AJ2765)</f>
        <v/>
      </c>
      <c r="AK2777">
        <f>SUM(AK2775,AK2758,AK2754,AK2710,AK2735,AK2736,AK2759,AK2760,AK2765)</f>
        <v/>
      </c>
      <c r="AL2777">
        <f>SUM(AL2775,AL2758,AL2754,AL2710,AL2735,AL2736,AL2759,AL2760,AL2765)</f>
        <v/>
      </c>
      <c r="AM2777">
        <f>SUM(AM2775,AM2758,AM2754,AM2710,AM2735,AM2736,AM2759,AM2760,AM2765)</f>
        <v/>
      </c>
      <c r="AN2777">
        <f>SUM(AN2775,AN2758,AN2754,AN2710,AN2735,AN2736,AN2759,AN2760,AN2765)</f>
        <v/>
      </c>
      <c r="AO2777">
        <f>SUM(AO2775,AO2758,AO2754,AO2710,AO2735,AO2736,AO2759,AO2760,AO2765)</f>
        <v/>
      </c>
      <c r="AP2777">
        <f>SUM(AP2775,AP2758,AP2754,AP2710,AP2735,AP2736,AP2759,AP2760,AP2765)</f>
        <v/>
      </c>
      <c r="AQ2777">
        <f>SUM(AQ2775,AQ2758,AQ2754,AQ2710,AQ2735,AQ2736,AQ2759,AQ2760,AQ2765)</f>
        <v/>
      </c>
      <c r="AR2777">
        <f>SUM(AR2775,AR2758,AR2754,AR2724,AR2735,AR2736,AR2759,AR2760,AR2765)</f>
        <v/>
      </c>
      <c r="AS2777">
        <f>SUM(AS2775,AS2758,AS2754,AS2724,AS2735,AS2736,AS2759,AS2760,AS2765)</f>
        <v/>
      </c>
      <c r="AT2777">
        <f>SUM(AT2730,AT2758,AT2770,AT2774)</f>
        <v/>
      </c>
    </row>
    <row r="2778">
      <c r="A2778" t="inlineStr">
        <is>
          <t>Sum check</t>
        </is>
      </c>
      <c r="X2778">
        <f>X2776-X2777</f>
        <v/>
      </c>
      <c r="Y2778">
        <f>Y2776-Y2777</f>
        <v/>
      </c>
      <c r="Z2778">
        <f>Z2776-Z2777</f>
        <v/>
      </c>
      <c r="AA2778">
        <f>AA2776-AA2777</f>
        <v/>
      </c>
      <c r="AB2778">
        <f>AB2776-AB2777</f>
        <v/>
      </c>
      <c r="AC2778">
        <f>AC2776-AC2777</f>
        <v/>
      </c>
      <c r="AD2778">
        <f>AD2776-AD2777</f>
        <v/>
      </c>
      <c r="AE2778">
        <f>AE2776-AE2777</f>
        <v/>
      </c>
      <c r="AF2778">
        <f>AF2776-AF2777</f>
        <v/>
      </c>
      <c r="AG2778">
        <f>AG2776-AG2777</f>
        <v/>
      </c>
      <c r="AH2778">
        <f>AH2776-AH2777</f>
        <v/>
      </c>
      <c r="AI2778">
        <f>AI2776-AI2777</f>
        <v/>
      </c>
      <c r="AJ2778">
        <f>AJ2776-AJ2777</f>
        <v/>
      </c>
      <c r="AK2778">
        <f>AK2776-AK2777</f>
        <v/>
      </c>
      <c r="AL2778">
        <f>AL2776-AL2777</f>
        <v/>
      </c>
      <c r="AM2778">
        <f>AM2776-AM2777</f>
        <v/>
      </c>
      <c r="AN2778">
        <f>AN2776-AN2777</f>
        <v/>
      </c>
      <c r="AO2778">
        <f>AO2776-AO2777</f>
        <v/>
      </c>
      <c r="AP2778">
        <f>AP2776-AP2777</f>
        <v/>
      </c>
      <c r="AQ2778">
        <f>AQ2776-AQ2777</f>
        <v/>
      </c>
      <c r="AR2778">
        <f>AR2776-AR2777</f>
        <v/>
      </c>
      <c r="AS2778">
        <f>AS2776-AS2777</f>
        <v/>
      </c>
      <c r="AT2778">
        <f>AT2776-AT2777</f>
        <v/>
      </c>
    </row>
    <row r="2780">
      <c r="A2780" t="inlineStr">
        <is>
          <t xml:space="preserve">Realized carried interest, net </t>
        </is>
      </c>
      <c r="C2780" t="inlineStr">
        <is>
          <t>Million</t>
        </is>
      </c>
      <c r="D2780" t="inlineStr">
        <is>
          <t>QQQQ</t>
        </is>
      </c>
      <c r="X2780" t="n">
        <v>166</v>
      </c>
      <c r="Y2780" t="n">
        <v>188</v>
      </c>
      <c r="Z2780" t="n">
        <v>85</v>
      </c>
      <c r="AA2780" t="n">
        <v>137</v>
      </c>
      <c r="AB2780" t="n">
        <v>39</v>
      </c>
      <c r="AJ2780" t="n">
        <v>223</v>
      </c>
      <c r="AK2780" t="n">
        <v>205</v>
      </c>
      <c r="AL2780" t="n">
        <v>146</v>
      </c>
      <c r="AM2780" t="n">
        <v>141</v>
      </c>
      <c r="AN2780" t="n">
        <v>715</v>
      </c>
      <c r="AO2780" t="n">
        <v>128</v>
      </c>
      <c r="AP2780" t="n">
        <v>48</v>
      </c>
      <c r="AQ2780" t="n">
        <v>99</v>
      </c>
      <c r="AR2780" t="n">
        <v>280</v>
      </c>
      <c r="AS2780" t="n">
        <v>555</v>
      </c>
      <c r="AT2780" t="n">
        <v>206</v>
      </c>
    </row>
    <row r="2781">
      <c r="A2781" t="inlineStr">
        <is>
          <t>Realized carried interest, net, excluding Oaktree</t>
        </is>
      </c>
      <c r="C2781" t="inlineStr">
        <is>
          <t>Million</t>
        </is>
      </c>
      <c r="D2781" t="inlineStr">
        <is>
          <t>QQQQ</t>
        </is>
      </c>
      <c r="AC2781" t="n">
        <v>125</v>
      </c>
      <c r="AD2781" t="n">
        <v>386</v>
      </c>
      <c r="AE2781" t="n">
        <v>30</v>
      </c>
      <c r="AF2781" t="n">
        <v>9</v>
      </c>
      <c r="AG2781" t="n">
        <v>24</v>
      </c>
      <c r="AH2781" t="n">
        <v>181</v>
      </c>
      <c r="AI2781" t="n">
        <v>244</v>
      </c>
    </row>
    <row r="2782">
      <c r="A2782" t="inlineStr">
        <is>
          <t xml:space="preserve">Disposition gains from principal investments </t>
        </is>
      </c>
      <c r="C2782" t="inlineStr">
        <is>
          <t>Million</t>
        </is>
      </c>
      <c r="D2782" t="inlineStr">
        <is>
          <t>QQQQ</t>
        </is>
      </c>
      <c r="AJ2782" t="n">
        <v>1544</v>
      </c>
      <c r="AK2782" t="n">
        <v>225</v>
      </c>
      <c r="AL2782" t="n">
        <v>223</v>
      </c>
      <c r="AM2782" t="n">
        <v>108</v>
      </c>
      <c r="AN2782" t="n">
        <v>2100</v>
      </c>
      <c r="AO2782" t="n">
        <v>107</v>
      </c>
      <c r="AP2782" t="n">
        <v>129</v>
      </c>
      <c r="AQ2782" t="n">
        <v>48</v>
      </c>
      <c r="AR2782" t="n">
        <v>76</v>
      </c>
      <c r="AS2782" t="n">
        <v>360</v>
      </c>
      <c r="AT2782" t="n">
        <v>6</v>
      </c>
    </row>
    <row r="2783">
      <c r="A2783" t="inlineStr">
        <is>
          <t xml:space="preserve">Distributable earnings </t>
        </is>
      </c>
      <c r="C2783" t="inlineStr">
        <is>
          <t>Million</t>
        </is>
      </c>
      <c r="D2783" t="inlineStr">
        <is>
          <t>QQQQ</t>
        </is>
      </c>
      <c r="J2783" t="n">
        <v>1274</v>
      </c>
      <c r="O2783" t="n">
        <v>1782</v>
      </c>
      <c r="T2783" t="n">
        <v>1899</v>
      </c>
      <c r="X2783" t="n">
        <v>711</v>
      </c>
      <c r="Y2783" t="n">
        <v>2419</v>
      </c>
      <c r="Z2783" t="n">
        <v>506</v>
      </c>
      <c r="AA2783" t="n">
        <v>599</v>
      </c>
      <c r="AB2783" t="n">
        <v>632</v>
      </c>
      <c r="AC2783" t="n">
        <v>809</v>
      </c>
      <c r="AD2783" t="n">
        <v>2611</v>
      </c>
      <c r="AE2783" t="n">
        <v>751</v>
      </c>
      <c r="AF2783" t="n">
        <v>605</v>
      </c>
      <c r="AG2783" t="n">
        <v>747</v>
      </c>
      <c r="AH2783" t="n">
        <v>1138</v>
      </c>
      <c r="AI2783" t="n">
        <v>3103</v>
      </c>
      <c r="AJ2783" t="n">
        <v>2506</v>
      </c>
      <c r="AK2783" t="n">
        <v>1232</v>
      </c>
      <c r="AL2783" t="n">
        <v>1242</v>
      </c>
      <c r="AM2783" t="n">
        <v>1301</v>
      </c>
      <c r="AN2783" t="n">
        <v>6282</v>
      </c>
      <c r="AO2783" t="n">
        <v>1182</v>
      </c>
      <c r="AP2783" t="n">
        <v>1186</v>
      </c>
      <c r="AQ2783" t="n">
        <v>1363</v>
      </c>
      <c r="AR2783" t="n">
        <v>1498</v>
      </c>
      <c r="AS2783" t="n">
        <v>5229</v>
      </c>
      <c r="AT2783" t="n">
        <v>1157</v>
      </c>
    </row>
    <row r="2784">
      <c r="A2784" t="inlineStr">
        <is>
          <t>Distributable earnings -c</t>
        </is>
      </c>
      <c r="X2784">
        <f>SUM(X2780:X2782,X2775,X2765,X2760,X2759,X2758,X2749:X2753,X2745,X2738,X2792,X2736,X2735,X2710)</f>
        <v/>
      </c>
      <c r="Y2784">
        <f>SUM(Y2780:Y2782,Y2775,Y2765,Y2760,Y2759,Y2758,Y2749:Y2753,Y2745,Y2738,Y2792,Y2736,Y2735,Y2710)</f>
        <v/>
      </c>
      <c r="Z2784">
        <f>SUM(Z2780:Z2782,Z2775,Z2765,Z2760,Z2759,Z2758,Z2749:Z2753,Z2745,Z2738,Z2792,Z2736,Z2735,Z2710)</f>
        <v/>
      </c>
      <c r="AA2784">
        <f>SUM(AA2780:AA2782,AA2775,AA2765,AA2760,AA2759,AA2758,AA2749:AA2753,AA2745,AA2738,AA2792,AA2736,AA2735,AA2710)</f>
        <v/>
      </c>
      <c r="AB2784">
        <f>SUM(AB2780:AB2782,AB2775,AB2765,AB2760,AB2759,AB2758,AB2749:AB2753,AB2745,AB2738,AB2792,AB2736,AB2735,AB2710)</f>
        <v/>
      </c>
      <c r="AC2784">
        <f>SUM(AC2780:AC2782,AC2775,AC2765,AC2760,AC2759,AC2758,AC2749:AC2753,AC2745,AC2738,AC2792,AC2737,AC2735,AC2710)</f>
        <v/>
      </c>
      <c r="AD2784">
        <f>SUM(AD2780:AD2782,AD2775,AD2765,AD2760,AD2759,AD2758,AD2749:AD2753,AD2745,AD2738,AD2792,AD2737,AD2735,AD2710)</f>
        <v/>
      </c>
      <c r="AE2784">
        <f>SUM(AE2780:AE2782,AE2775,AE2765,AE2760,AE2759,AE2758,AE2749:AE2753,AE2745,AE2738,AE2792,AE2737,AE2735,AE2710)</f>
        <v/>
      </c>
      <c r="AF2784">
        <f>SUM(AF2780:AF2782,AF2775,AF2765,AF2760,AF2759,AF2758,AF2749:AF2753,AF2745,AF2738,AF2792,AF2737,AF2735)</f>
        <v/>
      </c>
      <c r="AG2784">
        <f>SUM(AG2780:AG2782,AG2775,AG2765,AG2760,AG2759,AG2758,AG2749:AG2753,AG2745,AG2738,AG2792,AG2737,AG2735)</f>
        <v/>
      </c>
      <c r="AH2784">
        <f>SUM(AH2780:AH2782,AH2775,AH2765,AH2760,AH2759,AH2758,AH2749:AH2753,AH2745,AH2738,AH2792,AH2737,AH2735)</f>
        <v/>
      </c>
      <c r="AI2784">
        <f>SUM(AI2780:AI2782,AI2775,AI2765,AI2760,AI2759,AI2758,AI2749:AI2753,AI2745,AI2738,AI2792,AI2737,AI2735)</f>
        <v/>
      </c>
      <c r="AJ2784">
        <f>SUM(AJ2780:AJ2782,AJ2775,AJ2765,AJ2760,AJ2759,AJ2758,AJ2749:AJ2753,AJ2745,AJ2738,AJ2792,AJ2736,AJ2735)</f>
        <v/>
      </c>
      <c r="AK2784">
        <f>SUM(AK2780:AK2782,AK2775,AK2765,AK2760,AK2759,AK2758,AK2749:AK2753,AK2745,AK2738,AK2792,AK2736,AK2735,AK2710)</f>
        <v/>
      </c>
      <c r="AL2784">
        <f>SUM(AL2780:AL2782,AL2775,AL2765,AL2760,AL2759,AL2758,AL2749:AL2753,AL2745,AL2738,AL2792,AL2736,AL2735,AL2710)</f>
        <v/>
      </c>
      <c r="AM2784">
        <f>SUM(AM2780:AM2782,AM2775,AM2765,AM2760,AM2759,AM2758,AM2749:AM2753,AM2745,AM2738,AM2792,AM2736,AM2735,AM2710)</f>
        <v/>
      </c>
      <c r="AN2784">
        <f>SUM(AN2780:AN2782,AN2775,AN2765,AN2760,AN2759,AN2758,AN2749:AN2753,AN2745,AN2738,AN2792,AN2736,AN2735,AN2710)</f>
        <v/>
      </c>
      <c r="AO2784">
        <f>SUM(AO2780:AO2782,AO2775,AO2765,AO2760,AO2759,AO2758,AO2749:AO2753,AO2745,AO2738,AO2792,AO2736,AO2735,AO2710)</f>
        <v/>
      </c>
      <c r="AP2784">
        <f>SUM(AP2780:AP2782,AP2775,AP2765,AP2760,AP2759,AP2758,AP2749:AP2753,AP2745,AP2738,AP2792,AP2736,AP2735,AP2710)</f>
        <v/>
      </c>
      <c r="AQ2784">
        <f>SUM(AQ2780:AQ2782,AQ2775,AQ2765,AQ2760,AQ2759,AQ2758,AQ2749:AQ2753,AQ2745,AQ2738,AQ2792,AQ2736,AQ2735,AQ2710)</f>
        <v/>
      </c>
      <c r="AR2784">
        <f>SUM(AR2780:AR2782,AR2775,AR2765,AR2760,AR2759,AR2758,AR2749:AR2753,AR2745,AR2738,AR2792,AR2736,AR2735,AR2724)</f>
        <v/>
      </c>
      <c r="AS2784">
        <f>SUM(AS2780:AS2782,AS2775,AS2765,AS2760,AS2759,AS2758,AS2749:AS2753,AS2745,AS2738,AS2792,AS2736,AS2735,AS2724)</f>
        <v/>
      </c>
      <c r="AT2784">
        <f>SUM(AT2776,AT2780:AT2782)</f>
        <v/>
      </c>
    </row>
    <row r="2785">
      <c r="A2785" t="inlineStr">
        <is>
          <t>Sum check</t>
        </is>
      </c>
      <c r="X2785">
        <f>X2783-X2784</f>
        <v/>
      </c>
      <c r="Y2785">
        <f>Y2783-Y2784</f>
        <v/>
      </c>
      <c r="Z2785">
        <f>Z2783-Z2784</f>
        <v/>
      </c>
      <c r="AA2785">
        <f>AA2783-AA2784</f>
        <v/>
      </c>
      <c r="AB2785">
        <f>AB2783-AB2784</f>
        <v/>
      </c>
      <c r="AC2785">
        <f>AC2783-AC2784</f>
        <v/>
      </c>
      <c r="AD2785">
        <f>AD2783-AD2784</f>
        <v/>
      </c>
      <c r="AE2785">
        <f>AE2783-AE2784</f>
        <v/>
      </c>
      <c r="AF2785">
        <f>AF2783-AF2784</f>
        <v/>
      </c>
      <c r="AG2785">
        <f>AG2783-AG2784</f>
        <v/>
      </c>
      <c r="AH2785">
        <f>AH2783-AH2784</f>
        <v/>
      </c>
      <c r="AI2785">
        <f>AI2783-AI2784</f>
        <v/>
      </c>
      <c r="AJ2785">
        <f>AJ2783-AJ2784</f>
        <v/>
      </c>
      <c r="AK2785">
        <f>AK2783-AK2784</f>
        <v/>
      </c>
      <c r="AL2785">
        <f>AL2783-AL2784</f>
        <v/>
      </c>
      <c r="AM2785">
        <f>AM2783-AM2784</f>
        <v/>
      </c>
      <c r="AN2785">
        <f>AN2783-AN2784</f>
        <v/>
      </c>
      <c r="AO2785">
        <f>AO2783-AO2784</f>
        <v/>
      </c>
      <c r="AP2785">
        <f>AP2783-AP2784</f>
        <v/>
      </c>
      <c r="AQ2785">
        <f>AQ2783-AQ2784</f>
        <v/>
      </c>
      <c r="AR2785">
        <f>AR2783-AR2784</f>
        <v/>
      </c>
      <c r="AS2785">
        <f>AS2783-AS2784</f>
        <v/>
      </c>
      <c r="AT2785">
        <f>AT2783-AT2784</f>
        <v/>
      </c>
    </row>
    <row r="2786">
      <c r="A2786" t="inlineStr">
        <is>
          <t>Link check</t>
        </is>
      </c>
      <c r="X2786">
        <f>X2783-X1412</f>
        <v/>
      </c>
      <c r="Y2786">
        <f>Y2783-Y1412</f>
        <v/>
      </c>
      <c r="Z2786">
        <f>Z2783-Z1412</f>
        <v/>
      </c>
      <c r="AA2786">
        <f>AA2783-AA1412</f>
        <v/>
      </c>
      <c r="AB2786">
        <f>AB2783-AB1412</f>
        <v/>
      </c>
      <c r="AC2786">
        <f>AC2783-AC1412</f>
        <v/>
      </c>
      <c r="AD2786">
        <f>AD2783-AD1412</f>
        <v/>
      </c>
      <c r="AE2786">
        <f>AE2783-AE1412</f>
        <v/>
      </c>
      <c r="AF2786">
        <f>AF2783-AF1412</f>
        <v/>
      </c>
      <c r="AG2786">
        <f>AG2783-AG1412</f>
        <v/>
      </c>
      <c r="AH2786">
        <f>AH2783-AH1412</f>
        <v/>
      </c>
      <c r="AI2786">
        <f>AI2783-AI1412</f>
        <v/>
      </c>
      <c r="AJ2786">
        <f>AJ2783-AJ1412</f>
        <v/>
      </c>
      <c r="AK2786">
        <f>AK2783-AK1412</f>
        <v/>
      </c>
      <c r="AL2786">
        <f>AL2783-AL1412</f>
        <v/>
      </c>
      <c r="AM2786">
        <f>AM2783-AM1412</f>
        <v/>
      </c>
      <c r="AN2786">
        <f>AN2783-AN1412</f>
        <v/>
      </c>
      <c r="AO2786">
        <f>AO2783-AO1412</f>
        <v/>
      </c>
      <c r="AP2786">
        <f>AP2783-AP1412</f>
        <v/>
      </c>
      <c r="AQ2786">
        <f>AQ2783-AQ1412</f>
        <v/>
      </c>
      <c r="AR2786">
        <f>AR2783-AR1412</f>
        <v/>
      </c>
      <c r="AS2786">
        <f>AS2783-AS1412</f>
        <v/>
      </c>
      <c r="AT2786">
        <f>AT2783-AT1412</f>
        <v/>
      </c>
    </row>
    <row r="2788">
      <c r="A2788" t="inlineStr">
        <is>
          <t xml:space="preserve">Distributable earnings before realizations </t>
        </is>
      </c>
      <c r="C2788" t="inlineStr">
        <is>
          <t>Dollar</t>
        </is>
      </c>
      <c r="D2788" t="inlineStr">
        <is>
          <t>QQQQ</t>
        </is>
      </c>
      <c r="AM2788" t="n">
        <v>0.64</v>
      </c>
      <c r="AN2788" t="n">
        <v>2.18</v>
      </c>
      <c r="AO2788" t="n">
        <v>0.58</v>
      </c>
      <c r="AP2788" t="n">
        <v>0.62</v>
      </c>
      <c r="AQ2788" t="n">
        <v>0.75</v>
      </c>
      <c r="AR2788" t="n">
        <v>0.71</v>
      </c>
      <c r="AS2788" t="n">
        <v>2.68</v>
      </c>
      <c r="AT2788" t="n">
        <v>0.59</v>
      </c>
    </row>
    <row r="2789">
      <c r="A2789" t="inlineStr">
        <is>
          <t xml:space="preserve">Distributable earnings </t>
        </is>
      </c>
      <c r="C2789" t="inlineStr">
        <is>
          <t>Dollar</t>
        </is>
      </c>
      <c r="D2789" t="inlineStr">
        <is>
          <t>QQQQ</t>
        </is>
      </c>
      <c r="AB2789" t="n">
        <v>0.64</v>
      </c>
      <c r="AC2789" t="n">
        <v>0.78</v>
      </c>
      <c r="AD2789" t="n">
        <v>2.63</v>
      </c>
      <c r="AE2789" t="n">
        <v>0.48</v>
      </c>
      <c r="AF2789" t="n">
        <v>0.39</v>
      </c>
      <c r="AG2789" t="n">
        <v>0.49</v>
      </c>
      <c r="AH2789" t="n">
        <v>0.74</v>
      </c>
      <c r="AI2789" t="n">
        <v>2.01</v>
      </c>
      <c r="AJ2789" t="n">
        <v>1.62</v>
      </c>
      <c r="AK2789" t="n">
        <v>0.79</v>
      </c>
      <c r="AL2789" t="n">
        <v>0.77</v>
      </c>
      <c r="AM2789" t="n">
        <v>0.8</v>
      </c>
      <c r="AN2789" t="n">
        <v>3.96</v>
      </c>
      <c r="AO2789" t="n">
        <v>0.73</v>
      </c>
      <c r="AP2789" t="n">
        <v>0.73</v>
      </c>
      <c r="AQ2789" t="n">
        <v>0.85</v>
      </c>
      <c r="AR2789" t="n">
        <v>0.9399999999999999</v>
      </c>
      <c r="AS2789" t="n">
        <v>3.25</v>
      </c>
      <c r="AT2789" t="n">
        <v>0.72</v>
      </c>
    </row>
    <row r="2791">
      <c r="A2791" t="inlineStr">
        <is>
          <t>Cash available for distribution/ reinvestment</t>
        </is>
      </c>
    </row>
    <row r="2792">
      <c r="A2792" t="inlineStr">
        <is>
          <t>Asset management FFO</t>
        </is>
      </c>
      <c r="C2792" t="inlineStr">
        <is>
          <t>Million</t>
        </is>
      </c>
      <c r="D2792" t="inlineStr">
        <is>
          <t>QQQQ</t>
        </is>
      </c>
      <c r="E2792" t="inlineStr">
        <is>
          <t>Yes</t>
        </is>
      </c>
      <c r="P2792" t="n">
        <v>166</v>
      </c>
      <c r="Q2792" t="n">
        <v>231</v>
      </c>
      <c r="R2792" t="n">
        <v>211</v>
      </c>
      <c r="T2792" t="n">
        <v>970</v>
      </c>
      <c r="U2792" t="n">
        <v>363</v>
      </c>
      <c r="V2792" t="n">
        <v>241</v>
      </c>
      <c r="W2792" t="n">
        <v>320</v>
      </c>
    </row>
    <row r="2793">
      <c r="A2793" t="inlineStr">
        <is>
          <t>Dividends received from listed issuers</t>
        </is>
      </c>
      <c r="C2793" t="inlineStr">
        <is>
          <t>Million</t>
        </is>
      </c>
      <c r="D2793" t="inlineStr">
        <is>
          <t>QQQQ</t>
        </is>
      </c>
      <c r="E2793" t="inlineStr">
        <is>
          <t>Yes</t>
        </is>
      </c>
      <c r="P2793" t="n">
        <v>307</v>
      </c>
      <c r="Q2793" t="n">
        <v>315</v>
      </c>
      <c r="R2793" t="n">
        <v>329</v>
      </c>
      <c r="T2793" t="n">
        <v>1276</v>
      </c>
      <c r="U2793" t="n">
        <v>343</v>
      </c>
      <c r="V2793" t="n">
        <v>344</v>
      </c>
      <c r="W2793" t="n">
        <v>464</v>
      </c>
    </row>
    <row r="2794">
      <c r="A2794" t="inlineStr">
        <is>
          <t>Corporate activities FFO</t>
        </is>
      </c>
    </row>
    <row r="2795">
      <c r="A2795" t="inlineStr">
        <is>
          <t>Financial asset earnings</t>
        </is>
      </c>
      <c r="C2795" t="inlineStr">
        <is>
          <t>Million</t>
        </is>
      </c>
      <c r="D2795" t="inlineStr">
        <is>
          <t>QQQQ</t>
        </is>
      </c>
      <c r="E2795" t="inlineStr">
        <is>
          <t>Yes</t>
        </is>
      </c>
      <c r="P2795" t="n">
        <v>19</v>
      </c>
      <c r="Q2795" t="n">
        <v>11</v>
      </c>
      <c r="R2795" t="n">
        <v>54</v>
      </c>
      <c r="T2795" t="n">
        <v>145</v>
      </c>
      <c r="U2795" t="n">
        <v>22</v>
      </c>
      <c r="V2795" t="n">
        <v>14</v>
      </c>
      <c r="W2795" t="n">
        <v>19</v>
      </c>
    </row>
    <row r="2796">
      <c r="A2796" t="inlineStr">
        <is>
          <t>Corporate costs, cash taxes and other corporate investments</t>
        </is>
      </c>
      <c r="C2796" t="inlineStr">
        <is>
          <t>Million</t>
        </is>
      </c>
      <c r="D2796" t="inlineStr">
        <is>
          <t>QQQQ</t>
        </is>
      </c>
      <c r="E2796" t="inlineStr">
        <is>
          <t>Yes</t>
        </is>
      </c>
      <c r="P2796" t="n">
        <v>-18</v>
      </c>
      <c r="Q2796" t="n">
        <v>5</v>
      </c>
      <c r="R2796" t="n">
        <v>-17</v>
      </c>
      <c r="T2796" t="n">
        <v>-30</v>
      </c>
      <c r="U2796" t="n">
        <v>-38</v>
      </c>
      <c r="V2796" t="n">
        <v>-39</v>
      </c>
      <c r="W2796" t="n">
        <v>-26</v>
      </c>
    </row>
    <row r="2797">
      <c r="A2797" t="inlineStr">
        <is>
          <t>Corporate interest expense</t>
        </is>
      </c>
      <c r="C2797" t="inlineStr">
        <is>
          <t>Million</t>
        </is>
      </c>
      <c r="D2797" t="inlineStr">
        <is>
          <t>QQQQ</t>
        </is>
      </c>
      <c r="E2797" t="inlineStr">
        <is>
          <t>Yes</t>
        </is>
      </c>
      <c r="P2797" t="n">
        <v>-62</v>
      </c>
      <c r="Q2797" t="n">
        <v>-63</v>
      </c>
      <c r="R2797" t="n">
        <v>-66</v>
      </c>
      <c r="T2797" t="n">
        <v>-261</v>
      </c>
      <c r="U2797" t="n">
        <v>-78</v>
      </c>
      <c r="V2797" t="n">
        <v>-80</v>
      </c>
      <c r="W2797" t="n">
        <v>-83</v>
      </c>
    </row>
    <row r="2798">
      <c r="A2798" t="inlineStr">
        <is>
          <t xml:space="preserve">Corporate activities </t>
        </is>
      </c>
      <c r="C2798" t="inlineStr">
        <is>
          <t>Million</t>
        </is>
      </c>
      <c r="D2798" t="inlineStr">
        <is>
          <t>QQQQ</t>
        </is>
      </c>
      <c r="E2798" t="inlineStr">
        <is>
          <t>Yes</t>
        </is>
      </c>
      <c r="P2798" t="n">
        <v>-61</v>
      </c>
      <c r="Q2798" t="n">
        <v>-47</v>
      </c>
      <c r="R2798" t="n">
        <v>-29</v>
      </c>
      <c r="T2798" t="n">
        <v>-146</v>
      </c>
      <c r="U2798" t="n">
        <v>-94</v>
      </c>
      <c r="V2798" t="n">
        <v>-105</v>
      </c>
      <c r="W2798" t="n">
        <v>-90</v>
      </c>
    </row>
    <row r="2799">
      <c r="A2799" t="inlineStr">
        <is>
          <t>Corporate activities -c</t>
        </is>
      </c>
      <c r="P2799">
        <f>SUM(P2795:P2797)</f>
        <v/>
      </c>
      <c r="Q2799">
        <f>SUM(Q2795:Q2797)</f>
        <v/>
      </c>
      <c r="R2799">
        <f>SUM(R2795:R2797)</f>
        <v/>
      </c>
      <c r="T2799">
        <f>SUM(T2795:T2797)</f>
        <v/>
      </c>
      <c r="U2799">
        <f>SUM(U2795:U2797)</f>
        <v/>
      </c>
      <c r="V2799">
        <f>SUM(V2795:V2797)</f>
        <v/>
      </c>
      <c r="W2799">
        <f>SUM(W2795:W2797)</f>
        <v/>
      </c>
    </row>
    <row r="2800">
      <c r="A2800" t="inlineStr">
        <is>
          <t>Sum check</t>
        </is>
      </c>
      <c r="P2800">
        <f>P2798-P2799</f>
        <v/>
      </c>
      <c r="Q2800">
        <f>Q2798-Q2799</f>
        <v/>
      </c>
      <c r="R2800">
        <f>R2798-R2799</f>
        <v/>
      </c>
      <c r="T2800">
        <f>T2798-T2799</f>
        <v/>
      </c>
      <c r="U2800">
        <f>U2798-U2799</f>
        <v/>
      </c>
      <c r="V2800">
        <f>V2798-V2799</f>
        <v/>
      </c>
      <c r="W2800">
        <f>W2798-W2799</f>
        <v/>
      </c>
    </row>
    <row r="2802">
      <c r="A2802" t="inlineStr">
        <is>
          <t xml:space="preserve">Preferred share dividends </t>
        </is>
      </c>
      <c r="C2802" t="inlineStr">
        <is>
          <t>Million</t>
        </is>
      </c>
      <c r="D2802" t="inlineStr">
        <is>
          <t>QQQQ</t>
        </is>
      </c>
      <c r="E2802" t="inlineStr">
        <is>
          <t>Yes</t>
        </is>
      </c>
      <c r="P2802" t="n">
        <v>-36</v>
      </c>
      <c r="Q2802" t="n">
        <v>-35</v>
      </c>
      <c r="R2802" t="n">
        <v>-35</v>
      </c>
      <c r="T2802" t="n">
        <v>-145</v>
      </c>
      <c r="U2802" t="n">
        <v>-38</v>
      </c>
      <c r="V2802" t="n">
        <v>-38</v>
      </c>
      <c r="W2802" t="n">
        <v>-38</v>
      </c>
    </row>
    <row r="2803">
      <c r="A2803" t="inlineStr">
        <is>
          <t>Cash available for distribution/ reinvestment</t>
        </is>
      </c>
      <c r="C2803" t="inlineStr">
        <is>
          <t>Million</t>
        </is>
      </c>
      <c r="D2803" t="inlineStr">
        <is>
          <t>QQQQ</t>
        </is>
      </c>
      <c r="E2803" t="inlineStr">
        <is>
          <t>Yes</t>
        </is>
      </c>
      <c r="P2803" t="n">
        <v>376</v>
      </c>
      <c r="Q2803" t="n">
        <v>464</v>
      </c>
      <c r="R2803" t="n">
        <v>476</v>
      </c>
      <c r="T2803" t="n">
        <v>1955</v>
      </c>
      <c r="U2803" t="n">
        <v>574</v>
      </c>
      <c r="V2803" t="n">
        <v>442</v>
      </c>
      <c r="W2803" t="n">
        <v>656</v>
      </c>
    </row>
    <row r="2804">
      <c r="A2804" t="inlineStr">
        <is>
          <t>Cash available for distribution/ reinvestment-c</t>
        </is>
      </c>
      <c r="P2804">
        <f>SUM(P2802,P2795:P2797,P2792:P2793)</f>
        <v/>
      </c>
      <c r="Q2804">
        <f>SUM(Q2802,Q2795:Q2797,Q2792:Q2793)</f>
        <v/>
      </c>
      <c r="R2804">
        <f>SUM(R2802,R2795:R2797,R2792:R2793)</f>
        <v/>
      </c>
      <c r="T2804">
        <f>SUM(T2802,T2795:T2797,T2792:T2793)</f>
        <v/>
      </c>
      <c r="U2804">
        <f>SUM(U2802,U2795:U2797,U2792:U2793)</f>
        <v/>
      </c>
      <c r="V2804">
        <f>SUM(V2802,V2795:V2797,V2792:V2793)</f>
        <v/>
      </c>
      <c r="W2804">
        <f>SUM(W2802,W2795:W2797,W2792:W2793)</f>
        <v/>
      </c>
    </row>
    <row r="2805">
      <c r="A2805" t="inlineStr">
        <is>
          <t>Sum check</t>
        </is>
      </c>
      <c r="P2805">
        <f>P2803-P2804</f>
        <v/>
      </c>
      <c r="Q2805">
        <f>Q2803-Q2804</f>
        <v/>
      </c>
      <c r="R2805">
        <f>R2803-R2804</f>
        <v/>
      </c>
      <c r="T2805">
        <f>T2803-T2804</f>
        <v/>
      </c>
      <c r="U2805">
        <f>U2803-U2804</f>
        <v/>
      </c>
      <c r="V2805">
        <f>V2803-V2804</f>
        <v/>
      </c>
      <c r="W2805">
        <f>W2803-W2804</f>
        <v/>
      </c>
    </row>
    <row r="2807">
      <c r="A2807" t="inlineStr">
        <is>
          <t>Asset management distributable earnings</t>
        </is>
      </c>
    </row>
    <row r="2808">
      <c r="A2808" t="inlineStr">
        <is>
          <t>Fee revenues</t>
        </is>
      </c>
      <c r="C2808" t="inlineStr">
        <is>
          <t>Million</t>
        </is>
      </c>
      <c r="D2808" t="inlineStr">
        <is>
          <t>QQQQ</t>
        </is>
      </c>
      <c r="AO2808" t="n">
        <v>965</v>
      </c>
      <c r="AT2808" t="n">
        <v>1080</v>
      </c>
    </row>
    <row r="2809">
      <c r="A2809" t="inlineStr">
        <is>
          <t>Direct costs</t>
        </is>
      </c>
      <c r="C2809" t="inlineStr">
        <is>
          <t>Million</t>
        </is>
      </c>
      <c r="D2809" t="inlineStr">
        <is>
          <t>QQQQ</t>
        </is>
      </c>
      <c r="AO2809" t="n">
        <v>-435</v>
      </c>
      <c r="AT2809" t="n">
        <v>-504</v>
      </c>
    </row>
    <row r="2810">
      <c r="A2810" t="inlineStr">
        <is>
          <t>Total</t>
        </is>
      </c>
      <c r="C2810" t="inlineStr">
        <is>
          <t>Million</t>
        </is>
      </c>
      <c r="D2810" t="inlineStr">
        <is>
          <t>QQQQ</t>
        </is>
      </c>
      <c r="AO2810" t="n">
        <v>530</v>
      </c>
      <c r="AT2810" t="n">
        <v>576</v>
      </c>
    </row>
    <row r="2811">
      <c r="A2811" t="inlineStr">
        <is>
          <t>Total-c</t>
        </is>
      </c>
      <c r="AO2811">
        <f>SUM(AO2808:AO2809)</f>
        <v/>
      </c>
      <c r="AT2811">
        <f>SUM(AT2808:AT2809)</f>
        <v/>
      </c>
    </row>
    <row r="2812">
      <c r="A2812" t="inlineStr">
        <is>
          <t>Sum check</t>
        </is>
      </c>
      <c r="AO2812">
        <f>AO2810-AO2811</f>
        <v/>
      </c>
      <c r="AT2812">
        <f>AT2810-AT2811</f>
        <v/>
      </c>
    </row>
    <row r="2814">
      <c r="A2814" t="inlineStr">
        <is>
          <t>Amounts attributable to other shareholders</t>
        </is>
      </c>
      <c r="C2814" t="inlineStr">
        <is>
          <t>Million</t>
        </is>
      </c>
      <c r="D2814" t="inlineStr">
        <is>
          <t>QQQQ</t>
        </is>
      </c>
      <c r="AO2814" t="n">
        <v>-38</v>
      </c>
      <c r="AT2814" t="n">
        <v>-29</v>
      </c>
    </row>
    <row r="2815">
      <c r="A2815" t="inlineStr">
        <is>
          <t>Fee-related earnings</t>
        </is>
      </c>
      <c r="C2815" t="inlineStr">
        <is>
          <t>Million</t>
        </is>
      </c>
      <c r="D2815" t="inlineStr">
        <is>
          <t>QQQQ</t>
        </is>
      </c>
      <c r="AO2815" t="n">
        <v>492</v>
      </c>
      <c r="AT2815" t="n">
        <v>547</v>
      </c>
    </row>
    <row r="2816">
      <c r="A2816" t="inlineStr">
        <is>
          <t>Fee-related earnings-c</t>
        </is>
      </c>
      <c r="AO2816">
        <f>SUM(AO2810,AO2814)</f>
        <v/>
      </c>
      <c r="AT2816">
        <f>SUM(AT2810,AT2814)</f>
        <v/>
      </c>
    </row>
    <row r="2817">
      <c r="A2817" t="inlineStr">
        <is>
          <t>Sum check</t>
        </is>
      </c>
      <c r="AO2817">
        <f>AO2815-AO2816</f>
        <v/>
      </c>
      <c r="AT2817">
        <f>AT2815-AT2816</f>
        <v/>
      </c>
    </row>
    <row r="2819">
      <c r="A2819" t="inlineStr">
        <is>
          <t>Cash taxes</t>
        </is>
      </c>
      <c r="C2819" t="inlineStr">
        <is>
          <t>Million</t>
        </is>
      </c>
      <c r="D2819" t="inlineStr">
        <is>
          <t>QQQQ</t>
        </is>
      </c>
      <c r="AO2819" t="n">
        <v>-21</v>
      </c>
      <c r="AT2819" t="n">
        <v>-37</v>
      </c>
    </row>
    <row r="2820">
      <c r="A2820" t="inlineStr">
        <is>
          <t>Other income expense</t>
        </is>
      </c>
      <c r="C2820" t="inlineStr">
        <is>
          <t>Million</t>
        </is>
      </c>
      <c r="D2820" t="inlineStr">
        <is>
          <t>QQQQ</t>
        </is>
      </c>
      <c r="AO2820" t="n">
        <v>-5</v>
      </c>
      <c r="AT2820" t="n">
        <v>34</v>
      </c>
    </row>
    <row r="2821">
      <c r="A2821" t="inlineStr">
        <is>
          <t>Add back: equitybased compensation costs</t>
        </is>
      </c>
      <c r="C2821" t="inlineStr">
        <is>
          <t>Million</t>
        </is>
      </c>
      <c r="D2821" t="inlineStr">
        <is>
          <t>QQQQ</t>
        </is>
      </c>
      <c r="AO2821" t="n">
        <v>25</v>
      </c>
      <c r="AT2821" t="n">
        <v>19</v>
      </c>
    </row>
    <row r="2822">
      <c r="A2822" t="inlineStr">
        <is>
          <t>Distributable earnings</t>
        </is>
      </c>
      <c r="C2822" t="inlineStr">
        <is>
          <t>Million</t>
        </is>
      </c>
      <c r="D2822" t="inlineStr">
        <is>
          <t>QQQQ</t>
        </is>
      </c>
      <c r="AO2822" t="n">
        <v>491</v>
      </c>
      <c r="AT2822" t="n">
        <v>563</v>
      </c>
    </row>
    <row r="2823">
      <c r="A2823" t="inlineStr">
        <is>
          <t>Distributable earnings-c</t>
        </is>
      </c>
      <c r="AO2823">
        <f>SUM(AO2815,AO2819:AO2821)</f>
        <v/>
      </c>
      <c r="AT2823">
        <f>SUM(AT2815,AT2819:AT2821)</f>
        <v/>
      </c>
    </row>
    <row r="2824">
      <c r="A2824" t="inlineStr">
        <is>
          <t>Sum check</t>
        </is>
      </c>
      <c r="AO2824">
        <f>AO2822-AO2823</f>
        <v/>
      </c>
      <c r="AT2824">
        <f>AT2822-AT2823</f>
        <v/>
      </c>
    </row>
    <row r="2826">
      <c r="A2826" t="inlineStr">
        <is>
          <t>Amounts not attributable to the corporation</t>
        </is>
      </c>
      <c r="C2826" t="inlineStr">
        <is>
          <t>Million</t>
        </is>
      </c>
      <c r="D2826" t="inlineStr">
        <is>
          <t>QQQQ</t>
        </is>
      </c>
      <c r="AT2826" t="n">
        <v>-141</v>
      </c>
    </row>
    <row r="2827">
      <c r="A2827" t="inlineStr">
        <is>
          <t>Distributable earnings at our share</t>
        </is>
      </c>
      <c r="C2827" t="inlineStr">
        <is>
          <t>Million</t>
        </is>
      </c>
      <c r="D2827" t="inlineStr">
        <is>
          <t>QQQQ</t>
        </is>
      </c>
      <c r="AO2827" t="n">
        <v>491</v>
      </c>
      <c r="AT2827" t="n">
        <v>422</v>
      </c>
    </row>
    <row r="2828">
      <c r="A2828" t="inlineStr">
        <is>
          <t>Distributable earnings at our share-c</t>
        </is>
      </c>
      <c r="AO2828">
        <f>SUM(AO2822,AO2826)</f>
        <v/>
      </c>
      <c r="AT2828">
        <f>SUM(AT2822,AT2826)</f>
        <v/>
      </c>
    </row>
    <row r="2829">
      <c r="A2829" t="inlineStr">
        <is>
          <t>Sum check</t>
        </is>
      </c>
      <c r="AO2829">
        <f>AO2827-AO2828</f>
        <v/>
      </c>
      <c r="AT2829">
        <f>AT2827-AT2828</f>
        <v/>
      </c>
    </row>
    <row r="2831">
      <c r="A2831" t="inlineStr">
        <is>
          <t>Less adjustment for the special distribution</t>
        </is>
      </c>
      <c r="C2831" t="inlineStr">
        <is>
          <t>Million</t>
        </is>
      </c>
      <c r="D2831" t="inlineStr">
        <is>
          <t>QQQQ</t>
        </is>
      </c>
      <c r="AO2831" t="n">
        <v>-123</v>
      </c>
    </row>
    <row r="2832">
      <c r="A2832" t="inlineStr">
        <is>
          <t>Distributable earnings before realizations adjusted for special distribution</t>
        </is>
      </c>
      <c r="C2832" t="inlineStr">
        <is>
          <t>Million</t>
        </is>
      </c>
      <c r="D2832" t="inlineStr">
        <is>
          <t>QQQQ</t>
        </is>
      </c>
      <c r="AO2832" t="n">
        <v>368</v>
      </c>
      <c r="AT2832" t="n">
        <v>422</v>
      </c>
    </row>
    <row r="2833">
      <c r="A2833" t="inlineStr">
        <is>
          <t>Distributable earnings before realizations adjusted for special distribution-c</t>
        </is>
      </c>
      <c r="AO2833">
        <f>SUM(AO2827,AO2831)</f>
        <v/>
      </c>
      <c r="AT2833">
        <f>SUM(AT2827,AT2831)</f>
        <v/>
      </c>
    </row>
    <row r="2834">
      <c r="A2834" t="inlineStr">
        <is>
          <t>Sum check</t>
        </is>
      </c>
      <c r="AO2834">
        <f>AO2832-AO2833</f>
        <v/>
      </c>
      <c r="AT2834">
        <f>AT2832-AT2833</f>
        <v/>
      </c>
    </row>
    <row r="2836">
      <c r="A2836" t="inlineStr">
        <is>
          <t xml:space="preserve">Direct investment </t>
        </is>
      </c>
    </row>
    <row r="2837">
      <c r="A2837" t="inlineStr">
        <is>
          <t>IFRS</t>
        </is>
      </c>
    </row>
    <row r="2838">
      <c r="A2838" t="inlineStr">
        <is>
          <t>Direct investments</t>
        </is>
      </c>
      <c r="C2838" t="inlineStr">
        <is>
          <t>Million</t>
        </is>
      </c>
      <c r="D2838" t="inlineStr">
        <is>
          <t>QQQQ</t>
        </is>
      </c>
      <c r="AR2838" t="n">
        <v>11638</v>
      </c>
      <c r="AT2838" t="n">
        <v>12488</v>
      </c>
    </row>
    <row r="2839">
      <c r="A2839" t="inlineStr">
        <is>
          <t>FFO</t>
        </is>
      </c>
    </row>
    <row r="2840">
      <c r="A2840" t="inlineStr">
        <is>
          <t>Direct investments</t>
        </is>
      </c>
      <c r="C2840" t="inlineStr">
        <is>
          <t>Million</t>
        </is>
      </c>
      <c r="D2840" t="inlineStr">
        <is>
          <t>QQQQ</t>
        </is>
      </c>
      <c r="AO2840" t="n">
        <v>117</v>
      </c>
      <c r="AT2840" t="n">
        <v>19</v>
      </c>
    </row>
    <row r="2841">
      <c r="A2841" t="inlineStr">
        <is>
          <t>Disposition gains</t>
        </is>
      </c>
      <c r="C2841" t="inlineStr">
        <is>
          <t>Million</t>
        </is>
      </c>
      <c r="D2841" t="inlineStr">
        <is>
          <t>QQQQ</t>
        </is>
      </c>
      <c r="AO2841" t="n">
        <v>281</v>
      </c>
      <c r="AT2841" t="n">
        <v>52</v>
      </c>
    </row>
    <row r="2842">
      <c r="A2842" t="inlineStr">
        <is>
          <t>Total FFO</t>
        </is>
      </c>
      <c r="C2842" t="inlineStr">
        <is>
          <t>Million</t>
        </is>
      </c>
      <c r="D2842" t="inlineStr">
        <is>
          <t>QQQQ</t>
        </is>
      </c>
      <c r="AO2842" t="n">
        <v>398</v>
      </c>
      <c r="AT2842" t="n">
        <v>71</v>
      </c>
    </row>
    <row r="2843">
      <c r="A2843" t="inlineStr">
        <is>
          <t>Total FFO-c</t>
        </is>
      </c>
      <c r="AO2843">
        <f>SUM(AO2840:AO2841)</f>
        <v/>
      </c>
      <c r="AT2843">
        <f>SUM(AT2840:AT2841)</f>
        <v/>
      </c>
    </row>
    <row r="2844">
      <c r="A2844" t="inlineStr">
        <is>
          <t>Sum check</t>
        </is>
      </c>
      <c r="AO2844">
        <f>AO2842-AO2843</f>
        <v/>
      </c>
      <c r="AT2844">
        <f>AT2842-AT2843</f>
        <v/>
      </c>
    </row>
    <row r="2846">
      <c r="A2846" t="inlineStr">
        <is>
          <t>Cash distributions received</t>
        </is>
      </c>
      <c r="C2846" t="inlineStr">
        <is>
          <t>Million</t>
        </is>
      </c>
      <c r="D2846" t="inlineStr">
        <is>
          <t>QQQQ</t>
        </is>
      </c>
      <c r="AO2846" t="n">
        <v>223</v>
      </c>
      <c r="AT2846" t="n">
        <v>256</v>
      </c>
    </row>
    <row r="2848">
      <c r="A2848" t="inlineStr">
        <is>
          <t xml:space="preserve">Direct investment </t>
        </is>
      </c>
    </row>
    <row r="2849">
      <c r="A2849" t="inlineStr">
        <is>
          <t>Real estate flagship funds</t>
        </is>
      </c>
      <c r="C2849" t="inlineStr">
        <is>
          <t>Percent</t>
        </is>
      </c>
      <c r="D2849" t="inlineStr">
        <is>
          <t>QQQQ</t>
        </is>
      </c>
      <c r="AT2849" t="n">
        <v>62</v>
      </c>
    </row>
    <row r="2850">
      <c r="A2850" t="inlineStr">
        <is>
          <t>Opportunistic and other credit funds</t>
        </is>
      </c>
      <c r="C2850" t="inlineStr">
        <is>
          <t>Percent</t>
        </is>
      </c>
      <c r="D2850" t="inlineStr">
        <is>
          <t>QQQQ</t>
        </is>
      </c>
      <c r="AT2850" t="n">
        <v>13</v>
      </c>
    </row>
    <row r="2851">
      <c r="A2851" t="inlineStr">
        <is>
          <t>Private equity investments</t>
        </is>
      </c>
      <c r="C2851" t="inlineStr">
        <is>
          <t>Percent</t>
        </is>
      </c>
      <c r="D2851" t="inlineStr">
        <is>
          <t>QQQQ</t>
        </is>
      </c>
      <c r="AT2851" t="n">
        <v>12</v>
      </c>
    </row>
    <row r="2852">
      <c r="A2852" t="inlineStr">
        <is>
          <t>Other real estate funds</t>
        </is>
      </c>
      <c r="C2852" t="inlineStr">
        <is>
          <t>Percent</t>
        </is>
      </c>
      <c r="D2852" t="inlineStr">
        <is>
          <t>QQQQ</t>
        </is>
      </c>
      <c r="AT2852" t="n">
        <v>11</v>
      </c>
    </row>
    <row r="2853">
      <c r="A2853" t="inlineStr">
        <is>
          <t>Other investments</t>
        </is>
      </c>
      <c r="C2853" t="inlineStr">
        <is>
          <t>Percent</t>
        </is>
      </c>
      <c r="D2853" t="inlineStr">
        <is>
          <t>QQQQ</t>
        </is>
      </c>
      <c r="AT2853" t="n">
        <v>2</v>
      </c>
    </row>
    <row r="2855">
      <c r="A2855" t="inlineStr">
        <is>
          <t>Insurance solutions</t>
        </is>
      </c>
    </row>
    <row r="2856">
      <c r="A2856" t="inlineStr">
        <is>
          <t>Distributable earnings</t>
        </is>
      </c>
    </row>
    <row r="2857">
      <c r="A2857" t="inlineStr">
        <is>
          <t>Net investment income</t>
        </is>
      </c>
      <c r="C2857" t="inlineStr">
        <is>
          <t>Million</t>
        </is>
      </c>
      <c r="D2857" t="inlineStr">
        <is>
          <t>QQQQ</t>
        </is>
      </c>
      <c r="AO2857" t="n">
        <v>71</v>
      </c>
      <c r="AT2857" t="n">
        <v>451</v>
      </c>
    </row>
    <row r="2858">
      <c r="A2858" t="inlineStr">
        <is>
          <t>Cost of insurance</t>
        </is>
      </c>
      <c r="C2858" t="inlineStr">
        <is>
          <t>Million</t>
        </is>
      </c>
      <c r="D2858" t="inlineStr">
        <is>
          <t>QQQQ</t>
        </is>
      </c>
      <c r="AO2858" t="n">
        <v>-36</v>
      </c>
      <c r="AT2858" t="n">
        <v>-216</v>
      </c>
    </row>
    <row r="2859">
      <c r="A2859" t="inlineStr">
        <is>
          <t>Interest expense</t>
        </is>
      </c>
      <c r="C2859" t="inlineStr">
        <is>
          <t>Million</t>
        </is>
      </c>
      <c r="D2859" t="inlineStr">
        <is>
          <t>QQQQ</t>
        </is>
      </c>
      <c r="AO2859" t="n">
        <v>-9</v>
      </c>
      <c r="AT2859" t="n">
        <v>-60</v>
      </c>
    </row>
    <row r="2860">
      <c r="A2860" t="inlineStr">
        <is>
          <t>Operating expenses and other</t>
        </is>
      </c>
      <c r="C2860" t="inlineStr">
        <is>
          <t>Million</t>
        </is>
      </c>
      <c r="D2860" t="inlineStr">
        <is>
          <t>QQQQ</t>
        </is>
      </c>
      <c r="AO2860" t="n">
        <v>-13</v>
      </c>
      <c r="AT2860" t="n">
        <v>-30</v>
      </c>
    </row>
    <row r="2861">
      <c r="A2861" t="inlineStr">
        <is>
          <t>Distributions</t>
        </is>
      </c>
      <c r="C2861" t="inlineStr">
        <is>
          <t>Million</t>
        </is>
      </c>
      <c r="D2861" t="inlineStr">
        <is>
          <t>QQQQ</t>
        </is>
      </c>
      <c r="AO2861" t="n">
        <v>13</v>
      </c>
      <c r="AT2861" t="n">
        <v>145</v>
      </c>
    </row>
    <row r="2862">
      <c r="A2862" t="inlineStr">
        <is>
          <t>Distributions-c</t>
        </is>
      </c>
      <c r="AO2862">
        <f>SUM(AO2857:AO2860)</f>
        <v/>
      </c>
      <c r="AT2862">
        <f>SUM(AT2857:AT2860)</f>
        <v/>
      </c>
    </row>
    <row r="2863">
      <c r="A2863" t="inlineStr">
        <is>
          <t>Sum check</t>
        </is>
      </c>
      <c r="AO2863">
        <f>AO2861-AO2862</f>
        <v/>
      </c>
      <c r="AT2863">
        <f>AT2861-AT2862</f>
        <v/>
      </c>
    </row>
    <row r="2865">
      <c r="A2865" t="inlineStr">
        <is>
          <t>Fee-related earnings</t>
        </is>
      </c>
    </row>
    <row r="2866">
      <c r="A2866" t="inlineStr">
        <is>
          <t>Base management fees</t>
        </is>
      </c>
    </row>
    <row r="2867">
      <c r="A2867" t="inlineStr">
        <is>
          <t>Renewable power and transition</t>
        </is>
      </c>
      <c r="C2867" t="inlineStr">
        <is>
          <t>Million</t>
        </is>
      </c>
      <c r="D2867" t="inlineStr">
        <is>
          <t>QQQQ</t>
        </is>
      </c>
      <c r="AL2867" t="n">
        <v>99</v>
      </c>
      <c r="AM2867" t="n">
        <v>96</v>
      </c>
      <c r="AN2867" t="n">
        <v>405</v>
      </c>
      <c r="AO2867" t="n">
        <v>122</v>
      </c>
      <c r="AP2867" t="n">
        <v>132</v>
      </c>
      <c r="AQ2867" t="n">
        <v>120</v>
      </c>
      <c r="AR2867" t="n">
        <v>107</v>
      </c>
      <c r="AS2867" t="n">
        <v>481</v>
      </c>
    </row>
    <row r="2868">
      <c r="A2868" t="inlineStr">
        <is>
          <t>Infrastructure</t>
        </is>
      </c>
      <c r="C2868" t="inlineStr">
        <is>
          <t>Million</t>
        </is>
      </c>
      <c r="D2868" t="inlineStr">
        <is>
          <t>QQQQ</t>
        </is>
      </c>
      <c r="AL2868" t="n">
        <v>166</v>
      </c>
      <c r="AM2868" t="n">
        <v>174</v>
      </c>
      <c r="AN2868" t="n">
        <v>661</v>
      </c>
      <c r="AO2868" t="n">
        <v>188</v>
      </c>
      <c r="AP2868" t="n">
        <v>185</v>
      </c>
      <c r="AQ2868" t="n">
        <v>210</v>
      </c>
      <c r="AR2868" t="n">
        <v>211</v>
      </c>
      <c r="AS2868" t="n">
        <v>794</v>
      </c>
    </row>
    <row r="2869">
      <c r="A2869" t="inlineStr">
        <is>
          <t>Private equity</t>
        </is>
      </c>
      <c r="C2869" t="inlineStr">
        <is>
          <t>Million</t>
        </is>
      </c>
      <c r="D2869" t="inlineStr">
        <is>
          <t>QQQQ</t>
        </is>
      </c>
      <c r="AL2869" t="n">
        <v>96</v>
      </c>
      <c r="AM2869" t="n">
        <v>101</v>
      </c>
      <c r="AN2869" t="n">
        <v>374</v>
      </c>
      <c r="AO2869" t="n">
        <v>94</v>
      </c>
      <c r="AP2869" t="n">
        <v>103</v>
      </c>
      <c r="AQ2869" t="n">
        <v>117</v>
      </c>
      <c r="AR2869" t="n">
        <v>113</v>
      </c>
      <c r="AS2869" t="n">
        <v>427</v>
      </c>
    </row>
    <row r="2870">
      <c r="A2870" t="inlineStr">
        <is>
          <t>Real estate</t>
        </is>
      </c>
      <c r="C2870" t="inlineStr">
        <is>
          <t>Million</t>
        </is>
      </c>
      <c r="D2870" t="inlineStr">
        <is>
          <t>QQQQ</t>
        </is>
      </c>
      <c r="AL2870" t="n">
        <v>201</v>
      </c>
      <c r="AM2870" t="n">
        <v>212</v>
      </c>
      <c r="AN2870" t="n">
        <v>741</v>
      </c>
      <c r="AO2870" t="n">
        <v>214</v>
      </c>
      <c r="AP2870" t="n">
        <v>237</v>
      </c>
      <c r="AQ2870" t="n">
        <v>235</v>
      </c>
      <c r="AR2870" t="n">
        <v>251</v>
      </c>
      <c r="AS2870" t="n">
        <v>937</v>
      </c>
    </row>
    <row r="2871">
      <c r="A2871" t="inlineStr">
        <is>
          <t>Credit and other</t>
        </is>
      </c>
      <c r="C2871" t="inlineStr">
        <is>
          <t>Million</t>
        </is>
      </c>
      <c r="D2871" t="inlineStr">
        <is>
          <t>QQQQ</t>
        </is>
      </c>
      <c r="AL2871" t="n">
        <v>221</v>
      </c>
      <c r="AM2871" t="n">
        <v>231</v>
      </c>
      <c r="AN2871" t="n">
        <v>859</v>
      </c>
      <c r="AO2871" t="n">
        <v>232</v>
      </c>
      <c r="AP2871" t="n">
        <v>237</v>
      </c>
      <c r="AQ2871" t="n">
        <v>253</v>
      </c>
      <c r="AR2871" t="n">
        <v>259</v>
      </c>
      <c r="AS2871" t="n">
        <v>981</v>
      </c>
    </row>
    <row r="2872">
      <c r="A2872" t="inlineStr">
        <is>
          <t>Incentive distributions</t>
        </is>
      </c>
      <c r="C2872" t="inlineStr">
        <is>
          <t>Million</t>
        </is>
      </c>
      <c r="D2872" t="inlineStr">
        <is>
          <t>QQQQ</t>
        </is>
      </c>
      <c r="F2872" t="n">
        <v>17</v>
      </c>
      <c r="G2872" t="n">
        <v>18</v>
      </c>
      <c r="H2872" t="n">
        <v>18</v>
      </c>
      <c r="I2872" t="n">
        <v>18</v>
      </c>
      <c r="J2872" t="n">
        <v>72</v>
      </c>
      <c r="K2872" t="n">
        <v>25</v>
      </c>
      <c r="L2872" t="n">
        <v>25</v>
      </c>
      <c r="M2872" t="n">
        <v>27</v>
      </c>
      <c r="N2872" t="n">
        <v>27</v>
      </c>
      <c r="O2872" t="n">
        <v>104</v>
      </c>
      <c r="P2872" t="n">
        <v>38</v>
      </c>
      <c r="Q2872" t="n">
        <v>37</v>
      </c>
      <c r="R2872" t="n">
        <v>38</v>
      </c>
      <c r="S2872" t="n">
        <v>38</v>
      </c>
      <c r="T2872" t="n">
        <v>151</v>
      </c>
      <c r="U2872" t="n">
        <v>50</v>
      </c>
      <c r="V2872" t="n">
        <v>50</v>
      </c>
      <c r="W2872" t="n">
        <v>52</v>
      </c>
      <c r="X2872" t="n">
        <v>54</v>
      </c>
      <c r="Y2872" t="n">
        <v>206</v>
      </c>
      <c r="Z2872" t="n">
        <v>64</v>
      </c>
      <c r="AA2872" t="n">
        <v>64</v>
      </c>
      <c r="AB2872" t="n">
        <v>67</v>
      </c>
      <c r="AC2872" t="n">
        <v>67</v>
      </c>
      <c r="AD2872" t="n">
        <v>262</v>
      </c>
      <c r="AE2872" t="n">
        <v>76</v>
      </c>
      <c r="AF2872" t="n">
        <v>76</v>
      </c>
      <c r="AG2872" t="n">
        <v>77</v>
      </c>
      <c r="AH2872" t="n">
        <v>77</v>
      </c>
      <c r="AI2872" t="n">
        <v>306</v>
      </c>
      <c r="AJ2872" t="n">
        <v>84</v>
      </c>
      <c r="AK2872" t="n">
        <v>84</v>
      </c>
      <c r="AL2872" t="n">
        <v>72</v>
      </c>
      <c r="AM2872" t="n">
        <v>75</v>
      </c>
      <c r="AN2872" t="n">
        <v>315</v>
      </c>
      <c r="AO2872" t="n">
        <v>84</v>
      </c>
      <c r="AP2872" t="n">
        <v>84</v>
      </c>
      <c r="AQ2872" t="n">
        <v>84</v>
      </c>
      <c r="AR2872" t="n">
        <v>83</v>
      </c>
      <c r="AS2872" t="n">
        <v>335</v>
      </c>
    </row>
    <row r="2873">
      <c r="A2873" t="inlineStr">
        <is>
          <t>Transaction and advisory fees</t>
        </is>
      </c>
      <c r="C2873" t="inlineStr">
        <is>
          <t>Million</t>
        </is>
      </c>
      <c r="D2873" t="inlineStr">
        <is>
          <t>QQQQ</t>
        </is>
      </c>
      <c r="X2873" t="n">
        <v>7</v>
      </c>
      <c r="Y2873" t="n">
        <v>14</v>
      </c>
      <c r="AA2873" t="n">
        <v>5</v>
      </c>
      <c r="AB2873" t="n">
        <v>14</v>
      </c>
      <c r="AC2873" t="n">
        <v>25</v>
      </c>
      <c r="AD2873" t="n">
        <v>44</v>
      </c>
      <c r="AE2873" t="n">
        <v>6</v>
      </c>
      <c r="AG2873" t="n">
        <v>17</v>
      </c>
      <c r="AH2873" t="n">
        <v>2</v>
      </c>
      <c r="AI2873" t="n">
        <v>25</v>
      </c>
      <c r="AK2873" t="n">
        <v>1</v>
      </c>
      <c r="AL2873" t="n">
        <v>2</v>
      </c>
      <c r="AM2873" t="n">
        <v>8</v>
      </c>
      <c r="AN2873" t="n">
        <v>11</v>
      </c>
      <c r="AO2873" t="n">
        <v>31</v>
      </c>
      <c r="AP2873" t="n">
        <v>15</v>
      </c>
      <c r="AQ2873" t="n">
        <v>2</v>
      </c>
      <c r="AR2873" t="n">
        <v>45</v>
      </c>
      <c r="AS2873" t="n">
        <v>93</v>
      </c>
    </row>
    <row r="2874">
      <c r="A2874" t="inlineStr">
        <is>
          <t>Long-term private funds</t>
        </is>
      </c>
      <c r="C2874" t="inlineStr">
        <is>
          <t>Million</t>
        </is>
      </c>
      <c r="D2874" t="inlineStr">
        <is>
          <t>QQQQ</t>
        </is>
      </c>
      <c r="AC2874" t="n">
        <v>201</v>
      </c>
      <c r="AD2874" t="n">
        <v>705</v>
      </c>
      <c r="AE2874" t="n">
        <v>189</v>
      </c>
      <c r="AF2874" t="n">
        <v>190</v>
      </c>
      <c r="AG2874" t="n">
        <v>180</v>
      </c>
      <c r="AH2874" t="n">
        <v>186</v>
      </c>
      <c r="AI2874" t="n">
        <v>745</v>
      </c>
      <c r="AJ2874" t="n">
        <v>180</v>
      </c>
      <c r="AK2874" t="n">
        <v>178</v>
      </c>
    </row>
    <row r="2875">
      <c r="A2875" t="inlineStr">
        <is>
          <t>Private funds</t>
        </is>
      </c>
      <c r="C2875" t="inlineStr">
        <is>
          <t>Million</t>
        </is>
      </c>
      <c r="D2875" t="inlineStr">
        <is>
          <t>QQQQ</t>
        </is>
      </c>
      <c r="F2875" t="n">
        <v>65</v>
      </c>
      <c r="G2875" t="n">
        <v>79</v>
      </c>
      <c r="H2875" t="n">
        <v>88</v>
      </c>
      <c r="I2875" t="n">
        <v>108</v>
      </c>
      <c r="J2875" t="n">
        <v>339</v>
      </c>
      <c r="K2875" t="n">
        <v>123</v>
      </c>
      <c r="L2875" t="n">
        <v>142</v>
      </c>
      <c r="M2875" t="n">
        <v>119</v>
      </c>
      <c r="N2875" t="n">
        <v>119</v>
      </c>
      <c r="O2875" t="n">
        <v>495</v>
      </c>
      <c r="P2875" t="n">
        <v>112</v>
      </c>
      <c r="Q2875" t="n">
        <v>112</v>
      </c>
      <c r="R2875" t="n">
        <v>105</v>
      </c>
      <c r="S2875" t="n">
        <v>105</v>
      </c>
      <c r="T2875" t="n">
        <v>418</v>
      </c>
      <c r="U2875" t="n">
        <v>124</v>
      </c>
      <c r="V2875" t="n">
        <v>128</v>
      </c>
      <c r="W2875" t="n">
        <v>136</v>
      </c>
      <c r="X2875" t="n">
        <v>154</v>
      </c>
      <c r="Y2875" t="n">
        <v>542</v>
      </c>
      <c r="Z2875" t="n">
        <v>163</v>
      </c>
      <c r="AA2875" t="n">
        <v>176</v>
      </c>
      <c r="AB2875" t="n">
        <v>191</v>
      </c>
    </row>
    <row r="2876">
      <c r="A2876" t="inlineStr">
        <is>
          <t>Catch-up fees</t>
        </is>
      </c>
      <c r="C2876" t="inlineStr">
        <is>
          <t>Million</t>
        </is>
      </c>
      <c r="D2876" t="inlineStr">
        <is>
          <t>QQQQ</t>
        </is>
      </c>
      <c r="W2876" t="n">
        <v>5</v>
      </c>
      <c r="X2876" t="n">
        <v>20</v>
      </c>
      <c r="Y2876" t="n">
        <v>25</v>
      </c>
      <c r="Z2876" t="n">
        <v>9</v>
      </c>
      <c r="AA2876" t="n">
        <v>4</v>
      </c>
      <c r="AB2876" t="n">
        <v>1</v>
      </c>
      <c r="AC2876" t="n">
        <v>18</v>
      </c>
      <c r="AD2876" t="n">
        <v>32</v>
      </c>
      <c r="AE2876" t="n">
        <v>16</v>
      </c>
      <c r="AH2876" t="n">
        <v>6</v>
      </c>
      <c r="AI2876" t="n">
        <v>22</v>
      </c>
    </row>
    <row r="2877">
      <c r="A2877" t="inlineStr">
        <is>
          <t>Perpetual strategies</t>
        </is>
      </c>
      <c r="C2877" t="inlineStr">
        <is>
          <t>Million</t>
        </is>
      </c>
      <c r="D2877" t="inlineStr">
        <is>
          <t>QQQQ</t>
        </is>
      </c>
      <c r="AC2877" t="n">
        <v>191</v>
      </c>
      <c r="AD2877" t="n">
        <v>662</v>
      </c>
      <c r="AE2877" t="n">
        <v>149</v>
      </c>
      <c r="AF2877" t="n">
        <v>165</v>
      </c>
      <c r="AG2877" t="n">
        <v>202</v>
      </c>
      <c r="AH2877" t="n">
        <v>245</v>
      </c>
      <c r="AI2877" t="n">
        <v>761</v>
      </c>
      <c r="AJ2877" t="n">
        <v>262</v>
      </c>
      <c r="AK2877" t="n">
        <v>262</v>
      </c>
    </row>
    <row r="2878">
      <c r="A2878" t="inlineStr">
        <is>
          <t>Credit strategies</t>
        </is>
      </c>
      <c r="C2878" t="inlineStr">
        <is>
          <t>Million</t>
        </is>
      </c>
      <c r="D2878" t="inlineStr">
        <is>
          <t>QQQQ</t>
        </is>
      </c>
      <c r="AC2878" t="n">
        <v>197</v>
      </c>
      <c r="AD2878" t="n">
        <v>197</v>
      </c>
      <c r="AE2878" t="n">
        <v>213</v>
      </c>
      <c r="AF2878" t="n">
        <v>218</v>
      </c>
      <c r="AG2878" t="n">
        <v>232</v>
      </c>
      <c r="AH2878" t="n">
        <v>234</v>
      </c>
      <c r="AI2878" t="n">
        <v>897</v>
      </c>
      <c r="AJ2878" t="n">
        <v>253</v>
      </c>
      <c r="AK2878" t="n">
        <v>263</v>
      </c>
    </row>
    <row r="2879">
      <c r="A2879" t="inlineStr">
        <is>
          <t>Public securities</t>
        </is>
      </c>
      <c r="C2879" t="inlineStr">
        <is>
          <t>Million</t>
        </is>
      </c>
      <c r="D2879" t="inlineStr">
        <is>
          <t>QQQQ</t>
        </is>
      </c>
      <c r="F2879" t="n">
        <v>27</v>
      </c>
      <c r="G2879" t="n">
        <v>29</v>
      </c>
      <c r="H2879" t="n">
        <v>28</v>
      </c>
      <c r="I2879" t="n">
        <v>27</v>
      </c>
      <c r="J2879" t="n">
        <v>111</v>
      </c>
      <c r="K2879" t="n">
        <v>24</v>
      </c>
      <c r="L2879" t="n">
        <v>24</v>
      </c>
      <c r="M2879" t="n">
        <v>23</v>
      </c>
      <c r="N2879" t="n">
        <v>21</v>
      </c>
      <c r="O2879" t="n">
        <v>92</v>
      </c>
      <c r="P2879" t="n">
        <v>20</v>
      </c>
      <c r="Q2879" t="n">
        <v>21</v>
      </c>
      <c r="R2879" t="n">
        <v>22</v>
      </c>
      <c r="S2879" t="n">
        <v>22</v>
      </c>
      <c r="T2879" t="n">
        <v>85</v>
      </c>
      <c r="U2879" t="n">
        <v>27</v>
      </c>
      <c r="V2879" t="n">
        <v>30</v>
      </c>
      <c r="W2879" t="n">
        <v>32</v>
      </c>
      <c r="X2879" t="n">
        <v>28</v>
      </c>
      <c r="Y2879" t="n">
        <v>117</v>
      </c>
      <c r="Z2879" t="n">
        <v>27</v>
      </c>
      <c r="AA2879" t="n">
        <v>29</v>
      </c>
      <c r="AB2879" t="n">
        <v>29</v>
      </c>
      <c r="AC2879" t="n">
        <v>27</v>
      </c>
      <c r="AD2879" t="n">
        <v>112</v>
      </c>
      <c r="AE2879" t="n">
        <v>25</v>
      </c>
      <c r="AF2879" t="n">
        <v>18</v>
      </c>
      <c r="AG2879" t="n">
        <v>20</v>
      </c>
      <c r="AH2879" t="n">
        <v>21</v>
      </c>
      <c r="AI2879" t="n">
        <v>84</v>
      </c>
      <c r="AJ2879" t="n">
        <v>22</v>
      </c>
      <c r="AK2879" t="n">
        <v>23</v>
      </c>
    </row>
    <row r="2880">
      <c r="A2880" t="inlineStr">
        <is>
          <t>Listed partnerships</t>
        </is>
      </c>
      <c r="C2880" t="inlineStr">
        <is>
          <t>Million</t>
        </is>
      </c>
      <c r="D2880" t="inlineStr">
        <is>
          <t>QQQQ</t>
        </is>
      </c>
      <c r="F2880" t="n">
        <v>94</v>
      </c>
      <c r="G2880" t="n">
        <v>93</v>
      </c>
      <c r="H2880" t="n">
        <v>85</v>
      </c>
      <c r="I2880" t="n">
        <v>90</v>
      </c>
      <c r="J2880" t="n">
        <v>360</v>
      </c>
      <c r="K2880" t="n">
        <v>98</v>
      </c>
      <c r="L2880" t="n">
        <v>101</v>
      </c>
      <c r="M2880" t="n">
        <v>111</v>
      </c>
      <c r="N2880" t="n">
        <v>108</v>
      </c>
      <c r="O2880" t="n">
        <v>418</v>
      </c>
      <c r="P2880" t="n">
        <v>115</v>
      </c>
      <c r="Q2880" t="n">
        <v>135</v>
      </c>
      <c r="R2880" t="n">
        <v>135</v>
      </c>
      <c r="S2880" t="n">
        <v>144</v>
      </c>
      <c r="T2880" t="n">
        <v>529</v>
      </c>
      <c r="U2880" t="n">
        <v>130</v>
      </c>
      <c r="V2880" t="n">
        <v>126</v>
      </c>
      <c r="W2880" t="n">
        <v>140</v>
      </c>
      <c r="X2880" t="n">
        <v>115</v>
      </c>
      <c r="Y2880" t="n">
        <v>511</v>
      </c>
      <c r="Z2880" t="n">
        <v>137</v>
      </c>
      <c r="AA2880" t="n">
        <v>142</v>
      </c>
      <c r="AB2880" t="n">
        <v>166</v>
      </c>
    </row>
    <row r="2881">
      <c r="A2881" t="inlineStr">
        <is>
          <t>Reclassified office funds</t>
        </is>
      </c>
      <c r="C2881" t="inlineStr">
        <is>
          <t>Million</t>
        </is>
      </c>
      <c r="D2881" t="inlineStr">
        <is>
          <t>QQQQ</t>
        </is>
      </c>
      <c r="T2881" t="n">
        <v>16</v>
      </c>
    </row>
    <row r="2882">
      <c r="A2882" t="inlineStr">
        <is>
          <t>Fee credits</t>
        </is>
      </c>
      <c r="C2882" t="inlineStr">
        <is>
          <t>Million</t>
        </is>
      </c>
      <c r="D2882" t="inlineStr">
        <is>
          <t>QQQQ</t>
        </is>
      </c>
      <c r="F2882" t="n">
        <v>-5</v>
      </c>
      <c r="G2882" t="n">
        <v>-9</v>
      </c>
      <c r="H2882" t="n">
        <v>-9</v>
      </c>
      <c r="I2882" t="n">
        <v>-9</v>
      </c>
      <c r="J2882" t="n">
        <v>-30</v>
      </c>
      <c r="K2882" t="n">
        <v>-8</v>
      </c>
    </row>
    <row r="2883">
      <c r="A2883" t="inlineStr">
        <is>
          <t>Total (including incentive distributions)</t>
        </is>
      </c>
      <c r="C2883" t="inlineStr">
        <is>
          <t>Million</t>
        </is>
      </c>
      <c r="D2883" t="inlineStr">
        <is>
          <t>QQQQ</t>
        </is>
      </c>
      <c r="K2883" t="n">
        <v>262</v>
      </c>
      <c r="L2883" t="n">
        <v>292</v>
      </c>
      <c r="M2883" t="n">
        <v>280</v>
      </c>
      <c r="N2883" t="n">
        <v>275</v>
      </c>
      <c r="O2883" t="n">
        <v>1109</v>
      </c>
      <c r="P2883" t="n">
        <v>285</v>
      </c>
      <c r="Q2883" t="n">
        <v>305</v>
      </c>
      <c r="R2883" t="n">
        <v>300</v>
      </c>
      <c r="S2883" t="n">
        <v>309</v>
      </c>
      <c r="T2883" t="n">
        <v>1199</v>
      </c>
      <c r="U2883" t="n">
        <v>331</v>
      </c>
      <c r="V2883" t="n">
        <v>334</v>
      </c>
      <c r="W2883" t="n">
        <v>365</v>
      </c>
      <c r="X2883" t="n">
        <v>378</v>
      </c>
      <c r="Y2883" t="n">
        <v>1415</v>
      </c>
      <c r="Z2883" t="n">
        <v>400</v>
      </c>
      <c r="AA2883" t="n">
        <v>420</v>
      </c>
      <c r="AB2883" t="n">
        <v>468</v>
      </c>
      <c r="AC2883" t="n">
        <v>726</v>
      </c>
      <c r="AD2883" t="n">
        <v>2014</v>
      </c>
      <c r="AE2883" t="n">
        <v>674</v>
      </c>
      <c r="AF2883" t="n">
        <v>667</v>
      </c>
      <c r="AG2883" t="n">
        <v>728</v>
      </c>
      <c r="AH2883" t="n">
        <v>771</v>
      </c>
      <c r="AI2883" t="n">
        <v>2840</v>
      </c>
      <c r="AJ2883" t="n">
        <v>801</v>
      </c>
      <c r="AK2883" t="n">
        <v>811</v>
      </c>
      <c r="AL2883" t="n">
        <v>857</v>
      </c>
      <c r="AM2883" t="n">
        <v>897</v>
      </c>
      <c r="AN2883" t="n">
        <v>3366</v>
      </c>
      <c r="AO2883" t="n">
        <v>965</v>
      </c>
      <c r="AP2883" t="n">
        <v>993</v>
      </c>
      <c r="AQ2883" t="n">
        <v>1021</v>
      </c>
      <c r="AR2883" t="n">
        <v>1069</v>
      </c>
      <c r="AS2883" t="n">
        <v>4048</v>
      </c>
    </row>
    <row r="2884">
      <c r="A2884" t="inlineStr">
        <is>
          <t>Total (including incentive distributions)-c</t>
        </is>
      </c>
      <c r="K2884">
        <f>SUM(K2867:K2882)</f>
        <v/>
      </c>
      <c r="L2884">
        <f>SUM(L2867:L2882)</f>
        <v/>
      </c>
      <c r="M2884">
        <f>SUM(M2867:M2882)</f>
        <v/>
      </c>
      <c r="N2884">
        <f>SUM(N2867:N2882)</f>
        <v/>
      </c>
      <c r="O2884">
        <f>SUM(O2867:O2882)</f>
        <v/>
      </c>
      <c r="P2884">
        <f>SUM(P2867:P2882)</f>
        <v/>
      </c>
      <c r="Q2884">
        <f>SUM(Q2867:Q2882)</f>
        <v/>
      </c>
      <c r="R2884">
        <f>SUM(R2867:R2882)</f>
        <v/>
      </c>
      <c r="S2884">
        <f>SUM(S2867:S2882)</f>
        <v/>
      </c>
      <c r="T2884">
        <f>SUM(T2867:T2882)</f>
        <v/>
      </c>
      <c r="U2884">
        <f>SUM(U2867:U2882)</f>
        <v/>
      </c>
      <c r="V2884">
        <f>SUM(V2867:V2882)</f>
        <v/>
      </c>
      <c r="W2884">
        <f>SUM(W2867:W2882)</f>
        <v/>
      </c>
      <c r="X2884">
        <f>SUM(X2867:X2882)</f>
        <v/>
      </c>
      <c r="Y2884">
        <f>SUM(Y2867:Y2882)</f>
        <v/>
      </c>
      <c r="Z2884">
        <f>SUM(Z2867:Z2882)</f>
        <v/>
      </c>
      <c r="AA2884">
        <f>SUM(AA2867:AA2882)</f>
        <v/>
      </c>
      <c r="AB2884">
        <f>SUM(AB2867:AB2882)</f>
        <v/>
      </c>
      <c r="AC2884">
        <f>SUM(AC2867:AC2882)</f>
        <v/>
      </c>
      <c r="AD2884">
        <f>SUM(AD2867:AD2882)</f>
        <v/>
      </c>
      <c r="AE2884">
        <f>SUM(AE2867:AE2882)</f>
        <v/>
      </c>
      <c r="AF2884">
        <f>SUM(AF2867:AF2882)</f>
        <v/>
      </c>
      <c r="AG2884">
        <f>SUM(AG2867:AG2882)</f>
        <v/>
      </c>
      <c r="AH2884">
        <f>SUM(AH2867:AH2882)</f>
        <v/>
      </c>
      <c r="AI2884">
        <f>SUM(AI2867:AI2882)</f>
        <v/>
      </c>
      <c r="AJ2884">
        <f>SUM(AJ2867:AJ2882)</f>
        <v/>
      </c>
      <c r="AK2884">
        <f>SUM(AK2867:AK2882)</f>
        <v/>
      </c>
      <c r="AL2884">
        <f>SUM(AL2867:AL2882)</f>
        <v/>
      </c>
      <c r="AM2884">
        <f>SUM(AM2867:AM2882)</f>
        <v/>
      </c>
      <c r="AN2884">
        <f>SUM(AN2867:AN2882)</f>
        <v/>
      </c>
      <c r="AO2884">
        <f>SUM(AO2867:AO2882)</f>
        <v/>
      </c>
      <c r="AP2884">
        <f>SUM(AP2867:AP2882)</f>
        <v/>
      </c>
      <c r="AQ2884">
        <f>SUM(AQ2867:AQ2882)</f>
        <v/>
      </c>
      <c r="AR2884">
        <f>SUM(AR2867:AR2882)</f>
        <v/>
      </c>
      <c r="AS2884">
        <f>SUM(AS2867:AS2882)</f>
        <v/>
      </c>
    </row>
    <row r="2885">
      <c r="A2885" t="inlineStr">
        <is>
          <t>Sum check</t>
        </is>
      </c>
      <c r="K2885">
        <f>K2883-K2884</f>
        <v/>
      </c>
      <c r="L2885">
        <f>L2883-L2884</f>
        <v/>
      </c>
      <c r="M2885">
        <f>M2883-M2884</f>
        <v/>
      </c>
      <c r="N2885">
        <f>N2883-N2884</f>
        <v/>
      </c>
      <c r="O2885">
        <f>O2883-O2884</f>
        <v/>
      </c>
      <c r="P2885">
        <f>P2883-P2884</f>
        <v/>
      </c>
      <c r="Q2885">
        <f>Q2883-Q2884</f>
        <v/>
      </c>
      <c r="R2885">
        <f>R2883-R2884</f>
        <v/>
      </c>
      <c r="S2885">
        <f>S2883-S2884</f>
        <v/>
      </c>
      <c r="T2885">
        <f>T2883-T2884</f>
        <v/>
      </c>
      <c r="U2885">
        <f>U2883-U2884</f>
        <v/>
      </c>
      <c r="V2885">
        <f>V2883-V2884</f>
        <v/>
      </c>
      <c r="W2885">
        <f>W2883-W2884</f>
        <v/>
      </c>
      <c r="X2885">
        <f>X2883-X2884</f>
        <v/>
      </c>
      <c r="Y2885">
        <f>Y2883-Y2884</f>
        <v/>
      </c>
      <c r="Z2885">
        <f>Z2883-Z2884</f>
        <v/>
      </c>
      <c r="AA2885">
        <f>AA2883-AA2884</f>
        <v/>
      </c>
      <c r="AB2885">
        <f>AB2883-AB2884</f>
        <v/>
      </c>
      <c r="AC2885">
        <f>AC2883-AC2884</f>
        <v/>
      </c>
      <c r="AD2885">
        <f>AD2883-AD2884</f>
        <v/>
      </c>
      <c r="AE2885">
        <f>AE2883-AE2884</f>
        <v/>
      </c>
      <c r="AF2885">
        <f>AF2883-AF2884</f>
        <v/>
      </c>
      <c r="AG2885">
        <f>AG2883-AG2884</f>
        <v/>
      </c>
      <c r="AH2885">
        <f>AH2883-AH2884</f>
        <v/>
      </c>
      <c r="AI2885">
        <f>AI2883-AI2884</f>
        <v/>
      </c>
      <c r="AJ2885">
        <f>AJ2883-AJ2884</f>
        <v/>
      </c>
      <c r="AK2885">
        <f>AK2883-AK2884</f>
        <v/>
      </c>
      <c r="AL2885">
        <f>AL2883-AL2884</f>
        <v/>
      </c>
      <c r="AM2885">
        <f>AM2883-AM2884</f>
        <v/>
      </c>
      <c r="AN2885">
        <f>AN2883-AN2884</f>
        <v/>
      </c>
      <c r="AO2885">
        <f>AO2883-AO2884</f>
        <v/>
      </c>
      <c r="AP2885">
        <f>AP2883-AP2884</f>
        <v/>
      </c>
      <c r="AQ2885">
        <f>AQ2883-AQ2884</f>
        <v/>
      </c>
      <c r="AR2885">
        <f>AR2883-AR2884</f>
        <v/>
      </c>
      <c r="AS2885">
        <f>AS2883-AS2884</f>
        <v/>
      </c>
    </row>
    <row r="2887">
      <c r="A2887" t="inlineStr">
        <is>
          <t>Total (excluding incentive distributions)</t>
        </is>
      </c>
      <c r="C2887" t="inlineStr">
        <is>
          <t>Million</t>
        </is>
      </c>
      <c r="D2887" t="inlineStr">
        <is>
          <t>QQQQ</t>
        </is>
      </c>
      <c r="F2887" t="n">
        <v>181</v>
      </c>
      <c r="G2887" t="n">
        <v>192</v>
      </c>
      <c r="H2887" t="n">
        <v>192</v>
      </c>
      <c r="I2887" t="n">
        <v>216</v>
      </c>
      <c r="J2887" t="n">
        <v>780</v>
      </c>
    </row>
    <row r="2888">
      <c r="A2888" t="inlineStr">
        <is>
          <t>Total (excluding incentive distributions)-c</t>
        </is>
      </c>
      <c r="F2888">
        <f>SUM(F2873:F2882,F2867:F2871)</f>
        <v/>
      </c>
      <c r="G2888">
        <f>SUM(G2873:G2882,G2867:G2871)</f>
        <v/>
      </c>
      <c r="H2888">
        <f>SUM(H2873:H2882,H2867:H2871)</f>
        <v/>
      </c>
      <c r="I2888">
        <f>SUM(I2873:I2882,I2867:I2871)</f>
        <v/>
      </c>
      <c r="J2888">
        <f>SUM(J2873:J2882,J2867:J2871)</f>
        <v/>
      </c>
    </row>
    <row r="2889">
      <c r="A2889" t="inlineStr">
        <is>
          <t>Sum check</t>
        </is>
      </c>
      <c r="F2889">
        <f>F2887-F2888</f>
        <v/>
      </c>
      <c r="G2889">
        <f>G2887-G2888</f>
        <v/>
      </c>
      <c r="H2889">
        <f>H2887-H2888</f>
        <v/>
      </c>
      <c r="I2889">
        <f>I2887-I2888</f>
        <v/>
      </c>
      <c r="J2889">
        <f>J2887-J2888</f>
        <v/>
      </c>
    </row>
    <row r="2891">
      <c r="A2891" t="inlineStr">
        <is>
          <t>Direct cost</t>
        </is>
      </c>
    </row>
    <row r="2892">
      <c r="A2892" t="inlineStr">
        <is>
          <t>Compensation and benefits</t>
        </is>
      </c>
      <c r="C2892" t="inlineStr">
        <is>
          <t>Million</t>
        </is>
      </c>
      <c r="D2892" t="inlineStr">
        <is>
          <t>QQQQ</t>
        </is>
      </c>
      <c r="F2892" t="n">
        <v>-74</v>
      </c>
      <c r="G2892" t="n">
        <v>-78</v>
      </c>
      <c r="H2892" t="n">
        <v>-79</v>
      </c>
      <c r="I2892" t="n">
        <v>-88</v>
      </c>
      <c r="J2892" t="n">
        <v>-309</v>
      </c>
      <c r="K2892" t="n">
        <v>-80</v>
      </c>
      <c r="L2892" t="n">
        <v>-82</v>
      </c>
      <c r="M2892" t="n">
        <v>-82</v>
      </c>
      <c r="N2892" t="n">
        <v>-83</v>
      </c>
      <c r="O2892" t="n">
        <v>-320</v>
      </c>
      <c r="P2892" t="n">
        <v>-87</v>
      </c>
      <c r="Q2892" t="n">
        <v>-88</v>
      </c>
      <c r="R2892" t="n">
        <v>-83</v>
      </c>
      <c r="S2892" t="n">
        <v>-79</v>
      </c>
      <c r="T2892" t="n">
        <v>-337</v>
      </c>
      <c r="U2892" t="n">
        <v>-93</v>
      </c>
      <c r="V2892" t="n">
        <v>-95</v>
      </c>
      <c r="W2892" t="n">
        <v>-97</v>
      </c>
      <c r="X2892" t="n">
        <v>-102</v>
      </c>
      <c r="Y2892" t="n">
        <v>-387</v>
      </c>
      <c r="Z2892" t="n">
        <v>-117</v>
      </c>
      <c r="AA2892" t="n">
        <v>-113</v>
      </c>
      <c r="AB2892" t="n">
        <v>-121</v>
      </c>
      <c r="AC2892" t="n">
        <v>-230</v>
      </c>
      <c r="AD2892" t="n">
        <v>-581</v>
      </c>
      <c r="AE2892" t="n">
        <v>-252</v>
      </c>
      <c r="AF2892" t="n">
        <v>-247</v>
      </c>
      <c r="AG2892" t="n">
        <v>-251</v>
      </c>
      <c r="AH2892" t="n">
        <v>-242</v>
      </c>
      <c r="AI2892" t="n">
        <v>-992</v>
      </c>
      <c r="AJ2892" t="n">
        <v>-276</v>
      </c>
      <c r="AK2892" t="n">
        <v>-287</v>
      </c>
      <c r="AL2892" t="n">
        <v>-281</v>
      </c>
      <c r="AM2892" t="n">
        <v>-284</v>
      </c>
      <c r="AN2892" t="n">
        <v>-1128</v>
      </c>
      <c r="AO2892" t="n">
        <v>-334</v>
      </c>
      <c r="AP2892" t="n">
        <v>-332</v>
      </c>
      <c r="AQ2892" t="n">
        <v>-334</v>
      </c>
      <c r="AR2892" t="n">
        <v>-281</v>
      </c>
      <c r="AS2892" t="n">
        <v>-1306</v>
      </c>
    </row>
    <row r="2893">
      <c r="A2893" t="inlineStr">
        <is>
          <t>Other expenses</t>
        </is>
      </c>
      <c r="C2893" t="inlineStr">
        <is>
          <t>Million</t>
        </is>
      </c>
      <c r="D2893" t="inlineStr">
        <is>
          <t>QQQQ</t>
        </is>
      </c>
      <c r="F2893" t="n">
        <v>-24</v>
      </c>
      <c r="G2893" t="n">
        <v>-25</v>
      </c>
      <c r="H2893" t="n">
        <v>-24</v>
      </c>
      <c r="I2893" t="n">
        <v>-32</v>
      </c>
      <c r="J2893" t="n">
        <v>-115</v>
      </c>
      <c r="K2893" t="n">
        <v>-31</v>
      </c>
      <c r="L2893" t="n">
        <v>-29</v>
      </c>
      <c r="M2893" t="n">
        <v>-28</v>
      </c>
      <c r="N2893" t="n">
        <v>-31</v>
      </c>
      <c r="O2893" t="n">
        <v>-110</v>
      </c>
      <c r="P2893" t="n">
        <v>-35</v>
      </c>
      <c r="Q2893" t="n">
        <v>-34</v>
      </c>
      <c r="R2893" t="n">
        <v>-33</v>
      </c>
      <c r="S2893" t="n">
        <v>-33</v>
      </c>
      <c r="T2893" t="n">
        <v>-135</v>
      </c>
      <c r="U2893" t="n">
        <v>-39</v>
      </c>
      <c r="V2893" t="n">
        <v>-43</v>
      </c>
      <c r="W2893" t="n">
        <v>-46</v>
      </c>
      <c r="X2893" t="n">
        <v>-49</v>
      </c>
      <c r="Y2893" t="n">
        <v>-177</v>
      </c>
      <c r="Z2893" t="n">
        <v>-45</v>
      </c>
      <c r="AA2893" t="n">
        <v>-44</v>
      </c>
      <c r="AB2893" t="n">
        <v>-41</v>
      </c>
      <c r="AC2893" t="n">
        <v>-81</v>
      </c>
      <c r="AD2893" t="n">
        <v>-211</v>
      </c>
      <c r="AE2893" t="n">
        <v>-79</v>
      </c>
      <c r="AF2893" t="n">
        <v>-68</v>
      </c>
      <c r="AG2893" t="n">
        <v>-74</v>
      </c>
      <c r="AH2893" t="n">
        <v>-83</v>
      </c>
      <c r="AI2893" t="n">
        <v>-304</v>
      </c>
      <c r="AJ2893" t="n">
        <v>-78</v>
      </c>
      <c r="AK2893" t="n">
        <v>-82</v>
      </c>
      <c r="AL2893" t="n">
        <v>-84</v>
      </c>
      <c r="AM2893" t="n">
        <v>-96</v>
      </c>
      <c r="AN2893" t="n">
        <v>-340</v>
      </c>
      <c r="AO2893" t="n">
        <v>-92</v>
      </c>
      <c r="AP2893" t="n">
        <v>-101</v>
      </c>
      <c r="AQ2893" t="n">
        <v>-120</v>
      </c>
      <c r="AR2893" t="n">
        <v>-173</v>
      </c>
      <c r="AS2893" t="n">
        <v>-486</v>
      </c>
    </row>
    <row r="2894">
      <c r="A2894" t="inlineStr">
        <is>
          <t>Total</t>
        </is>
      </c>
      <c r="C2894" t="inlineStr">
        <is>
          <t>Million</t>
        </is>
      </c>
      <c r="D2894" t="inlineStr">
        <is>
          <t>QQQQ</t>
        </is>
      </c>
      <c r="F2894" t="n">
        <v>-98</v>
      </c>
      <c r="G2894" t="n">
        <v>-103</v>
      </c>
      <c r="H2894" t="n">
        <v>-103</v>
      </c>
      <c r="I2894" t="n">
        <v>-120</v>
      </c>
      <c r="J2894" t="n">
        <v>-424</v>
      </c>
      <c r="S2894" t="n">
        <v>-112</v>
      </c>
      <c r="T2894" t="n">
        <v>-472</v>
      </c>
      <c r="U2894" t="n">
        <v>-132</v>
      </c>
      <c r="V2894" t="n">
        <v>-138</v>
      </c>
      <c r="W2894" t="n">
        <v>-143</v>
      </c>
      <c r="X2894" t="n">
        <v>-151</v>
      </c>
      <c r="Y2894" t="n">
        <v>-564</v>
      </c>
      <c r="Z2894" t="n">
        <v>-162</v>
      </c>
      <c r="AA2894" t="n">
        <v>-157</v>
      </c>
      <c r="AB2894" t="n">
        <v>-162</v>
      </c>
      <c r="AC2894" t="n">
        <v>-311</v>
      </c>
      <c r="AD2894" t="n">
        <v>-792</v>
      </c>
      <c r="AE2894" t="n">
        <v>-331</v>
      </c>
      <c r="AF2894" t="n">
        <v>-315</v>
      </c>
      <c r="AG2894" t="n">
        <v>-325</v>
      </c>
      <c r="AH2894" t="n">
        <v>-325</v>
      </c>
      <c r="AI2894" t="n">
        <v>-1296</v>
      </c>
      <c r="AJ2894" t="n">
        <v>-354</v>
      </c>
      <c r="AK2894" t="n">
        <v>-369</v>
      </c>
      <c r="AL2894" t="n">
        <v>-365</v>
      </c>
      <c r="AM2894" t="n">
        <v>-380</v>
      </c>
      <c r="AN2894" t="n">
        <v>-1468</v>
      </c>
      <c r="AO2894" t="n">
        <v>-426</v>
      </c>
      <c r="AP2894" t="n">
        <v>-433</v>
      </c>
      <c r="AQ2894" t="n">
        <v>-454</v>
      </c>
      <c r="AR2894" t="n">
        <v>-454</v>
      </c>
      <c r="AS2894" t="n">
        <v>-1792</v>
      </c>
    </row>
    <row r="2895">
      <c r="A2895" t="inlineStr">
        <is>
          <t>Total-c</t>
        </is>
      </c>
      <c r="F2895">
        <f>SUM(F2892:F2893)</f>
        <v/>
      </c>
      <c r="G2895">
        <f>SUM(G2892:G2893)</f>
        <v/>
      </c>
      <c r="H2895">
        <f>SUM(H2892:H2893)</f>
        <v/>
      </c>
      <c r="I2895">
        <f>SUM(I2892:I2893)</f>
        <v/>
      </c>
      <c r="J2895">
        <f>SUM(J2892:J2893)</f>
        <v/>
      </c>
      <c r="S2895">
        <f>SUM(S2892:S2893)</f>
        <v/>
      </c>
      <c r="T2895">
        <f>SUM(T2892:T2893)</f>
        <v/>
      </c>
      <c r="U2895">
        <f>SUM(U2892:U2893)</f>
        <v/>
      </c>
      <c r="V2895">
        <f>SUM(V2892:V2893)</f>
        <v/>
      </c>
      <c r="W2895">
        <f>SUM(W2892:W2893)</f>
        <v/>
      </c>
      <c r="X2895">
        <f>SUM(X2892:X2893)</f>
        <v/>
      </c>
      <c r="Y2895">
        <f>SUM(Y2892:Y2893)</f>
        <v/>
      </c>
      <c r="Z2895">
        <f>SUM(Z2892:Z2893)</f>
        <v/>
      </c>
      <c r="AA2895">
        <f>SUM(AA2892:AA2893)</f>
        <v/>
      </c>
      <c r="AB2895">
        <f>SUM(AB2892:AB2893)</f>
        <v/>
      </c>
      <c r="AC2895">
        <f>SUM(AC2892:AC2893)</f>
        <v/>
      </c>
      <c r="AD2895">
        <f>SUM(AD2892:AD2893)</f>
        <v/>
      </c>
      <c r="AE2895">
        <f>SUM(AE2892:AE2893)</f>
        <v/>
      </c>
      <c r="AF2895">
        <f>SUM(AF2892:AF2893)</f>
        <v/>
      </c>
      <c r="AG2895">
        <f>SUM(AG2892:AG2893)</f>
        <v/>
      </c>
      <c r="AH2895">
        <f>SUM(AH2892:AH2893)</f>
        <v/>
      </c>
      <c r="AI2895">
        <f>SUM(AI2892:AI2893)</f>
        <v/>
      </c>
      <c r="AJ2895">
        <f>SUM(AJ2892:AJ2893)</f>
        <v/>
      </c>
      <c r="AK2895">
        <f>SUM(AK2892:AK2893)</f>
        <v/>
      </c>
      <c r="AL2895">
        <f>SUM(AL2892:AL2893)</f>
        <v/>
      </c>
      <c r="AM2895">
        <f>SUM(AM2892:AM2893)</f>
        <v/>
      </c>
      <c r="AN2895">
        <f>SUM(AN2892:AN2893)</f>
        <v/>
      </c>
      <c r="AO2895">
        <f>SUM(AO2892:AO2893)</f>
        <v/>
      </c>
      <c r="AP2895">
        <f>SUM(AP2892:AP2893)</f>
        <v/>
      </c>
      <c r="AQ2895">
        <f>SUM(AQ2892:AQ2893)</f>
        <v/>
      </c>
      <c r="AR2895">
        <f>SUM(AR2892:AR2893)</f>
        <v/>
      </c>
      <c r="AS2895">
        <f>SUM(AS2892:AS2893)</f>
        <v/>
      </c>
    </row>
    <row r="2896">
      <c r="A2896" t="inlineStr">
        <is>
          <t>Sum check</t>
        </is>
      </c>
      <c r="F2896">
        <f>F2894-F2895</f>
        <v/>
      </c>
      <c r="G2896">
        <f>G2894-G2895</f>
        <v/>
      </c>
      <c r="H2896">
        <f>H2894-H2895</f>
        <v/>
      </c>
      <c r="I2896">
        <f>I2894-I2895</f>
        <v/>
      </c>
      <c r="J2896">
        <f>J2894-J2895</f>
        <v/>
      </c>
      <c r="S2896">
        <f>S2894-S2895</f>
        <v/>
      </c>
      <c r="T2896">
        <f>T2894-T2895</f>
        <v/>
      </c>
      <c r="U2896">
        <f>U2894-U2895</f>
        <v/>
      </c>
      <c r="V2896">
        <f>V2894-V2895</f>
        <v/>
      </c>
      <c r="W2896">
        <f>W2894-W2895</f>
        <v/>
      </c>
      <c r="X2896">
        <f>X2894-X2895</f>
        <v/>
      </c>
      <c r="Y2896">
        <f>Y2894-Y2895</f>
        <v/>
      </c>
      <c r="Z2896">
        <f>Z2894-Z2895</f>
        <v/>
      </c>
      <c r="AA2896">
        <f>AA2894-AA2895</f>
        <v/>
      </c>
      <c r="AB2896">
        <f>AB2894-AB2895</f>
        <v/>
      </c>
      <c r="AC2896">
        <f>AC2894-AC2895</f>
        <v/>
      </c>
      <c r="AD2896">
        <f>AD2894-AD2895</f>
        <v/>
      </c>
      <c r="AE2896">
        <f>AE2894-AE2895</f>
        <v/>
      </c>
      <c r="AF2896">
        <f>AF2894-AF2895</f>
        <v/>
      </c>
      <c r="AG2896">
        <f>AG2894-AG2895</f>
        <v/>
      </c>
      <c r="AH2896">
        <f>AH2894-AH2895</f>
        <v/>
      </c>
      <c r="AI2896">
        <f>AI2894-AI2895</f>
        <v/>
      </c>
      <c r="AJ2896">
        <f>AJ2894-AJ2895</f>
        <v/>
      </c>
      <c r="AK2896">
        <f>AK2894-AK2895</f>
        <v/>
      </c>
      <c r="AL2896">
        <f>AL2894-AL2895</f>
        <v/>
      </c>
      <c r="AM2896">
        <f>AM2894-AM2895</f>
        <v/>
      </c>
      <c r="AN2896">
        <f>AN2894-AN2895</f>
        <v/>
      </c>
      <c r="AO2896">
        <f>AO2894-AO2895</f>
        <v/>
      </c>
      <c r="AP2896">
        <f>AP2894-AP2895</f>
        <v/>
      </c>
      <c r="AQ2896">
        <f>AQ2894-AQ2895</f>
        <v/>
      </c>
      <c r="AR2896">
        <f>AR2894-AR2895</f>
        <v/>
      </c>
      <c r="AS2896">
        <f>AS2894-AS2895</f>
        <v/>
      </c>
    </row>
    <row r="2898">
      <c r="A2898" t="inlineStr">
        <is>
          <t>Fee-related earnings before performance fees</t>
        </is>
      </c>
      <c r="C2898" t="inlineStr">
        <is>
          <t>Million</t>
        </is>
      </c>
      <c r="D2898" t="inlineStr">
        <is>
          <t>QQQQ</t>
        </is>
      </c>
      <c r="X2898" t="n">
        <v>227</v>
      </c>
      <c r="Y2898" t="n">
        <v>851</v>
      </c>
      <c r="Z2898" t="n">
        <v>238</v>
      </c>
      <c r="AA2898" t="n">
        <v>263</v>
      </c>
      <c r="AB2898" t="n">
        <v>306</v>
      </c>
      <c r="AC2898" t="n">
        <v>415</v>
      </c>
      <c r="AD2898" t="n">
        <v>1222</v>
      </c>
      <c r="AE2898" t="n">
        <v>343</v>
      </c>
      <c r="AF2898" t="n">
        <v>352</v>
      </c>
      <c r="AG2898" t="n">
        <v>403</v>
      </c>
      <c r="AH2898" t="n">
        <v>446</v>
      </c>
      <c r="AI2898" t="n">
        <v>1544</v>
      </c>
      <c r="AJ2898" t="n">
        <v>447</v>
      </c>
      <c r="AK2898" t="n">
        <v>442</v>
      </c>
      <c r="AL2898" t="n">
        <v>492</v>
      </c>
      <c r="AM2898" t="n">
        <v>517</v>
      </c>
      <c r="AN2898" t="n">
        <v>1898</v>
      </c>
      <c r="AO2898" t="n">
        <v>539</v>
      </c>
      <c r="AP2898" t="n">
        <v>560</v>
      </c>
      <c r="AQ2898" t="n">
        <v>567</v>
      </c>
      <c r="AR2898" t="n">
        <v>615</v>
      </c>
      <c r="AS2898" t="n">
        <v>2256</v>
      </c>
    </row>
    <row r="2899">
      <c r="A2899" t="inlineStr">
        <is>
          <t>Fee-related earnings before performance fees-c</t>
        </is>
      </c>
      <c r="X2899">
        <f>SUM(X2883,X2894)</f>
        <v/>
      </c>
      <c r="Y2899">
        <f>SUM(Y2883,Y2894)</f>
        <v/>
      </c>
      <c r="Z2899">
        <f>SUM(Z2883,Z2894)</f>
        <v/>
      </c>
      <c r="AA2899">
        <f>SUM(AA2883,AA2894)</f>
        <v/>
      </c>
      <c r="AB2899">
        <f>SUM(AB2883,AB2894)</f>
        <v/>
      </c>
      <c r="AC2899">
        <f>SUM(AC2883,AC2894)</f>
        <v/>
      </c>
      <c r="AD2899">
        <f>SUM(AD2883,AD2894)</f>
        <v/>
      </c>
      <c r="AE2899">
        <f>SUM(AE2883,AE2894)</f>
        <v/>
      </c>
      <c r="AF2899">
        <f>SUM(AF2883,AF2894)</f>
        <v/>
      </c>
      <c r="AG2899">
        <f>SUM(AG2883,AG2894)</f>
        <v/>
      </c>
      <c r="AH2899">
        <f>SUM(AH2883,AH2894)</f>
        <v/>
      </c>
      <c r="AI2899">
        <f>SUM(AI2883,AI2894)</f>
        <v/>
      </c>
      <c r="AJ2899">
        <f>SUM(AJ2883,AJ2894)</f>
        <v/>
      </c>
      <c r="AK2899">
        <f>SUM(AK2883,AK2894)</f>
        <v/>
      </c>
      <c r="AL2899">
        <f>SUM(AL2883,AL2894)</f>
        <v/>
      </c>
      <c r="AM2899">
        <f>SUM(AM2883,AM2894)</f>
        <v/>
      </c>
      <c r="AN2899">
        <f>SUM(AN2883,AN2894)</f>
        <v/>
      </c>
      <c r="AO2899">
        <f>SUM(AO2883,AO2894)</f>
        <v/>
      </c>
      <c r="AP2899">
        <f>SUM(AP2883,AP2894)</f>
        <v/>
      </c>
      <c r="AQ2899">
        <f>SUM(AQ2883,AQ2894)</f>
        <v/>
      </c>
      <c r="AR2899">
        <f>SUM(AR2883,AR2894)</f>
        <v/>
      </c>
      <c r="AS2899">
        <f>SUM(AS2883,AS2894)</f>
        <v/>
      </c>
    </row>
    <row r="2900">
      <c r="A2900" t="inlineStr">
        <is>
          <t>Sum check</t>
        </is>
      </c>
      <c r="X2900">
        <f>X2898-X2899</f>
        <v/>
      </c>
      <c r="Y2900">
        <f>Y2898-Y2899</f>
        <v/>
      </c>
      <c r="Z2900">
        <f>Z2898-Z2899</f>
        <v/>
      </c>
      <c r="AA2900">
        <f>AA2898-AA2899</f>
        <v/>
      </c>
      <c r="AB2900">
        <f>AB2898-AB2899</f>
        <v/>
      </c>
      <c r="AC2900">
        <f>AC2898-AC2899</f>
        <v/>
      </c>
      <c r="AD2900">
        <f>AD2898-AD2899</f>
        <v/>
      </c>
      <c r="AE2900">
        <f>AE2898-AE2899</f>
        <v/>
      </c>
      <c r="AF2900">
        <f>AF2898-AF2899</f>
        <v/>
      </c>
      <c r="AG2900">
        <f>AG2898-AG2899</f>
        <v/>
      </c>
      <c r="AH2900">
        <f>AH2898-AH2899</f>
        <v/>
      </c>
      <c r="AI2900">
        <f>AI2898-AI2899</f>
        <v/>
      </c>
      <c r="AJ2900">
        <f>AJ2898-AJ2899</f>
        <v/>
      </c>
      <c r="AK2900">
        <f>AK2898-AK2899</f>
        <v/>
      </c>
      <c r="AL2900">
        <f>AL2898-AL2899</f>
        <v/>
      </c>
      <c r="AM2900">
        <f>AM2898-AM2899</f>
        <v/>
      </c>
      <c r="AN2900">
        <f>AN2898-AN2899</f>
        <v/>
      </c>
      <c r="AO2900">
        <f>AO2898-AO2899</f>
        <v/>
      </c>
      <c r="AP2900">
        <f>AP2898-AP2899</f>
        <v/>
      </c>
      <c r="AQ2900">
        <f>AQ2898-AQ2899</f>
        <v/>
      </c>
      <c r="AR2900">
        <f>AR2898-AR2899</f>
        <v/>
      </c>
      <c r="AS2900">
        <f>AS2898-AS2899</f>
        <v/>
      </c>
    </row>
    <row r="2902">
      <c r="A2902" t="inlineStr">
        <is>
          <t>Performance fees</t>
        </is>
      </c>
      <c r="C2902" t="inlineStr">
        <is>
          <t>Million</t>
        </is>
      </c>
      <c r="D2902" t="inlineStr">
        <is>
          <t>QQQQ</t>
        </is>
      </c>
      <c r="Q2902" t="n">
        <v>25</v>
      </c>
      <c r="S2902" t="n">
        <v>117</v>
      </c>
      <c r="T2902" t="n">
        <v>142</v>
      </c>
      <c r="U2902" t="n">
        <v>143</v>
      </c>
      <c r="V2902" t="n">
        <v>41</v>
      </c>
      <c r="W2902" t="n">
        <v>94</v>
      </c>
      <c r="Y2902" t="n">
        <v>278</v>
      </c>
      <c r="AK2902" t="n">
        <v>79</v>
      </c>
      <c r="AM2902" t="n">
        <v>78</v>
      </c>
      <c r="AN2902" t="n">
        <v>157</v>
      </c>
    </row>
    <row r="2903">
      <c r="A2903" t="inlineStr">
        <is>
          <t>Performance fees-public markets</t>
        </is>
      </c>
      <c r="C2903" t="inlineStr">
        <is>
          <t>Million</t>
        </is>
      </c>
      <c r="D2903" t="inlineStr">
        <is>
          <t>QQQQ</t>
        </is>
      </c>
      <c r="G2903" t="n">
        <v>1</v>
      </c>
      <c r="H2903" t="n">
        <v>1</v>
      </c>
      <c r="J2903" t="n">
        <v>2</v>
      </c>
    </row>
    <row r="2904">
      <c r="A2904" t="inlineStr">
        <is>
          <t>Transaction and advisory fees</t>
        </is>
      </c>
      <c r="C2904" t="inlineStr">
        <is>
          <t>Million</t>
        </is>
      </c>
      <c r="D2904" t="inlineStr">
        <is>
          <t>QQQQ</t>
        </is>
      </c>
      <c r="F2904" t="n">
        <v>8</v>
      </c>
      <c r="G2904" t="n">
        <v>19</v>
      </c>
      <c r="H2904" t="n">
        <v>18</v>
      </c>
      <c r="I2904" t="n">
        <v>44</v>
      </c>
      <c r="J2904" t="n">
        <v>89</v>
      </c>
      <c r="K2904" t="n">
        <v>34</v>
      </c>
      <c r="L2904" t="n">
        <v>10</v>
      </c>
      <c r="M2904" t="n">
        <v>3</v>
      </c>
      <c r="N2904" t="n">
        <v>4</v>
      </c>
      <c r="O2904" t="n">
        <v>33</v>
      </c>
      <c r="Q2904" t="n">
        <v>23</v>
      </c>
      <c r="R2904" t="n">
        <v>2</v>
      </c>
      <c r="S2904" t="n">
        <v>2</v>
      </c>
      <c r="T2904" t="n">
        <v>27</v>
      </c>
      <c r="U2904" t="n">
        <v>1</v>
      </c>
      <c r="V2904" t="n">
        <v>2</v>
      </c>
      <c r="W2904" t="n">
        <v>4</v>
      </c>
    </row>
    <row r="2905">
      <c r="A2905" t="inlineStr">
        <is>
          <t>Fee revenues</t>
        </is>
      </c>
      <c r="C2905" t="inlineStr">
        <is>
          <t>Million</t>
        </is>
      </c>
      <c r="D2905" t="inlineStr">
        <is>
          <t>QQQQ</t>
        </is>
      </c>
      <c r="F2905" t="n">
        <v>206</v>
      </c>
      <c r="G2905" t="n">
        <v>230</v>
      </c>
      <c r="H2905" t="n">
        <v>229</v>
      </c>
      <c r="I2905" t="n">
        <v>278</v>
      </c>
      <c r="J2905" t="n">
        <v>943</v>
      </c>
      <c r="K2905" t="n">
        <v>296</v>
      </c>
      <c r="L2905" t="n">
        <v>302</v>
      </c>
      <c r="M2905" t="n">
        <v>283</v>
      </c>
      <c r="N2905" t="n">
        <v>279</v>
      </c>
      <c r="O2905" t="n">
        <v>1142</v>
      </c>
      <c r="P2905" t="n">
        <v>285</v>
      </c>
      <c r="Q2905" t="n">
        <v>353</v>
      </c>
      <c r="R2905" t="n">
        <v>302</v>
      </c>
      <c r="S2905" t="n">
        <v>428</v>
      </c>
      <c r="T2905" t="n">
        <v>1368</v>
      </c>
      <c r="U2905" t="n">
        <v>475</v>
      </c>
      <c r="V2905" t="n">
        <v>377</v>
      </c>
      <c r="W2905" t="n">
        <v>463</v>
      </c>
    </row>
    <row r="2906">
      <c r="A2906" t="inlineStr">
        <is>
          <t>Fee revenues-c</t>
        </is>
      </c>
      <c r="F2906">
        <f>SUM(F2902:F2904,F2883,F2887,F2872)</f>
        <v/>
      </c>
      <c r="G2906">
        <f>SUM(G2903:G2904,G2883,G2887,G2872)</f>
        <v/>
      </c>
      <c r="H2906">
        <f>SUM(H2903:H2904,H2883,H2887,H2872)</f>
        <v/>
      </c>
      <c r="I2906">
        <f>SUM(I2903:I2904,I2883,I2887,I2872)</f>
        <v/>
      </c>
      <c r="J2906">
        <f>SUM(J2903:J2904,J2883,J2887,J2872)</f>
        <v/>
      </c>
      <c r="K2906">
        <f>SUM(K2902:K2904,K2883)</f>
        <v/>
      </c>
      <c r="L2906">
        <f>SUM(L2902:L2904,L2883)</f>
        <v/>
      </c>
      <c r="M2906">
        <f>SUM(M2902:M2904,M2883)</f>
        <v/>
      </c>
      <c r="N2906">
        <f>SUM(N2902:N2904,N2883)</f>
        <v/>
      </c>
      <c r="O2906">
        <f>SUM(O2902:O2904,O2883)</f>
        <v/>
      </c>
      <c r="P2906">
        <f>SUM(P2902:P2904,P2883)</f>
        <v/>
      </c>
      <c r="Q2906">
        <f>SUM(Q2902:Q2904,Q2883)</f>
        <v/>
      </c>
      <c r="R2906">
        <f>SUM(R2902:R2904,R2883)</f>
        <v/>
      </c>
      <c r="S2906">
        <f>SUM(S2902:S2904,S2883)</f>
        <v/>
      </c>
      <c r="T2906">
        <f>SUM(T2902:T2904,T2883)</f>
        <v/>
      </c>
      <c r="U2906">
        <f>SUM(U2902:U2904,U2883)</f>
        <v/>
      </c>
      <c r="V2906">
        <f>SUM(V2902:V2904,V2883)</f>
        <v/>
      </c>
      <c r="W2906">
        <f>SUM(W2902:W2904,W2883)</f>
        <v/>
      </c>
    </row>
    <row r="2907">
      <c r="A2907" t="inlineStr">
        <is>
          <t>Sum check</t>
        </is>
      </c>
      <c r="F2907">
        <f>F2905-F2906</f>
        <v/>
      </c>
      <c r="G2907">
        <f>G2905-G2906</f>
        <v/>
      </c>
      <c r="H2907">
        <f>H2905-H2906</f>
        <v/>
      </c>
      <c r="I2907">
        <f>I2905-I2906</f>
        <v/>
      </c>
      <c r="J2907">
        <f>J2905-J2906</f>
        <v/>
      </c>
      <c r="K2907">
        <f>K2905-K2906</f>
        <v/>
      </c>
      <c r="L2907">
        <f>L2905-L2906</f>
        <v/>
      </c>
      <c r="M2907">
        <f>M2905-M2906</f>
        <v/>
      </c>
      <c r="N2907">
        <f>N2905-N2906</f>
        <v/>
      </c>
      <c r="O2907">
        <f>O2905-O2906</f>
        <v/>
      </c>
      <c r="P2907">
        <f>P2905-P2906</f>
        <v/>
      </c>
      <c r="Q2907">
        <f>Q2905-Q2906</f>
        <v/>
      </c>
      <c r="R2907">
        <f>R2905-R2906</f>
        <v/>
      </c>
      <c r="S2907">
        <f>S2905-S2906</f>
        <v/>
      </c>
      <c r="T2907">
        <f>T2905-T2906</f>
        <v/>
      </c>
      <c r="U2907">
        <f>U2905-U2906</f>
        <v/>
      </c>
      <c r="V2907">
        <f>V2905-V2906</f>
        <v/>
      </c>
      <c r="W2907">
        <f>W2905-W2906</f>
        <v/>
      </c>
    </row>
    <row r="2909">
      <c r="A2909" t="inlineStr">
        <is>
          <t>Total</t>
        </is>
      </c>
      <c r="C2909" t="inlineStr">
        <is>
          <t>Million</t>
        </is>
      </c>
      <c r="D2909" t="inlineStr">
        <is>
          <t>QQQQ</t>
        </is>
      </c>
      <c r="F2909" t="n">
        <v>108</v>
      </c>
      <c r="G2909" t="n">
        <v>127</v>
      </c>
      <c r="H2909" t="n">
        <v>126</v>
      </c>
      <c r="I2909" t="n">
        <v>158</v>
      </c>
      <c r="J2909" t="n">
        <v>519</v>
      </c>
      <c r="K2909" t="n">
        <v>185</v>
      </c>
      <c r="L2909" t="n">
        <v>191</v>
      </c>
      <c r="M2909" t="n">
        <v>173</v>
      </c>
      <c r="N2909" t="n">
        <v>165</v>
      </c>
      <c r="O2909" t="n">
        <v>712</v>
      </c>
      <c r="P2909" t="n">
        <v>163</v>
      </c>
      <c r="Q2909" t="n">
        <v>231</v>
      </c>
      <c r="R2909" t="n">
        <v>186</v>
      </c>
      <c r="S2909" t="n">
        <v>316</v>
      </c>
      <c r="T2909" t="n">
        <v>896</v>
      </c>
      <c r="U2909" t="n">
        <v>343</v>
      </c>
      <c r="V2909" t="n">
        <v>239</v>
      </c>
      <c r="W2909" t="n">
        <v>320</v>
      </c>
      <c r="X2909" t="n">
        <v>227</v>
      </c>
      <c r="Y2909" t="n">
        <v>1129</v>
      </c>
      <c r="Z2909" t="n">
        <v>238</v>
      </c>
      <c r="AA2909" t="n">
        <v>263</v>
      </c>
      <c r="AB2909" t="n">
        <v>306</v>
      </c>
      <c r="AC2909" t="n">
        <v>415</v>
      </c>
      <c r="AD2909" t="n">
        <v>1222</v>
      </c>
      <c r="AE2909" t="n">
        <v>343</v>
      </c>
      <c r="AF2909" t="n">
        <v>352</v>
      </c>
      <c r="AG2909" t="n">
        <v>403</v>
      </c>
      <c r="AH2909" t="n">
        <v>446</v>
      </c>
      <c r="AI2909" t="n">
        <v>1544</v>
      </c>
      <c r="AJ2909" t="n">
        <v>447</v>
      </c>
      <c r="AK2909" t="n">
        <v>521</v>
      </c>
      <c r="AL2909" t="n">
        <v>492</v>
      </c>
      <c r="AM2909" t="n">
        <v>595</v>
      </c>
      <c r="AN2909" t="n">
        <v>2055</v>
      </c>
      <c r="AO2909" t="n">
        <v>539</v>
      </c>
      <c r="AP2909" t="n">
        <v>560</v>
      </c>
      <c r="AQ2909" t="n">
        <v>567</v>
      </c>
      <c r="AR2909" t="n">
        <v>615</v>
      </c>
      <c r="AS2909" t="n">
        <v>2256</v>
      </c>
    </row>
    <row r="2910">
      <c r="A2910" t="inlineStr">
        <is>
          <t>Total-c</t>
        </is>
      </c>
      <c r="F2910">
        <f>SUM(F2905,F2894)</f>
        <v/>
      </c>
      <c r="G2910">
        <f>SUM(G2905,G2894)</f>
        <v/>
      </c>
      <c r="H2910">
        <f>SUM(H2905,H2894)</f>
        <v/>
      </c>
      <c r="I2910">
        <f>SUM(I2905,I2894)</f>
        <v/>
      </c>
      <c r="J2910">
        <f>SUM(J2905,J2894)</f>
        <v/>
      </c>
      <c r="K2910">
        <f>SUM(K2902,K2892:K2893,K2883,K2904)</f>
        <v/>
      </c>
      <c r="L2910">
        <f>SUM(L2902,L2892:L2893,L2883,L2904)</f>
        <v/>
      </c>
      <c r="M2910">
        <f>SUM(M2902,M2892:M2893,M2883,M2904)</f>
        <v/>
      </c>
      <c r="N2910">
        <f>SUM(N2902,N2892:N2893,N2883,N2904)</f>
        <v/>
      </c>
      <c r="O2910">
        <f>SUM(O2902,O2892:O2893,O2883,O2904)</f>
        <v/>
      </c>
      <c r="P2910">
        <f>SUM(P2902,P2892:P2893,P2883,P2904)</f>
        <v/>
      </c>
      <c r="Q2910">
        <f>SUM(Q2902,Q2892:Q2893,Q2883,Q2904)</f>
        <v/>
      </c>
      <c r="R2910">
        <f>SUM(R2902,R2892:R2893,R2883,R2904)</f>
        <v/>
      </c>
      <c r="S2910">
        <f>SUM(S2902,S2892:S2893,S2883,S2904)</f>
        <v/>
      </c>
      <c r="T2910">
        <f>SUM(T2902,T2892:T2893,T2883,T2904)</f>
        <v/>
      </c>
      <c r="U2910">
        <f>SUM(U2902,U2892:U2893,U2883,U2904)</f>
        <v/>
      </c>
      <c r="V2910">
        <f>SUM(V2902,V2892:V2893,V2883,V2904)</f>
        <v/>
      </c>
      <c r="W2910">
        <f>SUM(W2902,W2892:W2893,W2883,W2904)</f>
        <v/>
      </c>
      <c r="X2910">
        <f>SUM(X2902,X2892:X2893,X2883,X2904)</f>
        <v/>
      </c>
      <c r="Y2910">
        <f>SUM(Y2902,Y2892:Y2893,Y2883,Y2904)</f>
        <v/>
      </c>
      <c r="Z2910">
        <f>SUM(Z2902,Z2892:Z2893,Z2883,Z2904)</f>
        <v/>
      </c>
      <c r="AA2910">
        <f>SUM(AA2902,AA2892:AA2893,AA2883,AA2904)</f>
        <v/>
      </c>
      <c r="AB2910">
        <f>SUM(AB2902,AB2892:AB2893,AB2883,AB2904)</f>
        <v/>
      </c>
      <c r="AC2910">
        <f>SUM(AC2902,AC2892:AC2893,AC2883,AC2904)</f>
        <v/>
      </c>
      <c r="AD2910">
        <f>SUM(AD2902,AD2892:AD2893,AD2883,AD2904)</f>
        <v/>
      </c>
      <c r="AE2910">
        <f>SUM(AE2902,AE2892:AE2893,AE2883,AE2904)</f>
        <v/>
      </c>
      <c r="AF2910">
        <f>SUM(AF2902,AF2892:AF2893,AF2883,AF2904)</f>
        <v/>
      </c>
      <c r="AG2910">
        <f>SUM(AG2902,AG2892:AG2893,AG2883,AG2904)</f>
        <v/>
      </c>
      <c r="AH2910">
        <f>SUM(AH2902,AH2892:AH2893,AH2883,AH2904)</f>
        <v/>
      </c>
      <c r="AI2910">
        <f>SUM(AI2902,AI2892:AI2893,AI2883,AI2904)</f>
        <v/>
      </c>
      <c r="AJ2910">
        <f>SUM(AJ2902,AJ2892:AJ2893,AJ2883,AJ2904)</f>
        <v/>
      </c>
      <c r="AK2910">
        <f>SUM(AK2902,AK2892:AK2893,AK2883,AK2904)</f>
        <v/>
      </c>
      <c r="AL2910">
        <f>SUM(AL2902,AL2892:AL2893,AL2883,AL2904)</f>
        <v/>
      </c>
      <c r="AM2910">
        <f>SUM(AM2902,AM2892:AM2893,AM2883,AM2904)</f>
        <v/>
      </c>
      <c r="AN2910">
        <f>SUM(AN2902,AN2892:AN2893,AN2883,AN2904)</f>
        <v/>
      </c>
      <c r="AO2910">
        <f>SUM(AO2902,AO2892:AO2893,AO2883,AO2904)</f>
        <v/>
      </c>
      <c r="AP2910">
        <f>SUM(AP2902,AP2892:AP2893,AP2883,AP2904)</f>
        <v/>
      </c>
      <c r="AQ2910">
        <f>SUM(AQ2902,AQ2892:AQ2893,AQ2883,AQ2904)</f>
        <v/>
      </c>
      <c r="AR2910">
        <f>SUM(AR2902,AR2892:AR2893,AR2883,AR2904)</f>
        <v/>
      </c>
      <c r="AS2910">
        <f>SUM(AS2902,AS2892:AS2893,AS2883,AS2904)</f>
        <v/>
      </c>
    </row>
    <row r="2911">
      <c r="A2911" t="inlineStr">
        <is>
          <t>Sum check</t>
        </is>
      </c>
      <c r="F2911">
        <f>F2909-F2910</f>
        <v/>
      </c>
      <c r="G2911">
        <f>G2909-G2910</f>
        <v/>
      </c>
      <c r="H2911">
        <f>H2909-H2910</f>
        <v/>
      </c>
      <c r="I2911">
        <f>I2909-I2910</f>
        <v/>
      </c>
      <c r="J2911">
        <f>J2909-J2910</f>
        <v/>
      </c>
      <c r="K2911">
        <f>K2909-K2910</f>
        <v/>
      </c>
      <c r="L2911">
        <f>L2909-L2910</f>
        <v/>
      </c>
      <c r="M2911">
        <f>M2909-M2910</f>
        <v/>
      </c>
      <c r="N2911">
        <f>N2909-N2910</f>
        <v/>
      </c>
      <c r="O2911">
        <f>O2909-O2910</f>
        <v/>
      </c>
      <c r="P2911">
        <f>P2909-P2910</f>
        <v/>
      </c>
      <c r="Q2911">
        <f>Q2909-Q2910</f>
        <v/>
      </c>
      <c r="R2911">
        <f>R2909-R2910</f>
        <v/>
      </c>
      <c r="S2911">
        <f>S2909-S2910</f>
        <v/>
      </c>
      <c r="T2911">
        <f>T2909-T2910</f>
        <v/>
      </c>
      <c r="U2911">
        <f>U2909-U2910</f>
        <v/>
      </c>
      <c r="V2911">
        <f>V2909-V2910</f>
        <v/>
      </c>
      <c r="W2911">
        <f>W2909-W2910</f>
        <v/>
      </c>
      <c r="X2911">
        <f>X2909-X2910</f>
        <v/>
      </c>
      <c r="Y2911">
        <f>Y2909-Y2910</f>
        <v/>
      </c>
      <c r="Z2911">
        <f>Z2909-Z2910</f>
        <v/>
      </c>
      <c r="AA2911">
        <f>AA2909-AA2910</f>
        <v/>
      </c>
      <c r="AB2911">
        <f>AB2909-AB2910</f>
        <v/>
      </c>
      <c r="AC2911">
        <f>AC2909-AC2910</f>
        <v/>
      </c>
      <c r="AD2911">
        <f>AD2909-AD2910</f>
        <v/>
      </c>
      <c r="AE2911">
        <f>AE2909-AE2910</f>
        <v/>
      </c>
      <c r="AF2911">
        <f>AF2909-AF2910</f>
        <v/>
      </c>
      <c r="AG2911">
        <f>AG2909-AG2910</f>
        <v/>
      </c>
      <c r="AH2911">
        <f>AH2909-AH2910</f>
        <v/>
      </c>
      <c r="AI2911">
        <f>AI2909-AI2910</f>
        <v/>
      </c>
      <c r="AJ2911">
        <f>AJ2909-AJ2910</f>
        <v/>
      </c>
      <c r="AK2911">
        <f>AK2909-AK2910</f>
        <v/>
      </c>
      <c r="AL2911">
        <f>AL2909-AL2910</f>
        <v/>
      </c>
      <c r="AM2911">
        <f>AM2909-AM2910</f>
        <v/>
      </c>
      <c r="AN2911">
        <f>AN2909-AN2910</f>
        <v/>
      </c>
      <c r="AO2911">
        <f>AO2909-AO2910</f>
        <v/>
      </c>
      <c r="AP2911">
        <f>AP2909-AP2910</f>
        <v/>
      </c>
      <c r="AQ2911">
        <f>AQ2909-AQ2910</f>
        <v/>
      </c>
      <c r="AR2911">
        <f>AR2909-AR2910</f>
        <v/>
      </c>
      <c r="AS2911">
        <f>AS2909-AS2910</f>
        <v/>
      </c>
    </row>
    <row r="2913">
      <c r="A2913" t="inlineStr">
        <is>
          <t>Amounts attributable to other shareholders</t>
        </is>
      </c>
      <c r="C2913" t="inlineStr">
        <is>
          <t>Million</t>
        </is>
      </c>
      <c r="D2913" t="inlineStr">
        <is>
          <t>QQQQ</t>
        </is>
      </c>
      <c r="AR2913" t="n">
        <v>-39</v>
      </c>
      <c r="AS2913" t="n">
        <v>-148</v>
      </c>
    </row>
    <row r="2914">
      <c r="A2914" t="inlineStr">
        <is>
          <t>Fee-related earnings</t>
        </is>
      </c>
      <c r="C2914" t="inlineStr">
        <is>
          <t>Million</t>
        </is>
      </c>
      <c r="D2914" t="inlineStr">
        <is>
          <t>QQQQ</t>
        </is>
      </c>
      <c r="AR2914" t="n">
        <v>576</v>
      </c>
      <c r="AS2914" t="n">
        <v>2108</v>
      </c>
    </row>
    <row r="2915">
      <c r="A2915" t="inlineStr">
        <is>
          <t>Fee-related earnings-c</t>
        </is>
      </c>
      <c r="AR2915">
        <f>SUM(AR2913,AR2909)</f>
        <v/>
      </c>
      <c r="AS2915">
        <f>SUM(AS2913,AS2909)</f>
        <v/>
      </c>
    </row>
    <row r="2916">
      <c r="A2916" t="inlineStr">
        <is>
          <t>Sum check</t>
        </is>
      </c>
      <c r="AR2916">
        <f>AR2914-AR2915</f>
        <v/>
      </c>
      <c r="AS2916">
        <f>AS2914-AS2915</f>
        <v/>
      </c>
    </row>
    <row r="2918">
      <c r="A2918" t="inlineStr">
        <is>
          <t>Margin before performance fees</t>
        </is>
      </c>
      <c r="C2918" t="inlineStr">
        <is>
          <t>Percent</t>
        </is>
      </c>
      <c r="D2918" t="inlineStr">
        <is>
          <t>QQQQ</t>
        </is>
      </c>
      <c r="X2918" t="n">
        <v>60</v>
      </c>
      <c r="Y2918" t="n">
        <v>60</v>
      </c>
      <c r="Z2918" t="n">
        <v>60</v>
      </c>
      <c r="AA2918" t="n">
        <v>63</v>
      </c>
      <c r="AB2918" t="n">
        <v>65</v>
      </c>
      <c r="AC2918" t="n">
        <v>57</v>
      </c>
      <c r="AD2918" t="n">
        <v>61</v>
      </c>
      <c r="AE2918" t="n">
        <v>51</v>
      </c>
      <c r="AF2918" t="n">
        <v>53</v>
      </c>
      <c r="AG2918" t="n">
        <v>55</v>
      </c>
      <c r="AH2918" t="n">
        <v>58</v>
      </c>
      <c r="AI2918" t="n">
        <v>54</v>
      </c>
      <c r="AJ2918" t="n">
        <v>56</v>
      </c>
      <c r="AK2918" t="n">
        <v>55</v>
      </c>
      <c r="AL2918" t="n">
        <v>57</v>
      </c>
      <c r="AM2918" t="n">
        <v>58</v>
      </c>
      <c r="AN2918" t="n">
        <v>56</v>
      </c>
      <c r="AO2918" t="n">
        <v>56</v>
      </c>
      <c r="AP2918" t="n">
        <v>56</v>
      </c>
      <c r="AQ2918" t="n">
        <v>56</v>
      </c>
      <c r="AR2918" t="n">
        <v>58</v>
      </c>
      <c r="AS2918" t="n">
        <v>56</v>
      </c>
    </row>
    <row r="2919">
      <c r="A2919" t="inlineStr">
        <is>
          <t>Fee-related earnings attributable to</t>
        </is>
      </c>
    </row>
    <row r="2920">
      <c r="A2920" t="inlineStr">
        <is>
          <t>Brookfield</t>
        </is>
      </c>
      <c r="C2920" t="inlineStr">
        <is>
          <t>Million</t>
        </is>
      </c>
      <c r="D2920" t="inlineStr">
        <is>
          <t>QQQQ</t>
        </is>
      </c>
      <c r="X2920" t="n">
        <v>227</v>
      </c>
      <c r="Y2920" t="n">
        <v>1129</v>
      </c>
      <c r="Z2920" t="n">
        <v>238</v>
      </c>
      <c r="AA2920" t="n">
        <v>263</v>
      </c>
      <c r="AB2920" t="n">
        <v>306</v>
      </c>
      <c r="AC2920" t="n">
        <v>394</v>
      </c>
      <c r="AD2920" t="n">
        <v>1201</v>
      </c>
      <c r="AE2920" t="n">
        <v>321</v>
      </c>
      <c r="AF2920" t="n">
        <v>324</v>
      </c>
      <c r="AG2920" t="n">
        <v>372</v>
      </c>
      <c r="AH2920" t="n">
        <v>411</v>
      </c>
      <c r="AI2920" t="n">
        <v>1428</v>
      </c>
      <c r="AJ2920" t="n">
        <v>413</v>
      </c>
      <c r="AK2920" t="n">
        <v>483</v>
      </c>
      <c r="AL2920" t="n">
        <v>451</v>
      </c>
      <c r="AM2920" t="n">
        <v>552</v>
      </c>
      <c r="AN2920" t="n">
        <v>1899</v>
      </c>
      <c r="AO2920" t="n">
        <v>501</v>
      </c>
      <c r="AP2920" t="n">
        <v>525</v>
      </c>
      <c r="AQ2920" t="n">
        <v>531</v>
      </c>
    </row>
    <row r="2921">
      <c r="A2921" t="inlineStr">
        <is>
          <t>Non-Brookfield shareholders</t>
        </is>
      </c>
      <c r="C2921" t="inlineStr">
        <is>
          <t>Million</t>
        </is>
      </c>
      <c r="D2921" t="inlineStr">
        <is>
          <t>QQQQ</t>
        </is>
      </c>
      <c r="AC2921" t="n">
        <v>21</v>
      </c>
      <c r="AD2921" t="n">
        <v>21</v>
      </c>
      <c r="AE2921" t="n">
        <v>22</v>
      </c>
      <c r="AF2921" t="n">
        <v>28</v>
      </c>
      <c r="AG2921" t="n">
        <v>31</v>
      </c>
      <c r="AH2921" t="n">
        <v>35</v>
      </c>
      <c r="AI2921" t="n">
        <v>116</v>
      </c>
      <c r="AJ2921" t="n">
        <v>34</v>
      </c>
      <c r="AK2921" t="n">
        <v>38</v>
      </c>
      <c r="AL2921" t="n">
        <v>41</v>
      </c>
      <c r="AM2921" t="n">
        <v>43</v>
      </c>
      <c r="AN2921" t="n">
        <v>156</v>
      </c>
      <c r="AO2921" t="n">
        <v>38</v>
      </c>
      <c r="AP2921" t="n">
        <v>35</v>
      </c>
      <c r="AQ2921" t="n">
        <v>36</v>
      </c>
    </row>
    <row r="2922">
      <c r="A2922" t="inlineStr">
        <is>
          <t>Total fee related earnings</t>
        </is>
      </c>
      <c r="C2922" t="inlineStr">
        <is>
          <t>Million</t>
        </is>
      </c>
      <c r="D2922" t="inlineStr">
        <is>
          <t>QQQQ</t>
        </is>
      </c>
      <c r="X2922" t="n">
        <v>227</v>
      </c>
      <c r="Y2922" t="n">
        <v>1129</v>
      </c>
      <c r="Z2922" t="n">
        <v>238</v>
      </c>
      <c r="AA2922" t="n">
        <v>263</v>
      </c>
      <c r="AB2922" t="n">
        <v>306</v>
      </c>
      <c r="AC2922" t="n">
        <v>415</v>
      </c>
      <c r="AD2922" t="n">
        <v>1222</v>
      </c>
      <c r="AE2922" t="n">
        <v>343</v>
      </c>
      <c r="AF2922" t="n">
        <v>352</v>
      </c>
      <c r="AG2922" t="n">
        <v>403</v>
      </c>
      <c r="AH2922" t="n">
        <v>446</v>
      </c>
      <c r="AI2922" t="n">
        <v>1544</v>
      </c>
      <c r="AJ2922" t="n">
        <v>447</v>
      </c>
      <c r="AK2922" t="n">
        <v>521</v>
      </c>
      <c r="AL2922" t="n">
        <v>492</v>
      </c>
      <c r="AM2922" t="n">
        <v>595</v>
      </c>
      <c r="AN2922" t="n">
        <v>2055</v>
      </c>
      <c r="AO2922" t="n">
        <v>539</v>
      </c>
      <c r="AP2922" t="n">
        <v>560</v>
      </c>
      <c r="AQ2922" t="n">
        <v>567</v>
      </c>
    </row>
    <row r="2923">
      <c r="A2923" t="inlineStr">
        <is>
          <t>Total fee related earnings-c</t>
        </is>
      </c>
      <c r="X2923">
        <f>SUM(X2920:X2921)</f>
        <v/>
      </c>
      <c r="Y2923">
        <f>SUM(Y2920:Y2921)</f>
        <v/>
      </c>
      <c r="Z2923">
        <f>SUM(Z2920:Z2921)</f>
        <v/>
      </c>
      <c r="AA2923">
        <f>SUM(AA2920:AA2921)</f>
        <v/>
      </c>
      <c r="AB2923">
        <f>SUM(AB2920:AB2921)</f>
        <v/>
      </c>
      <c r="AC2923">
        <f>SUM(AC2920:AC2921)</f>
        <v/>
      </c>
      <c r="AD2923">
        <f>SUM(AD2920:AD2921)</f>
        <v/>
      </c>
      <c r="AE2923">
        <f>SUM(AE2920:AE2921)</f>
        <v/>
      </c>
      <c r="AF2923">
        <f>SUM(AF2920:AF2921)</f>
        <v/>
      </c>
      <c r="AG2923">
        <f>SUM(AG2920:AG2921)</f>
        <v/>
      </c>
      <c r="AH2923">
        <f>SUM(AH2920:AH2921)</f>
        <v/>
      </c>
      <c r="AI2923">
        <f>SUM(AI2920:AI2921)</f>
        <v/>
      </c>
      <c r="AJ2923">
        <f>SUM(AJ2920:AJ2921)</f>
        <v/>
      </c>
      <c r="AK2923">
        <f>SUM(AK2920:AK2921)</f>
        <v/>
      </c>
      <c r="AL2923">
        <f>SUM(AL2920:AL2921)</f>
        <v/>
      </c>
      <c r="AM2923">
        <f>SUM(AM2920:AM2921)</f>
        <v/>
      </c>
      <c r="AN2923">
        <f>SUM(AN2920:AN2921)</f>
        <v/>
      </c>
      <c r="AO2923">
        <f>SUM(AO2920:AO2921)</f>
        <v/>
      </c>
      <c r="AP2923">
        <f>SUM(AP2920:AP2921)</f>
        <v/>
      </c>
      <c r="AQ2923">
        <f>SUM(AQ2920:AQ2921)</f>
        <v/>
      </c>
    </row>
    <row r="2924">
      <c r="A2924" t="inlineStr">
        <is>
          <t>Sum check</t>
        </is>
      </c>
      <c r="X2924">
        <f>X2922-X2923</f>
        <v/>
      </c>
      <c r="Y2924">
        <f>Y2922-Y2923</f>
        <v/>
      </c>
      <c r="Z2924">
        <f>Z2922-Z2923</f>
        <v/>
      </c>
      <c r="AA2924">
        <f>AA2922-AA2923</f>
        <v/>
      </c>
      <c r="AB2924">
        <f>AB2922-AB2923</f>
        <v/>
      </c>
      <c r="AC2924">
        <f>AC2922-AC2923</f>
        <v/>
      </c>
      <c r="AD2924">
        <f>AD2922-AD2923</f>
        <v/>
      </c>
      <c r="AE2924">
        <f>AE2922-AE2923</f>
        <v/>
      </c>
      <c r="AF2924">
        <f>AF2922-AF2923</f>
        <v/>
      </c>
      <c r="AG2924">
        <f>AG2922-AG2923</f>
        <v/>
      </c>
      <c r="AH2924">
        <f>AH2922-AH2923</f>
        <v/>
      </c>
      <c r="AI2924">
        <f>AI2922-AI2923</f>
        <v/>
      </c>
      <c r="AJ2924">
        <f>AJ2922-AJ2923</f>
        <v/>
      </c>
      <c r="AK2924">
        <f>AK2922-AK2923</f>
        <v/>
      </c>
      <c r="AL2924">
        <f>AL2922-AL2923</f>
        <v/>
      </c>
      <c r="AM2924">
        <f>AM2922-AM2923</f>
        <v/>
      </c>
      <c r="AN2924">
        <f>AN2922-AN2923</f>
        <v/>
      </c>
      <c r="AO2924">
        <f>AO2922-AO2923</f>
        <v/>
      </c>
      <c r="AP2924">
        <f>AP2922-AP2923</f>
        <v/>
      </c>
      <c r="AQ2924">
        <f>AQ2922-AQ2923</f>
        <v/>
      </c>
    </row>
    <row r="2925">
      <c r="A2925" t="inlineStr">
        <is>
          <t>Link check</t>
        </is>
      </c>
      <c r="AK2925">
        <f>AK2922-AK2705</f>
        <v/>
      </c>
      <c r="AL2925">
        <f>AL2922-AL2705</f>
        <v/>
      </c>
      <c r="AM2925">
        <f>AM2922-AM2705</f>
        <v/>
      </c>
      <c r="AN2925">
        <f>AN2922-AN2705</f>
        <v/>
      </c>
      <c r="AO2925">
        <f>AO2922-AO2705</f>
        <v/>
      </c>
      <c r="AP2925">
        <f>AP2922-AP2705</f>
        <v/>
      </c>
      <c r="AQ2925">
        <f>AQ2922-AQ2705</f>
        <v/>
      </c>
    </row>
    <row r="2927">
      <c r="A2927" t="inlineStr">
        <is>
          <t>Fee-related earnings</t>
        </is>
      </c>
    </row>
    <row r="2928">
      <c r="A2928" t="inlineStr">
        <is>
          <t>Corporation</t>
        </is>
      </c>
      <c r="C2928" t="inlineStr">
        <is>
          <t>Million</t>
        </is>
      </c>
      <c r="D2928" t="inlineStr">
        <is>
          <t>QQQQ</t>
        </is>
      </c>
      <c r="AR2928" t="n">
        <v>541</v>
      </c>
      <c r="AS2928" t="n">
        <v>2073</v>
      </c>
    </row>
    <row r="2929">
      <c r="A2929" t="inlineStr">
        <is>
          <t>Other shareholders</t>
        </is>
      </c>
      <c r="C2929" t="inlineStr">
        <is>
          <t>Million</t>
        </is>
      </c>
      <c r="D2929" t="inlineStr">
        <is>
          <t>QQQQ</t>
        </is>
      </c>
      <c r="AR2929" t="n">
        <v>35</v>
      </c>
      <c r="AS2929" t="n">
        <v>35</v>
      </c>
    </row>
    <row r="2930">
      <c r="A2930" t="inlineStr">
        <is>
          <t>Total fee related earnings</t>
        </is>
      </c>
      <c r="C2930" t="inlineStr">
        <is>
          <t>Million</t>
        </is>
      </c>
      <c r="D2930" t="inlineStr">
        <is>
          <t>QQQQ</t>
        </is>
      </c>
      <c r="AR2930" t="n">
        <v>576</v>
      </c>
      <c r="AS2930" t="n">
        <v>2108</v>
      </c>
    </row>
    <row r="2931">
      <c r="A2931" t="inlineStr">
        <is>
          <t>Total fee related earnings-c</t>
        </is>
      </c>
      <c r="AR2931">
        <f>SUM(AR2920:AR2929)</f>
        <v/>
      </c>
      <c r="AS2931">
        <f>SUM(AS2920:AS2929)</f>
        <v/>
      </c>
    </row>
    <row r="2932">
      <c r="A2932" t="inlineStr">
        <is>
          <t>Sum check</t>
        </is>
      </c>
      <c r="AR2932">
        <f>AR2930-AR2931</f>
        <v/>
      </c>
      <c r="AS2932">
        <f>AS2930-AS2931</f>
        <v/>
      </c>
    </row>
    <row r="2933">
      <c r="A2933" t="inlineStr">
        <is>
          <t>Link check</t>
        </is>
      </c>
      <c r="AR2933">
        <f>AR2930-AR2715</f>
        <v/>
      </c>
      <c r="AS2933">
        <f>AS2930-AS2715</f>
        <v/>
      </c>
    </row>
    <row r="2935">
      <c r="A2935" t="inlineStr">
        <is>
          <t>Margin before performance fees - at our share</t>
        </is>
      </c>
      <c r="C2935" t="inlineStr">
        <is>
          <t>Percent</t>
        </is>
      </c>
      <c r="D2935" t="inlineStr">
        <is>
          <t>QQQQ</t>
        </is>
      </c>
      <c r="S2935" t="n">
        <v>64</v>
      </c>
      <c r="T2935" t="n">
        <v>62</v>
      </c>
      <c r="U2935" t="n">
        <v>60</v>
      </c>
      <c r="V2935" t="n">
        <v>59</v>
      </c>
      <c r="W2935" t="n">
        <v>61</v>
      </c>
      <c r="X2935" t="n">
        <v>60</v>
      </c>
      <c r="Y2935" t="n">
        <v>60</v>
      </c>
      <c r="Z2935" t="n">
        <v>60</v>
      </c>
      <c r="AA2935" t="n">
        <v>63</v>
      </c>
      <c r="AB2935" t="n">
        <v>65</v>
      </c>
      <c r="AC2935" t="n">
        <v>61</v>
      </c>
      <c r="AD2935" t="n">
        <v>62</v>
      </c>
      <c r="AE2935" t="n">
        <v>54</v>
      </c>
      <c r="AF2935" t="n">
        <v>56</v>
      </c>
      <c r="AG2935" t="n">
        <v>58</v>
      </c>
      <c r="AH2935" t="n">
        <v>60</v>
      </c>
      <c r="AI2935" t="n">
        <v>57</v>
      </c>
      <c r="AJ2935" t="n">
        <v>59</v>
      </c>
      <c r="AK2935" t="n">
        <v>57</v>
      </c>
      <c r="AL2935" t="n">
        <v>60</v>
      </c>
      <c r="AM2935" t="n">
        <v>60</v>
      </c>
      <c r="AN2935" t="n">
        <v>59</v>
      </c>
      <c r="AO2935" t="n">
        <v>58</v>
      </c>
      <c r="AP2935" t="n">
        <v>59</v>
      </c>
      <c r="AQ2935" t="n">
        <v>58</v>
      </c>
      <c r="AR2935" t="n">
        <v>60</v>
      </c>
      <c r="AS2935" t="n">
        <v>58</v>
      </c>
    </row>
    <row r="2936">
      <c r="A2936" t="inlineStr">
        <is>
          <t>Margin including performance fees - at our share</t>
        </is>
      </c>
      <c r="C2936" t="inlineStr">
        <is>
          <t>Percent</t>
        </is>
      </c>
      <c r="D2936" t="inlineStr">
        <is>
          <t>QQQQ</t>
        </is>
      </c>
      <c r="S2936" t="n">
        <v>74</v>
      </c>
      <c r="T2936" t="n">
        <v>65</v>
      </c>
      <c r="U2936" t="n">
        <v>72</v>
      </c>
      <c r="V2936" t="n">
        <v>63</v>
      </c>
      <c r="W2936" t="n">
        <v>69</v>
      </c>
      <c r="X2936" t="n">
        <v>60</v>
      </c>
      <c r="Y2936" t="n">
        <v>67</v>
      </c>
      <c r="Z2936" t="n">
        <v>60</v>
      </c>
      <c r="AA2936" t="n">
        <v>63</v>
      </c>
      <c r="AB2936" t="n">
        <v>65</v>
      </c>
      <c r="AH2936" t="n">
        <v>60</v>
      </c>
      <c r="AI2936" t="n">
        <v>57</v>
      </c>
      <c r="AJ2936" t="n">
        <v>59</v>
      </c>
      <c r="AK2936" t="n">
        <v>61</v>
      </c>
      <c r="AL2936" t="n">
        <v>60</v>
      </c>
      <c r="AM2936" t="n">
        <v>64</v>
      </c>
      <c r="AN2936" t="n">
        <v>61</v>
      </c>
      <c r="AO2936" t="n">
        <v>58</v>
      </c>
      <c r="AP2936" t="n">
        <v>59</v>
      </c>
      <c r="AQ2936" t="n">
        <v>58</v>
      </c>
      <c r="AR2936" t="n">
        <v>60</v>
      </c>
      <c r="AS2936" t="n">
        <v>58</v>
      </c>
    </row>
    <row r="2938">
      <c r="A2938" t="inlineStr">
        <is>
          <t>Financial instruments</t>
        </is>
      </c>
    </row>
    <row r="2939">
      <c r="A2939" t="inlineStr">
        <is>
          <t>Fair value</t>
        </is>
      </c>
    </row>
    <row r="2940">
      <c r="A2940" t="inlineStr">
        <is>
          <t>Financial assets</t>
        </is>
      </c>
    </row>
    <row r="2941">
      <c r="A2941" t="inlineStr">
        <is>
          <t>Cash and cash equivalents</t>
        </is>
      </c>
      <c r="C2941" t="inlineStr">
        <is>
          <t>Million</t>
        </is>
      </c>
      <c r="D2941" t="inlineStr">
        <is>
          <t>QQQQ</t>
        </is>
      </c>
      <c r="F2941" t="n">
        <v>2643</v>
      </c>
      <c r="G2941" t="n">
        <v>2923</v>
      </c>
      <c r="H2941" t="n">
        <v>3057</v>
      </c>
      <c r="I2941" t="n">
        <v>2774</v>
      </c>
      <c r="K2941" t="n">
        <v>3563</v>
      </c>
      <c r="L2941" t="n">
        <v>4020</v>
      </c>
      <c r="M2941" t="n">
        <v>4372</v>
      </c>
      <c r="N2941" t="n">
        <v>4299</v>
      </c>
      <c r="P2941" t="n">
        <v>6427</v>
      </c>
      <c r="Q2941" t="n">
        <v>4429</v>
      </c>
      <c r="R2941" t="n">
        <v>4538</v>
      </c>
      <c r="S2941" t="n">
        <v>5139</v>
      </c>
      <c r="U2941" t="n">
        <v>6044</v>
      </c>
      <c r="V2941" t="n">
        <v>5913</v>
      </c>
      <c r="W2941" t="n">
        <v>7839</v>
      </c>
      <c r="X2941" t="n">
        <v>8390</v>
      </c>
      <c r="Z2941" t="n">
        <v>6740</v>
      </c>
      <c r="AA2941" t="n">
        <v>7447</v>
      </c>
      <c r="AB2941" t="n">
        <v>7595</v>
      </c>
      <c r="AC2941" t="n">
        <v>6778</v>
      </c>
      <c r="AE2941" t="n">
        <v>9868</v>
      </c>
      <c r="AF2941" t="n">
        <v>9523</v>
      </c>
      <c r="AG2941" t="n">
        <v>8723</v>
      </c>
      <c r="AH2941" t="n">
        <v>9933</v>
      </c>
      <c r="AJ2941" t="n">
        <v>9826</v>
      </c>
      <c r="AK2941" t="n">
        <v>10459</v>
      </c>
      <c r="AL2941" t="n">
        <v>11343</v>
      </c>
      <c r="AM2941" t="n">
        <v>12694</v>
      </c>
      <c r="AO2941" t="n">
        <v>11816</v>
      </c>
      <c r="AP2941" t="n">
        <v>12205</v>
      </c>
      <c r="AQ2941" t="n">
        <v>11306</v>
      </c>
      <c r="AR2941" t="n">
        <v>14396</v>
      </c>
      <c r="AT2941" t="n">
        <v>13049</v>
      </c>
    </row>
    <row r="2942">
      <c r="A2942" t="inlineStr">
        <is>
          <t>Link check</t>
        </is>
      </c>
      <c r="F2942">
        <f>F2941-F1239</f>
        <v/>
      </c>
      <c r="G2942">
        <f>G2941-G1239</f>
        <v/>
      </c>
      <c r="H2942">
        <f>H2941-H1239</f>
        <v/>
      </c>
      <c r="I2942">
        <f>I2941-I1239</f>
        <v/>
      </c>
      <c r="K2942">
        <f>K2941-K1239</f>
        <v/>
      </c>
      <c r="L2942">
        <f>L2941-L1239</f>
        <v/>
      </c>
      <c r="M2942">
        <f>M2941-M1239</f>
        <v/>
      </c>
      <c r="N2942">
        <f>N2941-N1239</f>
        <v/>
      </c>
      <c r="P2942">
        <f>P2941-P1239</f>
        <v/>
      </c>
      <c r="Q2942">
        <f>Q2941-Q1239</f>
        <v/>
      </c>
      <c r="R2942">
        <f>R2941-R1239</f>
        <v/>
      </c>
      <c r="S2942">
        <f>S2941-S1239</f>
        <v/>
      </c>
      <c r="U2942">
        <f>U2941-U1239</f>
        <v/>
      </c>
      <c r="V2942">
        <f>V2941-V1239</f>
        <v/>
      </c>
      <c r="W2942">
        <f>W2941-W1239</f>
        <v/>
      </c>
      <c r="X2942">
        <f>X2941-X1239</f>
        <v/>
      </c>
      <c r="Z2942">
        <f>Z2941-Z1239</f>
        <v/>
      </c>
      <c r="AA2942">
        <f>AA2941-AA1239</f>
        <v/>
      </c>
      <c r="AB2942">
        <f>AB2941-AB1239</f>
        <v/>
      </c>
      <c r="AC2942">
        <f>AC2941-AC1239</f>
        <v/>
      </c>
      <c r="AE2942">
        <f>AE2941-AE1239</f>
        <v/>
      </c>
      <c r="AF2942">
        <f>AF2941-AF1239</f>
        <v/>
      </c>
      <c r="AG2942">
        <f>AG2941-AG1239</f>
        <v/>
      </c>
      <c r="AH2942">
        <f>AH2941-AH1239</f>
        <v/>
      </c>
      <c r="AJ2942">
        <f>AJ2941-AJ1239</f>
        <v/>
      </c>
      <c r="AK2942">
        <f>AK2941-AK1239</f>
        <v/>
      </c>
      <c r="AL2942">
        <f>AL2941-AL1239</f>
        <v/>
      </c>
      <c r="AM2942">
        <f>AM2941-AM1239</f>
        <v/>
      </c>
      <c r="AO2942">
        <f>AO2941-AO1239</f>
        <v/>
      </c>
      <c r="AP2942">
        <f>AP2941-AP1239</f>
        <v/>
      </c>
      <c r="AQ2942">
        <f>AQ2941-AQ1239</f>
        <v/>
      </c>
      <c r="AR2942">
        <f>AR2941-AR1239</f>
        <v/>
      </c>
      <c r="AT2942">
        <f>AT2941-AT1239</f>
        <v/>
      </c>
    </row>
    <row r="2943">
      <c r="A2943" t="inlineStr">
        <is>
          <t>Government bonds</t>
        </is>
      </c>
      <c r="C2943" t="inlineStr">
        <is>
          <t>Million</t>
        </is>
      </c>
      <c r="D2943" t="inlineStr">
        <is>
          <t>QQQQ</t>
        </is>
      </c>
      <c r="F2943" t="n">
        <v>135</v>
      </c>
      <c r="G2943" t="n">
        <v>127</v>
      </c>
      <c r="H2943" t="n">
        <v>115</v>
      </c>
      <c r="I2943" t="n">
        <v>122</v>
      </c>
      <c r="K2943" t="n">
        <v>120</v>
      </c>
      <c r="L2943" t="n">
        <v>129</v>
      </c>
      <c r="M2943" t="n">
        <v>51</v>
      </c>
      <c r="N2943" t="n">
        <v>54</v>
      </c>
      <c r="P2943" t="n">
        <v>61</v>
      </c>
      <c r="Q2943" t="n">
        <v>39</v>
      </c>
      <c r="R2943" t="n">
        <v>27</v>
      </c>
      <c r="S2943" t="n">
        <v>49</v>
      </c>
      <c r="U2943" t="n">
        <v>52</v>
      </c>
      <c r="V2943" t="n">
        <v>55</v>
      </c>
      <c r="W2943" t="n">
        <v>72</v>
      </c>
      <c r="X2943" t="n">
        <v>88</v>
      </c>
      <c r="Z2943" t="n">
        <v>110</v>
      </c>
      <c r="AA2943" t="n">
        <v>51</v>
      </c>
      <c r="AB2943" t="n">
        <v>127</v>
      </c>
      <c r="AC2943" t="n">
        <v>2403</v>
      </c>
      <c r="AE2943" t="n">
        <v>2101</v>
      </c>
      <c r="AF2943" t="n">
        <v>2227</v>
      </c>
      <c r="AG2943" t="n">
        <v>2363</v>
      </c>
      <c r="AH2943" t="n">
        <v>2651</v>
      </c>
      <c r="AJ2943" t="n">
        <v>2502</v>
      </c>
      <c r="AK2943" t="n">
        <v>2308</v>
      </c>
      <c r="AL2943" t="n">
        <v>2309</v>
      </c>
      <c r="AM2943" t="n">
        <v>2020</v>
      </c>
      <c r="AO2943" t="n">
        <v>1771</v>
      </c>
      <c r="AP2943" t="n">
        <v>1655</v>
      </c>
      <c r="AQ2943" t="n">
        <v>1528</v>
      </c>
      <c r="AR2943" t="n">
        <v>1566</v>
      </c>
      <c r="AT2943" t="n">
        <v>1609</v>
      </c>
    </row>
    <row r="2944">
      <c r="A2944" t="inlineStr">
        <is>
          <t>Corporate bonds and debt instruments</t>
        </is>
      </c>
      <c r="C2944" t="inlineStr">
        <is>
          <t>Million</t>
        </is>
      </c>
      <c r="D2944" t="inlineStr">
        <is>
          <t>QQQQ</t>
        </is>
      </c>
      <c r="F2944" t="n">
        <v>1142</v>
      </c>
      <c r="G2944" t="n">
        <v>1113</v>
      </c>
      <c r="H2944" t="n">
        <v>814</v>
      </c>
      <c r="I2944" t="n">
        <v>1274</v>
      </c>
      <c r="K2944" t="n">
        <v>1406</v>
      </c>
      <c r="L2944" t="n">
        <v>1903</v>
      </c>
      <c r="M2944" t="n">
        <v>1355</v>
      </c>
      <c r="N2944" t="n">
        <v>355</v>
      </c>
      <c r="P2944" t="n">
        <v>181</v>
      </c>
      <c r="Q2944" t="n">
        <v>308</v>
      </c>
      <c r="R2944" t="n">
        <v>436</v>
      </c>
      <c r="S2944" t="n">
        <v>643</v>
      </c>
      <c r="U2944" t="n">
        <v>750</v>
      </c>
      <c r="V2944" t="n">
        <v>840</v>
      </c>
      <c r="W2944" t="n">
        <v>830</v>
      </c>
      <c r="X2944" t="n">
        <v>905</v>
      </c>
      <c r="Z2944" t="n">
        <v>1155</v>
      </c>
      <c r="AA2944" t="n">
        <v>1671</v>
      </c>
      <c r="AB2944" t="n">
        <v>1590</v>
      </c>
      <c r="AC2944" t="n">
        <v>3267</v>
      </c>
      <c r="AE2944" t="n">
        <v>3250</v>
      </c>
      <c r="AF2944" t="n">
        <v>3857</v>
      </c>
      <c r="AG2944" t="n">
        <v>3635</v>
      </c>
      <c r="AH2944" t="n">
        <v>3599</v>
      </c>
      <c r="AJ2944" t="n">
        <v>3624</v>
      </c>
      <c r="AK2944" t="n">
        <v>3179</v>
      </c>
      <c r="AL2944" t="n">
        <v>2858</v>
      </c>
      <c r="AM2944" t="n">
        <v>2521</v>
      </c>
      <c r="AO2944" t="n">
        <v>2199</v>
      </c>
      <c r="AP2944" t="n">
        <v>2134</v>
      </c>
      <c r="AQ2944" t="n">
        <v>2073</v>
      </c>
      <c r="AR2944" t="n">
        <v>2147</v>
      </c>
      <c r="AT2944" t="n">
        <v>2641</v>
      </c>
    </row>
    <row r="2945">
      <c r="A2945" t="inlineStr">
        <is>
          <t>Fixed income securities and other</t>
        </is>
      </c>
      <c r="C2945" t="inlineStr">
        <is>
          <t>Million</t>
        </is>
      </c>
      <c r="D2945" t="inlineStr">
        <is>
          <t>QQQQ</t>
        </is>
      </c>
      <c r="F2945" t="n">
        <v>909</v>
      </c>
      <c r="G2945" t="n">
        <v>921</v>
      </c>
      <c r="H2945" t="n">
        <v>315</v>
      </c>
      <c r="I2945" t="n">
        <v>396</v>
      </c>
      <c r="K2945" t="n">
        <v>561</v>
      </c>
      <c r="L2945" t="n">
        <v>360</v>
      </c>
      <c r="M2945" t="n">
        <v>334</v>
      </c>
      <c r="N2945" t="n">
        <v>505</v>
      </c>
      <c r="P2945" t="n">
        <v>577</v>
      </c>
      <c r="Q2945" t="n">
        <v>540</v>
      </c>
      <c r="R2945" t="n">
        <v>568</v>
      </c>
      <c r="S2945" t="n">
        <v>662</v>
      </c>
      <c r="U2945" t="n">
        <v>705</v>
      </c>
      <c r="V2945" t="n">
        <v>726</v>
      </c>
      <c r="W2945" t="n">
        <v>831</v>
      </c>
      <c r="X2945" t="n">
        <v>1037</v>
      </c>
      <c r="Z2945" t="n">
        <v>921</v>
      </c>
      <c r="AA2945" t="n">
        <v>963</v>
      </c>
      <c r="AB2945" t="n">
        <v>893</v>
      </c>
      <c r="AC2945" t="n">
        <v>1750</v>
      </c>
      <c r="AE2945" t="n">
        <v>1415</v>
      </c>
      <c r="AF2945" t="n">
        <v>1590</v>
      </c>
      <c r="AG2945" t="n">
        <v>1802</v>
      </c>
      <c r="AH2945" t="n">
        <v>2270</v>
      </c>
      <c r="AJ2945" t="n">
        <v>2513</v>
      </c>
      <c r="AK2945" t="n">
        <v>2527</v>
      </c>
      <c r="AL2945" t="n">
        <v>3107</v>
      </c>
      <c r="AM2945" t="n">
        <v>3241</v>
      </c>
      <c r="AO2945" t="n">
        <v>3309</v>
      </c>
      <c r="AP2945" t="n">
        <v>5877</v>
      </c>
      <c r="AQ2945" t="n">
        <v>5802</v>
      </c>
      <c r="AR2945" t="n">
        <v>8762</v>
      </c>
      <c r="AT2945" t="n">
        <v>9105</v>
      </c>
    </row>
    <row r="2946">
      <c r="A2946" t="inlineStr">
        <is>
          <t>Common shares and warrants</t>
        </is>
      </c>
      <c r="C2946" t="inlineStr">
        <is>
          <t>Million</t>
        </is>
      </c>
      <c r="D2946" t="inlineStr">
        <is>
          <t>QQQQ</t>
        </is>
      </c>
      <c r="F2946" t="n">
        <v>2333</v>
      </c>
      <c r="G2946" t="n">
        <v>2078</v>
      </c>
      <c r="H2946" t="n">
        <v>1983</v>
      </c>
      <c r="I2946" t="n">
        <v>2985</v>
      </c>
      <c r="K2946" t="n">
        <v>3391</v>
      </c>
      <c r="L2946" t="n">
        <v>3503</v>
      </c>
      <c r="M2946" t="n">
        <v>2098</v>
      </c>
      <c r="N2946" t="n">
        <v>2582</v>
      </c>
      <c r="P2946" t="n">
        <v>2767</v>
      </c>
      <c r="Q2946" t="n">
        <v>2984</v>
      </c>
      <c r="R2946" t="n">
        <v>3131</v>
      </c>
      <c r="S2946" t="n">
        <v>1832</v>
      </c>
      <c r="U2946" t="n">
        <v>2214</v>
      </c>
      <c r="V2946" t="n">
        <v>2447</v>
      </c>
      <c r="W2946" t="n">
        <v>2417</v>
      </c>
      <c r="X2946" t="n">
        <v>2379</v>
      </c>
      <c r="Z2946" t="n">
        <v>3372</v>
      </c>
      <c r="AA2946" t="n">
        <v>3306</v>
      </c>
      <c r="AB2946" t="n">
        <v>3766</v>
      </c>
      <c r="AC2946" t="n">
        <v>3189</v>
      </c>
      <c r="AE2946" t="n">
        <v>2528</v>
      </c>
      <c r="AF2946" t="n">
        <v>4833</v>
      </c>
      <c r="AG2946" t="n">
        <v>5269</v>
      </c>
      <c r="AH2946" t="n">
        <v>6514</v>
      </c>
      <c r="AJ2946" t="n">
        <v>7911</v>
      </c>
      <c r="AK2946" t="n">
        <v>8442</v>
      </c>
      <c r="AL2946" t="n">
        <v>6896</v>
      </c>
      <c r="AM2946" t="n">
        <v>5927</v>
      </c>
      <c r="AO2946" t="n">
        <v>6539</v>
      </c>
      <c r="AP2946" t="n">
        <v>5901</v>
      </c>
      <c r="AQ2946" t="n">
        <v>5971</v>
      </c>
      <c r="AR2946" t="n">
        <v>6472</v>
      </c>
      <c r="AT2946" t="n">
        <v>7246</v>
      </c>
    </row>
    <row r="2947">
      <c r="A2947" t="inlineStr">
        <is>
          <t>Loans and notes receivable</t>
        </is>
      </c>
      <c r="C2947" t="inlineStr">
        <is>
          <t>Million</t>
        </is>
      </c>
      <c r="D2947" t="inlineStr">
        <is>
          <t>QQQQ</t>
        </is>
      </c>
      <c r="F2947" t="n">
        <v>1197</v>
      </c>
      <c r="G2947" t="n">
        <v>1347</v>
      </c>
      <c r="H2947" t="n">
        <v>1304</v>
      </c>
      <c r="I2947" t="n">
        <v>1379</v>
      </c>
      <c r="K2947" t="n">
        <v>1736</v>
      </c>
      <c r="L2947" t="n">
        <v>1409</v>
      </c>
      <c r="M2947" t="n">
        <v>1258</v>
      </c>
      <c r="N2947" t="n">
        <v>1204</v>
      </c>
      <c r="P2947" t="n">
        <v>1107</v>
      </c>
      <c r="Q2947" t="n">
        <v>1127</v>
      </c>
      <c r="R2947" t="n">
        <v>1698</v>
      </c>
      <c r="S2947" t="n">
        <v>1657</v>
      </c>
      <c r="U2947" t="n">
        <v>1574</v>
      </c>
      <c r="V2947" t="n">
        <v>1543</v>
      </c>
      <c r="W2947" t="n">
        <v>1423</v>
      </c>
      <c r="X2947" t="n">
        <v>1818</v>
      </c>
      <c r="Z2947" t="n">
        <v>1446</v>
      </c>
      <c r="AA2947" t="n">
        <v>1516</v>
      </c>
      <c r="AB2947" t="n">
        <v>1599</v>
      </c>
      <c r="AC2947" t="n">
        <v>1859</v>
      </c>
      <c r="AE2947" t="n">
        <v>1905</v>
      </c>
      <c r="AF2947" t="n">
        <v>1846</v>
      </c>
      <c r="AG2947" t="n">
        <v>2928</v>
      </c>
      <c r="AH2947" t="n">
        <v>2696</v>
      </c>
      <c r="AJ2947" t="n">
        <v>2737</v>
      </c>
      <c r="AK2947" t="n">
        <v>2560</v>
      </c>
      <c r="AL2947" t="n">
        <v>2476</v>
      </c>
      <c r="AM2947" t="n">
        <v>2837</v>
      </c>
      <c r="AO2947" t="n">
        <v>3194</v>
      </c>
      <c r="AP2947" t="n">
        <v>7535</v>
      </c>
      <c r="AQ2947" t="n">
        <v>7864</v>
      </c>
      <c r="AR2947" t="n">
        <v>7952</v>
      </c>
      <c r="AT2947" t="n">
        <v>8059</v>
      </c>
    </row>
    <row r="2948">
      <c r="A2948" t="inlineStr">
        <is>
          <t>Total</t>
        </is>
      </c>
      <c r="C2948" t="inlineStr">
        <is>
          <t>Million</t>
        </is>
      </c>
      <c r="D2948" t="inlineStr">
        <is>
          <t>QQQQ</t>
        </is>
      </c>
      <c r="F2948" t="n">
        <v>5716</v>
      </c>
      <c r="G2948" t="n">
        <v>5586</v>
      </c>
      <c r="H2948" t="n">
        <v>4531</v>
      </c>
      <c r="I2948" t="n">
        <v>8930</v>
      </c>
      <c r="K2948" t="n">
        <v>10777</v>
      </c>
      <c r="L2948" t="n">
        <v>7304</v>
      </c>
      <c r="M2948" t="n">
        <v>5096</v>
      </c>
      <c r="N2948" t="n">
        <v>4700</v>
      </c>
      <c r="P2948" t="n">
        <v>4693</v>
      </c>
      <c r="Q2948" t="n">
        <v>4998</v>
      </c>
      <c r="R2948" t="n">
        <v>5860</v>
      </c>
      <c r="S2948" t="n">
        <v>4843</v>
      </c>
      <c r="U2948" t="n">
        <v>5295</v>
      </c>
      <c r="V2948" t="n">
        <v>5611</v>
      </c>
      <c r="W2948" t="n">
        <v>5573</v>
      </c>
      <c r="X2948" t="n">
        <v>6227</v>
      </c>
      <c r="Z2948" t="n">
        <v>7004</v>
      </c>
      <c r="AA2948" t="n">
        <v>7507</v>
      </c>
      <c r="AB2948" t="n">
        <v>7975</v>
      </c>
      <c r="AC2948" t="n">
        <v>12468</v>
      </c>
      <c r="AE2948" t="n">
        <v>11199</v>
      </c>
      <c r="AF2948" t="n">
        <v>14353</v>
      </c>
      <c r="AG2948" t="n">
        <v>15997</v>
      </c>
      <c r="AH2948" t="n">
        <v>17730</v>
      </c>
      <c r="AJ2948" t="n">
        <v>19287</v>
      </c>
      <c r="AK2948" t="n">
        <v>19016</v>
      </c>
      <c r="AL2948" t="n">
        <v>17646</v>
      </c>
      <c r="AM2948" t="n">
        <v>16546</v>
      </c>
      <c r="AO2948" t="n">
        <v>17012</v>
      </c>
      <c r="AP2948" t="n">
        <v>23102</v>
      </c>
      <c r="AQ2948" t="n">
        <v>23238</v>
      </c>
      <c r="AR2948" t="n">
        <v>26899</v>
      </c>
      <c r="AT2948" t="n">
        <v>28660</v>
      </c>
    </row>
    <row r="2949">
      <c r="A2949" t="inlineStr">
        <is>
          <t>Total-c</t>
        </is>
      </c>
      <c r="F2949">
        <f>SUM(F2943:F2947)</f>
        <v/>
      </c>
      <c r="G2949">
        <f>SUM(G2943:G2947)</f>
        <v/>
      </c>
      <c r="H2949">
        <f>SUM(H2943:H2947)</f>
        <v/>
      </c>
      <c r="I2949">
        <f>SUM(I2943:I2947,I2941)</f>
        <v/>
      </c>
      <c r="K2949">
        <f>SUM(K2943:K2947,K2941)</f>
        <v/>
      </c>
      <c r="L2949">
        <f>SUM(L2943:L2947)</f>
        <v/>
      </c>
      <c r="M2949">
        <f>SUM(M2943:M2947)</f>
        <v/>
      </c>
      <c r="N2949">
        <f>SUM(N2943:N2947)</f>
        <v/>
      </c>
      <c r="P2949">
        <f>SUM(P2943:P2947)</f>
        <v/>
      </c>
      <c r="Q2949">
        <f>SUM(Q2943:Q2947)</f>
        <v/>
      </c>
      <c r="R2949">
        <f>SUM(R2943:R2947)</f>
        <v/>
      </c>
      <c r="S2949">
        <f>SUM(S2943:S2947)</f>
        <v/>
      </c>
      <c r="U2949">
        <f>SUM(U2943:U2947)</f>
        <v/>
      </c>
      <c r="V2949">
        <f>SUM(V2943:V2947)</f>
        <v/>
      </c>
      <c r="W2949">
        <f>SUM(W2943:W2947)</f>
        <v/>
      </c>
      <c r="X2949">
        <f>SUM(X2943:X2947)</f>
        <v/>
      </c>
      <c r="Z2949">
        <f>SUM(Z2943:Z2947)</f>
        <v/>
      </c>
      <c r="AA2949">
        <f>SUM(AA2943:AA2947)</f>
        <v/>
      </c>
      <c r="AB2949">
        <f>SUM(AB2943:AB2947)</f>
        <v/>
      </c>
      <c r="AC2949">
        <f>SUM(AC2943:AC2947)</f>
        <v/>
      </c>
      <c r="AE2949">
        <f>SUM(AE2943:AE2947)</f>
        <v/>
      </c>
      <c r="AF2949">
        <f>SUM(AF2943:AF2947)</f>
        <v/>
      </c>
      <c r="AG2949">
        <f>SUM(AG2943:AG2947)</f>
        <v/>
      </c>
      <c r="AH2949">
        <f>SUM(AH2943:AH2947)</f>
        <v/>
      </c>
      <c r="AJ2949">
        <f>SUM(AJ2943:AJ2947)</f>
        <v/>
      </c>
      <c r="AK2949">
        <f>SUM(AK2943:AK2947)</f>
        <v/>
      </c>
      <c r="AL2949">
        <f>SUM(AL2943:AL2947)</f>
        <v/>
      </c>
      <c r="AM2949">
        <f>SUM(AM2943:AM2947)</f>
        <v/>
      </c>
      <c r="AO2949">
        <f>SUM(AO2943:AO2947)</f>
        <v/>
      </c>
      <c r="AP2949">
        <f>SUM(AP2943:AP2947)</f>
        <v/>
      </c>
      <c r="AQ2949">
        <f>SUM(AQ2943:AQ2947)</f>
        <v/>
      </c>
      <c r="AR2949">
        <f>SUM(AR2943:AR2947)</f>
        <v/>
      </c>
      <c r="AT2949">
        <f>SUM(AT2943:AT2947)</f>
        <v/>
      </c>
    </row>
    <row r="2950">
      <c r="A2950" t="inlineStr">
        <is>
          <t>Sum check</t>
        </is>
      </c>
      <c r="F2950">
        <f>F2948-F2949</f>
        <v/>
      </c>
      <c r="G2950">
        <f>G2948-G2949</f>
        <v/>
      </c>
      <c r="H2950">
        <f>H2948-H2949</f>
        <v/>
      </c>
      <c r="I2950">
        <f>I2948-I2949</f>
        <v/>
      </c>
      <c r="K2950">
        <f>K2948-K2949</f>
        <v/>
      </c>
      <c r="L2950">
        <f>L2948-L2949</f>
        <v/>
      </c>
      <c r="M2950">
        <f>M2948-M2949</f>
        <v/>
      </c>
      <c r="N2950">
        <f>N2948-N2949</f>
        <v/>
      </c>
      <c r="P2950">
        <f>P2948-P2949</f>
        <v/>
      </c>
      <c r="Q2950">
        <f>Q2948-Q2949</f>
        <v/>
      </c>
      <c r="R2950">
        <f>R2948-R2949</f>
        <v/>
      </c>
      <c r="S2950">
        <f>S2948-S2949</f>
        <v/>
      </c>
      <c r="U2950">
        <f>U2948-U2949</f>
        <v/>
      </c>
      <c r="V2950">
        <f>V2948-V2949</f>
        <v/>
      </c>
      <c r="W2950">
        <f>W2948-W2949</f>
        <v/>
      </c>
      <c r="X2950">
        <f>X2948-X2949</f>
        <v/>
      </c>
      <c r="Z2950">
        <f>Z2948-Z2949</f>
        <v/>
      </c>
      <c r="AA2950">
        <f>AA2948-AA2949</f>
        <v/>
      </c>
      <c r="AB2950">
        <f>AB2948-AB2949</f>
        <v/>
      </c>
      <c r="AC2950">
        <f>AC2948-AC2949</f>
        <v/>
      </c>
      <c r="AE2950">
        <f>AE2948-AE2949</f>
        <v/>
      </c>
      <c r="AF2950">
        <f>AF2948-AF2949</f>
        <v/>
      </c>
      <c r="AG2950">
        <f>AG2948-AG2949</f>
        <v/>
      </c>
      <c r="AH2950">
        <f>AH2948-AH2949</f>
        <v/>
      </c>
      <c r="AJ2950">
        <f>AJ2948-AJ2949</f>
        <v/>
      </c>
      <c r="AK2950">
        <f>AK2948-AK2949</f>
        <v/>
      </c>
      <c r="AL2950">
        <f>AL2948-AL2949</f>
        <v/>
      </c>
      <c r="AM2950">
        <f>AM2948-AM2949</f>
        <v/>
      </c>
      <c r="AO2950">
        <f>AO2948-AO2949</f>
        <v/>
      </c>
      <c r="AP2950">
        <f>AP2948-AP2949</f>
        <v/>
      </c>
      <c r="AQ2950">
        <f>AQ2948-AQ2949</f>
        <v/>
      </c>
      <c r="AR2950">
        <f>AR2948-AR2949</f>
        <v/>
      </c>
      <c r="AT2950">
        <f>AT2948-AT2949</f>
        <v/>
      </c>
    </row>
    <row r="2951">
      <c r="A2951" t="inlineStr">
        <is>
          <t>Link check</t>
        </is>
      </c>
      <c r="F2951">
        <f>F2948-F1240</f>
        <v/>
      </c>
      <c r="G2951">
        <f>G2948-G1240</f>
        <v/>
      </c>
      <c r="H2951">
        <f>H2948-H1240</f>
        <v/>
      </c>
      <c r="I2951">
        <f>I2948-I1240</f>
        <v/>
      </c>
      <c r="K2951">
        <f>K2948-K1240</f>
        <v/>
      </c>
      <c r="L2951">
        <f>L2948-L1240</f>
        <v/>
      </c>
      <c r="M2951">
        <f>M2948-M1240</f>
        <v/>
      </c>
      <c r="N2951">
        <f>N2948-N1240</f>
        <v/>
      </c>
      <c r="P2951">
        <f>P2948-P1240</f>
        <v/>
      </c>
      <c r="Q2951">
        <f>Q2948-Q1240</f>
        <v/>
      </c>
      <c r="R2951">
        <f>R2948-R1240</f>
        <v/>
      </c>
      <c r="S2951">
        <f>S2948-S1240</f>
        <v/>
      </c>
      <c r="U2951">
        <f>U2948-U1240</f>
        <v/>
      </c>
      <c r="V2951">
        <f>V2948-V1240</f>
        <v/>
      </c>
      <c r="W2951">
        <f>W2948-W1240</f>
        <v/>
      </c>
      <c r="X2951">
        <f>X2948-X1240</f>
        <v/>
      </c>
      <c r="Z2951">
        <f>Z2948-Z1240</f>
        <v/>
      </c>
      <c r="AA2951">
        <f>AA2948-AA1240</f>
        <v/>
      </c>
      <c r="AB2951">
        <f>AB2948-AB1240</f>
        <v/>
      </c>
      <c r="AC2951">
        <f>AC2948-AC1240</f>
        <v/>
      </c>
      <c r="AE2951">
        <f>AE2948-AE1240</f>
        <v/>
      </c>
      <c r="AF2951">
        <f>AF2948-AF1240</f>
        <v/>
      </c>
      <c r="AG2951">
        <f>AG2948-AG1240</f>
        <v/>
      </c>
      <c r="AH2951">
        <f>AH2948-AH1240</f>
        <v/>
      </c>
      <c r="AJ2951">
        <f>AJ2948-AJ1240</f>
        <v/>
      </c>
      <c r="AK2951">
        <f>AK2948-AK1240</f>
        <v/>
      </c>
      <c r="AL2951">
        <f>AL2948-AL1240</f>
        <v/>
      </c>
      <c r="AM2951">
        <f>AM2948-AM1240</f>
        <v/>
      </c>
      <c r="AO2951">
        <f>AO2948-AO1240</f>
        <v/>
      </c>
      <c r="AP2951">
        <f>AP2948-AP1240</f>
        <v/>
      </c>
      <c r="AQ2951">
        <f>AQ2948-AQ1240</f>
        <v/>
      </c>
      <c r="AR2951">
        <f>AR2948-AR1240</f>
        <v/>
      </c>
      <c r="AT2951">
        <f>AT2948-AT1240</f>
        <v/>
      </c>
    </row>
    <row r="2953">
      <c r="A2953" t="inlineStr">
        <is>
          <t>Accounts receivable and other</t>
        </is>
      </c>
      <c r="C2953" t="inlineStr">
        <is>
          <t>Million</t>
        </is>
      </c>
      <c r="D2953" t="inlineStr">
        <is>
          <t>QQQQ</t>
        </is>
      </c>
      <c r="F2953" t="n">
        <v>5618</v>
      </c>
      <c r="G2953" t="n">
        <v>5547</v>
      </c>
      <c r="H2953" t="n">
        <v>5797</v>
      </c>
      <c r="I2953" t="n">
        <v>5568</v>
      </c>
      <c r="K2953" t="n">
        <v>6185</v>
      </c>
      <c r="L2953" t="n">
        <v>6522</v>
      </c>
      <c r="M2953" t="n">
        <v>6725</v>
      </c>
      <c r="N2953" t="n">
        <v>6799</v>
      </c>
      <c r="P2953" t="n">
        <v>6645</v>
      </c>
      <c r="Q2953" t="n">
        <v>8683</v>
      </c>
      <c r="R2953" t="n">
        <v>8937</v>
      </c>
      <c r="S2953" t="n">
        <v>9616</v>
      </c>
      <c r="U2953" t="n">
        <v>9637</v>
      </c>
      <c r="V2953" t="n">
        <v>10067</v>
      </c>
      <c r="W2953" t="n">
        <v>11868</v>
      </c>
      <c r="X2953" t="n">
        <v>12562</v>
      </c>
      <c r="Z2953" t="n">
        <v>12345</v>
      </c>
      <c r="AA2953" t="n">
        <v>13297</v>
      </c>
      <c r="AB2953" t="n">
        <v>14243</v>
      </c>
      <c r="AC2953" t="n">
        <v>14035</v>
      </c>
      <c r="AE2953" t="n">
        <v>13951</v>
      </c>
      <c r="AF2953" t="n">
        <v>12925</v>
      </c>
      <c r="AG2953" t="n">
        <v>13282</v>
      </c>
      <c r="AH2953" t="n">
        <v>13672</v>
      </c>
      <c r="AJ2953" t="n">
        <v>14942</v>
      </c>
      <c r="AK2953" t="n">
        <v>13793</v>
      </c>
      <c r="AL2953" t="n">
        <v>14648</v>
      </c>
      <c r="AM2953" t="n">
        <v>15318</v>
      </c>
      <c r="AO2953" t="n">
        <v>18339</v>
      </c>
      <c r="AP2953" t="n">
        <v>19240</v>
      </c>
      <c r="AQ2953" t="n">
        <v>22475</v>
      </c>
      <c r="AR2953" t="n">
        <v>19880</v>
      </c>
      <c r="AT2953" t="n">
        <v>19987</v>
      </c>
    </row>
    <row r="2954">
      <c r="A2954" t="inlineStr">
        <is>
          <t>Total</t>
        </is>
      </c>
      <c r="C2954" t="inlineStr">
        <is>
          <t>Million</t>
        </is>
      </c>
      <c r="D2954" t="inlineStr">
        <is>
          <t>QQQQ</t>
        </is>
      </c>
      <c r="F2954" t="n">
        <v>13977</v>
      </c>
      <c r="G2954" t="n">
        <v>14056</v>
      </c>
      <c r="H2954" t="n">
        <v>13385</v>
      </c>
      <c r="I2954" t="n">
        <v>14498</v>
      </c>
      <c r="K2954" t="n">
        <v>16962</v>
      </c>
      <c r="L2954" t="n">
        <v>17846</v>
      </c>
      <c r="M2954" t="n">
        <v>16193</v>
      </c>
      <c r="N2954" t="n">
        <v>15798</v>
      </c>
      <c r="P2954" t="n">
        <v>17765</v>
      </c>
      <c r="Q2954" t="n">
        <v>18110</v>
      </c>
      <c r="R2954" t="n">
        <v>19335</v>
      </c>
      <c r="S2954" t="n">
        <v>19598</v>
      </c>
      <c r="U2954" t="n">
        <v>20976</v>
      </c>
      <c r="V2954" t="n">
        <v>21591</v>
      </c>
      <c r="W2954" t="n">
        <v>25280</v>
      </c>
      <c r="X2954" t="n">
        <v>27179</v>
      </c>
      <c r="Z2954" t="n">
        <v>26089</v>
      </c>
      <c r="AA2954" t="n">
        <v>28251</v>
      </c>
      <c r="AB2954" t="n">
        <v>29813</v>
      </c>
      <c r="AC2954" t="n">
        <v>33281</v>
      </c>
      <c r="AE2954" t="n">
        <v>35018</v>
      </c>
      <c r="AF2954" t="n">
        <v>36801</v>
      </c>
      <c r="AG2954" t="n">
        <v>38002</v>
      </c>
      <c r="AH2954" t="n">
        <v>41335</v>
      </c>
      <c r="AJ2954" t="n">
        <v>44055</v>
      </c>
      <c r="AK2954" t="n">
        <v>43268</v>
      </c>
      <c r="AL2954" t="n">
        <v>43637</v>
      </c>
      <c r="AM2954" t="n">
        <v>44558</v>
      </c>
      <c r="AO2954" t="n">
        <v>47167</v>
      </c>
      <c r="AP2954" t="n">
        <v>54547</v>
      </c>
      <c r="AQ2954" t="n">
        <v>57019</v>
      </c>
      <c r="AR2954" t="n">
        <v>61175</v>
      </c>
      <c r="AT2954" t="n">
        <v>61696</v>
      </c>
    </row>
    <row r="2955">
      <c r="A2955" t="inlineStr">
        <is>
          <t>Total-c</t>
        </is>
      </c>
      <c r="F2955">
        <f>SUM(F2953,F2943:F2947,F2941)</f>
        <v/>
      </c>
      <c r="G2955">
        <f>SUM(G2953,G2943:G2947,G2941)</f>
        <v/>
      </c>
      <c r="H2955">
        <f>SUM(H2953,H2943:H2947,H2941)</f>
        <v/>
      </c>
      <c r="I2955">
        <f>SUM(I2953,I2943:I2947,I2941)</f>
        <v/>
      </c>
      <c r="K2955">
        <f>SUM(K2953,K2943:K2947,K2941)</f>
        <v/>
      </c>
      <c r="L2955">
        <f>SUM(L2953,L2943:L2947,L2941)</f>
        <v/>
      </c>
      <c r="M2955">
        <f>SUM(M2953,M2943:M2947,M2941)</f>
        <v/>
      </c>
      <c r="N2955">
        <f>SUM(N2953,N2943:N2947,N2941)</f>
        <v/>
      </c>
      <c r="P2955">
        <f>SUM(P2953,P2943:P2947,P2941)</f>
        <v/>
      </c>
      <c r="Q2955">
        <f>SUM(Q2953,Q2943:Q2947,Q2941)</f>
        <v/>
      </c>
      <c r="R2955">
        <f>SUM(R2953,R2943:R2947,R2941)</f>
        <v/>
      </c>
      <c r="S2955">
        <f>SUM(S2953,S2943:S2947,S2941)</f>
        <v/>
      </c>
      <c r="U2955">
        <f>SUM(U2953,U2943:U2947,U2941)</f>
        <v/>
      </c>
      <c r="V2955">
        <f>SUM(V2953,V2943:V2947,V2941)</f>
        <v/>
      </c>
      <c r="W2955">
        <f>SUM(W2953,W2943:W2947,W2941)</f>
        <v/>
      </c>
      <c r="X2955">
        <f>SUM(X2953,X2943:X2947,X2941)</f>
        <v/>
      </c>
      <c r="Z2955">
        <f>SUM(Z2953,Z2943:Z2947,Z2941)</f>
        <v/>
      </c>
      <c r="AA2955">
        <f>SUM(AA2953,AA2943:AA2947,AA2941)</f>
        <v/>
      </c>
      <c r="AB2955">
        <f>SUM(AB2953,AB2943:AB2947,AB2941)</f>
        <v/>
      </c>
      <c r="AC2955">
        <f>SUM(AC2953,AC2943:AC2947,AC2941)</f>
        <v/>
      </c>
      <c r="AE2955">
        <f>SUM(AE2953,AE2943:AE2947,AE2941)</f>
        <v/>
      </c>
      <c r="AF2955">
        <f>SUM(AF2953,AF2943:AF2947,AF2941)</f>
        <v/>
      </c>
      <c r="AG2955">
        <f>SUM(AG2953,AG2943:AG2947,AG2941)</f>
        <v/>
      </c>
      <c r="AH2955">
        <f>SUM(AH2953,AH2943:AH2947,AH2941)</f>
        <v/>
      </c>
      <c r="AJ2955">
        <f>SUM(AJ2953,AJ2943:AJ2947,AJ2941)</f>
        <v/>
      </c>
      <c r="AK2955">
        <f>SUM(AK2953,AK2943:AK2947,AK2941)</f>
        <v/>
      </c>
      <c r="AL2955">
        <f>SUM(AL2953,AL2943:AL2947,AL2941)</f>
        <v/>
      </c>
      <c r="AM2955">
        <f>SUM(AM2953,AM2943:AM2947,AM2941)</f>
        <v/>
      </c>
      <c r="AO2955">
        <f>SUM(AO2953,AO2943:AO2947,AO2941)</f>
        <v/>
      </c>
      <c r="AP2955">
        <f>SUM(AP2953,AP2943:AP2947,AP2941)</f>
        <v/>
      </c>
      <c r="AQ2955">
        <f>SUM(AQ2953,AQ2943:AQ2947,AQ2941)</f>
        <v/>
      </c>
      <c r="AR2955">
        <f>SUM(AR2953,AR2943:AR2947,AR2941)</f>
        <v/>
      </c>
      <c r="AT2955">
        <f>SUM(AT2953,AT2943:AT2947,AT2941)</f>
        <v/>
      </c>
    </row>
    <row r="2956">
      <c r="A2956" t="inlineStr">
        <is>
          <t>Sum check</t>
        </is>
      </c>
      <c r="F2956">
        <f>F2954-F2955</f>
        <v/>
      </c>
      <c r="G2956">
        <f>G2954-G2955</f>
        <v/>
      </c>
      <c r="H2956">
        <f>H2954-H2955</f>
        <v/>
      </c>
      <c r="I2956">
        <f>I2954-I2955</f>
        <v/>
      </c>
      <c r="K2956">
        <f>K2954-K2955</f>
        <v/>
      </c>
      <c r="L2956">
        <f>L2954-L2955</f>
        <v/>
      </c>
      <c r="M2956">
        <f>M2954-M2955</f>
        <v/>
      </c>
      <c r="N2956">
        <f>N2954-N2955</f>
        <v/>
      </c>
      <c r="P2956">
        <f>P2954-P2955</f>
        <v/>
      </c>
      <c r="Q2956">
        <f>Q2954-Q2955</f>
        <v/>
      </c>
      <c r="R2956">
        <f>R2954-R2955</f>
        <v/>
      </c>
      <c r="S2956">
        <f>S2954-S2955</f>
        <v/>
      </c>
      <c r="U2956">
        <f>U2954-U2955</f>
        <v/>
      </c>
      <c r="V2956">
        <f>V2954-V2955</f>
        <v/>
      </c>
      <c r="W2956">
        <f>W2954-W2955</f>
        <v/>
      </c>
      <c r="X2956">
        <f>X2954-X2955</f>
        <v/>
      </c>
      <c r="Z2956">
        <f>Z2954-Z2955</f>
        <v/>
      </c>
      <c r="AA2956">
        <f>AA2954-AA2955</f>
        <v/>
      </c>
      <c r="AB2956">
        <f>AB2954-AB2955</f>
        <v/>
      </c>
      <c r="AC2956">
        <f>AC2954-AC2955</f>
        <v/>
      </c>
      <c r="AE2956">
        <f>AE2954-AE2955</f>
        <v/>
      </c>
      <c r="AF2956">
        <f>AF2954-AF2955</f>
        <v/>
      </c>
      <c r="AG2956">
        <f>AG2954-AG2955</f>
        <v/>
      </c>
      <c r="AH2956">
        <f>AH2954-AH2955</f>
        <v/>
      </c>
      <c r="AJ2956">
        <f>AJ2954-AJ2955</f>
        <v/>
      </c>
      <c r="AK2956">
        <f>AK2954-AK2955</f>
        <v/>
      </c>
      <c r="AL2956">
        <f>AL2954-AL2955</f>
        <v/>
      </c>
      <c r="AM2956">
        <f>AM2954-AM2955</f>
        <v/>
      </c>
      <c r="AO2956">
        <f>AO2954-AO2955</f>
        <v/>
      </c>
      <c r="AP2956">
        <f>AP2954-AP2955</f>
        <v/>
      </c>
      <c r="AQ2956">
        <f>AQ2954-AQ2955</f>
        <v/>
      </c>
      <c r="AR2956">
        <f>AR2954-AR2955</f>
        <v/>
      </c>
      <c r="AT2956">
        <f>AT2954-AT2955</f>
        <v/>
      </c>
    </row>
    <row r="2958">
      <c r="A2958" t="inlineStr">
        <is>
          <t>Financial liabilities</t>
        </is>
      </c>
    </row>
    <row r="2959">
      <c r="A2959" t="inlineStr">
        <is>
          <t>Corporate borrowings</t>
        </is>
      </c>
      <c r="C2959" t="inlineStr">
        <is>
          <t>Million</t>
        </is>
      </c>
      <c r="D2959" t="inlineStr">
        <is>
          <t>QQQQ</t>
        </is>
      </c>
      <c r="F2959" t="n">
        <v>5097</v>
      </c>
      <c r="G2959" t="n">
        <v>4196</v>
      </c>
      <c r="H2959" t="n">
        <v>5268</v>
      </c>
      <c r="I2959" t="n">
        <v>4229</v>
      </c>
      <c r="K2959" t="n">
        <v>4658</v>
      </c>
      <c r="L2959" t="n">
        <v>4884</v>
      </c>
      <c r="M2959" t="n">
        <v>5108</v>
      </c>
      <c r="N2959" t="n">
        <v>4771</v>
      </c>
      <c r="P2959" t="n">
        <v>5644</v>
      </c>
      <c r="Q2959" t="n">
        <v>5324</v>
      </c>
      <c r="R2959" t="n">
        <v>6199</v>
      </c>
      <c r="S2959" t="n">
        <v>6087</v>
      </c>
      <c r="U2959" t="n">
        <v>6703</v>
      </c>
      <c r="V2959" t="n">
        <v>6511</v>
      </c>
      <c r="W2959" t="n">
        <v>6998</v>
      </c>
      <c r="X2959" t="n">
        <v>6467</v>
      </c>
      <c r="Z2959" t="n">
        <v>7527</v>
      </c>
      <c r="AA2959" t="n">
        <v>7662</v>
      </c>
      <c r="AB2959" t="n">
        <v>7785</v>
      </c>
      <c r="AC2959" t="n">
        <v>7933</v>
      </c>
      <c r="AE2959" t="n">
        <v>7405</v>
      </c>
      <c r="AF2959" t="n">
        <v>9078</v>
      </c>
      <c r="AG2959" t="n">
        <v>9786</v>
      </c>
      <c r="AH2959" t="n">
        <v>10540</v>
      </c>
      <c r="AJ2959" t="n">
        <v>10101</v>
      </c>
      <c r="AK2959" t="n">
        <v>10180</v>
      </c>
      <c r="AL2959" t="n">
        <v>12004</v>
      </c>
      <c r="AM2959" t="n">
        <v>11993</v>
      </c>
      <c r="AO2959" t="n">
        <v>11286</v>
      </c>
      <c r="AP2959" t="n">
        <v>11652</v>
      </c>
      <c r="AQ2959" t="n">
        <v>10049</v>
      </c>
      <c r="AR2959" t="n">
        <v>9599</v>
      </c>
      <c r="AT2959" t="n">
        <v>11768</v>
      </c>
    </row>
    <row r="2960">
      <c r="A2960" t="inlineStr">
        <is>
          <t>Non-recourse borrowings of managed entities</t>
        </is>
      </c>
    </row>
    <row r="2961">
      <c r="A2961" t="inlineStr">
        <is>
          <t>Property-specific borrowings</t>
        </is>
      </c>
      <c r="C2961" t="inlineStr">
        <is>
          <t>Million</t>
        </is>
      </c>
      <c r="D2961" t="inlineStr">
        <is>
          <t>QQQQ</t>
        </is>
      </c>
      <c r="F2961" t="n">
        <v>40988</v>
      </c>
      <c r="G2961" t="n">
        <v>41619</v>
      </c>
      <c r="H2961" t="n">
        <v>47394</v>
      </c>
      <c r="I2961" t="n">
        <v>47081</v>
      </c>
      <c r="K2961" t="n">
        <v>51824</v>
      </c>
      <c r="L2961" t="n">
        <v>51962</v>
      </c>
      <c r="M2961" t="n">
        <v>53282</v>
      </c>
      <c r="N2961" t="n">
        <v>53512</v>
      </c>
      <c r="P2961" t="n">
        <v>59024</v>
      </c>
      <c r="Q2961" t="n">
        <v>58498</v>
      </c>
      <c r="R2961" t="n">
        <v>59438</v>
      </c>
      <c r="S2961" t="n">
        <v>65399</v>
      </c>
      <c r="U2961" t="n">
        <v>67050</v>
      </c>
      <c r="V2961" t="n">
        <v>71547</v>
      </c>
      <c r="W2961" t="n">
        <v>92184</v>
      </c>
      <c r="X2961" t="n">
        <v>104291</v>
      </c>
      <c r="Z2961" t="n">
        <v>105348</v>
      </c>
      <c r="AA2961" t="n">
        <v>119085</v>
      </c>
      <c r="AB2961" t="n">
        <v>116622</v>
      </c>
      <c r="AC2961" t="n">
        <v>129728</v>
      </c>
      <c r="AE2961" t="n">
        <v>124950</v>
      </c>
      <c r="AF2961" t="n">
        <v>128280</v>
      </c>
      <c r="AG2961" t="n">
        <v>131930</v>
      </c>
      <c r="AH2961" t="n">
        <v>131099</v>
      </c>
      <c r="AJ2961" t="n">
        <v>131824</v>
      </c>
      <c r="AK2961" t="n">
        <v>136488</v>
      </c>
      <c r="AL2961" t="n">
        <v>144956</v>
      </c>
      <c r="AM2961" t="n">
        <v>153844</v>
      </c>
      <c r="AO2961" t="n">
        <v>160433</v>
      </c>
      <c r="AP2961" t="n">
        <v>171382</v>
      </c>
      <c r="AQ2961" t="n">
        <v>175182</v>
      </c>
      <c r="AR2961" t="n">
        <v>184254</v>
      </c>
      <c r="AT2961" t="n">
        <v>191478</v>
      </c>
    </row>
    <row r="2962">
      <c r="A2962" t="inlineStr">
        <is>
          <t>Subsidiary borrowings</t>
        </is>
      </c>
      <c r="C2962" t="inlineStr">
        <is>
          <t>Million</t>
        </is>
      </c>
      <c r="D2962" t="inlineStr">
        <is>
          <t>QQQQ</t>
        </is>
      </c>
      <c r="F2962" t="n">
        <v>9342</v>
      </c>
      <c r="G2962" t="n">
        <v>8902</v>
      </c>
      <c r="H2962" t="n">
        <v>8870</v>
      </c>
      <c r="I2962" t="n">
        <v>8376</v>
      </c>
      <c r="K2962" t="n">
        <v>9654</v>
      </c>
      <c r="L2962" t="n">
        <v>10333</v>
      </c>
      <c r="M2962" t="n">
        <v>9874</v>
      </c>
      <c r="N2962" t="n">
        <v>8103</v>
      </c>
      <c r="P2962" t="n">
        <v>8190</v>
      </c>
      <c r="Q2962" t="n">
        <v>10022</v>
      </c>
      <c r="R2962" t="n">
        <v>9667</v>
      </c>
      <c r="S2962" t="n">
        <v>9172</v>
      </c>
      <c r="U2962" t="n">
        <v>8049</v>
      </c>
      <c r="V2962" t="n">
        <v>8174</v>
      </c>
      <c r="W2962" t="n">
        <v>8795</v>
      </c>
      <c r="X2962" t="n">
        <v>8557</v>
      </c>
      <c r="Z2962" t="n">
        <v>7404</v>
      </c>
      <c r="AA2962" t="n">
        <v>6413</v>
      </c>
      <c r="AB2962" t="n">
        <v>8830</v>
      </c>
      <c r="AC2962" t="n">
        <v>8632</v>
      </c>
      <c r="AE2962" t="n">
        <v>9021</v>
      </c>
      <c r="AF2962" t="n">
        <v>9694</v>
      </c>
      <c r="AG2962" t="n">
        <v>11008</v>
      </c>
      <c r="AH2962" t="n">
        <v>11085</v>
      </c>
      <c r="AJ2962" t="n">
        <v>9766</v>
      </c>
      <c r="AK2962" t="n">
        <v>9292</v>
      </c>
      <c r="AL2962" t="n">
        <v>13703</v>
      </c>
      <c r="AM2962" t="n">
        <v>13415</v>
      </c>
      <c r="AO2962" t="n">
        <v>13580</v>
      </c>
      <c r="AP2962" t="n">
        <v>14124</v>
      </c>
      <c r="AQ2962" t="n">
        <v>15028</v>
      </c>
      <c r="AR2962" t="n">
        <v>14708</v>
      </c>
      <c r="AT2962" t="n">
        <v>15960</v>
      </c>
    </row>
    <row r="2963">
      <c r="A2963" t="inlineStr">
        <is>
          <t>Total</t>
        </is>
      </c>
      <c r="C2963" t="inlineStr">
        <is>
          <t>Million</t>
        </is>
      </c>
      <c r="D2963" t="inlineStr">
        <is>
          <t>QQQQ</t>
        </is>
      </c>
      <c r="X2963" t="n">
        <v>112848</v>
      </c>
      <c r="Z2963" t="n">
        <v>112752</v>
      </c>
      <c r="AA2963" t="n">
        <v>125498</v>
      </c>
      <c r="AB2963" t="n">
        <v>125452</v>
      </c>
      <c r="AC2963" t="n">
        <v>138360</v>
      </c>
      <c r="AE2963" t="n">
        <v>133971</v>
      </c>
      <c r="AF2963" t="n">
        <v>137974</v>
      </c>
      <c r="AG2963" t="n">
        <v>142938</v>
      </c>
      <c r="AH2963" t="n">
        <v>142184</v>
      </c>
      <c r="AJ2963" t="n">
        <v>141590</v>
      </c>
      <c r="AK2963" t="n">
        <v>145780</v>
      </c>
      <c r="AL2963" t="n">
        <v>158659</v>
      </c>
      <c r="AM2963" t="n">
        <v>167259</v>
      </c>
      <c r="AO2963" t="n">
        <v>174013</v>
      </c>
      <c r="AP2963" t="n">
        <v>185506</v>
      </c>
      <c r="AQ2963" t="n">
        <v>190210</v>
      </c>
      <c r="AR2963" t="n">
        <v>198962</v>
      </c>
      <c r="AT2963" t="n">
        <v>207438</v>
      </c>
    </row>
    <row r="2964">
      <c r="A2964" t="inlineStr">
        <is>
          <t>Total-c</t>
        </is>
      </c>
      <c r="X2964">
        <f>SUM(X2961:X2962)</f>
        <v/>
      </c>
      <c r="Z2964">
        <f>SUM(Z2961:Z2962)</f>
        <v/>
      </c>
      <c r="AA2964">
        <f>SUM(AA2961:AA2962)</f>
        <v/>
      </c>
      <c r="AB2964">
        <f>SUM(AB2961:AB2962)</f>
        <v/>
      </c>
      <c r="AC2964">
        <f>SUM(AC2961:AC2962)</f>
        <v/>
      </c>
      <c r="AE2964">
        <f>SUM(AE2961:AE2962)</f>
        <v/>
      </c>
      <c r="AF2964">
        <f>SUM(AF2961:AF2962)</f>
        <v/>
      </c>
      <c r="AG2964">
        <f>SUM(AG2961:AG2962)</f>
        <v/>
      </c>
      <c r="AH2964">
        <f>SUM(AH2961:AH2962)</f>
        <v/>
      </c>
      <c r="AJ2964">
        <f>SUM(AJ2961:AJ2962)</f>
        <v/>
      </c>
      <c r="AK2964">
        <f>SUM(AK2961:AK2962)</f>
        <v/>
      </c>
      <c r="AL2964">
        <f>SUM(AL2961:AL2962)</f>
        <v/>
      </c>
      <c r="AM2964">
        <f>SUM(AM2961:AM2962)</f>
        <v/>
      </c>
      <c r="AO2964">
        <f>SUM(AO2961:AO2962)</f>
        <v/>
      </c>
      <c r="AP2964">
        <f>SUM(AP2961:AP2962)</f>
        <v/>
      </c>
      <c r="AQ2964">
        <f>SUM(AQ2961:AQ2962)</f>
        <v/>
      </c>
      <c r="AR2964">
        <f>SUM(AR2961:AR2962)</f>
        <v/>
      </c>
      <c r="AT2964">
        <f>SUM(AP2961:AP2962)</f>
        <v/>
      </c>
    </row>
    <row r="2965">
      <c r="A2965" t="inlineStr">
        <is>
          <t>Sum check</t>
        </is>
      </c>
      <c r="X2965">
        <f>X2963-X2964</f>
        <v/>
      </c>
      <c r="Z2965">
        <f>Z2963-Z2964</f>
        <v/>
      </c>
      <c r="AA2965">
        <f>AA2963-AA2964</f>
        <v/>
      </c>
      <c r="AB2965">
        <f>AB2963-AB2964</f>
        <v/>
      </c>
      <c r="AC2965">
        <f>AC2963-AC2964</f>
        <v/>
      </c>
      <c r="AE2965">
        <f>AE2963-AE2964</f>
        <v/>
      </c>
      <c r="AF2965">
        <f>AF2963-AF2964</f>
        <v/>
      </c>
      <c r="AG2965">
        <f>AG2963-AG2964</f>
        <v/>
      </c>
      <c r="AH2965">
        <f>AH2963-AH2964</f>
        <v/>
      </c>
      <c r="AJ2965">
        <f>AJ2963-AJ2964</f>
        <v/>
      </c>
      <c r="AK2965">
        <f>AK2963-AK2964</f>
        <v/>
      </c>
      <c r="AL2965">
        <f>AL2963-AL2964</f>
        <v/>
      </c>
      <c r="AM2965">
        <f>AM2963-AM2964</f>
        <v/>
      </c>
      <c r="AO2965">
        <f>AO2963-AO2964</f>
        <v/>
      </c>
      <c r="AP2965">
        <f>AP2963-AP2964</f>
        <v/>
      </c>
      <c r="AQ2965">
        <f>AQ2963-AQ2964</f>
        <v/>
      </c>
      <c r="AR2965">
        <f>AR2963-AR2964</f>
        <v/>
      </c>
      <c r="AT2965">
        <f>AP2963-AT2964</f>
        <v/>
      </c>
    </row>
    <row r="2967">
      <c r="A2967" t="inlineStr">
        <is>
          <t>Accounts payable and other</t>
        </is>
      </c>
      <c r="C2967" t="inlineStr">
        <is>
          <t>Million</t>
        </is>
      </c>
      <c r="D2967" t="inlineStr">
        <is>
          <t>QQQQ</t>
        </is>
      </c>
      <c r="F2967" t="n">
        <v>10562</v>
      </c>
      <c r="G2967" t="n">
        <v>11117</v>
      </c>
      <c r="H2967" t="n">
        <v>11293</v>
      </c>
      <c r="I2967" t="n">
        <v>11366</v>
      </c>
      <c r="K2967" t="n">
        <v>12221</v>
      </c>
      <c r="L2967" t="n">
        <v>12237</v>
      </c>
      <c r="M2967" t="n">
        <v>12478</v>
      </c>
      <c r="N2967" t="n">
        <v>11915</v>
      </c>
      <c r="P2967" t="n">
        <v>12025</v>
      </c>
      <c r="Q2967" t="n">
        <v>15870</v>
      </c>
      <c r="R2967" t="n">
        <v>17045</v>
      </c>
      <c r="S2967" t="n">
        <v>17965</v>
      </c>
      <c r="U2967" t="n">
        <v>18656</v>
      </c>
      <c r="V2967" t="n">
        <v>18330</v>
      </c>
      <c r="W2967" t="n">
        <v>22546</v>
      </c>
      <c r="X2967" t="n">
        <v>23989</v>
      </c>
      <c r="Z2967" t="n">
        <v>23051</v>
      </c>
      <c r="AA2967" t="n">
        <v>27423</v>
      </c>
      <c r="AB2967" t="n">
        <v>28865</v>
      </c>
      <c r="AC2967" t="n">
        <v>36724</v>
      </c>
      <c r="AE2967" t="n">
        <v>34292</v>
      </c>
      <c r="AF2967" t="n">
        <v>35548</v>
      </c>
      <c r="AG2967" t="n">
        <v>38190</v>
      </c>
      <c r="AH2967" t="n">
        <v>41117</v>
      </c>
      <c r="AJ2967" t="n">
        <v>39781</v>
      </c>
      <c r="AK2967" t="n">
        <v>42235</v>
      </c>
      <c r="AL2967" t="n">
        <v>43469</v>
      </c>
      <c r="AM2967" t="n">
        <v>43504</v>
      </c>
      <c r="AO2967" t="n">
        <v>45012</v>
      </c>
      <c r="AP2967" t="n">
        <v>42846</v>
      </c>
      <c r="AQ2967" t="n">
        <v>44769</v>
      </c>
      <c r="AR2967" t="n">
        <v>48559</v>
      </c>
      <c r="AT2967" t="n">
        <v>49405</v>
      </c>
    </row>
    <row r="2968">
      <c r="A2968" t="inlineStr">
        <is>
          <t>Subsidiary equity obligations</t>
        </is>
      </c>
      <c r="C2968" t="inlineStr">
        <is>
          <t>Million</t>
        </is>
      </c>
      <c r="D2968" t="inlineStr">
        <is>
          <t>QQQQ</t>
        </is>
      </c>
      <c r="F2968" t="n">
        <v>3436</v>
      </c>
      <c r="G2968" t="n">
        <v>3432</v>
      </c>
      <c r="H2968" t="n">
        <v>3357</v>
      </c>
      <c r="I2968" t="n">
        <v>3331</v>
      </c>
      <c r="K2968" t="n">
        <v>3419</v>
      </c>
      <c r="L2968" t="n">
        <v>3364</v>
      </c>
      <c r="M2968" t="n">
        <v>3543</v>
      </c>
      <c r="N2968" t="n">
        <v>3567</v>
      </c>
      <c r="P2968" t="n">
        <v>3774</v>
      </c>
      <c r="Q2968" t="n">
        <v>3618</v>
      </c>
      <c r="R2968" t="n">
        <v>3677</v>
      </c>
      <c r="S2968" t="n">
        <v>3661</v>
      </c>
      <c r="U2968" t="n">
        <v>3935</v>
      </c>
      <c r="V2968" t="n">
        <v>3894</v>
      </c>
      <c r="W2968" t="n">
        <v>3847</v>
      </c>
      <c r="X2968" t="n">
        <v>3876</v>
      </c>
      <c r="Z2968" t="n">
        <v>3941</v>
      </c>
      <c r="AA2968" t="n">
        <v>4104</v>
      </c>
      <c r="AB2968" t="n">
        <v>4096</v>
      </c>
      <c r="AC2968" t="n">
        <v>4139</v>
      </c>
      <c r="AE2968" t="n">
        <v>4158</v>
      </c>
      <c r="AF2968" t="n">
        <v>4201</v>
      </c>
      <c r="AG2968" t="n">
        <v>3989</v>
      </c>
      <c r="AH2968" t="n">
        <v>3699</v>
      </c>
      <c r="AJ2968" t="n">
        <v>3647</v>
      </c>
      <c r="AK2968" t="n">
        <v>3478</v>
      </c>
      <c r="AL2968" t="n">
        <v>3790</v>
      </c>
      <c r="AM2968" t="n">
        <v>4308</v>
      </c>
      <c r="AO2968" t="n">
        <v>4632</v>
      </c>
      <c r="AP2968" t="n">
        <v>4788</v>
      </c>
      <c r="AQ2968" t="n">
        <v>4324</v>
      </c>
      <c r="AR2968" t="n">
        <v>4188</v>
      </c>
      <c r="AT2968" t="n">
        <v>4098</v>
      </c>
    </row>
    <row r="2969">
      <c r="A2969" t="inlineStr">
        <is>
          <t>Total</t>
        </is>
      </c>
      <c r="C2969" t="inlineStr">
        <is>
          <t>Million</t>
        </is>
      </c>
      <c r="D2969" t="inlineStr">
        <is>
          <t>QQQQ</t>
        </is>
      </c>
      <c r="F2969" t="n">
        <v>69425</v>
      </c>
      <c r="G2969" t="n">
        <v>69266</v>
      </c>
      <c r="H2969" t="n">
        <v>76182</v>
      </c>
      <c r="I2969" t="n">
        <v>74383</v>
      </c>
      <c r="K2969" t="n">
        <v>81776</v>
      </c>
      <c r="L2969" t="n">
        <v>82780</v>
      </c>
      <c r="M2969" t="n">
        <v>84285</v>
      </c>
      <c r="N2969" t="n">
        <v>81868</v>
      </c>
      <c r="P2969" t="n">
        <v>88657</v>
      </c>
      <c r="Q2969" t="n">
        <v>93332</v>
      </c>
      <c r="R2969" t="n">
        <v>96026</v>
      </c>
      <c r="S2969" t="n">
        <v>102284</v>
      </c>
      <c r="U2969" t="n">
        <v>104393</v>
      </c>
      <c r="V2969" t="n">
        <v>108456</v>
      </c>
      <c r="W2969" t="n">
        <v>134370</v>
      </c>
      <c r="X2969" t="n">
        <v>147180</v>
      </c>
      <c r="Z2969" t="n">
        <v>147271</v>
      </c>
      <c r="AA2969" t="n">
        <v>164687</v>
      </c>
      <c r="AB2969" t="n">
        <v>166198</v>
      </c>
      <c r="AC2969" t="n">
        <v>187156</v>
      </c>
      <c r="AE2969" t="n">
        <v>179826</v>
      </c>
      <c r="AF2969" t="n">
        <v>186801</v>
      </c>
      <c r="AG2969" t="n">
        <v>194903</v>
      </c>
      <c r="AH2969" t="n">
        <v>197540</v>
      </c>
      <c r="AJ2969" t="n">
        <v>195119</v>
      </c>
      <c r="AK2969" t="n">
        <v>201673</v>
      </c>
      <c r="AL2969" t="n">
        <v>217922</v>
      </c>
      <c r="AM2969" t="n">
        <v>227064</v>
      </c>
      <c r="AO2969" t="n">
        <v>234943</v>
      </c>
      <c r="AP2969" t="n">
        <v>244792</v>
      </c>
      <c r="AQ2969" t="n">
        <v>249352</v>
      </c>
      <c r="AR2969" t="n">
        <v>261308</v>
      </c>
      <c r="AT2969" t="n">
        <v>272709</v>
      </c>
    </row>
    <row r="2970">
      <c r="A2970" t="inlineStr">
        <is>
          <t>Total-c</t>
        </is>
      </c>
      <c r="F2970">
        <f>SUM(F2967:F2968,F2961:F2962,F2959)</f>
        <v/>
      </c>
      <c r="G2970">
        <f>SUM(G2967:G2968,G2961:G2962,G2959)</f>
        <v/>
      </c>
      <c r="H2970">
        <f>SUM(H2967:H2968,H2961:H2962,H2959)</f>
        <v/>
      </c>
      <c r="I2970">
        <f>SUM(I2967:I2968,I2961:I2962,I2959)</f>
        <v/>
      </c>
      <c r="K2970">
        <f>SUM(K2967:K2968,K2961:K2962,K2959)</f>
        <v/>
      </c>
      <c r="L2970">
        <f>SUM(L2967:L2968,L2961:L2962,L2959)</f>
        <v/>
      </c>
      <c r="M2970">
        <f>SUM(M2967:M2968,M2961:M2962,M2959)</f>
        <v/>
      </c>
      <c r="N2970">
        <f>SUM(N2967:N2968,N2961:N2962,N2959)</f>
        <v/>
      </c>
      <c r="P2970">
        <f>SUM(P2967:P2968,P2961:P2962,P2959)</f>
        <v/>
      </c>
      <c r="Q2970">
        <f>SUM(Q2967:Q2968,Q2961:Q2962,Q2959)</f>
        <v/>
      </c>
      <c r="R2970">
        <f>SUM(R2967:R2968,R2961:R2962,R2959)</f>
        <v/>
      </c>
      <c r="S2970">
        <f>SUM(S2967:S2968,S2961:S2962,S2959)</f>
        <v/>
      </c>
      <c r="U2970">
        <f>SUM(U2967:U2968,U2961:U2962,U2959)</f>
        <v/>
      </c>
      <c r="V2970">
        <f>SUM(V2967:V2968,V2961:V2962,V2959)</f>
        <v/>
      </c>
      <c r="W2970">
        <f>SUM(W2967:W2968,W2961:W2962,W2959)</f>
        <v/>
      </c>
      <c r="X2970">
        <f>SUM(X2967:X2968,X2961:X2962,X2959)</f>
        <v/>
      </c>
      <c r="Z2970">
        <f>SUM(Z2967:Z2968,Z2961:Z2962,Z2959)</f>
        <v/>
      </c>
      <c r="AA2970">
        <f>SUM(AA2967:AA2968,AA2961:AA2962,AA2959)</f>
        <v/>
      </c>
      <c r="AB2970">
        <f>SUM(AB2967:AB2968,AB2961:AB2962,AB2959)</f>
        <v/>
      </c>
      <c r="AC2970">
        <f>SUM(AC2967:AC2968,AC2961:AC2962,AC2959)</f>
        <v/>
      </c>
      <c r="AE2970">
        <f>SUM(AE2967:AE2968,AE2961:AE2962,AE2959)</f>
        <v/>
      </c>
      <c r="AF2970">
        <f>SUM(AF2967:AF2968,AF2961:AF2962,AF2959)</f>
        <v/>
      </c>
      <c r="AG2970">
        <f>SUM(AG2967:AG2968,AG2961:AG2962,AG2959)</f>
        <v/>
      </c>
      <c r="AH2970">
        <f>SUM(AH2967:AH2968,AH2961:AH2962,AH2959)</f>
        <v/>
      </c>
      <c r="AJ2970">
        <f>SUM(AJ2967:AJ2968,AJ2961:AJ2962,AJ2959)</f>
        <v/>
      </c>
      <c r="AK2970">
        <f>SUM(AK2967:AK2968,AK2961:AK2962,AK2959)</f>
        <v/>
      </c>
      <c r="AL2970">
        <f>SUM(AL2967:AL2968,AL2961:AL2962,AL2959)</f>
        <v/>
      </c>
      <c r="AM2970">
        <f>SUM(AM2967:AM2968,AM2961:AM2962,AM2959)</f>
        <v/>
      </c>
      <c r="AO2970">
        <f>SUM(AO2967:AO2968,AO2961:AO2962,AO2959)</f>
        <v/>
      </c>
      <c r="AP2970">
        <f>SUM(AP2967:AP2968,AP2961:AP2962,AP2959)</f>
        <v/>
      </c>
      <c r="AQ2970">
        <f>SUM(AQ2967:AQ2968,AQ2961:AQ2962,AQ2959)</f>
        <v/>
      </c>
      <c r="AR2970">
        <f>SUM(AR2967:AR2968,AR2961:AR2962,AR2959)</f>
        <v/>
      </c>
      <c r="AT2970">
        <f>SUM(AT2967:AT2968,AT2961:AT2962,AT2959)</f>
        <v/>
      </c>
    </row>
    <row r="2971">
      <c r="A2971" t="inlineStr">
        <is>
          <t>Sum check</t>
        </is>
      </c>
      <c r="F2971">
        <f>F2969-F2970</f>
        <v/>
      </c>
      <c r="G2971">
        <f>G2969-G2970</f>
        <v/>
      </c>
      <c r="H2971">
        <f>H2969-H2970</f>
        <v/>
      </c>
      <c r="I2971">
        <f>I2969-I2970</f>
        <v/>
      </c>
      <c r="K2971">
        <f>K2969-K2970</f>
        <v/>
      </c>
      <c r="L2971">
        <f>L2969-L2970</f>
        <v/>
      </c>
      <c r="M2971">
        <f>M2969-M2970</f>
        <v/>
      </c>
      <c r="N2971">
        <f>N2969-N2970</f>
        <v/>
      </c>
      <c r="P2971">
        <f>P2969-P2970</f>
        <v/>
      </c>
      <c r="Q2971">
        <f>Q2969-Q2970</f>
        <v/>
      </c>
      <c r="R2971">
        <f>R2969-R2970</f>
        <v/>
      </c>
      <c r="S2971">
        <f>S2969-S2970</f>
        <v/>
      </c>
      <c r="U2971">
        <f>U2969-U2970</f>
        <v/>
      </c>
      <c r="V2971">
        <f>V2969-V2970</f>
        <v/>
      </c>
      <c r="W2971">
        <f>W2969-W2970</f>
        <v/>
      </c>
      <c r="X2971">
        <f>X2969-X2970</f>
        <v/>
      </c>
      <c r="Z2971">
        <f>Z2969-Z2970</f>
        <v/>
      </c>
      <c r="AA2971">
        <f>AA2969-AA2970</f>
        <v/>
      </c>
      <c r="AB2971">
        <f>AB2969-AB2970</f>
        <v/>
      </c>
      <c r="AC2971">
        <f>AC2969-AC2970</f>
        <v/>
      </c>
      <c r="AE2971">
        <f>AE2969-AE2970</f>
        <v/>
      </c>
      <c r="AF2971">
        <f>AF2969-AF2970</f>
        <v/>
      </c>
      <c r="AG2971">
        <f>AG2969-AG2970</f>
        <v/>
      </c>
      <c r="AH2971">
        <f>AH2969-AH2970</f>
        <v/>
      </c>
      <c r="AJ2971">
        <f>AJ2969-AJ2970</f>
        <v/>
      </c>
      <c r="AK2971">
        <f>AK2969-AK2970</f>
        <v/>
      </c>
      <c r="AL2971">
        <f>AL2969-AL2970</f>
        <v/>
      </c>
      <c r="AM2971">
        <f>AM2969-AM2970</f>
        <v/>
      </c>
      <c r="AO2971">
        <f>AO2969-AO2970</f>
        <v/>
      </c>
      <c r="AP2971">
        <f>AP2969-AP2970</f>
        <v/>
      </c>
      <c r="AQ2971">
        <f>AQ2969-AQ2970</f>
        <v/>
      </c>
      <c r="AR2971">
        <f>AR2969-AR2970</f>
        <v/>
      </c>
      <c r="AT2971">
        <f>AT2969-AT2970</f>
        <v/>
      </c>
    </row>
    <row r="2973">
      <c r="A2973" t="inlineStr">
        <is>
          <t>Revenues by type</t>
        </is>
      </c>
    </row>
    <row r="2974">
      <c r="A2974" t="inlineStr">
        <is>
          <t>Asset management</t>
        </is>
      </c>
    </row>
    <row r="2975">
      <c r="A2975" t="inlineStr">
        <is>
          <t>Revenue from contracts with customers</t>
        </is>
      </c>
      <c r="C2975" t="inlineStr">
        <is>
          <t>Million</t>
        </is>
      </c>
      <c r="D2975" t="inlineStr">
        <is>
          <t>QQQQ</t>
        </is>
      </c>
      <c r="E2975" t="inlineStr">
        <is>
          <t>Yes</t>
        </is>
      </c>
      <c r="U2975" t="n">
        <v>63</v>
      </c>
      <c r="V2975" t="n">
        <v>18</v>
      </c>
      <c r="W2975" t="n">
        <v>48</v>
      </c>
      <c r="Y2975" t="n">
        <v>187</v>
      </c>
      <c r="Z2975" t="n">
        <v>46</v>
      </c>
      <c r="AA2975" t="n">
        <v>61</v>
      </c>
      <c r="AB2975" t="n">
        <v>52</v>
      </c>
      <c r="AD2975" t="n">
        <v>271</v>
      </c>
      <c r="AE2975" t="n">
        <v>61</v>
      </c>
      <c r="AF2975" t="n">
        <v>55</v>
      </c>
      <c r="AG2975" t="n">
        <v>61</v>
      </c>
      <c r="AI2975" t="n">
        <v>246</v>
      </c>
      <c r="AJ2975" t="n">
        <v>77</v>
      </c>
      <c r="AK2975" t="n">
        <v>91</v>
      </c>
      <c r="AL2975" t="n">
        <v>77</v>
      </c>
      <c r="AN2975" t="n">
        <v>306</v>
      </c>
      <c r="AO2975" t="n">
        <v>105</v>
      </c>
      <c r="AP2975" t="n">
        <v>135</v>
      </c>
      <c r="AQ2975" t="n">
        <v>126</v>
      </c>
      <c r="AS2975" t="n">
        <v>653</v>
      </c>
      <c r="AT2975" t="n">
        <v>126</v>
      </c>
    </row>
    <row r="2976">
      <c r="A2976" t="inlineStr">
        <is>
          <t>Total</t>
        </is>
      </c>
      <c r="C2976" t="inlineStr">
        <is>
          <t>Million</t>
        </is>
      </c>
      <c r="D2976" t="inlineStr">
        <is>
          <t>QQQQ</t>
        </is>
      </c>
      <c r="E2976" t="inlineStr">
        <is>
          <t>Yes</t>
        </is>
      </c>
      <c r="U2976" t="n">
        <v>63</v>
      </c>
      <c r="V2976" t="n">
        <v>18</v>
      </c>
      <c r="W2976" t="n">
        <v>48</v>
      </c>
      <c r="Y2976" t="n">
        <v>187</v>
      </c>
      <c r="Z2976" t="n">
        <v>46</v>
      </c>
      <c r="AA2976" t="n">
        <v>61</v>
      </c>
      <c r="AB2976" t="n">
        <v>52</v>
      </c>
      <c r="AD2976" t="n">
        <v>271</v>
      </c>
      <c r="AE2976" t="n">
        <v>61</v>
      </c>
      <c r="AF2976" t="n">
        <v>55</v>
      </c>
      <c r="AG2976" t="n">
        <v>61</v>
      </c>
      <c r="AI2976" t="n">
        <v>246</v>
      </c>
      <c r="AJ2976" t="n">
        <v>77</v>
      </c>
      <c r="AK2976" t="n">
        <v>91</v>
      </c>
      <c r="AL2976" t="n">
        <v>77</v>
      </c>
      <c r="AN2976" t="n">
        <v>306</v>
      </c>
      <c r="AO2976" t="n">
        <v>105</v>
      </c>
      <c r="AP2976" t="n">
        <v>135</v>
      </c>
      <c r="AQ2976" t="n">
        <v>126</v>
      </c>
      <c r="AS2976" t="n">
        <v>653</v>
      </c>
      <c r="AT2976" t="n">
        <v>126</v>
      </c>
    </row>
    <row r="2977">
      <c r="A2977" t="inlineStr">
        <is>
          <t>Link check</t>
        </is>
      </c>
      <c r="U2977">
        <f>U2976-U155</f>
        <v/>
      </c>
      <c r="V2977">
        <f>V2976-V155</f>
        <v/>
      </c>
      <c r="W2977">
        <f>W2976-W155</f>
        <v/>
      </c>
      <c r="Y2977">
        <f>Y2976-Y155</f>
        <v/>
      </c>
      <c r="Z2977">
        <f>Z2976-Z155</f>
        <v/>
      </c>
      <c r="AA2977">
        <f>AA2976-AA155</f>
        <v/>
      </c>
      <c r="AB2977">
        <f>AB2976-AB155</f>
        <v/>
      </c>
      <c r="AD2977">
        <f>AD2976-AD155</f>
        <v/>
      </c>
      <c r="AE2977">
        <f>AE2976-AE155</f>
        <v/>
      </c>
      <c r="AF2977">
        <f>AF2976-AF155</f>
        <v/>
      </c>
      <c r="AG2977">
        <f>AG2976-AG155</f>
        <v/>
      </c>
      <c r="AI2977">
        <f>AI2976-AI155</f>
        <v/>
      </c>
      <c r="AJ2977">
        <f>AJ2976-AJ155</f>
        <v/>
      </c>
      <c r="AK2977">
        <f>AK2976-AK155</f>
        <v/>
      </c>
      <c r="AL2977">
        <f>AL2976-AL155</f>
        <v/>
      </c>
      <c r="AN2977">
        <f>AN2976-AN155</f>
        <v/>
      </c>
      <c r="AO2977">
        <f>AO2976-AO155</f>
        <v/>
      </c>
      <c r="AP2977">
        <f>AP2976-AP155</f>
        <v/>
      </c>
      <c r="AQ2977">
        <f>AQ2976-AQ155</f>
        <v/>
      </c>
      <c r="AS2977">
        <f>AS2976-AS155</f>
        <v/>
      </c>
      <c r="AT2977">
        <f>AT2976-AT155</f>
        <v/>
      </c>
    </row>
    <row r="2979">
      <c r="A2979" t="inlineStr">
        <is>
          <t>Corporate activities</t>
        </is>
      </c>
    </row>
    <row r="2980">
      <c r="A2980" t="inlineStr">
        <is>
          <t>Revenue from contracts with customers</t>
        </is>
      </c>
      <c r="C2980" t="inlineStr">
        <is>
          <t>Million</t>
        </is>
      </c>
      <c r="D2980" t="inlineStr">
        <is>
          <t>QQQQ</t>
        </is>
      </c>
      <c r="E2980" t="inlineStr">
        <is>
          <t>Yes</t>
        </is>
      </c>
      <c r="U2980" t="n">
        <v>0</v>
      </c>
      <c r="V2980" t="n">
        <v>2</v>
      </c>
      <c r="W2980" t="n">
        <v>2</v>
      </c>
      <c r="Y2980" t="n">
        <v>13</v>
      </c>
      <c r="Z2980" t="n">
        <v>0</v>
      </c>
      <c r="AA2980" t="n">
        <v>1</v>
      </c>
      <c r="AB2980" t="n">
        <v>2</v>
      </c>
      <c r="AD2980" t="n">
        <v>9</v>
      </c>
    </row>
    <row r="2981">
      <c r="A2981" t="inlineStr">
        <is>
          <t>Other revenue</t>
        </is>
      </c>
      <c r="C2981" t="inlineStr">
        <is>
          <t>Million</t>
        </is>
      </c>
      <c r="D2981" t="inlineStr">
        <is>
          <t>QQQQ</t>
        </is>
      </c>
      <c r="E2981" t="inlineStr">
        <is>
          <t>Yes</t>
        </is>
      </c>
      <c r="U2981" t="n">
        <v>66</v>
      </c>
      <c r="V2981" t="n">
        <v>56</v>
      </c>
      <c r="W2981" t="n">
        <v>63</v>
      </c>
      <c r="Y2981" t="n">
        <v>221</v>
      </c>
      <c r="Z2981" t="n">
        <v>226</v>
      </c>
      <c r="AA2981" t="n">
        <v>136</v>
      </c>
      <c r="AB2981" t="n">
        <v>-21</v>
      </c>
      <c r="AD2981" t="n">
        <v>499</v>
      </c>
      <c r="AE2981" t="n">
        <v>107</v>
      </c>
      <c r="AF2981" t="n">
        <v>101</v>
      </c>
      <c r="AG2981" t="n">
        <v>199</v>
      </c>
      <c r="AI2981" t="n">
        <v>872</v>
      </c>
      <c r="AJ2981" t="n">
        <v>86</v>
      </c>
      <c r="AK2981" t="n">
        <v>94</v>
      </c>
      <c r="AL2981" t="n">
        <v>-8</v>
      </c>
      <c r="AN2981" t="n">
        <v>169</v>
      </c>
      <c r="AO2981" t="n">
        <v>38</v>
      </c>
      <c r="AP2981" t="n">
        <v>64</v>
      </c>
      <c r="AQ2981" t="n">
        <v>66</v>
      </c>
      <c r="AS2981" t="n">
        <v>166</v>
      </c>
      <c r="AT2981" t="n">
        <v>56</v>
      </c>
    </row>
    <row r="2982">
      <c r="A2982" t="inlineStr">
        <is>
          <t>Total</t>
        </is>
      </c>
      <c r="C2982" t="inlineStr">
        <is>
          <t>Million</t>
        </is>
      </c>
      <c r="D2982" t="inlineStr">
        <is>
          <t>QQQQ</t>
        </is>
      </c>
      <c r="E2982" t="inlineStr">
        <is>
          <t>Yes</t>
        </is>
      </c>
      <c r="U2982" t="n">
        <v>66</v>
      </c>
      <c r="V2982" t="n">
        <v>58</v>
      </c>
      <c r="W2982" t="n">
        <v>65</v>
      </c>
      <c r="Y2982" t="n">
        <v>234</v>
      </c>
      <c r="Z2982" t="n">
        <v>226</v>
      </c>
      <c r="AA2982" t="n">
        <v>137</v>
      </c>
      <c r="AB2982" t="n">
        <v>-19</v>
      </c>
      <c r="AD2982" t="n">
        <v>508</v>
      </c>
      <c r="AE2982" t="n">
        <v>107</v>
      </c>
      <c r="AF2982" t="n">
        <v>101</v>
      </c>
      <c r="AG2982" t="n">
        <v>199</v>
      </c>
      <c r="AI2982" t="n">
        <v>872</v>
      </c>
      <c r="AJ2982" t="n">
        <v>86</v>
      </c>
      <c r="AK2982" t="n">
        <v>94</v>
      </c>
      <c r="AL2982" t="n">
        <v>-8</v>
      </c>
      <c r="AN2982" t="n">
        <v>169</v>
      </c>
      <c r="AO2982" t="n">
        <v>38</v>
      </c>
      <c r="AP2982" t="n">
        <v>64</v>
      </c>
      <c r="AQ2982" t="n">
        <v>66</v>
      </c>
      <c r="AS2982" t="n">
        <v>166</v>
      </c>
      <c r="AT2982" t="n">
        <v>56</v>
      </c>
    </row>
    <row r="2983">
      <c r="A2983" t="inlineStr">
        <is>
          <t>Total-c</t>
        </is>
      </c>
      <c r="U2983">
        <f>SUM(U2980:U2981)</f>
        <v/>
      </c>
      <c r="V2983">
        <f>SUM(V2980:V2981)</f>
        <v/>
      </c>
      <c r="W2983">
        <f>SUM(W2980:W2981)</f>
        <v/>
      </c>
      <c r="Y2983">
        <f>SUM(Y2980:Y2981)</f>
        <v/>
      </c>
      <c r="Z2983">
        <f>SUM(Z2980:Z2981)</f>
        <v/>
      </c>
      <c r="AA2983">
        <f>SUM(AA2980:AA2981)</f>
        <v/>
      </c>
      <c r="AB2983">
        <f>SUM(AB2980:AB2981)</f>
        <v/>
      </c>
      <c r="AD2983">
        <f>SUM(AD2980:AD2981)</f>
        <v/>
      </c>
      <c r="AE2983">
        <f>SUM(AE2980:AE2981)</f>
        <v/>
      </c>
      <c r="AF2983">
        <f>SUM(AF2980:AF2981)</f>
        <v/>
      </c>
      <c r="AG2983">
        <f>SUM(AG2980:AG2981)</f>
        <v/>
      </c>
      <c r="AI2983">
        <f>SUM(AI2980:AI2981)</f>
        <v/>
      </c>
      <c r="AJ2983">
        <f>SUM(AJ2980:AJ2981)</f>
        <v/>
      </c>
      <c r="AK2983">
        <f>SUM(AK2980:AK2981)</f>
        <v/>
      </c>
      <c r="AL2983">
        <f>SUM(AL2980:AL2981)</f>
        <v/>
      </c>
      <c r="AN2983">
        <f>SUM(AN2980:AN2981)</f>
        <v/>
      </c>
      <c r="AO2983">
        <f>SUM(AO2980:AO2981)</f>
        <v/>
      </c>
      <c r="AP2983">
        <f>SUM(AP2980:AP2981)</f>
        <v/>
      </c>
      <c r="AQ2983">
        <f>SUM(AQ2980:AQ2981)</f>
        <v/>
      </c>
      <c r="AS2983">
        <f>SUM(AS2980:AS2981)</f>
        <v/>
      </c>
      <c r="AT2983">
        <f>SUM(AT2980:AT2981)</f>
        <v/>
      </c>
    </row>
    <row r="2984">
      <c r="A2984" t="inlineStr">
        <is>
          <t>Sum check</t>
        </is>
      </c>
      <c r="U2984">
        <f>U2982-U2983</f>
        <v/>
      </c>
      <c r="V2984">
        <f>V2982-V2983</f>
        <v/>
      </c>
      <c r="W2984">
        <f>W2982-W2983</f>
        <v/>
      </c>
      <c r="Y2984">
        <f>Y2982-Y2983</f>
        <v/>
      </c>
      <c r="Z2984">
        <f>Z2982-Z2983</f>
        <v/>
      </c>
      <c r="AA2984">
        <f>AA2982-AA2983</f>
        <v/>
      </c>
      <c r="AB2984">
        <f>AB2982-AB2983</f>
        <v/>
      </c>
      <c r="AD2984">
        <f>AD2982-AD2983</f>
        <v/>
      </c>
      <c r="AE2984">
        <f>AE2982-AE2983</f>
        <v/>
      </c>
      <c r="AF2984">
        <f>AF2982-AF2983</f>
        <v/>
      </c>
      <c r="AG2984">
        <f>AG2982-AG2983</f>
        <v/>
      </c>
      <c r="AI2984">
        <f>AI2982-AI2983</f>
        <v/>
      </c>
      <c r="AJ2984">
        <f>AJ2982-AJ2983</f>
        <v/>
      </c>
      <c r="AK2984">
        <f>AK2982-AK2983</f>
        <v/>
      </c>
      <c r="AL2984">
        <f>AL2982-AL2983</f>
        <v/>
      </c>
      <c r="AN2984">
        <f>AN2982-AN2983</f>
        <v/>
      </c>
      <c r="AO2984">
        <f>AO2982-AO2983</f>
        <v/>
      </c>
      <c r="AP2984">
        <f>AP2982-AP2983</f>
        <v/>
      </c>
      <c r="AQ2984">
        <f>AQ2982-AQ2983</f>
        <v/>
      </c>
      <c r="AS2984">
        <f>AS2982-AS2983</f>
        <v/>
      </c>
      <c r="AT2984">
        <f>AT2982-AT2983</f>
        <v/>
      </c>
    </row>
    <row r="2985">
      <c r="A2985" t="inlineStr">
        <is>
          <t>Link check</t>
        </is>
      </c>
      <c r="U2985">
        <f>U2982-U170</f>
        <v/>
      </c>
      <c r="V2985">
        <f>V2982-V170</f>
        <v/>
      </c>
      <c r="W2985">
        <f>W2982-W170</f>
        <v/>
      </c>
      <c r="Y2985">
        <f>Y2982-Y170</f>
        <v/>
      </c>
      <c r="Z2985">
        <f>Z2982-Z170</f>
        <v/>
      </c>
      <c r="AA2985">
        <f>AA2982-AA170</f>
        <v/>
      </c>
      <c r="AB2985">
        <f>AB2982-AB170</f>
        <v/>
      </c>
      <c r="AD2985">
        <f>AD2982-AD170</f>
        <v/>
      </c>
      <c r="AE2985">
        <f>AE2982-AE170</f>
        <v/>
      </c>
      <c r="AF2985">
        <f>AF2982-AF170</f>
        <v/>
      </c>
      <c r="AG2985">
        <f>AG2982-AG170</f>
        <v/>
      </c>
      <c r="AI2985">
        <f>AI2982-AI170</f>
        <v/>
      </c>
      <c r="AJ2985">
        <f>AJ2982-AJ170</f>
        <v/>
      </c>
      <c r="AK2985">
        <f>AK2982-AK170</f>
        <v/>
      </c>
      <c r="AL2985">
        <f>AL2982-AL170</f>
        <v/>
      </c>
      <c r="AN2985">
        <f>AN2982-AN170</f>
        <v/>
      </c>
      <c r="AO2985">
        <f>AO2982-AO170</f>
        <v/>
      </c>
      <c r="AP2985">
        <f>AP2982-AP170</f>
        <v/>
      </c>
      <c r="AQ2985">
        <f>AQ2982-AQ170</f>
        <v/>
      </c>
      <c r="AS2985">
        <f>AS2982-AS170</f>
        <v/>
      </c>
      <c r="AT2985">
        <f>AT2982-AT170</f>
        <v/>
      </c>
    </row>
    <row r="2987">
      <c r="A2987" t="inlineStr">
        <is>
          <t>Renewable power and transition</t>
        </is>
      </c>
    </row>
    <row r="2988">
      <c r="A2988" t="inlineStr">
        <is>
          <t>Revenue from contracts with customers</t>
        </is>
      </c>
      <c r="C2988" t="inlineStr">
        <is>
          <t>Million</t>
        </is>
      </c>
      <c r="D2988" t="inlineStr">
        <is>
          <t>QQQQ</t>
        </is>
      </c>
      <c r="E2988" t="inlineStr">
        <is>
          <t>Yes</t>
        </is>
      </c>
      <c r="U2988" t="n">
        <v>926</v>
      </c>
      <c r="V2988" t="n">
        <v>851</v>
      </c>
      <c r="W2988" t="n">
        <v>889</v>
      </c>
      <c r="Y2988" t="n">
        <v>3651</v>
      </c>
      <c r="Z2988" t="n">
        <v>993</v>
      </c>
      <c r="AA2988" t="n">
        <v>994</v>
      </c>
      <c r="AB2988" t="n">
        <v>899</v>
      </c>
      <c r="AD2988" t="n">
        <v>3810</v>
      </c>
      <c r="AE2988" t="n">
        <v>1001</v>
      </c>
      <c r="AF2988" t="n">
        <v>927</v>
      </c>
      <c r="AG2988" t="n">
        <v>874</v>
      </c>
      <c r="AI2988" t="n">
        <v>3757</v>
      </c>
      <c r="AJ2988" t="n">
        <v>997</v>
      </c>
      <c r="AK2988" t="n">
        <v>999</v>
      </c>
      <c r="AL2988" t="n">
        <v>964</v>
      </c>
      <c r="AN2988" t="n">
        <v>4041</v>
      </c>
      <c r="AO2988" t="n">
        <v>1246</v>
      </c>
      <c r="AP2988" t="n">
        <v>1302</v>
      </c>
      <c r="AQ2988" t="n">
        <v>1156</v>
      </c>
      <c r="AS2988" t="n">
        <v>4959</v>
      </c>
      <c r="AT2988" t="n">
        <v>1285</v>
      </c>
    </row>
    <row r="2989">
      <c r="A2989" t="inlineStr">
        <is>
          <t>Other revenue</t>
        </is>
      </c>
      <c r="C2989" t="inlineStr">
        <is>
          <t>Million</t>
        </is>
      </c>
      <c r="D2989" t="inlineStr">
        <is>
          <t>QQQQ</t>
        </is>
      </c>
      <c r="E2989" t="inlineStr">
        <is>
          <t>Yes</t>
        </is>
      </c>
      <c r="U2989" t="n">
        <v>13</v>
      </c>
      <c r="V2989" t="n">
        <v>47</v>
      </c>
      <c r="W2989" t="n">
        <v>41</v>
      </c>
      <c r="Y2989" t="n">
        <v>100</v>
      </c>
      <c r="Z2989" t="n">
        <v>39</v>
      </c>
      <c r="AA2989" t="n">
        <v>34</v>
      </c>
      <c r="AB2989" t="n">
        <v>27</v>
      </c>
      <c r="AD2989" t="n">
        <v>149</v>
      </c>
      <c r="AE2989" t="n">
        <v>29</v>
      </c>
      <c r="AF2989" t="n">
        <v>108</v>
      </c>
      <c r="AG2989" t="n">
        <v>83</v>
      </c>
      <c r="AI2989" t="n">
        <v>328</v>
      </c>
      <c r="AJ2989" t="n">
        <v>92</v>
      </c>
      <c r="AK2989" t="n">
        <v>280</v>
      </c>
      <c r="AL2989" t="n">
        <v>104</v>
      </c>
      <c r="AN2989" t="n">
        <v>539</v>
      </c>
      <c r="AO2989" t="n">
        <v>0</v>
      </c>
      <c r="AP2989" t="n">
        <v>38</v>
      </c>
      <c r="AQ2989" t="n">
        <v>113</v>
      </c>
      <c r="AS2989" t="n">
        <v>239</v>
      </c>
      <c r="AT2989" t="n">
        <v>78</v>
      </c>
    </row>
    <row r="2990">
      <c r="A2990" t="inlineStr">
        <is>
          <t>Total</t>
        </is>
      </c>
      <c r="C2990" t="inlineStr">
        <is>
          <t>Million</t>
        </is>
      </c>
      <c r="D2990" t="inlineStr">
        <is>
          <t>QQQQ</t>
        </is>
      </c>
      <c r="E2990" t="inlineStr">
        <is>
          <t>Yes</t>
        </is>
      </c>
      <c r="U2990" t="n">
        <v>939</v>
      </c>
      <c r="V2990" t="n">
        <v>898</v>
      </c>
      <c r="W2990" t="n">
        <v>930</v>
      </c>
      <c r="Y2990" t="n">
        <v>3751</v>
      </c>
      <c r="Z2990" t="n">
        <v>1032</v>
      </c>
      <c r="AA2990" t="n">
        <v>1028</v>
      </c>
      <c r="AB2990" t="n">
        <v>926</v>
      </c>
      <c r="AD2990" t="n">
        <v>3959</v>
      </c>
      <c r="AE2990" t="n">
        <v>1030</v>
      </c>
      <c r="AF2990" t="n">
        <v>1035</v>
      </c>
      <c r="AG2990" t="n">
        <v>957</v>
      </c>
      <c r="AI2990" t="n">
        <v>4085</v>
      </c>
      <c r="AJ2990" t="n">
        <v>1089</v>
      </c>
      <c r="AK2990" t="n">
        <v>1279</v>
      </c>
      <c r="AL2990" t="n">
        <v>1068</v>
      </c>
      <c r="AN2990" t="n">
        <v>4580</v>
      </c>
      <c r="AO2990" t="n">
        <v>1246</v>
      </c>
      <c r="AP2990" t="n">
        <v>1340</v>
      </c>
      <c r="AQ2990" t="n">
        <v>1269</v>
      </c>
      <c r="AS2990" t="n">
        <v>5198</v>
      </c>
      <c r="AT2990" t="n">
        <v>1363</v>
      </c>
    </row>
    <row r="2991">
      <c r="A2991" t="inlineStr">
        <is>
          <t>Total-c</t>
        </is>
      </c>
      <c r="U2991">
        <f>SUM(U2988:U2989)</f>
        <v/>
      </c>
      <c r="V2991">
        <f>SUM(V2988:V2989)</f>
        <v/>
      </c>
      <c r="W2991">
        <f>SUM(W2988:W2989)</f>
        <v/>
      </c>
      <c r="Y2991">
        <f>SUM(Y2988:Y2989)</f>
        <v/>
      </c>
      <c r="Z2991">
        <f>SUM(Z2988:Z2989)</f>
        <v/>
      </c>
      <c r="AA2991">
        <f>SUM(AA2988:AA2989)</f>
        <v/>
      </c>
      <c r="AB2991">
        <f>SUM(AB2988:AB2989)</f>
        <v/>
      </c>
      <c r="AD2991">
        <f>SUM(AD2988:AD2989)</f>
        <v/>
      </c>
      <c r="AE2991">
        <f>SUM(AE2988:AE2989)</f>
        <v/>
      </c>
      <c r="AF2991">
        <f>SUM(AF2988:AF2989)</f>
        <v/>
      </c>
      <c r="AG2991">
        <f>SUM(AG2988:AG2989)</f>
        <v/>
      </c>
      <c r="AI2991">
        <f>SUM(AI2988:AI2989)</f>
        <v/>
      </c>
      <c r="AJ2991">
        <f>SUM(AJ2988:AJ2989)</f>
        <v/>
      </c>
      <c r="AK2991">
        <f>SUM(AK2988:AK2989)</f>
        <v/>
      </c>
      <c r="AL2991">
        <f>SUM(AL2988:AL2989)</f>
        <v/>
      </c>
      <c r="AN2991">
        <f>SUM(AN2988:AN2989)</f>
        <v/>
      </c>
      <c r="AO2991">
        <f>SUM(AO2988:AO2989)</f>
        <v/>
      </c>
      <c r="AP2991">
        <f>SUM(AP2988:AP2989)</f>
        <v/>
      </c>
      <c r="AQ2991">
        <f>SUM(AQ2988:AQ2989)</f>
        <v/>
      </c>
      <c r="AS2991">
        <f>SUM(AS2988:AS2989)</f>
        <v/>
      </c>
      <c r="AT2991">
        <f>SUM(AT2988:AT2989)</f>
        <v/>
      </c>
    </row>
    <row r="2992">
      <c r="A2992" t="inlineStr">
        <is>
          <t>Sum check</t>
        </is>
      </c>
      <c r="U2992">
        <f>U2990-U2991</f>
        <v/>
      </c>
      <c r="V2992">
        <f>V2990-V2991</f>
        <v/>
      </c>
      <c r="W2992">
        <f>W2990-W2991</f>
        <v/>
      </c>
      <c r="Y2992">
        <f>Y2990-Y2991</f>
        <v/>
      </c>
      <c r="Z2992">
        <f>Z2990-Z2991</f>
        <v/>
      </c>
      <c r="AA2992">
        <f>AA2990-AA2991</f>
        <v/>
      </c>
      <c r="AB2992">
        <f>AB2990-AB2991</f>
        <v/>
      </c>
      <c r="AD2992">
        <f>AD2990-AD2991</f>
        <v/>
      </c>
      <c r="AE2992">
        <f>AE2990-AE2991</f>
        <v/>
      </c>
      <c r="AF2992">
        <f>AF2990-AF2991</f>
        <v/>
      </c>
      <c r="AG2992">
        <f>AG2990-AG2991</f>
        <v/>
      </c>
      <c r="AI2992">
        <f>AI2990-AI2991</f>
        <v/>
      </c>
      <c r="AJ2992">
        <f>AJ2990-AJ2991</f>
        <v/>
      </c>
      <c r="AK2992">
        <f>AK2990-AK2991</f>
        <v/>
      </c>
      <c r="AL2992">
        <f>AL2990-AL2991</f>
        <v/>
      </c>
      <c r="AN2992">
        <f>AN2990-AN2991</f>
        <v/>
      </c>
      <c r="AO2992">
        <f>AO2990-AO2991</f>
        <v/>
      </c>
      <c r="AP2992">
        <f>AP2990-AP2991</f>
        <v/>
      </c>
      <c r="AQ2992">
        <f>AQ2990-AQ2991</f>
        <v/>
      </c>
      <c r="AS2992">
        <f>AS2990-AS2991</f>
        <v/>
      </c>
      <c r="AT2992">
        <f>AT2990-AT2991</f>
        <v/>
      </c>
    </row>
    <row r="2993">
      <c r="A2993" t="inlineStr">
        <is>
          <t>Link check</t>
        </is>
      </c>
      <c r="U2993">
        <f>U2990-U186</f>
        <v/>
      </c>
      <c r="V2993">
        <f>V2990-V186</f>
        <v/>
      </c>
      <c r="W2993">
        <f>W2990-W186</f>
        <v/>
      </c>
      <c r="Y2993">
        <f>Y2990-Y186</f>
        <v/>
      </c>
      <c r="Z2993">
        <f>Z2990-Z186</f>
        <v/>
      </c>
      <c r="AA2993">
        <f>AA2990-AA186</f>
        <v/>
      </c>
      <c r="AB2993">
        <f>AB2990-AB186</f>
        <v/>
      </c>
      <c r="AD2993">
        <f>AD2990-AD186</f>
        <v/>
      </c>
      <c r="AE2993">
        <f>AE2990-AE186</f>
        <v/>
      </c>
      <c r="AF2993">
        <f>AF2990-AF186</f>
        <v/>
      </c>
      <c r="AG2993">
        <f>AG2990-AG186</f>
        <v/>
      </c>
      <c r="AI2993">
        <f>AI2990-AI186</f>
        <v/>
      </c>
      <c r="AJ2993">
        <f>AJ2990-AJ186</f>
        <v/>
      </c>
      <c r="AK2993">
        <f>AK2990-AK186</f>
        <v/>
      </c>
      <c r="AL2993">
        <f>AL2990-AL186</f>
        <v/>
      </c>
      <c r="AN2993">
        <f>AN2990-AN186</f>
        <v/>
      </c>
      <c r="AO2993">
        <f>AO2990-AO186</f>
        <v/>
      </c>
      <c r="AP2993">
        <f>AP2990-AP186</f>
        <v/>
      </c>
      <c r="AQ2993">
        <f>AQ2990-AQ186</f>
        <v/>
      </c>
      <c r="AS2993">
        <f>AS2990-AS186</f>
        <v/>
      </c>
      <c r="AT2993">
        <f>AT2990-AT186</f>
        <v/>
      </c>
    </row>
    <row r="2995">
      <c r="A2995" t="inlineStr">
        <is>
          <t>Infrastructure</t>
        </is>
      </c>
    </row>
    <row r="2996">
      <c r="A2996" t="inlineStr">
        <is>
          <t>Revenue from contracts with customers</t>
        </is>
      </c>
      <c r="C2996" t="inlineStr">
        <is>
          <t>Million</t>
        </is>
      </c>
      <c r="D2996" t="inlineStr">
        <is>
          <t>QQQQ</t>
        </is>
      </c>
      <c r="E2996" t="inlineStr">
        <is>
          <t>Yes</t>
        </is>
      </c>
      <c r="U2996" t="n">
        <v>1077</v>
      </c>
      <c r="V2996" t="n">
        <v>1112</v>
      </c>
      <c r="W2996" t="n">
        <v>1212</v>
      </c>
      <c r="Y2996" t="n">
        <v>4859</v>
      </c>
      <c r="Z2996" t="n">
        <v>1674</v>
      </c>
      <c r="AA2996" t="n">
        <v>1744</v>
      </c>
      <c r="AB2996" t="n">
        <v>1701</v>
      </c>
      <c r="AD2996" t="n">
        <v>6333</v>
      </c>
      <c r="AE2996" t="n">
        <v>2108</v>
      </c>
      <c r="AF2996" t="n">
        <v>1828</v>
      </c>
      <c r="AG2996" t="n">
        <v>2225</v>
      </c>
      <c r="AI2996" t="n">
        <v>8611</v>
      </c>
      <c r="AJ2996" t="n">
        <v>2610</v>
      </c>
      <c r="AK2996" t="n">
        <v>2604</v>
      </c>
      <c r="AL2996" t="n">
        <v>2848</v>
      </c>
      <c r="AN2996" t="n">
        <v>11204</v>
      </c>
      <c r="AO2996" t="n">
        <v>3311</v>
      </c>
      <c r="AP2996" t="n">
        <v>3575</v>
      </c>
      <c r="AQ2996" t="n">
        <v>3510</v>
      </c>
      <c r="AS2996" t="n">
        <v>13971</v>
      </c>
      <c r="AT2996" t="n">
        <v>4089</v>
      </c>
    </row>
    <row r="2997">
      <c r="A2997" t="inlineStr">
        <is>
          <t>Other revenue</t>
        </is>
      </c>
      <c r="C2997" t="inlineStr">
        <is>
          <t>Million</t>
        </is>
      </c>
      <c r="D2997" t="inlineStr">
        <is>
          <t>QQQQ</t>
        </is>
      </c>
      <c r="E2997" t="inlineStr">
        <is>
          <t>Yes</t>
        </is>
      </c>
      <c r="U2997" t="n">
        <v>36</v>
      </c>
      <c r="V2997" t="n">
        <v>32</v>
      </c>
      <c r="W2997" t="n">
        <v>45</v>
      </c>
      <c r="Y2997" t="n">
        <v>154</v>
      </c>
      <c r="Z2997" t="n">
        <v>57</v>
      </c>
      <c r="AA2997" t="n">
        <v>62</v>
      </c>
      <c r="AB2997" t="n">
        <v>57</v>
      </c>
      <c r="AD2997" t="n">
        <v>758</v>
      </c>
      <c r="AE2997" t="n">
        <v>165</v>
      </c>
      <c r="AF2997" t="n">
        <v>268</v>
      </c>
      <c r="AG2997" t="n">
        <v>95</v>
      </c>
      <c r="AI2997" t="n">
        <v>683</v>
      </c>
      <c r="AJ2997" t="n">
        <v>153</v>
      </c>
      <c r="AK2997" t="n">
        <v>249</v>
      </c>
      <c r="AL2997" t="n">
        <v>168</v>
      </c>
      <c r="AN2997" t="n">
        <v>737</v>
      </c>
      <c r="AO2997" t="n">
        <v>175</v>
      </c>
      <c r="AP2997" t="n">
        <v>184</v>
      </c>
      <c r="AQ2997" t="n">
        <v>193</v>
      </c>
      <c r="AS2997" t="n">
        <v>753</v>
      </c>
      <c r="AT2997" t="n">
        <v>201</v>
      </c>
    </row>
    <row r="2998">
      <c r="A2998" t="inlineStr">
        <is>
          <t>Total</t>
        </is>
      </c>
      <c r="C2998" t="inlineStr">
        <is>
          <t>Million</t>
        </is>
      </c>
      <c r="D2998" t="inlineStr">
        <is>
          <t>QQQQ</t>
        </is>
      </c>
      <c r="E2998" t="inlineStr">
        <is>
          <t>Yes</t>
        </is>
      </c>
      <c r="U2998" t="n">
        <v>1113</v>
      </c>
      <c r="V2998" t="n">
        <v>1144</v>
      </c>
      <c r="W2998" t="n">
        <v>1257</v>
      </c>
      <c r="Y2998" t="n">
        <v>5013</v>
      </c>
      <c r="Z2998" t="n">
        <v>1731</v>
      </c>
      <c r="AA2998" t="n">
        <v>1806</v>
      </c>
      <c r="AB2998" t="n">
        <v>1758</v>
      </c>
      <c r="AD2998" t="n">
        <v>7091</v>
      </c>
      <c r="AE2998" t="n">
        <v>2273</v>
      </c>
      <c r="AF2998" t="n">
        <v>2096</v>
      </c>
      <c r="AG2998" t="n">
        <v>2320</v>
      </c>
      <c r="AI2998" t="n">
        <v>9294</v>
      </c>
      <c r="AJ2998" t="n">
        <v>2763</v>
      </c>
      <c r="AK2998" t="n">
        <v>2853</v>
      </c>
      <c r="AL2998" t="n">
        <v>3016</v>
      </c>
      <c r="AN2998" t="n">
        <v>11941</v>
      </c>
      <c r="AO2998" t="n">
        <v>3486</v>
      </c>
      <c r="AP2998" t="n">
        <v>3759</v>
      </c>
      <c r="AQ2998" t="n">
        <v>3703</v>
      </c>
      <c r="AS2998" t="n">
        <v>14724</v>
      </c>
      <c r="AT2998" t="n">
        <v>4290</v>
      </c>
    </row>
    <row r="2999">
      <c r="A2999" t="inlineStr">
        <is>
          <t>Total-c</t>
        </is>
      </c>
      <c r="U2999">
        <f>SUM(U2996:U2997)</f>
        <v/>
      </c>
      <c r="V2999">
        <f>SUM(V2996:V2997)</f>
        <v/>
      </c>
      <c r="W2999">
        <f>SUM(W2996:W2997)</f>
        <v/>
      </c>
      <c r="Y2999">
        <f>SUM(Y2996:Y2997)</f>
        <v/>
      </c>
      <c r="Z2999">
        <f>SUM(Z2996:Z2997)</f>
        <v/>
      </c>
      <c r="AA2999">
        <f>SUM(AA2996:AA2997)</f>
        <v/>
      </c>
      <c r="AB2999">
        <f>SUM(AB2996:AB2997)</f>
        <v/>
      </c>
      <c r="AD2999">
        <f>SUM(AD2996:AD2997)</f>
        <v/>
      </c>
      <c r="AE2999">
        <f>SUM(AE2996:AE2997)</f>
        <v/>
      </c>
      <c r="AF2999">
        <f>SUM(AF2996:AF2997)</f>
        <v/>
      </c>
      <c r="AG2999">
        <f>SUM(AG2996:AG2997)</f>
        <v/>
      </c>
      <c r="AI2999">
        <f>SUM(AI2996:AI2997)</f>
        <v/>
      </c>
      <c r="AJ2999">
        <f>SUM(AJ2996:AJ2997)</f>
        <v/>
      </c>
      <c r="AK2999">
        <f>SUM(AK2996:AK2997)</f>
        <v/>
      </c>
      <c r="AL2999">
        <f>SUM(AL2996:AL2997)</f>
        <v/>
      </c>
      <c r="AN2999">
        <f>SUM(AN2996:AN2997)</f>
        <v/>
      </c>
      <c r="AO2999">
        <f>SUM(AO2996:AO2997)</f>
        <v/>
      </c>
      <c r="AP2999">
        <f>SUM(AP2996:AP2997)</f>
        <v/>
      </c>
      <c r="AQ2999">
        <f>SUM(AQ2996:AQ2997)</f>
        <v/>
      </c>
      <c r="AS2999">
        <f>SUM(AS2996:AS2997)</f>
        <v/>
      </c>
      <c r="AT2999">
        <f>SUM(AT2996:AT2997)</f>
        <v/>
      </c>
    </row>
    <row r="3000">
      <c r="A3000" t="inlineStr">
        <is>
          <t>Sum check</t>
        </is>
      </c>
      <c r="U3000">
        <f>U2998-U2999</f>
        <v/>
      </c>
      <c r="V3000">
        <f>V2998-V2999</f>
        <v/>
      </c>
      <c r="W3000">
        <f>W2998-W2999</f>
        <v/>
      </c>
      <c r="Y3000">
        <f>Y2998-Y2999</f>
        <v/>
      </c>
      <c r="Z3000">
        <f>Z2998-Z2999</f>
        <v/>
      </c>
      <c r="AA3000">
        <f>AA2998-AA2999</f>
        <v/>
      </c>
      <c r="AB3000">
        <f>AB2998-AB2999</f>
        <v/>
      </c>
      <c r="AD3000">
        <f>AD2998-AD2999</f>
        <v/>
      </c>
      <c r="AE3000">
        <f>AE2998-AE2999</f>
        <v/>
      </c>
      <c r="AF3000">
        <f>AF2998-AF2999</f>
        <v/>
      </c>
      <c r="AG3000">
        <f>AG2998-AG2999</f>
        <v/>
      </c>
      <c r="AI3000">
        <f>AI2998-AI2999</f>
        <v/>
      </c>
      <c r="AJ3000">
        <f>AJ2998-AJ2999</f>
        <v/>
      </c>
      <c r="AK3000">
        <f>AK2998-AK2999</f>
        <v/>
      </c>
      <c r="AL3000">
        <f>AL2998-AL2999</f>
        <v/>
      </c>
      <c r="AN3000">
        <f>AN2998-AN2999</f>
        <v/>
      </c>
      <c r="AO3000">
        <f>AO2998-AO2999</f>
        <v/>
      </c>
      <c r="AP3000">
        <f>AP2998-AP2999</f>
        <v/>
      </c>
      <c r="AQ3000">
        <f>AQ2998-AQ2999</f>
        <v/>
      </c>
      <c r="AS3000">
        <f>AS2998-AS2999</f>
        <v/>
      </c>
      <c r="AT3000">
        <f>AT2998-AT2999</f>
        <v/>
      </c>
    </row>
    <row r="3001">
      <c r="A3001" t="inlineStr">
        <is>
          <t>Link check</t>
        </is>
      </c>
      <c r="U3001">
        <f>U2998-U202</f>
        <v/>
      </c>
      <c r="V3001">
        <f>V2998-V202</f>
        <v/>
      </c>
      <c r="W3001">
        <f>W2998-W202</f>
        <v/>
      </c>
      <c r="Y3001">
        <f>Y2998-Y202</f>
        <v/>
      </c>
      <c r="Z3001">
        <f>Z2998-Z202</f>
        <v/>
      </c>
      <c r="AA3001">
        <f>AA2998-AA202</f>
        <v/>
      </c>
      <c r="AB3001">
        <f>AB2998-AB202</f>
        <v/>
      </c>
      <c r="AD3001">
        <f>AD2998-AD202</f>
        <v/>
      </c>
      <c r="AE3001">
        <f>AE2998-AE202</f>
        <v/>
      </c>
      <c r="AF3001">
        <f>AF2998-AF202</f>
        <v/>
      </c>
      <c r="AG3001">
        <f>AG2998-AG202</f>
        <v/>
      </c>
      <c r="AI3001">
        <f>AI2998-AI202</f>
        <v/>
      </c>
      <c r="AJ3001">
        <f>AJ2998-AJ202</f>
        <v/>
      </c>
      <c r="AK3001">
        <f>AK2998-AK202</f>
        <v/>
      </c>
      <c r="AL3001">
        <f>AL2998-AL202</f>
        <v/>
      </c>
      <c r="AN3001">
        <f>AN2998-AN202</f>
        <v/>
      </c>
      <c r="AO3001">
        <f>AO2998-AO202</f>
        <v/>
      </c>
      <c r="AP3001">
        <f>AP2998-AP202</f>
        <v/>
      </c>
      <c r="AQ3001">
        <f>AQ2998-AQ202</f>
        <v/>
      </c>
      <c r="AS3001">
        <f>AS2998-AS202</f>
        <v/>
      </c>
      <c r="AT3001">
        <f>AT2998-AT202</f>
        <v/>
      </c>
    </row>
    <row r="3003">
      <c r="A3003" t="inlineStr">
        <is>
          <t>Private equity</t>
        </is>
      </c>
    </row>
    <row r="3004">
      <c r="A3004" t="inlineStr">
        <is>
          <t>Revenue from contracts with customers</t>
        </is>
      </c>
      <c r="C3004" t="inlineStr">
        <is>
          <t>Million</t>
        </is>
      </c>
      <c r="D3004" t="inlineStr">
        <is>
          <t>QQQQ</t>
        </is>
      </c>
      <c r="E3004" t="inlineStr">
        <is>
          <t>Yes</t>
        </is>
      </c>
      <c r="U3004" t="n">
        <v>8075</v>
      </c>
      <c r="V3004" t="n">
        <v>8637</v>
      </c>
      <c r="W3004" t="n">
        <v>9859</v>
      </c>
      <c r="Y3004" t="n">
        <v>36693</v>
      </c>
      <c r="Z3004" t="n">
        <v>8945</v>
      </c>
      <c r="AA3004" t="n">
        <v>10564</v>
      </c>
      <c r="AB3004" t="n">
        <v>11564</v>
      </c>
      <c r="AD3004" t="n">
        <v>42147</v>
      </c>
      <c r="AE3004" t="n">
        <v>9713</v>
      </c>
      <c r="AF3004" t="n">
        <v>6866</v>
      </c>
      <c r="AG3004" t="n">
        <v>9516</v>
      </c>
      <c r="AI3004" t="n">
        <v>35599</v>
      </c>
      <c r="AJ3004" t="n">
        <v>9306</v>
      </c>
      <c r="AK3004" t="n">
        <v>10737</v>
      </c>
      <c r="AL3004" t="n">
        <v>11554</v>
      </c>
      <c r="AN3004" t="n">
        <v>44558</v>
      </c>
      <c r="AO3004" t="n">
        <v>12738</v>
      </c>
      <c r="AP3004" t="n">
        <v>13955</v>
      </c>
      <c r="AQ3004" t="n">
        <v>14123</v>
      </c>
    </row>
    <row r="3005">
      <c r="A3005" t="inlineStr">
        <is>
          <t>Other revenue</t>
        </is>
      </c>
      <c r="C3005" t="inlineStr">
        <is>
          <t>Million</t>
        </is>
      </c>
      <c r="D3005" t="inlineStr">
        <is>
          <t>QQQQ</t>
        </is>
      </c>
      <c r="E3005" t="inlineStr">
        <is>
          <t>Yes</t>
        </is>
      </c>
      <c r="U3005" t="n">
        <v>40</v>
      </c>
      <c r="V3005" t="n">
        <v>41</v>
      </c>
      <c r="W3005" t="n">
        <v>29</v>
      </c>
      <c r="Y3005" t="n">
        <v>135</v>
      </c>
      <c r="Z3005" t="n">
        <v>199</v>
      </c>
      <c r="AA3005" t="n">
        <v>174</v>
      </c>
      <c r="AB3005" t="n">
        <v>297</v>
      </c>
      <c r="AD3005" t="n">
        <v>952</v>
      </c>
      <c r="AE3005" t="n">
        <v>379</v>
      </c>
      <c r="AF3005" t="n">
        <v>381</v>
      </c>
      <c r="AG3005" t="n">
        <v>407</v>
      </c>
      <c r="AI3005" t="n">
        <v>1562</v>
      </c>
      <c r="AJ3005" t="n">
        <v>406</v>
      </c>
      <c r="AK3005" t="n">
        <v>397</v>
      </c>
      <c r="AL3005" t="n">
        <v>422</v>
      </c>
      <c r="AN3005" t="n">
        <v>1694</v>
      </c>
      <c r="AO3005" t="n">
        <v>686</v>
      </c>
      <c r="AP3005" t="n">
        <v>687</v>
      </c>
      <c r="AQ3005" t="n">
        <v>724</v>
      </c>
    </row>
    <row r="3006">
      <c r="A3006" t="inlineStr">
        <is>
          <t>Total</t>
        </is>
      </c>
      <c r="C3006" t="inlineStr">
        <is>
          <t>Million</t>
        </is>
      </c>
      <c r="D3006" t="inlineStr">
        <is>
          <t>QQQQ</t>
        </is>
      </c>
      <c r="E3006" t="inlineStr">
        <is>
          <t>Yes</t>
        </is>
      </c>
      <c r="U3006" t="n">
        <v>8115</v>
      </c>
      <c r="V3006" t="n">
        <v>8678</v>
      </c>
      <c r="W3006" t="n">
        <v>9888</v>
      </c>
      <c r="Y3006" t="n">
        <v>36828</v>
      </c>
      <c r="Z3006" t="n">
        <v>9144</v>
      </c>
      <c r="AA3006" t="n">
        <v>10738</v>
      </c>
      <c r="AB3006" t="n">
        <v>11861</v>
      </c>
      <c r="AD3006" t="n">
        <v>43099</v>
      </c>
      <c r="AE3006" t="n">
        <v>10092</v>
      </c>
      <c r="AF3006" t="n">
        <v>7247</v>
      </c>
      <c r="AG3006" t="n">
        <v>9923</v>
      </c>
      <c r="AI3006" t="n">
        <v>37161</v>
      </c>
      <c r="AJ3006" t="n">
        <v>9712</v>
      </c>
      <c r="AK3006" t="n">
        <v>11134</v>
      </c>
      <c r="AL3006" t="n">
        <v>11976</v>
      </c>
      <c r="AN3006" t="n">
        <v>46252</v>
      </c>
      <c r="AO3006" t="n">
        <v>13424</v>
      </c>
      <c r="AP3006" t="n">
        <v>14642</v>
      </c>
      <c r="AQ3006" t="n">
        <v>14847</v>
      </c>
    </row>
    <row r="3007">
      <c r="A3007" t="inlineStr">
        <is>
          <t>Total-c</t>
        </is>
      </c>
      <c r="U3007">
        <f>SUM(U3004:U3005)</f>
        <v/>
      </c>
      <c r="V3007">
        <f>SUM(V3004:V3005)</f>
        <v/>
      </c>
      <c r="W3007">
        <f>SUM(W3004:W3005)</f>
        <v/>
      </c>
      <c r="Y3007">
        <f>SUM(Y3004:Y3005)</f>
        <v/>
      </c>
      <c r="Z3007">
        <f>SUM(Z3004:Z3005)</f>
        <v/>
      </c>
      <c r="AA3007">
        <f>SUM(AA3004:AA3005)</f>
        <v/>
      </c>
      <c r="AB3007">
        <f>SUM(AB3004:AB3005)</f>
        <v/>
      </c>
      <c r="AD3007">
        <f>SUM(AD3004:AD3005)</f>
        <v/>
      </c>
      <c r="AE3007">
        <f>SUM(AE3004:AE3005)</f>
        <v/>
      </c>
      <c r="AF3007">
        <f>SUM(AF3004:AF3005)</f>
        <v/>
      </c>
      <c r="AG3007">
        <f>SUM(AG3004:AG3005)</f>
        <v/>
      </c>
      <c r="AI3007">
        <f>SUM(AI3004:AI3005)</f>
        <v/>
      </c>
      <c r="AJ3007">
        <f>SUM(AJ3004:AJ3005)</f>
        <v/>
      </c>
      <c r="AK3007">
        <f>SUM(AK3004:AK3005)</f>
        <v/>
      </c>
      <c r="AL3007">
        <f>SUM(AL3004:AL3005)</f>
        <v/>
      </c>
      <c r="AN3007">
        <f>SUM(AN3004:AN3005)</f>
        <v/>
      </c>
      <c r="AO3007">
        <f>SUM(AO3004:AO3005)</f>
        <v/>
      </c>
      <c r="AP3007">
        <f>SUM(AP3004:AP3005)</f>
        <v/>
      </c>
      <c r="AQ3007">
        <f>SUM(AQ3004:AQ3005)</f>
        <v/>
      </c>
    </row>
    <row r="3008">
      <c r="A3008" t="inlineStr">
        <is>
          <t>Sum check</t>
        </is>
      </c>
      <c r="U3008">
        <f>U3006-U3007</f>
        <v/>
      </c>
      <c r="V3008">
        <f>V3006-V3007</f>
        <v/>
      </c>
      <c r="W3008">
        <f>W3006-W3007</f>
        <v/>
      </c>
      <c r="Y3008">
        <f>Y3006-Y3007</f>
        <v/>
      </c>
      <c r="Z3008">
        <f>Z3006-Z3007</f>
        <v/>
      </c>
      <c r="AA3008">
        <f>AA3006-AA3007</f>
        <v/>
      </c>
      <c r="AB3008">
        <f>AB3006-AB3007</f>
        <v/>
      </c>
      <c r="AD3008">
        <f>AD3006-AD3007</f>
        <v/>
      </c>
      <c r="AE3008">
        <f>AE3006-AE3007</f>
        <v/>
      </c>
      <c r="AF3008">
        <f>AF3006-AF3007</f>
        <v/>
      </c>
      <c r="AG3008">
        <f>AG3006-AG3007</f>
        <v/>
      </c>
      <c r="AI3008">
        <f>AI3006-AI3007</f>
        <v/>
      </c>
      <c r="AJ3008">
        <f>AJ3006-AJ3007</f>
        <v/>
      </c>
      <c r="AK3008">
        <f>AK3006-AK3007</f>
        <v/>
      </c>
      <c r="AL3008">
        <f>AL3006-AL3007</f>
        <v/>
      </c>
      <c r="AN3008">
        <f>AN3006-AN3007</f>
        <v/>
      </c>
      <c r="AO3008">
        <f>AO3006-AO3007</f>
        <v/>
      </c>
      <c r="AP3008">
        <f>AP3006-AP3007</f>
        <v/>
      </c>
      <c r="AQ3008">
        <f>AQ3006-AQ3007</f>
        <v/>
      </c>
    </row>
    <row r="3009">
      <c r="A3009" t="inlineStr">
        <is>
          <t>Link check</t>
        </is>
      </c>
      <c r="U3009">
        <f>U3006-U231</f>
        <v/>
      </c>
      <c r="V3009">
        <f>V3006-V231</f>
        <v/>
      </c>
      <c r="W3009">
        <f>W3006-W231</f>
        <v/>
      </c>
      <c r="Y3009">
        <f>Y3006-Y231</f>
        <v/>
      </c>
      <c r="Z3009">
        <f>Z3006-Z231</f>
        <v/>
      </c>
      <c r="AA3009">
        <f>AA3006-AA231</f>
        <v/>
      </c>
      <c r="AB3009">
        <f>AB3006-AB231</f>
        <v/>
      </c>
      <c r="AD3009">
        <f>AD3006-AD231</f>
        <v/>
      </c>
      <c r="AE3009">
        <f>AE3006-AE231</f>
        <v/>
      </c>
      <c r="AF3009">
        <f>AF3006-AF231</f>
        <v/>
      </c>
      <c r="AG3009">
        <f>AG3006-AG231</f>
        <v/>
      </c>
      <c r="AI3009">
        <f>AI3006-AI231</f>
        <v/>
      </c>
      <c r="AJ3009">
        <f>AJ3006-AJ231</f>
        <v/>
      </c>
      <c r="AK3009">
        <f>AK3006-AK231</f>
        <v/>
      </c>
      <c r="AL3009">
        <f>AL3006-AL231</f>
        <v/>
      </c>
      <c r="AN3009">
        <f>AN3006-AN231</f>
        <v/>
      </c>
      <c r="AO3009">
        <f>AO3006-AO231</f>
        <v/>
      </c>
      <c r="AP3009">
        <f>AP3006-AP231</f>
        <v/>
      </c>
      <c r="AQ3009">
        <f>AQ3006-AQ231</f>
        <v/>
      </c>
    </row>
    <row r="3011">
      <c r="A3011" t="inlineStr">
        <is>
          <t>Private equity (post restructuring in Q4 2022)</t>
        </is>
      </c>
    </row>
    <row r="3012">
      <c r="A3012" t="inlineStr">
        <is>
          <t>Revenue from contracts with customers</t>
        </is>
      </c>
      <c r="C3012" t="inlineStr">
        <is>
          <t>Million</t>
        </is>
      </c>
      <c r="D3012" t="inlineStr">
        <is>
          <t>QQQQ</t>
        </is>
      </c>
      <c r="AS3012" t="n">
        <v>55318</v>
      </c>
      <c r="AT3012" t="n">
        <v>13238</v>
      </c>
    </row>
    <row r="3013">
      <c r="A3013" t="inlineStr">
        <is>
          <t>Other revenue</t>
        </is>
      </c>
      <c r="C3013" t="inlineStr">
        <is>
          <t>Million</t>
        </is>
      </c>
      <c r="D3013" t="inlineStr">
        <is>
          <t>QQQQ</t>
        </is>
      </c>
      <c r="AS3013" t="n">
        <v>2907</v>
      </c>
      <c r="AT3013" t="n">
        <v>798</v>
      </c>
    </row>
    <row r="3014">
      <c r="A3014" t="inlineStr">
        <is>
          <t>Total</t>
        </is>
      </c>
      <c r="C3014" t="inlineStr">
        <is>
          <t>Million</t>
        </is>
      </c>
      <c r="D3014" t="inlineStr">
        <is>
          <t>QQQQ</t>
        </is>
      </c>
      <c r="AS3014" t="n">
        <v>58225</v>
      </c>
      <c r="AT3014" t="n">
        <v>14036</v>
      </c>
    </row>
    <row r="3015">
      <c r="A3015" t="inlineStr">
        <is>
          <t>Total-c</t>
        </is>
      </c>
      <c r="AS3015">
        <f>SUM(AS3012:AS3013)</f>
        <v/>
      </c>
      <c r="AT3015">
        <f>SUM(AT3012:AT3013)</f>
        <v/>
      </c>
    </row>
    <row r="3016">
      <c r="A3016" t="inlineStr">
        <is>
          <t>Sum check</t>
        </is>
      </c>
      <c r="AS3016">
        <f>AS3014-AS3015</f>
        <v/>
      </c>
      <c r="AT3016">
        <f>AT3014-AT3015</f>
        <v/>
      </c>
    </row>
    <row r="3017">
      <c r="A3017" t="inlineStr">
        <is>
          <t>Link check</t>
        </is>
      </c>
      <c r="AS3017">
        <f>AS3014-AS247</f>
        <v/>
      </c>
      <c r="AT3017">
        <f>AT3014-AT247</f>
        <v/>
      </c>
    </row>
    <row r="3019">
      <c r="A3019" t="inlineStr">
        <is>
          <t>Residential development</t>
        </is>
      </c>
    </row>
    <row r="3020">
      <c r="A3020" t="inlineStr">
        <is>
          <t>Revenue from contracts with customers</t>
        </is>
      </c>
      <c r="C3020" t="inlineStr">
        <is>
          <t>Million</t>
        </is>
      </c>
      <c r="D3020" t="inlineStr">
        <is>
          <t>QQQQ</t>
        </is>
      </c>
      <c r="E3020" t="inlineStr">
        <is>
          <t>Yes</t>
        </is>
      </c>
      <c r="U3020" t="n">
        <v>456</v>
      </c>
      <c r="V3020" t="n">
        <v>682</v>
      </c>
      <c r="W3020" t="n">
        <v>636</v>
      </c>
      <c r="Y3020" t="n">
        <v>2651</v>
      </c>
      <c r="Z3020" t="n">
        <v>432</v>
      </c>
      <c r="AA3020" t="n">
        <v>586</v>
      </c>
      <c r="AB3020" t="n">
        <v>587</v>
      </c>
      <c r="AD3020" t="n">
        <v>2396</v>
      </c>
      <c r="AE3020" t="n">
        <v>388</v>
      </c>
      <c r="AF3020" t="n">
        <v>426</v>
      </c>
      <c r="AG3020" t="n">
        <v>579</v>
      </c>
      <c r="AI3020" t="n">
        <v>2170</v>
      </c>
      <c r="AJ3020" t="n">
        <v>571</v>
      </c>
      <c r="AK3020" t="n">
        <v>586</v>
      </c>
      <c r="AL3020" t="n">
        <v>514</v>
      </c>
      <c r="AN3020" t="n">
        <v>2463</v>
      </c>
      <c r="AO3020" t="n">
        <v>572</v>
      </c>
      <c r="AP3020" t="n">
        <v>527</v>
      </c>
      <c r="AQ3020" t="n">
        <v>568</v>
      </c>
    </row>
    <row r="3021">
      <c r="A3021" t="inlineStr">
        <is>
          <t>Other revenue</t>
        </is>
      </c>
      <c r="C3021" t="inlineStr">
        <is>
          <t>Million</t>
        </is>
      </c>
      <c r="D3021" t="inlineStr">
        <is>
          <t>QQQQ</t>
        </is>
      </c>
      <c r="E3021" t="inlineStr">
        <is>
          <t>Yes</t>
        </is>
      </c>
      <c r="U3021" t="n">
        <v>3</v>
      </c>
      <c r="V3021" t="n">
        <v>4</v>
      </c>
      <c r="W3021" t="n">
        <v>4</v>
      </c>
      <c r="Y3021" t="n">
        <v>32</v>
      </c>
      <c r="Z3021" t="n">
        <v>7</v>
      </c>
      <c r="AA3021" t="n">
        <v>8</v>
      </c>
      <c r="AB3021" t="n">
        <v>10</v>
      </c>
      <c r="AD3021" t="n">
        <v>60</v>
      </c>
      <c r="AE3021" t="n">
        <v>20</v>
      </c>
      <c r="AF3021" t="n">
        <v>21</v>
      </c>
      <c r="AG3021" t="n">
        <v>16</v>
      </c>
      <c r="AI3021" t="n">
        <v>73</v>
      </c>
      <c r="AJ3021" t="n">
        <v>18</v>
      </c>
      <c r="AK3021" t="n">
        <v>23</v>
      </c>
      <c r="AL3021" t="n">
        <v>33</v>
      </c>
      <c r="AN3021" t="n">
        <v>97</v>
      </c>
      <c r="AO3021" t="n">
        <v>24</v>
      </c>
      <c r="AP3021" t="n">
        <v>32</v>
      </c>
      <c r="AQ3021" t="n">
        <v>29</v>
      </c>
    </row>
    <row r="3022">
      <c r="A3022" t="inlineStr">
        <is>
          <t>Total</t>
        </is>
      </c>
      <c r="C3022" t="inlineStr">
        <is>
          <t>Million</t>
        </is>
      </c>
      <c r="D3022" t="inlineStr">
        <is>
          <t>QQQQ</t>
        </is>
      </c>
      <c r="E3022" t="inlineStr">
        <is>
          <t>Yes</t>
        </is>
      </c>
      <c r="U3022" t="n">
        <v>459</v>
      </c>
      <c r="V3022" t="n">
        <v>686</v>
      </c>
      <c r="W3022" t="n">
        <v>640</v>
      </c>
      <c r="Y3022" t="n">
        <v>2683</v>
      </c>
      <c r="Z3022" t="n">
        <v>439</v>
      </c>
      <c r="AA3022" t="n">
        <v>594</v>
      </c>
      <c r="AB3022" t="n">
        <v>597</v>
      </c>
      <c r="AD3022" t="n">
        <v>2456</v>
      </c>
      <c r="AE3022" t="n">
        <v>408</v>
      </c>
      <c r="AF3022" t="n">
        <v>447</v>
      </c>
      <c r="AG3022" t="n">
        <v>595</v>
      </c>
      <c r="AI3022" t="n">
        <v>2243</v>
      </c>
      <c r="AJ3022" t="n">
        <v>589</v>
      </c>
      <c r="AK3022" t="n">
        <v>609</v>
      </c>
      <c r="AL3022" t="n">
        <v>547</v>
      </c>
      <c r="AN3022" t="n">
        <v>2560</v>
      </c>
      <c r="AO3022" t="n">
        <v>596</v>
      </c>
      <c r="AP3022" t="n">
        <v>559</v>
      </c>
      <c r="AQ3022" t="n">
        <v>597</v>
      </c>
    </row>
    <row r="3023">
      <c r="A3023" t="inlineStr">
        <is>
          <t>Total-c</t>
        </is>
      </c>
      <c r="U3023">
        <f>SUM(U3020:U3021)</f>
        <v/>
      </c>
      <c r="V3023">
        <f>SUM(V3020:V3021)</f>
        <v/>
      </c>
      <c r="W3023">
        <f>SUM(W3020:W3021)</f>
        <v/>
      </c>
      <c r="Y3023">
        <f>SUM(Y3020:Y3021)</f>
        <v/>
      </c>
      <c r="Z3023">
        <f>SUM(Z3020:Z3021)</f>
        <v/>
      </c>
      <c r="AA3023">
        <f>SUM(AA3020:AA3021)</f>
        <v/>
      </c>
      <c r="AB3023">
        <f>SUM(AB3020:AB3021)</f>
        <v/>
      </c>
      <c r="AD3023">
        <f>SUM(AD3020:AD3021)</f>
        <v/>
      </c>
      <c r="AE3023">
        <f>SUM(AE3020:AE3021)</f>
        <v/>
      </c>
      <c r="AF3023">
        <f>SUM(AF3020:AF3021)</f>
        <v/>
      </c>
      <c r="AG3023">
        <f>SUM(AG3020:AG3021)</f>
        <v/>
      </c>
      <c r="AI3023">
        <f>SUM(AI3020:AI3021)</f>
        <v/>
      </c>
      <c r="AJ3023">
        <f>SUM(AJ3020:AJ3021)</f>
        <v/>
      </c>
      <c r="AK3023">
        <f>SUM(AK3020:AK3021)</f>
        <v/>
      </c>
      <c r="AL3023">
        <f>SUM(AL3020:AL3021)</f>
        <v/>
      </c>
      <c r="AN3023">
        <f>SUM(AN3020:AN3021)</f>
        <v/>
      </c>
      <c r="AO3023">
        <f>SUM(AO3020:AO3021)</f>
        <v/>
      </c>
      <c r="AP3023">
        <f>SUM(AP3020:AP3021)</f>
        <v/>
      </c>
      <c r="AQ3023">
        <f>SUM(AQ3020:AQ3021)</f>
        <v/>
      </c>
    </row>
    <row r="3024">
      <c r="A3024" t="inlineStr">
        <is>
          <t>Sum check</t>
        </is>
      </c>
      <c r="U3024">
        <f>U3022-U3023</f>
        <v/>
      </c>
      <c r="V3024">
        <f>V3022-V3023</f>
        <v/>
      </c>
      <c r="W3024">
        <f>W3022-W3023</f>
        <v/>
      </c>
      <c r="Y3024">
        <f>Y3022-Y3023</f>
        <v/>
      </c>
      <c r="Z3024">
        <f>Z3022-Z3023</f>
        <v/>
      </c>
      <c r="AA3024">
        <f>AA3022-AA3023</f>
        <v/>
      </c>
      <c r="AB3024">
        <f>AB3022-AB3023</f>
        <v/>
      </c>
      <c r="AD3024">
        <f>AD3022-AD3023</f>
        <v/>
      </c>
      <c r="AE3024">
        <f>AE3022-AE3023</f>
        <v/>
      </c>
      <c r="AF3024">
        <f>AF3022-AF3023</f>
        <v/>
      </c>
      <c r="AG3024">
        <f>AG3022-AG3023</f>
        <v/>
      </c>
      <c r="AI3024">
        <f>AI3022-AI3023</f>
        <v/>
      </c>
      <c r="AJ3024">
        <f>AJ3022-AJ3023</f>
        <v/>
      </c>
      <c r="AK3024">
        <f>AK3022-AK3023</f>
        <v/>
      </c>
      <c r="AL3024">
        <f>AL3022-AL3023</f>
        <v/>
      </c>
      <c r="AN3024">
        <f>AN3022-AN3023</f>
        <v/>
      </c>
      <c r="AO3024">
        <f>AO3022-AO3023</f>
        <v/>
      </c>
      <c r="AP3024">
        <f>AP3022-AP3023</f>
        <v/>
      </c>
      <c r="AQ3024">
        <f>AQ3022-AQ3023</f>
        <v/>
      </c>
    </row>
    <row r="3025">
      <c r="A3025" t="inlineStr">
        <is>
          <t>Link check</t>
        </is>
      </c>
      <c r="U3025">
        <f>U3022-U711</f>
        <v/>
      </c>
      <c r="V3025">
        <f>V3022-V711</f>
        <v/>
      </c>
      <c r="W3025">
        <f>W3022-W711</f>
        <v/>
      </c>
      <c r="Y3025">
        <f>Y3022-Y711</f>
        <v/>
      </c>
      <c r="Z3025">
        <f>Z3022-Z711</f>
        <v/>
      </c>
      <c r="AA3025">
        <f>AA3022-AA711</f>
        <v/>
      </c>
      <c r="AB3025">
        <f>AB3022-AB711</f>
        <v/>
      </c>
      <c r="AD3025">
        <f>AD3022-AD711</f>
        <v/>
      </c>
      <c r="AE3025">
        <f>AE3022-AE711</f>
        <v/>
      </c>
      <c r="AF3025">
        <f>AF3022-AF711</f>
        <v/>
      </c>
      <c r="AG3025">
        <f>AG3022-AG711</f>
        <v/>
      </c>
      <c r="AI3025">
        <f>AI3022-AI711</f>
        <v/>
      </c>
      <c r="AJ3025">
        <f>AJ3022-AJ711</f>
        <v/>
      </c>
      <c r="AK3025">
        <f>AK3022-AK711</f>
        <v/>
      </c>
      <c r="AL3025">
        <f>AL3022-AL711</f>
        <v/>
      </c>
      <c r="AN3025">
        <f>AN3022-AN711</f>
        <v/>
      </c>
      <c r="AO3025">
        <f>AO3022-AO711</f>
        <v/>
      </c>
      <c r="AP3025">
        <f>AP3022-AP711</f>
        <v/>
      </c>
      <c r="AQ3025">
        <f>AQ3022-AQ711</f>
        <v/>
      </c>
    </row>
    <row r="3027">
      <c r="A3027" t="inlineStr">
        <is>
          <t>Real estate</t>
        </is>
      </c>
    </row>
    <row r="3028">
      <c r="A3028" t="inlineStr">
        <is>
          <t>Revenue from contracts with customers</t>
        </is>
      </c>
      <c r="C3028" t="inlineStr">
        <is>
          <t>Million</t>
        </is>
      </c>
      <c r="D3028" t="inlineStr">
        <is>
          <t>QQQQ</t>
        </is>
      </c>
      <c r="E3028" t="inlineStr">
        <is>
          <t>Yes</t>
        </is>
      </c>
      <c r="U3028" t="n">
        <v>683</v>
      </c>
      <c r="V3028" t="n">
        <v>765</v>
      </c>
      <c r="W3028" t="n">
        <v>812</v>
      </c>
      <c r="Y3028" t="n">
        <v>3107</v>
      </c>
      <c r="Z3028" t="n">
        <v>943</v>
      </c>
      <c r="AA3028" t="n">
        <v>895</v>
      </c>
      <c r="AB3028" t="n">
        <v>843</v>
      </c>
      <c r="AD3028" t="n">
        <v>3833</v>
      </c>
      <c r="AE3028" t="n">
        <v>859</v>
      </c>
      <c r="AF3028" t="n">
        <v>402</v>
      </c>
      <c r="AG3028" t="n">
        <v>595</v>
      </c>
      <c r="AI3028" t="n">
        <v>2403</v>
      </c>
      <c r="AJ3028" t="n">
        <v>531</v>
      </c>
      <c r="AK3028" t="n">
        <v>685</v>
      </c>
      <c r="AL3028" t="n">
        <v>996</v>
      </c>
      <c r="AN3028" t="n">
        <v>3259</v>
      </c>
      <c r="AO3028" t="n">
        <v>965</v>
      </c>
      <c r="AP3028" t="n">
        <v>1119</v>
      </c>
      <c r="AQ3028" t="n">
        <v>1116</v>
      </c>
    </row>
    <row r="3029">
      <c r="A3029" t="inlineStr">
        <is>
          <t>Other revenue</t>
        </is>
      </c>
      <c r="C3029" t="inlineStr">
        <is>
          <t>Million</t>
        </is>
      </c>
      <c r="D3029" t="inlineStr">
        <is>
          <t>QQQQ</t>
        </is>
      </c>
      <c r="E3029" t="inlineStr">
        <is>
          <t>Yes</t>
        </is>
      </c>
      <c r="U3029" t="n">
        <v>1193</v>
      </c>
      <c r="V3029" t="n">
        <v>1029</v>
      </c>
      <c r="W3029" t="n">
        <v>1218</v>
      </c>
      <c r="Y3029" t="n">
        <v>4968</v>
      </c>
      <c r="Z3029" t="n">
        <v>1647</v>
      </c>
      <c r="AA3029" t="n">
        <v>1665</v>
      </c>
      <c r="AB3029" t="n">
        <v>1857</v>
      </c>
      <c r="AD3029" t="n">
        <v>6609</v>
      </c>
      <c r="AE3029" t="n">
        <v>1756</v>
      </c>
      <c r="AF3029" t="n">
        <v>1446</v>
      </c>
      <c r="AG3029" t="n">
        <v>1599</v>
      </c>
      <c r="AI3029" t="n">
        <v>6448</v>
      </c>
      <c r="AJ3029" t="n">
        <v>1563</v>
      </c>
      <c r="AK3029" t="n">
        <v>1541</v>
      </c>
      <c r="AL3029" t="n">
        <v>1576</v>
      </c>
      <c r="AN3029" t="n">
        <v>6664</v>
      </c>
      <c r="AO3029" t="n">
        <v>2022</v>
      </c>
      <c r="AP3029" t="n">
        <v>1638</v>
      </c>
      <c r="AQ3029" t="n">
        <v>1694</v>
      </c>
    </row>
    <row r="3030">
      <c r="A3030" t="inlineStr">
        <is>
          <t>Total</t>
        </is>
      </c>
      <c r="C3030" t="inlineStr">
        <is>
          <t>Million</t>
        </is>
      </c>
      <c r="D3030" t="inlineStr">
        <is>
          <t>QQQQ</t>
        </is>
      </c>
      <c r="E3030" t="inlineStr">
        <is>
          <t>Yes</t>
        </is>
      </c>
      <c r="U3030" t="n">
        <v>1876</v>
      </c>
      <c r="V3030" t="n">
        <v>1794</v>
      </c>
      <c r="W3030" t="n">
        <v>2030</v>
      </c>
      <c r="Y3030" t="n">
        <v>8075</v>
      </c>
      <c r="Z3030" t="n">
        <v>2590</v>
      </c>
      <c r="AA3030" t="n">
        <v>2560</v>
      </c>
      <c r="AB3030" t="n">
        <v>2700</v>
      </c>
      <c r="AD3030" t="n">
        <v>10442</v>
      </c>
      <c r="AE3030" t="n">
        <v>2615</v>
      </c>
      <c r="AF3030" t="n">
        <v>1848</v>
      </c>
      <c r="AG3030" t="n">
        <v>2194</v>
      </c>
      <c r="AI3030" t="n">
        <v>8851</v>
      </c>
      <c r="AJ3030" t="n">
        <v>2094</v>
      </c>
      <c r="AK3030" t="n">
        <v>2226</v>
      </c>
      <c r="AL3030" t="n">
        <v>2572</v>
      </c>
      <c r="AN3030" t="n">
        <v>9923</v>
      </c>
      <c r="AO3030" t="n">
        <v>2987</v>
      </c>
      <c r="AP3030" t="n">
        <v>2757</v>
      </c>
      <c r="AQ3030" t="n">
        <v>2810</v>
      </c>
    </row>
    <row r="3031">
      <c r="A3031" t="inlineStr">
        <is>
          <t>Total-c</t>
        </is>
      </c>
      <c r="U3031">
        <f>SUM(U3028:U3029)</f>
        <v/>
      </c>
      <c r="V3031">
        <f>SUM(V3028:V3029)</f>
        <v/>
      </c>
      <c r="W3031">
        <f>SUM(W3028:W3029)</f>
        <v/>
      </c>
      <c r="Y3031">
        <f>SUM(Y3028:Y3029)</f>
        <v/>
      </c>
      <c r="Z3031">
        <f>SUM(Z3028:Z3029)</f>
        <v/>
      </c>
      <c r="AA3031">
        <f>SUM(AA3028:AA3029)</f>
        <v/>
      </c>
      <c r="AB3031">
        <f>SUM(AB3028:AB3029)</f>
        <v/>
      </c>
      <c r="AD3031">
        <f>SUM(AD3028:AD3029)</f>
        <v/>
      </c>
      <c r="AE3031">
        <f>SUM(AE3028:AE3029)</f>
        <v/>
      </c>
      <c r="AF3031">
        <f>SUM(AF3028:AF3029)</f>
        <v/>
      </c>
      <c r="AG3031">
        <f>SUM(AG3028:AG3029)</f>
        <v/>
      </c>
      <c r="AI3031">
        <f>SUM(AI3028:AI3029)</f>
        <v/>
      </c>
      <c r="AJ3031">
        <f>SUM(AJ3028:AJ3029)</f>
        <v/>
      </c>
      <c r="AK3031">
        <f>SUM(AK3028:AK3029)</f>
        <v/>
      </c>
      <c r="AL3031">
        <f>SUM(AL3028:AL3029)</f>
        <v/>
      </c>
      <c r="AN3031">
        <f>SUM(AN3028:AN3029)</f>
        <v/>
      </c>
      <c r="AO3031">
        <f>SUM(AO3028:AO3029)</f>
        <v/>
      </c>
      <c r="AP3031">
        <f>SUM(AP3028:AP3029)</f>
        <v/>
      </c>
      <c r="AQ3031">
        <f>SUM(AQ3028:AQ3029)</f>
        <v/>
      </c>
    </row>
    <row r="3032">
      <c r="A3032" t="inlineStr">
        <is>
          <t>Sum check</t>
        </is>
      </c>
      <c r="U3032">
        <f>U3030-U3031</f>
        <v/>
      </c>
      <c r="V3032">
        <f>V3030-V3031</f>
        <v/>
      </c>
      <c r="W3032">
        <f>W3030-W3031</f>
        <v/>
      </c>
      <c r="Y3032">
        <f>Y3030-Y3031</f>
        <v/>
      </c>
      <c r="Z3032">
        <f>Z3030-Z3031</f>
        <v/>
      </c>
      <c r="AA3032">
        <f>AA3030-AA3031</f>
        <v/>
      </c>
      <c r="AB3032">
        <f>AB3030-AB3031</f>
        <v/>
      </c>
      <c r="AD3032">
        <f>AD3030-AD3031</f>
        <v/>
      </c>
      <c r="AE3032">
        <f>AE3030-AE3031</f>
        <v/>
      </c>
      <c r="AF3032">
        <f>AF3030-AF3031</f>
        <v/>
      </c>
      <c r="AG3032">
        <f>AG3030-AG3031</f>
        <v/>
      </c>
      <c r="AI3032">
        <f>AI3030-AI3031</f>
        <v/>
      </c>
      <c r="AJ3032">
        <f>AJ3030-AJ3031</f>
        <v/>
      </c>
      <c r="AK3032">
        <f>AK3030-AK3031</f>
        <v/>
      </c>
      <c r="AL3032">
        <f>AL3030-AL3031</f>
        <v/>
      </c>
      <c r="AN3032">
        <f>AN3030-AN3031</f>
        <v/>
      </c>
      <c r="AO3032">
        <f>AO3030-AO3031</f>
        <v/>
      </c>
      <c r="AP3032">
        <f>AP3030-AP3031</f>
        <v/>
      </c>
      <c r="AQ3032">
        <f>AQ3030-AQ3031</f>
        <v/>
      </c>
    </row>
    <row r="3033">
      <c r="A3033" t="inlineStr">
        <is>
          <t>Link check</t>
        </is>
      </c>
      <c r="U3033">
        <f>U3030-U263</f>
        <v/>
      </c>
      <c r="V3033">
        <f>V3030-V263</f>
        <v/>
      </c>
      <c r="W3033">
        <f>W3030-W263</f>
        <v/>
      </c>
      <c r="Y3033">
        <f>Y3030-Y263</f>
        <v/>
      </c>
      <c r="Z3033">
        <f>Z3030-Z263</f>
        <v/>
      </c>
      <c r="AA3033">
        <f>AA3030-AA263</f>
        <v/>
      </c>
      <c r="AB3033">
        <f>AB3030-AB263</f>
        <v/>
      </c>
      <c r="AD3033">
        <f>AD3030-AD263</f>
        <v/>
      </c>
      <c r="AE3033">
        <f>AE3030-AE263</f>
        <v/>
      </c>
      <c r="AF3033">
        <f>AF3030-AF263</f>
        <v/>
      </c>
      <c r="AG3033">
        <f>AG3030-AG263</f>
        <v/>
      </c>
      <c r="AI3033">
        <f>AI3030-AI263</f>
        <v/>
      </c>
      <c r="AJ3033">
        <f>AJ3030-AJ263</f>
        <v/>
      </c>
      <c r="AK3033">
        <f>AK3030-AK263</f>
        <v/>
      </c>
      <c r="AL3033">
        <f>AL3030-AL263</f>
        <v/>
      </c>
      <c r="AN3033">
        <f>AN3030-AN263</f>
        <v/>
      </c>
      <c r="AO3033">
        <f>AO3030-AO263</f>
        <v/>
      </c>
      <c r="AP3033">
        <f>AP3030-AP263</f>
        <v/>
      </c>
      <c r="AQ3033">
        <f>AQ3030-AQ263</f>
        <v/>
      </c>
    </row>
    <row r="3035">
      <c r="A3035" t="inlineStr">
        <is>
          <t>Real estate (post restructuring in Q4 2022)</t>
        </is>
      </c>
    </row>
    <row r="3036">
      <c r="A3036" t="inlineStr">
        <is>
          <t>Revenue from contracts with customers</t>
        </is>
      </c>
      <c r="C3036" t="inlineStr">
        <is>
          <t>Million</t>
        </is>
      </c>
      <c r="D3036" t="inlineStr">
        <is>
          <t>QQQQ</t>
        </is>
      </c>
      <c r="AS3036" t="n">
        <v>6535</v>
      </c>
      <c r="AT3036" t="n">
        <v>1658</v>
      </c>
    </row>
    <row r="3037">
      <c r="A3037" t="inlineStr">
        <is>
          <t>Other revenue</t>
        </is>
      </c>
      <c r="C3037" t="inlineStr">
        <is>
          <t>Million</t>
        </is>
      </c>
      <c r="D3037" t="inlineStr">
        <is>
          <t>QQQQ</t>
        </is>
      </c>
      <c r="AS3037" t="n">
        <v>7268</v>
      </c>
      <c r="AT3037" t="n">
        <v>1768</v>
      </c>
    </row>
    <row r="3038">
      <c r="A3038" t="inlineStr">
        <is>
          <t>Total</t>
        </is>
      </c>
      <c r="C3038" t="inlineStr">
        <is>
          <t>Million</t>
        </is>
      </c>
      <c r="D3038" t="inlineStr">
        <is>
          <t>QQQQ</t>
        </is>
      </c>
      <c r="AS3038" t="n">
        <v>13803</v>
      </c>
      <c r="AT3038" t="n">
        <v>3426</v>
      </c>
    </row>
    <row r="3039">
      <c r="A3039" t="inlineStr">
        <is>
          <t>Total-c</t>
        </is>
      </c>
      <c r="AS3039">
        <f>SUM(AS3036:AS3037)</f>
        <v/>
      </c>
      <c r="AT3039">
        <f>SUM(AT3036:AT3037)</f>
        <v/>
      </c>
    </row>
    <row r="3040">
      <c r="A3040" t="inlineStr">
        <is>
          <t>Sum check</t>
        </is>
      </c>
      <c r="AS3040">
        <f>AS3038-AS3039</f>
        <v/>
      </c>
      <c r="AT3040">
        <f>AT3038-AT3039</f>
        <v/>
      </c>
    </row>
    <row r="3041">
      <c r="A3041" t="inlineStr">
        <is>
          <t>Link check</t>
        </is>
      </c>
      <c r="AS3041">
        <f>AS3038-AS280</f>
        <v/>
      </c>
      <c r="AT3041">
        <f>AT3038-AT280</f>
        <v/>
      </c>
    </row>
    <row r="3043">
      <c r="A3043" t="inlineStr">
        <is>
          <t>Total revenues</t>
        </is>
      </c>
    </row>
    <row r="3044">
      <c r="A3044" t="inlineStr">
        <is>
          <t>Revenue from contracts with customers</t>
        </is>
      </c>
      <c r="C3044" t="inlineStr">
        <is>
          <t>Million</t>
        </is>
      </c>
      <c r="D3044" t="inlineStr">
        <is>
          <t>QQQQ</t>
        </is>
      </c>
      <c r="E3044" t="inlineStr">
        <is>
          <t>Yes</t>
        </is>
      </c>
      <c r="U3044" t="n">
        <v>11280</v>
      </c>
      <c r="V3044" t="n">
        <v>12067</v>
      </c>
      <c r="W3044" t="n">
        <v>13458</v>
      </c>
      <c r="Y3044" t="n">
        <v>51161</v>
      </c>
      <c r="Z3044" t="n">
        <v>13033</v>
      </c>
      <c r="AA3044" t="n">
        <v>14845</v>
      </c>
      <c r="AB3044" t="n">
        <v>15648</v>
      </c>
      <c r="AD3044" t="n">
        <v>58799</v>
      </c>
      <c r="AE3044" t="n">
        <v>14130</v>
      </c>
      <c r="AF3044" t="n">
        <v>10504</v>
      </c>
      <c r="AG3044" t="n">
        <v>13850</v>
      </c>
      <c r="AI3044" t="n">
        <v>52786</v>
      </c>
      <c r="AJ3044" t="n">
        <v>14092</v>
      </c>
      <c r="AK3044" t="n">
        <v>15702</v>
      </c>
      <c r="AL3044" t="n">
        <v>16953</v>
      </c>
      <c r="AN3044" t="n">
        <v>65831</v>
      </c>
      <c r="AO3044" t="n">
        <v>18937</v>
      </c>
      <c r="AP3044" t="n">
        <v>20613</v>
      </c>
      <c r="AQ3044" t="n">
        <v>20599</v>
      </c>
      <c r="AS3044" t="n">
        <v>81436</v>
      </c>
      <c r="AT3044" t="n">
        <v>20396</v>
      </c>
    </row>
    <row r="3045">
      <c r="A3045" t="inlineStr">
        <is>
          <t>Other revenue</t>
        </is>
      </c>
      <c r="C3045" t="inlineStr">
        <is>
          <t>Million</t>
        </is>
      </c>
      <c r="D3045" t="inlineStr">
        <is>
          <t>QQQQ</t>
        </is>
      </c>
      <c r="E3045" t="inlineStr">
        <is>
          <t>Yes</t>
        </is>
      </c>
      <c r="U3045" t="n">
        <v>1351</v>
      </c>
      <c r="V3045" t="n">
        <v>1209</v>
      </c>
      <c r="W3045" t="n">
        <v>1400</v>
      </c>
      <c r="Y3045" t="n">
        <v>5610</v>
      </c>
      <c r="Z3045" t="n">
        <v>2175</v>
      </c>
      <c r="AA3045" t="n">
        <v>2079</v>
      </c>
      <c r="AB3045" t="n">
        <v>2227</v>
      </c>
      <c r="AD3045" t="n">
        <v>9027</v>
      </c>
      <c r="AE3045" t="n">
        <v>2456</v>
      </c>
      <c r="AF3045" t="n">
        <v>2325</v>
      </c>
      <c r="AG3045" t="n">
        <v>2399</v>
      </c>
      <c r="AI3045" t="n">
        <v>9966</v>
      </c>
      <c r="AJ3045" t="n">
        <v>2318</v>
      </c>
      <c r="AK3045" t="n">
        <v>2584</v>
      </c>
      <c r="AL3045" t="n">
        <v>2295</v>
      </c>
      <c r="AN3045" t="n">
        <v>9900</v>
      </c>
      <c r="AO3045" t="n">
        <v>2945</v>
      </c>
      <c r="AP3045" t="n">
        <v>2643</v>
      </c>
      <c r="AQ3045" t="n">
        <v>2819</v>
      </c>
      <c r="AS3045" t="n">
        <v>11333</v>
      </c>
      <c r="AT3045" t="n">
        <v>2901</v>
      </c>
    </row>
    <row r="3046">
      <c r="A3046" t="inlineStr">
        <is>
          <t>Total</t>
        </is>
      </c>
      <c r="C3046" t="inlineStr">
        <is>
          <t>Million</t>
        </is>
      </c>
      <c r="D3046" t="inlineStr">
        <is>
          <t>QQQQ</t>
        </is>
      </c>
      <c r="E3046" t="inlineStr">
        <is>
          <t>Yes</t>
        </is>
      </c>
      <c r="U3046" t="n">
        <v>12631</v>
      </c>
      <c r="V3046" t="n">
        <v>13276</v>
      </c>
      <c r="W3046" t="n">
        <v>14858</v>
      </c>
      <c r="Y3046" t="n">
        <v>56771</v>
      </c>
      <c r="Z3046" t="n">
        <v>15208</v>
      </c>
      <c r="AA3046" t="n">
        <v>16924</v>
      </c>
      <c r="AB3046" t="n">
        <v>17875</v>
      </c>
      <c r="AD3046" t="n">
        <v>67826</v>
      </c>
      <c r="AE3046" t="n">
        <v>16586</v>
      </c>
      <c r="AF3046" t="n">
        <v>12829</v>
      </c>
      <c r="AG3046" t="n">
        <v>16249</v>
      </c>
      <c r="AI3046" t="n">
        <v>62752</v>
      </c>
      <c r="AJ3046" t="n">
        <v>16410</v>
      </c>
      <c r="AK3046" t="n">
        <v>18286</v>
      </c>
      <c r="AL3046" t="n">
        <v>19248</v>
      </c>
      <c r="AN3046" t="n">
        <v>75731</v>
      </c>
      <c r="AO3046" t="n">
        <v>21882</v>
      </c>
      <c r="AP3046" t="n">
        <v>23256</v>
      </c>
      <c r="AQ3046" t="n">
        <v>23418</v>
      </c>
      <c r="AS3046" t="n">
        <v>92769</v>
      </c>
      <c r="AT3046" t="n">
        <v>23297</v>
      </c>
    </row>
    <row r="3047">
      <c r="A3047" t="inlineStr">
        <is>
          <t>Total-c</t>
        </is>
      </c>
      <c r="U3047">
        <f>SUM(U3044:U3045)</f>
        <v/>
      </c>
      <c r="V3047">
        <f>SUM(V3044:V3045)</f>
        <v/>
      </c>
      <c r="W3047">
        <f>SUM(W3044:W3045)</f>
        <v/>
      </c>
      <c r="Y3047">
        <f>SUM(Y3044:Y3045)</f>
        <v/>
      </c>
      <c r="Z3047">
        <f>SUM(Z3044:Z3045)</f>
        <v/>
      </c>
      <c r="AA3047">
        <f>SUM(AA3044:AA3045)</f>
        <v/>
      </c>
      <c r="AB3047">
        <f>SUM(AB3044:AB3045)</f>
        <v/>
      </c>
      <c r="AD3047">
        <f>SUM(AD3044:AD3045)</f>
        <v/>
      </c>
      <c r="AE3047">
        <f>SUM(AE3044:AE3045)</f>
        <v/>
      </c>
      <c r="AF3047">
        <f>SUM(AF3044:AF3045)</f>
        <v/>
      </c>
      <c r="AG3047">
        <f>SUM(AG3044:AG3045)</f>
        <v/>
      </c>
      <c r="AI3047">
        <f>SUM(AI3044:AI3045)</f>
        <v/>
      </c>
      <c r="AJ3047">
        <f>SUM(AJ3044:AJ3045)</f>
        <v/>
      </c>
      <c r="AK3047">
        <f>SUM(AK3044:AK3045)</f>
        <v/>
      </c>
      <c r="AL3047">
        <f>SUM(AL3044:AL3045)</f>
        <v/>
      </c>
      <c r="AN3047">
        <f>SUM(AN3044:AN3045)</f>
        <v/>
      </c>
      <c r="AO3047">
        <f>SUM(AO3044:AO3045)</f>
        <v/>
      </c>
      <c r="AP3047">
        <f>SUM(AP3044:AP3045)</f>
        <v/>
      </c>
      <c r="AQ3047">
        <f>SUM(AQ3044:AQ3045)</f>
        <v/>
      </c>
      <c r="AS3047">
        <f>SUM(AS3044:AS3045)</f>
        <v/>
      </c>
      <c r="AT3047">
        <f>SUM(AT3044:AT3045)</f>
        <v/>
      </c>
    </row>
    <row r="3048">
      <c r="A3048" t="inlineStr">
        <is>
          <t>Sum check 1</t>
        </is>
      </c>
      <c r="U3048">
        <f>U3046-U3047</f>
        <v/>
      </c>
      <c r="V3048">
        <f>V3046-V3047</f>
        <v/>
      </c>
      <c r="W3048">
        <f>W3046-W3047</f>
        <v/>
      </c>
      <c r="Y3048">
        <f>Y3046-Y3047</f>
        <v/>
      </c>
      <c r="Z3048">
        <f>Z3046-Z3047</f>
        <v/>
      </c>
      <c r="AA3048">
        <f>AA3046-AA3047</f>
        <v/>
      </c>
      <c r="AB3048">
        <f>AB3046-AB3047</f>
        <v/>
      </c>
      <c r="AD3048">
        <f>AD3046-AD3047</f>
        <v/>
      </c>
      <c r="AE3048">
        <f>AE3046-AE3047</f>
        <v/>
      </c>
      <c r="AF3048">
        <f>AF3046-AF3047</f>
        <v/>
      </c>
      <c r="AG3048">
        <f>AG3046-AG3047</f>
        <v/>
      </c>
      <c r="AI3048">
        <f>AI3046-AI3047</f>
        <v/>
      </c>
      <c r="AJ3048">
        <f>AJ3046-AJ3047</f>
        <v/>
      </c>
      <c r="AK3048">
        <f>AK3046-AK3047</f>
        <v/>
      </c>
      <c r="AL3048">
        <f>AL3046-AL3047</f>
        <v/>
      </c>
      <c r="AN3048">
        <f>AN3046-AN3047</f>
        <v/>
      </c>
      <c r="AO3048">
        <f>AO3046-AO3047</f>
        <v/>
      </c>
      <c r="AP3048">
        <f>AP3046-AP3047</f>
        <v/>
      </c>
      <c r="AQ3048">
        <f>AQ3046-AQ3047</f>
        <v/>
      </c>
      <c r="AS3048">
        <f>AS3046-AS3047</f>
        <v/>
      </c>
      <c r="AT3048">
        <f>AT3046-AT3047</f>
        <v/>
      </c>
    </row>
    <row r="3049">
      <c r="A3049" t="inlineStr">
        <is>
          <t>Sum check 2</t>
        </is>
      </c>
      <c r="U3049">
        <f>U3046-SUM(U3039,U3023,U3015,U2999,U2991,U2983,U2976,U3031,U3007)</f>
        <v/>
      </c>
      <c r="V3049">
        <f>V3046-SUM(V3039,V3023,V3015,V2999,V2991,V2983,V2976,V3031,V3007)</f>
        <v/>
      </c>
      <c r="W3049">
        <f>W3046-SUM(W3039,W3023,W3015,W2999,W2991,W2983,W2976,W3031,W3007)</f>
        <v/>
      </c>
      <c r="Y3049">
        <f>Y3046-SUM(Y3039,Y3023,Y3015,Y2999,Y2991,Y2983,Y2976,Y3031,Y3007)</f>
        <v/>
      </c>
      <c r="Z3049">
        <f>Z3046-SUM(Z3039,Z3023,Z3015,Z2999,Z2991,Z2983,Z2976,Z3031,Z3007)</f>
        <v/>
      </c>
      <c r="AA3049">
        <f>AA3046-SUM(AA3039,AA3023,AA3015,AA2999,AA2991,AA2983,AA2976,AA3031,AA3007)</f>
        <v/>
      </c>
      <c r="AB3049">
        <f>AB3046-SUM(AB3039,AB3023,AB3015,AB2999,AB2991,AB2983,AB2976,AB3031,AB3007)</f>
        <v/>
      </c>
      <c r="AD3049">
        <f>AD3046-SUM(AD3039,AD3023,AD3015,AD2999,AD2991,AD2983,AD2976,AD3031,AD3007)</f>
        <v/>
      </c>
      <c r="AE3049">
        <f>AE3046-SUM(AE3039,AE3023,AE3015,AE2999,AE2991,AE2983,AE2976,AE3031,AE3007)</f>
        <v/>
      </c>
      <c r="AF3049">
        <f>AF3046-SUM(AF3039,AF3023,AF3015,AF2999,AF2991,AF2983,AF2976,AF3031,AF3007)</f>
        <v/>
      </c>
      <c r="AG3049">
        <f>AG3046-SUM(AG3039,AG3023,AG3015,AG2999,AG2991,AG2983,AG2976,AG3031,AG3007)</f>
        <v/>
      </c>
      <c r="AI3049">
        <f>AI3046-SUM(AI3039,AI3023,AI3015,AI2999,AI2991,AI2983,AI2976,AI3031,AI3007)</f>
        <v/>
      </c>
      <c r="AJ3049">
        <f>AJ3046-SUM(AJ3039,AJ3023,AJ3015,AJ2999,AJ2991,AJ2983,AJ2976,AJ3031,AJ3007)</f>
        <v/>
      </c>
      <c r="AK3049">
        <f>AK3046-SUM(AK3039,AK3023,AK3015,AK2999,AK2991,AK2983,AK2976,AK3031,AK3007)</f>
        <v/>
      </c>
      <c r="AL3049">
        <f>AL3046-SUM(AL3039,AL3023,AL3015,AL2999,AL2991,AL2983,AL2976,AL3031,AL3007)</f>
        <v/>
      </c>
      <c r="AN3049">
        <f>AN3046-SUM(AN3039,AN3023,AN3015,AN2999,AN2991,AN2983,AN2976,AN3031,AN3007)</f>
        <v/>
      </c>
      <c r="AO3049">
        <f>AO3046-SUM(AO3039,AO3023,AO3015,AO2999,AO2991,AO2983,AO2976,AO3031,AO3007)</f>
        <v/>
      </c>
      <c r="AP3049">
        <f>AP3046-SUM(AP3039,AP3023,AP3015,AP2999,AP2991,AP2983,AP2976,AP3031,AP3007)</f>
        <v/>
      </c>
      <c r="AQ3049">
        <f>AQ3046-SUM(AQ3039,AQ3023,AQ3015,AQ2999,AQ2991,AQ2983,AQ2976,AQ3031,AQ3007)</f>
        <v/>
      </c>
      <c r="AS3049">
        <f>AS3046-SUM(AS3039,AS3023,AS3015,AS2999,AS2991,AS2983,AS2976,AS3031,AS3007)</f>
        <v/>
      </c>
      <c r="AT3049">
        <f>AT3046-SUM(AT3039,AT3023,AT3015,AT2999,AT2991,AT2983,AT2976,AT3031,AT3007)</f>
        <v/>
      </c>
    </row>
    <row r="3050">
      <c r="A3050" t="inlineStr">
        <is>
          <t>Link check</t>
        </is>
      </c>
      <c r="U3050">
        <f>U3046-U931</f>
        <v/>
      </c>
      <c r="V3050">
        <f>V3046-V931</f>
        <v/>
      </c>
      <c r="W3050">
        <f>W3046-W931</f>
        <v/>
      </c>
      <c r="Y3050">
        <f>Y3046-Y931</f>
        <v/>
      </c>
      <c r="Z3050">
        <f>Z3046-Z931</f>
        <v/>
      </c>
      <c r="AA3050">
        <f>AA3046-AA931</f>
        <v/>
      </c>
      <c r="AB3050">
        <f>AB3046-AB931</f>
        <v/>
      </c>
      <c r="AD3050">
        <f>AD3046-AD931</f>
        <v/>
      </c>
      <c r="AE3050">
        <f>AE3046-AE931</f>
        <v/>
      </c>
      <c r="AF3050">
        <f>AF3046-AF931</f>
        <v/>
      </c>
      <c r="AG3050">
        <f>AG3046-AG931</f>
        <v/>
      </c>
      <c r="AI3050">
        <f>AI3046-AI931</f>
        <v/>
      </c>
      <c r="AJ3050">
        <f>AJ3046-AJ931</f>
        <v/>
      </c>
      <c r="AK3050">
        <f>AK3046-AK931</f>
        <v/>
      </c>
      <c r="AL3050">
        <f>AL3046-AL931</f>
        <v/>
      </c>
      <c r="AN3050">
        <f>AN3046-AN931</f>
        <v/>
      </c>
      <c r="AO3050">
        <f>AO3046-AO931</f>
        <v/>
      </c>
      <c r="AP3050">
        <f>AP3046-AP931</f>
        <v/>
      </c>
      <c r="AQ3050">
        <f>AQ3046-AQ931</f>
        <v/>
      </c>
      <c r="AS3050">
        <f>AS3046-AS931</f>
        <v/>
      </c>
      <c r="AT3050">
        <f>AT3046-AT931</f>
        <v/>
      </c>
    </row>
    <row r="3052">
      <c r="A3052" t="inlineStr">
        <is>
          <t>Timing of Recognition of Revenue from Contracts with Customers</t>
        </is>
      </c>
    </row>
    <row r="3053">
      <c r="A3053" t="inlineStr">
        <is>
          <t>Asset management</t>
        </is>
      </c>
    </row>
    <row r="3054">
      <c r="A3054" t="inlineStr">
        <is>
          <t>Services transferred over a period of time</t>
        </is>
      </c>
      <c r="C3054" t="inlineStr">
        <is>
          <t>Million</t>
        </is>
      </c>
      <c r="D3054" t="inlineStr">
        <is>
          <t>QQQQ</t>
        </is>
      </c>
      <c r="E3054" t="inlineStr">
        <is>
          <t>Yes</t>
        </is>
      </c>
      <c r="U3054" t="n">
        <v>63</v>
      </c>
      <c r="V3054" t="n">
        <v>18</v>
      </c>
      <c r="W3054" t="n">
        <v>48</v>
      </c>
      <c r="Y3054" t="n">
        <v>187</v>
      </c>
      <c r="Z3054" t="n">
        <v>46</v>
      </c>
      <c r="AA3054" t="n">
        <v>61</v>
      </c>
      <c r="AB3054" t="n">
        <v>52</v>
      </c>
      <c r="AD3054" t="n">
        <v>271</v>
      </c>
      <c r="AE3054" t="n">
        <v>61</v>
      </c>
      <c r="AF3054" t="n">
        <v>55</v>
      </c>
      <c r="AG3054" t="n">
        <v>61</v>
      </c>
      <c r="AI3054" t="n">
        <v>246</v>
      </c>
      <c r="AJ3054" t="n">
        <v>77</v>
      </c>
      <c r="AK3054" t="n">
        <v>91</v>
      </c>
      <c r="AL3054" t="n">
        <v>77</v>
      </c>
      <c r="AN3054" t="n">
        <v>306</v>
      </c>
      <c r="AO3054" t="n">
        <v>105</v>
      </c>
      <c r="AP3054" t="n">
        <v>135</v>
      </c>
      <c r="AQ3054" t="n">
        <v>126</v>
      </c>
      <c r="AS3054" t="n">
        <v>653</v>
      </c>
      <c r="AT3054" t="n">
        <v>126</v>
      </c>
    </row>
    <row r="3055">
      <c r="A3055" t="inlineStr">
        <is>
          <t>Total</t>
        </is>
      </c>
      <c r="C3055" t="inlineStr">
        <is>
          <t>Million</t>
        </is>
      </c>
      <c r="D3055" t="inlineStr">
        <is>
          <t>QQQQ</t>
        </is>
      </c>
      <c r="E3055" t="inlineStr">
        <is>
          <t>Yes</t>
        </is>
      </c>
      <c r="U3055" t="n">
        <v>63</v>
      </c>
      <c r="V3055" t="n">
        <v>18</v>
      </c>
      <c r="W3055" t="n">
        <v>48</v>
      </c>
      <c r="Y3055" t="n">
        <v>187</v>
      </c>
      <c r="Z3055" t="n">
        <v>46</v>
      </c>
      <c r="AA3055" t="n">
        <v>61</v>
      </c>
      <c r="AB3055" t="n">
        <v>52</v>
      </c>
      <c r="AD3055" t="n">
        <v>271</v>
      </c>
      <c r="AE3055" t="n">
        <v>61</v>
      </c>
      <c r="AF3055" t="n">
        <v>55</v>
      </c>
      <c r="AG3055" t="n">
        <v>61</v>
      </c>
      <c r="AI3055" t="n">
        <v>246</v>
      </c>
      <c r="AJ3055" t="n">
        <v>77</v>
      </c>
      <c r="AK3055" t="n">
        <v>91</v>
      </c>
      <c r="AL3055" t="n">
        <v>77</v>
      </c>
      <c r="AN3055" t="n">
        <v>306</v>
      </c>
      <c r="AO3055" t="n">
        <v>105</v>
      </c>
      <c r="AP3055" t="n">
        <v>135</v>
      </c>
      <c r="AQ3055" t="n">
        <v>126</v>
      </c>
      <c r="AS3055" t="n">
        <v>653</v>
      </c>
      <c r="AT3055" t="n">
        <v>126</v>
      </c>
    </row>
    <row r="3056">
      <c r="A3056" t="inlineStr">
        <is>
          <t>Link check</t>
        </is>
      </c>
      <c r="U3056">
        <f>U3055-U155</f>
        <v/>
      </c>
      <c r="V3056">
        <f>V3055-V155</f>
        <v/>
      </c>
      <c r="W3056">
        <f>W3055-W155</f>
        <v/>
      </c>
      <c r="Y3056">
        <f>Y3055-Y155</f>
        <v/>
      </c>
      <c r="Z3056">
        <f>Z3055-Z155</f>
        <v/>
      </c>
      <c r="AA3056">
        <f>AA3055-AA155</f>
        <v/>
      </c>
      <c r="AB3056">
        <f>AB3055-AB155</f>
        <v/>
      </c>
      <c r="AD3056">
        <f>AD3055-AD155</f>
        <v/>
      </c>
      <c r="AE3056">
        <f>AE3055-AE155</f>
        <v/>
      </c>
      <c r="AF3056">
        <f>AF3055-AF155</f>
        <v/>
      </c>
      <c r="AG3056">
        <f>AG3055-AG155</f>
        <v/>
      </c>
      <c r="AI3056">
        <f>AI3055-AI155</f>
        <v/>
      </c>
      <c r="AJ3056">
        <f>AJ3055-AJ155</f>
        <v/>
      </c>
      <c r="AK3056">
        <f>AK3055-AK155</f>
        <v/>
      </c>
      <c r="AL3056">
        <f>AL3055-AL155</f>
        <v/>
      </c>
      <c r="AN3056">
        <f>AN3055-AN155</f>
        <v/>
      </c>
      <c r="AO3056">
        <f>AO3055-AO155</f>
        <v/>
      </c>
      <c r="AP3056">
        <f>AP3055-AP155</f>
        <v/>
      </c>
      <c r="AQ3056">
        <f>AQ3055-AQ155</f>
        <v/>
      </c>
      <c r="AS3056">
        <f>AS3055-AS155</f>
        <v/>
      </c>
      <c r="AT3056">
        <f>AT3055-AT155</f>
        <v/>
      </c>
    </row>
    <row r="3058">
      <c r="A3058" t="inlineStr">
        <is>
          <t>Renewable power and transition</t>
        </is>
      </c>
    </row>
    <row r="3059">
      <c r="A3059" t="inlineStr">
        <is>
          <t>Goods and services provided at a point in time</t>
        </is>
      </c>
      <c r="C3059" t="inlineStr">
        <is>
          <t>Million</t>
        </is>
      </c>
      <c r="D3059" t="inlineStr">
        <is>
          <t>QQQQ</t>
        </is>
      </c>
      <c r="E3059" t="inlineStr">
        <is>
          <t>Yes</t>
        </is>
      </c>
      <c r="U3059" t="n">
        <v>30</v>
      </c>
      <c r="V3059" t="n">
        <v>11</v>
      </c>
      <c r="W3059" t="n">
        <v>14</v>
      </c>
      <c r="Y3059" t="n">
        <v>79</v>
      </c>
      <c r="Z3059" t="n">
        <v>18</v>
      </c>
      <c r="AA3059" t="n">
        <v>21</v>
      </c>
      <c r="AB3059" t="n">
        <v>19</v>
      </c>
      <c r="AD3059" t="n">
        <v>95</v>
      </c>
      <c r="AE3059" t="n">
        <v>30</v>
      </c>
      <c r="AF3059" t="n">
        <v>35</v>
      </c>
      <c r="AG3059" t="n">
        <v>33</v>
      </c>
      <c r="AI3059" t="n">
        <v>143</v>
      </c>
      <c r="AJ3059" t="n">
        <v>30</v>
      </c>
      <c r="AK3059" t="n">
        <v>54</v>
      </c>
      <c r="AL3059" t="n">
        <v>17</v>
      </c>
      <c r="AN3059" t="n">
        <v>137</v>
      </c>
      <c r="AO3059" t="n">
        <v>39</v>
      </c>
      <c r="AP3059" t="n">
        <v>57</v>
      </c>
      <c r="AQ3059" t="n">
        <v>56</v>
      </c>
      <c r="AS3059" t="n">
        <v>274</v>
      </c>
      <c r="AT3059" t="n">
        <v>58</v>
      </c>
    </row>
    <row r="3060">
      <c r="A3060" t="inlineStr">
        <is>
          <t>Services transferred over a period of time</t>
        </is>
      </c>
      <c r="C3060" t="inlineStr">
        <is>
          <t>Million</t>
        </is>
      </c>
      <c r="D3060" t="inlineStr">
        <is>
          <t>QQQQ</t>
        </is>
      </c>
      <c r="E3060" t="inlineStr">
        <is>
          <t>Yes</t>
        </is>
      </c>
      <c r="U3060" t="n">
        <v>896</v>
      </c>
      <c r="V3060" t="n">
        <v>840</v>
      </c>
      <c r="W3060" t="n">
        <v>875</v>
      </c>
      <c r="Y3060" t="n">
        <v>3572</v>
      </c>
      <c r="Z3060" t="n">
        <v>975</v>
      </c>
      <c r="AA3060" t="n">
        <v>973</v>
      </c>
      <c r="AB3060" t="n">
        <v>880</v>
      </c>
      <c r="AD3060" t="n">
        <v>3715</v>
      </c>
      <c r="AE3060" t="n">
        <v>971</v>
      </c>
      <c r="AF3060" t="n">
        <v>892</v>
      </c>
      <c r="AG3060" t="n">
        <v>841</v>
      </c>
      <c r="AI3060" t="n">
        <v>3614</v>
      </c>
      <c r="AJ3060" t="n">
        <v>967</v>
      </c>
      <c r="AK3060" t="n">
        <v>945</v>
      </c>
      <c r="AL3060" t="n">
        <v>947</v>
      </c>
      <c r="AN3060" t="n">
        <v>3904</v>
      </c>
      <c r="AO3060" t="n">
        <v>1207</v>
      </c>
      <c r="AP3060" t="n">
        <v>1245</v>
      </c>
      <c r="AQ3060" t="n">
        <v>1100</v>
      </c>
      <c r="AS3060" t="n">
        <v>4685</v>
      </c>
      <c r="AT3060" t="n">
        <v>1227</v>
      </c>
    </row>
    <row r="3061">
      <c r="A3061" t="inlineStr">
        <is>
          <t>Total</t>
        </is>
      </c>
      <c r="C3061" t="inlineStr">
        <is>
          <t>Million</t>
        </is>
      </c>
      <c r="D3061" t="inlineStr">
        <is>
          <t>QQQQ</t>
        </is>
      </c>
      <c r="E3061" t="inlineStr">
        <is>
          <t>Yes</t>
        </is>
      </c>
      <c r="U3061" t="n">
        <v>926</v>
      </c>
      <c r="V3061" t="n">
        <v>851</v>
      </c>
      <c r="W3061" t="n">
        <v>889</v>
      </c>
      <c r="Y3061" t="n">
        <v>3651</v>
      </c>
      <c r="Z3061" t="n">
        <v>993</v>
      </c>
      <c r="AA3061" t="n">
        <v>994</v>
      </c>
      <c r="AB3061" t="n">
        <v>899</v>
      </c>
      <c r="AD3061" t="n">
        <v>3810</v>
      </c>
      <c r="AE3061" t="n">
        <v>1001</v>
      </c>
      <c r="AF3061" t="n">
        <v>927</v>
      </c>
      <c r="AG3061" t="n">
        <v>874</v>
      </c>
      <c r="AI3061" t="n">
        <v>3757</v>
      </c>
      <c r="AJ3061" t="n">
        <v>997</v>
      </c>
      <c r="AK3061" t="n">
        <v>999</v>
      </c>
      <c r="AL3061" t="n">
        <v>964</v>
      </c>
      <c r="AN3061" t="n">
        <v>4041</v>
      </c>
      <c r="AO3061" t="n">
        <v>1246</v>
      </c>
      <c r="AP3061" t="n">
        <v>1302</v>
      </c>
      <c r="AQ3061" t="n">
        <v>1156</v>
      </c>
      <c r="AS3061" t="n">
        <v>4959</v>
      </c>
      <c r="AT3061" t="n">
        <v>1285</v>
      </c>
    </row>
    <row r="3062">
      <c r="A3062" t="inlineStr">
        <is>
          <t>Total-c</t>
        </is>
      </c>
      <c r="U3062">
        <f>SUM(U3059:U3060)</f>
        <v/>
      </c>
      <c r="V3062">
        <f>SUM(V3059:V3060)</f>
        <v/>
      </c>
      <c r="W3062">
        <f>SUM(W3059:W3060)</f>
        <v/>
      </c>
      <c r="Y3062">
        <f>SUM(Y3059:Y3060)</f>
        <v/>
      </c>
      <c r="Z3062">
        <f>SUM(Z3059:Z3060)</f>
        <v/>
      </c>
      <c r="AA3062">
        <f>SUM(AA3059:AA3060)</f>
        <v/>
      </c>
      <c r="AB3062">
        <f>SUM(AB3059:AB3060)</f>
        <v/>
      </c>
      <c r="AD3062">
        <f>SUM(AD3059:AD3060)</f>
        <v/>
      </c>
      <c r="AE3062">
        <f>SUM(AE3059:AE3060)</f>
        <v/>
      </c>
      <c r="AF3062">
        <f>SUM(AF3059:AF3060)</f>
        <v/>
      </c>
      <c r="AG3062">
        <f>SUM(AG3059:AG3060)</f>
        <v/>
      </c>
      <c r="AI3062">
        <f>SUM(AI3059:AI3060)</f>
        <v/>
      </c>
      <c r="AJ3062">
        <f>SUM(AJ3059:AJ3060)</f>
        <v/>
      </c>
      <c r="AK3062">
        <f>SUM(AK3059:AK3060)</f>
        <v/>
      </c>
      <c r="AL3062">
        <f>SUM(AL3059:AL3060)</f>
        <v/>
      </c>
      <c r="AN3062">
        <f>SUM(AN3059:AN3060)</f>
        <v/>
      </c>
      <c r="AO3062">
        <f>SUM(AO3059:AO3060)</f>
        <v/>
      </c>
      <c r="AP3062">
        <f>SUM(AP3059:AP3060)</f>
        <v/>
      </c>
      <c r="AQ3062">
        <f>SUM(AQ3059:AQ3060)</f>
        <v/>
      </c>
      <c r="AS3062">
        <f>SUM(AS3059:AS3060)</f>
        <v/>
      </c>
      <c r="AT3062">
        <f>SUM(AT3059:AT3060)</f>
        <v/>
      </c>
    </row>
    <row r="3063">
      <c r="A3063" t="inlineStr">
        <is>
          <t>Sum check</t>
        </is>
      </c>
      <c r="U3063">
        <f>U3061-U3062</f>
        <v/>
      </c>
      <c r="V3063">
        <f>V3061-V3062</f>
        <v/>
      </c>
      <c r="W3063">
        <f>W3061-W3062</f>
        <v/>
      </c>
      <c r="Y3063">
        <f>Y3061-Y3062</f>
        <v/>
      </c>
      <c r="Z3063">
        <f>Z3061-Z3062</f>
        <v/>
      </c>
      <c r="AA3063">
        <f>AA3061-AA3062</f>
        <v/>
      </c>
      <c r="AB3063">
        <f>AB3061-AB3062</f>
        <v/>
      </c>
      <c r="AD3063">
        <f>AD3061-AD3062</f>
        <v/>
      </c>
      <c r="AE3063">
        <f>AE3061-AE3062</f>
        <v/>
      </c>
      <c r="AF3063">
        <f>AF3061-AF3062</f>
        <v/>
      </c>
      <c r="AG3063">
        <f>AG3061-AG3062</f>
        <v/>
      </c>
      <c r="AI3063">
        <f>AI3061-AI3062</f>
        <v/>
      </c>
      <c r="AJ3063">
        <f>AJ3061-AJ3062</f>
        <v/>
      </c>
      <c r="AK3063">
        <f>AK3061-AK3062</f>
        <v/>
      </c>
      <c r="AL3063">
        <f>AL3061-AL3062</f>
        <v/>
      </c>
      <c r="AN3063">
        <f>AN3061-AN3062</f>
        <v/>
      </c>
      <c r="AO3063">
        <f>AO3061-AO3062</f>
        <v/>
      </c>
      <c r="AP3063">
        <f>AP3061-AP3062</f>
        <v/>
      </c>
      <c r="AQ3063">
        <f>AQ3061-AQ3062</f>
        <v/>
      </c>
      <c r="AS3063">
        <f>AS3061-AS3062</f>
        <v/>
      </c>
      <c r="AT3063">
        <f>AT3061-AT3062</f>
        <v/>
      </c>
    </row>
    <row r="3064">
      <c r="A3064" t="inlineStr">
        <is>
          <t>Link check</t>
        </is>
      </c>
      <c r="U3064">
        <f>U3061-U2988</f>
        <v/>
      </c>
      <c r="V3064">
        <f>V3061-V2988</f>
        <v/>
      </c>
      <c r="W3064">
        <f>W3061-W2988</f>
        <v/>
      </c>
      <c r="Y3064">
        <f>Y3061-Y2988</f>
        <v/>
      </c>
      <c r="Z3064">
        <f>Z3061-Z2988</f>
        <v/>
      </c>
      <c r="AA3064">
        <f>AA3061-AA2988</f>
        <v/>
      </c>
      <c r="AB3064">
        <f>AB3061-AB2988</f>
        <v/>
      </c>
      <c r="AD3064">
        <f>AD3061-AD2988</f>
        <v/>
      </c>
      <c r="AE3064">
        <f>AE3061-AE2988</f>
        <v/>
      </c>
      <c r="AF3064">
        <f>AF3061-AF2988</f>
        <v/>
      </c>
      <c r="AG3064">
        <f>AG3061-AG2988</f>
        <v/>
      </c>
      <c r="AI3064">
        <f>AI3061-AI2988</f>
        <v/>
      </c>
      <c r="AJ3064">
        <f>AJ3061-AJ2988</f>
        <v/>
      </c>
      <c r="AK3064">
        <f>AK3061-AK2988</f>
        <v/>
      </c>
      <c r="AL3064">
        <f>AL3061-AL2988</f>
        <v/>
      </c>
      <c r="AN3064">
        <f>AN3061-AN2988</f>
        <v/>
      </c>
      <c r="AO3064">
        <f>AO3061-AO2988</f>
        <v/>
      </c>
      <c r="AP3064">
        <f>AP3061-AP2988</f>
        <v/>
      </c>
      <c r="AQ3064">
        <f>AQ3061-AQ2988</f>
        <v/>
      </c>
      <c r="AS3064">
        <f>AS3061-AS2988</f>
        <v/>
      </c>
      <c r="AT3064">
        <f>AT3061-AT2988</f>
        <v/>
      </c>
    </row>
    <row r="3066">
      <c r="A3066" t="inlineStr">
        <is>
          <t>Infrastructure</t>
        </is>
      </c>
    </row>
    <row r="3067">
      <c r="A3067" t="inlineStr">
        <is>
          <t>Goods and services provided at a point in time</t>
        </is>
      </c>
      <c r="C3067" t="inlineStr">
        <is>
          <t>Million</t>
        </is>
      </c>
      <c r="D3067" t="inlineStr">
        <is>
          <t>QQQQ</t>
        </is>
      </c>
      <c r="E3067" t="inlineStr">
        <is>
          <t>Yes</t>
        </is>
      </c>
      <c r="U3067" t="n">
        <v>62</v>
      </c>
      <c r="V3067" t="n">
        <v>63</v>
      </c>
      <c r="W3067" t="n">
        <v>55</v>
      </c>
      <c r="Y3067" t="n">
        <v>201</v>
      </c>
      <c r="Z3067" t="n">
        <v>88</v>
      </c>
      <c r="AA3067" t="n">
        <v>65</v>
      </c>
      <c r="AB3067" t="n">
        <v>28</v>
      </c>
      <c r="AD3067" t="n">
        <v>225</v>
      </c>
      <c r="AE3067" t="n">
        <v>43</v>
      </c>
      <c r="AF3067" t="n">
        <v>48</v>
      </c>
      <c r="AG3067" t="n">
        <v>39</v>
      </c>
      <c r="AI3067" t="n">
        <v>160</v>
      </c>
      <c r="AJ3067" t="n">
        <v>38</v>
      </c>
      <c r="AK3067" t="n">
        <v>55</v>
      </c>
      <c r="AL3067" t="n">
        <v>26</v>
      </c>
      <c r="AN3067" t="n">
        <v>137</v>
      </c>
      <c r="AO3067" t="n">
        <v>25</v>
      </c>
      <c r="AP3067" t="n">
        <v>16</v>
      </c>
      <c r="AS3067" t="n">
        <v>41</v>
      </c>
    </row>
    <row r="3068">
      <c r="A3068" t="inlineStr">
        <is>
          <t>Services transferred over a period of time</t>
        </is>
      </c>
      <c r="C3068" t="inlineStr">
        <is>
          <t>Million</t>
        </is>
      </c>
      <c r="D3068" t="inlineStr">
        <is>
          <t>QQQQ</t>
        </is>
      </c>
      <c r="E3068" t="inlineStr">
        <is>
          <t>Yes</t>
        </is>
      </c>
      <c r="U3068" t="n">
        <v>1015</v>
      </c>
      <c r="V3068" t="n">
        <v>1049</v>
      </c>
      <c r="W3068" t="n">
        <v>1157</v>
      </c>
      <c r="Y3068" t="n">
        <v>4658</v>
      </c>
      <c r="Z3068" t="n">
        <v>1586</v>
      </c>
      <c r="AA3068" t="n">
        <v>1679</v>
      </c>
      <c r="AB3068" t="n">
        <v>1673</v>
      </c>
      <c r="AD3068" t="n">
        <v>6108</v>
      </c>
      <c r="AE3068" t="n">
        <v>2065</v>
      </c>
      <c r="AF3068" t="n">
        <v>1780</v>
      </c>
      <c r="AG3068" t="n">
        <v>2186</v>
      </c>
      <c r="AI3068" t="n">
        <v>8451</v>
      </c>
      <c r="AJ3068" t="n">
        <v>2572</v>
      </c>
      <c r="AK3068" t="n">
        <v>2549</v>
      </c>
      <c r="AL3068" t="n">
        <v>2822</v>
      </c>
      <c r="AN3068" t="n">
        <v>11067</v>
      </c>
      <c r="AO3068" t="n">
        <v>3286</v>
      </c>
      <c r="AP3068" t="n">
        <v>3559</v>
      </c>
      <c r="AQ3068" t="n">
        <v>3510</v>
      </c>
      <c r="AS3068" t="n">
        <v>13930</v>
      </c>
      <c r="AT3068" t="n">
        <v>4089</v>
      </c>
    </row>
    <row r="3069">
      <c r="A3069" t="inlineStr">
        <is>
          <t>Total</t>
        </is>
      </c>
      <c r="C3069" t="inlineStr">
        <is>
          <t>Million</t>
        </is>
      </c>
      <c r="D3069" t="inlineStr">
        <is>
          <t>QQQQ</t>
        </is>
      </c>
      <c r="E3069" t="inlineStr">
        <is>
          <t>Yes</t>
        </is>
      </c>
      <c r="U3069" t="n">
        <v>1077</v>
      </c>
      <c r="V3069" t="n">
        <v>1112</v>
      </c>
      <c r="W3069" t="n">
        <v>1212</v>
      </c>
      <c r="Y3069" t="n">
        <v>4859</v>
      </c>
      <c r="Z3069" t="n">
        <v>1674</v>
      </c>
      <c r="AA3069" t="n">
        <v>1744</v>
      </c>
      <c r="AB3069" t="n">
        <v>1701</v>
      </c>
      <c r="AD3069" t="n">
        <v>6333</v>
      </c>
      <c r="AE3069" t="n">
        <v>2108</v>
      </c>
      <c r="AF3069" t="n">
        <v>1828</v>
      </c>
      <c r="AG3069" t="n">
        <v>2225</v>
      </c>
      <c r="AI3069" t="n">
        <v>8611</v>
      </c>
      <c r="AJ3069" t="n">
        <v>2610</v>
      </c>
      <c r="AK3069" t="n">
        <v>2604</v>
      </c>
      <c r="AL3069" t="n">
        <v>2848</v>
      </c>
      <c r="AN3069" t="n">
        <v>11204</v>
      </c>
      <c r="AO3069" t="n">
        <v>3311</v>
      </c>
      <c r="AP3069" t="n">
        <v>3575</v>
      </c>
      <c r="AQ3069" t="n">
        <v>3510</v>
      </c>
      <c r="AS3069" t="n">
        <v>13971</v>
      </c>
      <c r="AT3069" t="n">
        <v>4089</v>
      </c>
    </row>
    <row r="3070">
      <c r="A3070" t="inlineStr">
        <is>
          <t>Total-c</t>
        </is>
      </c>
      <c r="U3070">
        <f>SUM(U3067:U3068)</f>
        <v/>
      </c>
      <c r="V3070">
        <f>SUM(V3067:V3068)</f>
        <v/>
      </c>
      <c r="W3070">
        <f>SUM(W3067:W3068)</f>
        <v/>
      </c>
      <c r="Y3070">
        <f>SUM(Y3067:Y3068)</f>
        <v/>
      </c>
      <c r="Z3070">
        <f>SUM(Z3067:Z3068)</f>
        <v/>
      </c>
      <c r="AA3070">
        <f>SUM(AA3067:AA3068)</f>
        <v/>
      </c>
      <c r="AB3070">
        <f>SUM(AB3067:AB3068)</f>
        <v/>
      </c>
      <c r="AD3070">
        <f>SUM(AD3067:AD3068)</f>
        <v/>
      </c>
      <c r="AE3070">
        <f>SUM(AE3067:AE3068)</f>
        <v/>
      </c>
      <c r="AF3070">
        <f>SUM(AF3067:AF3068)</f>
        <v/>
      </c>
      <c r="AG3070">
        <f>SUM(AG3067:AG3068)</f>
        <v/>
      </c>
      <c r="AI3070">
        <f>SUM(AI3067:AI3068)</f>
        <v/>
      </c>
      <c r="AJ3070">
        <f>SUM(AJ3067:AJ3068)</f>
        <v/>
      </c>
      <c r="AK3070">
        <f>SUM(AK3067:AK3068)</f>
        <v/>
      </c>
      <c r="AL3070">
        <f>SUM(AL3067:AL3068)</f>
        <v/>
      </c>
      <c r="AN3070">
        <f>SUM(AN3067:AN3068)</f>
        <v/>
      </c>
      <c r="AO3070">
        <f>SUM(AO3067:AO3068)</f>
        <v/>
      </c>
      <c r="AP3070">
        <f>SUM(AP3067:AP3068)</f>
        <v/>
      </c>
      <c r="AQ3070">
        <f>SUM(AQ3067:AQ3068)</f>
        <v/>
      </c>
      <c r="AS3070">
        <f>SUM(AS3067:AS3068)</f>
        <v/>
      </c>
      <c r="AT3070">
        <f>SUM(AT3067:AT3068)</f>
        <v/>
      </c>
    </row>
    <row r="3071">
      <c r="A3071" t="inlineStr">
        <is>
          <t>Sum check</t>
        </is>
      </c>
      <c r="U3071">
        <f>U3069-U3070</f>
        <v/>
      </c>
      <c r="V3071">
        <f>V3069-V3070</f>
        <v/>
      </c>
      <c r="W3071">
        <f>W3069-W3070</f>
        <v/>
      </c>
      <c r="Y3071">
        <f>Y3069-Y3070</f>
        <v/>
      </c>
      <c r="Z3071">
        <f>Z3069-Z3070</f>
        <v/>
      </c>
      <c r="AA3071">
        <f>AA3069-AA3070</f>
        <v/>
      </c>
      <c r="AB3071">
        <f>AB3069-AB3070</f>
        <v/>
      </c>
      <c r="AD3071">
        <f>AD3069-AD3070</f>
        <v/>
      </c>
      <c r="AE3071">
        <f>AE3069-AE3070</f>
        <v/>
      </c>
      <c r="AF3071">
        <f>AF3069-AF3070</f>
        <v/>
      </c>
      <c r="AG3071">
        <f>AG3069-AG3070</f>
        <v/>
      </c>
      <c r="AI3071">
        <f>AI3069-AI3070</f>
        <v/>
      </c>
      <c r="AJ3071">
        <f>AJ3069-AJ3070</f>
        <v/>
      </c>
      <c r="AK3071">
        <f>AK3069-AK3070</f>
        <v/>
      </c>
      <c r="AL3071">
        <f>AL3069-AL3070</f>
        <v/>
      </c>
      <c r="AN3071">
        <f>AN3069-AN3070</f>
        <v/>
      </c>
      <c r="AO3071">
        <f>AO3069-AO3070</f>
        <v/>
      </c>
      <c r="AP3071">
        <f>AP3069-AP3070</f>
        <v/>
      </c>
      <c r="AQ3071">
        <f>AQ3069-AQ3070</f>
        <v/>
      </c>
      <c r="AS3071">
        <f>AS3069-AS3070</f>
        <v/>
      </c>
      <c r="AT3071">
        <f>AT3069-AT3070</f>
        <v/>
      </c>
    </row>
    <row r="3072">
      <c r="A3072" t="inlineStr">
        <is>
          <t>Link check</t>
        </is>
      </c>
      <c r="U3072">
        <f>U3069-U2996</f>
        <v/>
      </c>
      <c r="V3072">
        <f>V3069-V2996</f>
        <v/>
      </c>
      <c r="W3072">
        <f>W3069-W2996</f>
        <v/>
      </c>
      <c r="Y3072">
        <f>Y3069-Y2996</f>
        <v/>
      </c>
      <c r="Z3072">
        <f>Z3069-Z2996</f>
        <v/>
      </c>
      <c r="AA3072">
        <f>AA3069-AA2996</f>
        <v/>
      </c>
      <c r="AB3072">
        <f>AB3069-AB2996</f>
        <v/>
      </c>
      <c r="AD3072">
        <f>AD3069-AD2996</f>
        <v/>
      </c>
      <c r="AE3072">
        <f>AE3069-AE2996</f>
        <v/>
      </c>
      <c r="AF3072">
        <f>AF3069-AF2996</f>
        <v/>
      </c>
      <c r="AG3072">
        <f>AG3069-AG2996</f>
        <v/>
      </c>
      <c r="AI3072">
        <f>AI3069-AI2996</f>
        <v/>
      </c>
      <c r="AJ3072">
        <f>AJ3069-AJ2996</f>
        <v/>
      </c>
      <c r="AK3072">
        <f>AK3069-AK2996</f>
        <v/>
      </c>
      <c r="AL3072">
        <f>AL3069-AL2996</f>
        <v/>
      </c>
      <c r="AN3072">
        <f>AN3069-AN2996</f>
        <v/>
      </c>
      <c r="AO3072">
        <f>AO3069-AO2996</f>
        <v/>
      </c>
      <c r="AP3072">
        <f>AP3069-AP2996</f>
        <v/>
      </c>
      <c r="AQ3072">
        <f>AQ3069-AQ2996</f>
        <v/>
      </c>
      <c r="AS3072">
        <f>AS3069-AS2996</f>
        <v/>
      </c>
      <c r="AT3072">
        <f>AT3069-AT2996</f>
        <v/>
      </c>
    </row>
    <row r="3074">
      <c r="A3074" t="inlineStr">
        <is>
          <t>Private equity</t>
        </is>
      </c>
    </row>
    <row r="3075">
      <c r="A3075" t="inlineStr">
        <is>
          <t>Goods and services provided at a point in time</t>
        </is>
      </c>
      <c r="C3075" t="inlineStr">
        <is>
          <t>Million</t>
        </is>
      </c>
      <c r="D3075" t="inlineStr">
        <is>
          <t>QQQQ</t>
        </is>
      </c>
      <c r="E3075" t="inlineStr">
        <is>
          <t>Yes</t>
        </is>
      </c>
      <c r="U3075" t="n">
        <v>6505</v>
      </c>
      <c r="V3075" t="n">
        <v>7190</v>
      </c>
      <c r="W3075" t="n">
        <v>7393</v>
      </c>
      <c r="Y3075" t="n">
        <v>28860</v>
      </c>
      <c r="Z3075" t="n">
        <v>6657</v>
      </c>
      <c r="AA3075" t="n">
        <v>8433</v>
      </c>
      <c r="AB3075" t="n">
        <v>9667</v>
      </c>
      <c r="AD3075" t="n">
        <v>34141</v>
      </c>
      <c r="AE3075" t="n">
        <v>8061</v>
      </c>
      <c r="AF3075" t="n">
        <v>5253</v>
      </c>
      <c r="AG3075" t="n">
        <v>7812</v>
      </c>
      <c r="AI3075" t="n">
        <v>28944</v>
      </c>
      <c r="AJ3075" t="n">
        <v>7718</v>
      </c>
      <c r="AK3075" t="n">
        <v>8910</v>
      </c>
      <c r="AL3075" t="n">
        <v>9937</v>
      </c>
      <c r="AN3075" t="n">
        <v>37676</v>
      </c>
      <c r="AO3075" t="n">
        <v>10988</v>
      </c>
      <c r="AP3075" t="n">
        <v>11971</v>
      </c>
      <c r="AQ3075" t="n">
        <v>11814</v>
      </c>
    </row>
    <row r="3076">
      <c r="A3076" t="inlineStr">
        <is>
          <t>Services transferred over a period of time</t>
        </is>
      </c>
      <c r="C3076" t="inlineStr">
        <is>
          <t>Million</t>
        </is>
      </c>
      <c r="D3076" t="inlineStr">
        <is>
          <t>QQQQ</t>
        </is>
      </c>
      <c r="E3076" t="inlineStr">
        <is>
          <t>Yes</t>
        </is>
      </c>
      <c r="U3076" t="n">
        <v>1570</v>
      </c>
      <c r="V3076" t="n">
        <v>1447</v>
      </c>
      <c r="W3076" t="n">
        <v>2466</v>
      </c>
      <c r="Y3076" t="n">
        <v>7833</v>
      </c>
      <c r="Z3076" t="n">
        <v>2288</v>
      </c>
      <c r="AA3076" t="n">
        <v>2131</v>
      </c>
      <c r="AB3076" t="n">
        <v>1897</v>
      </c>
      <c r="AD3076" t="n">
        <v>8006</v>
      </c>
      <c r="AE3076" t="n">
        <v>1652</v>
      </c>
      <c r="AF3076" t="n">
        <v>1613</v>
      </c>
      <c r="AG3076" t="n">
        <v>1704</v>
      </c>
      <c r="AI3076" t="n">
        <v>6655</v>
      </c>
      <c r="AJ3076" t="n">
        <v>1588</v>
      </c>
      <c r="AK3076" t="n">
        <v>1827</v>
      </c>
      <c r="AL3076" t="n">
        <v>1617</v>
      </c>
      <c r="AN3076" t="n">
        <v>6882</v>
      </c>
      <c r="AO3076" t="n">
        <v>1750</v>
      </c>
      <c r="AP3076" t="n">
        <v>1984</v>
      </c>
      <c r="AQ3076" t="n">
        <v>2309</v>
      </c>
    </row>
    <row r="3077">
      <c r="A3077" t="inlineStr">
        <is>
          <t>Total</t>
        </is>
      </c>
      <c r="C3077" t="inlineStr">
        <is>
          <t>Million</t>
        </is>
      </c>
      <c r="D3077" t="inlineStr">
        <is>
          <t>QQQQ</t>
        </is>
      </c>
      <c r="E3077" t="inlineStr">
        <is>
          <t>Yes</t>
        </is>
      </c>
      <c r="U3077" t="n">
        <v>8075</v>
      </c>
      <c r="V3077" t="n">
        <v>8637</v>
      </c>
      <c r="W3077" t="n">
        <v>9859</v>
      </c>
      <c r="Y3077" t="n">
        <v>36693</v>
      </c>
      <c r="Z3077" t="n">
        <v>8945</v>
      </c>
      <c r="AA3077" t="n">
        <v>10564</v>
      </c>
      <c r="AB3077" t="n">
        <v>11564</v>
      </c>
      <c r="AD3077" t="n">
        <v>42147</v>
      </c>
      <c r="AE3077" t="n">
        <v>9713</v>
      </c>
      <c r="AF3077" t="n">
        <v>6866</v>
      </c>
      <c r="AG3077" t="n">
        <v>9516</v>
      </c>
      <c r="AI3077" t="n">
        <v>35599</v>
      </c>
      <c r="AJ3077" t="n">
        <v>9306</v>
      </c>
      <c r="AK3077" t="n">
        <v>10737</v>
      </c>
      <c r="AL3077" t="n">
        <v>11554</v>
      </c>
      <c r="AN3077" t="n">
        <v>44558</v>
      </c>
      <c r="AO3077" t="n">
        <v>12738</v>
      </c>
      <c r="AP3077" t="n">
        <v>13955</v>
      </c>
      <c r="AQ3077" t="n">
        <v>14123</v>
      </c>
    </row>
    <row r="3078">
      <c r="A3078" t="inlineStr">
        <is>
          <t>Total-c</t>
        </is>
      </c>
      <c r="U3078">
        <f>SUM(U3075:U3076)</f>
        <v/>
      </c>
      <c r="V3078">
        <f>SUM(V3075:V3076)</f>
        <v/>
      </c>
      <c r="W3078">
        <f>SUM(W3075:W3076)</f>
        <v/>
      </c>
      <c r="Y3078">
        <f>SUM(Y3075:Y3076)</f>
        <v/>
      </c>
      <c r="Z3078">
        <f>SUM(Z3075:Z3076)</f>
        <v/>
      </c>
      <c r="AA3078">
        <f>SUM(AA3075:AA3076)</f>
        <v/>
      </c>
      <c r="AB3078">
        <f>SUM(AB3075:AB3076)</f>
        <v/>
      </c>
      <c r="AD3078">
        <f>SUM(AD3075:AD3076)</f>
        <v/>
      </c>
      <c r="AE3078">
        <f>SUM(AE3075:AE3076)</f>
        <v/>
      </c>
      <c r="AF3078">
        <f>SUM(AF3075:AF3076)</f>
        <v/>
      </c>
      <c r="AG3078">
        <f>SUM(AG3075:AG3076)</f>
        <v/>
      </c>
      <c r="AI3078">
        <f>SUM(AI3075:AI3076)</f>
        <v/>
      </c>
      <c r="AJ3078">
        <f>SUM(AJ3075:AJ3076)</f>
        <v/>
      </c>
      <c r="AK3078">
        <f>SUM(AK3075:AK3076)</f>
        <v/>
      </c>
      <c r="AL3078">
        <f>SUM(AL3075:AL3076)</f>
        <v/>
      </c>
      <c r="AN3078">
        <f>SUM(AN3075:AN3076)</f>
        <v/>
      </c>
      <c r="AO3078">
        <f>SUM(AO3075:AO3076)</f>
        <v/>
      </c>
      <c r="AP3078">
        <f>SUM(AP3075:AP3076)</f>
        <v/>
      </c>
      <c r="AQ3078">
        <f>SUM(AQ3075:AQ3076)</f>
        <v/>
      </c>
    </row>
    <row r="3079">
      <c r="A3079" t="inlineStr">
        <is>
          <t>Sum check</t>
        </is>
      </c>
      <c r="U3079">
        <f>U3077-U3078</f>
        <v/>
      </c>
      <c r="V3079">
        <f>V3077-V3078</f>
        <v/>
      </c>
      <c r="W3079">
        <f>W3077-W3078</f>
        <v/>
      </c>
      <c r="Y3079">
        <f>Y3077-Y3078</f>
        <v/>
      </c>
      <c r="Z3079">
        <f>Z3077-Z3078</f>
        <v/>
      </c>
      <c r="AA3079">
        <f>AA3077-AA3078</f>
        <v/>
      </c>
      <c r="AB3079">
        <f>AB3077-AB3078</f>
        <v/>
      </c>
      <c r="AD3079">
        <f>AD3077-AD3078</f>
        <v/>
      </c>
      <c r="AE3079">
        <f>AE3077-AE3078</f>
        <v/>
      </c>
      <c r="AF3079">
        <f>AF3077-AF3078</f>
        <v/>
      </c>
      <c r="AG3079">
        <f>AG3077-AG3078</f>
        <v/>
      </c>
      <c r="AI3079">
        <f>AI3077-AI3078</f>
        <v/>
      </c>
      <c r="AJ3079">
        <f>AJ3077-AJ3078</f>
        <v/>
      </c>
      <c r="AK3079">
        <f>AK3077-AK3078</f>
        <v/>
      </c>
      <c r="AL3079">
        <f>AL3077-AL3078</f>
        <v/>
      </c>
      <c r="AN3079">
        <f>AN3077-AN3078</f>
        <v/>
      </c>
      <c r="AO3079">
        <f>AO3077-AO3078</f>
        <v/>
      </c>
      <c r="AP3079">
        <f>AP3077-AP3078</f>
        <v/>
      </c>
      <c r="AQ3079">
        <f>AQ3077-AQ3078</f>
        <v/>
      </c>
    </row>
    <row r="3080">
      <c r="A3080" t="inlineStr">
        <is>
          <t>Link check</t>
        </is>
      </c>
      <c r="U3080">
        <f>U3077-U3004</f>
        <v/>
      </c>
      <c r="V3080">
        <f>V3077-V3004</f>
        <v/>
      </c>
      <c r="W3080">
        <f>W3077-W3004</f>
        <v/>
      </c>
      <c r="Y3080">
        <f>Y3077-Y3004</f>
        <v/>
      </c>
      <c r="Z3080">
        <f>Z3077-Z3004</f>
        <v/>
      </c>
      <c r="AA3080">
        <f>AA3077-AA3004</f>
        <v/>
      </c>
      <c r="AB3080">
        <f>AB3077-AB3004</f>
        <v/>
      </c>
      <c r="AD3080">
        <f>AD3077-AD3004</f>
        <v/>
      </c>
      <c r="AE3080">
        <f>AE3077-AE3004</f>
        <v/>
      </c>
      <c r="AF3080">
        <f>AF3077-AF3004</f>
        <v/>
      </c>
      <c r="AG3080">
        <f>AG3077-AG3004</f>
        <v/>
      </c>
      <c r="AI3080">
        <f>AI3077-AI3004</f>
        <v/>
      </c>
      <c r="AJ3080">
        <f>AJ3077-AJ3004</f>
        <v/>
      </c>
      <c r="AK3080">
        <f>AK3077-AK3004</f>
        <v/>
      </c>
      <c r="AL3080">
        <f>AL3077-AL3004</f>
        <v/>
      </c>
      <c r="AN3080">
        <f>AN3077-AN3004</f>
        <v/>
      </c>
      <c r="AO3080">
        <f>AO3077-AO3004</f>
        <v/>
      </c>
      <c r="AP3080">
        <f>AP3077-AP3004</f>
        <v/>
      </c>
      <c r="AQ3080">
        <f>AQ3077-AQ3004</f>
        <v/>
      </c>
    </row>
    <row r="3082">
      <c r="A3082" t="inlineStr">
        <is>
          <t>Private equity (post restructuring in 2022Q4)</t>
        </is>
      </c>
    </row>
    <row r="3083">
      <c r="A3083" t="inlineStr">
        <is>
          <t>Goods and services provided at a point in time</t>
        </is>
      </c>
      <c r="C3083" t="inlineStr">
        <is>
          <t>Million</t>
        </is>
      </c>
      <c r="D3083" t="inlineStr">
        <is>
          <t>QQQQ</t>
        </is>
      </c>
      <c r="AS3083" t="n">
        <v>46190</v>
      </c>
      <c r="AT3083" t="n">
        <v>10692</v>
      </c>
    </row>
    <row r="3084">
      <c r="A3084" t="inlineStr">
        <is>
          <t>Services transferred over a period of time</t>
        </is>
      </c>
      <c r="C3084" t="inlineStr">
        <is>
          <t>Million</t>
        </is>
      </c>
      <c r="D3084" t="inlineStr">
        <is>
          <t>QQQQ</t>
        </is>
      </c>
      <c r="AS3084" t="n">
        <v>9128</v>
      </c>
      <c r="AT3084" t="n">
        <v>2546</v>
      </c>
    </row>
    <row r="3085">
      <c r="A3085" t="inlineStr">
        <is>
          <t>Total</t>
        </is>
      </c>
      <c r="C3085" t="inlineStr">
        <is>
          <t>Million</t>
        </is>
      </c>
      <c r="D3085" t="inlineStr">
        <is>
          <t>QQQQ</t>
        </is>
      </c>
      <c r="AS3085" t="n">
        <v>55318</v>
      </c>
      <c r="AT3085" t="n">
        <v>13238</v>
      </c>
    </row>
    <row r="3086">
      <c r="A3086" t="inlineStr">
        <is>
          <t>Total-c</t>
        </is>
      </c>
      <c r="AS3086">
        <f>SUM(AS3083:AS3084)</f>
        <v/>
      </c>
      <c r="AT3086">
        <f>SUM(AT3083:AT3084)</f>
        <v/>
      </c>
    </row>
    <row r="3087">
      <c r="A3087" t="inlineStr">
        <is>
          <t>Sum check</t>
        </is>
      </c>
      <c r="AS3087">
        <f>AS3085-AS3086</f>
        <v/>
      </c>
      <c r="AT3087">
        <f>AT3085-AT3086</f>
        <v/>
      </c>
    </row>
    <row r="3088">
      <c r="A3088" t="inlineStr">
        <is>
          <t>Link check</t>
        </is>
      </c>
      <c r="AS3088">
        <f>AS3085-AS3012</f>
        <v/>
      </c>
      <c r="AT3088">
        <f>AT3085-AT3012</f>
        <v/>
      </c>
    </row>
    <row r="3090">
      <c r="A3090" t="inlineStr">
        <is>
          <t>Real estate</t>
        </is>
      </c>
    </row>
    <row r="3091">
      <c r="A3091" t="inlineStr">
        <is>
          <t>Goods and services provided at a point in time</t>
        </is>
      </c>
      <c r="C3091" t="inlineStr">
        <is>
          <t>Million</t>
        </is>
      </c>
      <c r="D3091" t="inlineStr">
        <is>
          <t>QQQQ</t>
        </is>
      </c>
      <c r="E3091" t="inlineStr">
        <is>
          <t>Yes</t>
        </is>
      </c>
      <c r="U3091" t="n">
        <v>254</v>
      </c>
      <c r="V3091" t="n">
        <v>326</v>
      </c>
      <c r="W3091" t="n">
        <v>277</v>
      </c>
      <c r="Y3091" t="n">
        <v>1118</v>
      </c>
      <c r="Z3091" t="n">
        <v>318</v>
      </c>
      <c r="AA3091" t="n">
        <v>330</v>
      </c>
      <c r="AB3091" t="n">
        <v>255</v>
      </c>
      <c r="AD3091" t="n">
        <v>1193</v>
      </c>
      <c r="AE3091" t="n">
        <v>276</v>
      </c>
      <c r="AF3091" t="n">
        <v>59</v>
      </c>
      <c r="AG3091" t="n">
        <v>109</v>
      </c>
      <c r="AI3091" t="n">
        <v>553</v>
      </c>
      <c r="AJ3091" t="n">
        <v>90</v>
      </c>
      <c r="AK3091" t="n">
        <v>128</v>
      </c>
      <c r="AL3091" t="n">
        <v>190</v>
      </c>
      <c r="AN3091" t="n">
        <v>637</v>
      </c>
      <c r="AO3091" t="n">
        <v>206</v>
      </c>
      <c r="AP3091" t="n">
        <v>264</v>
      </c>
      <c r="AQ3091" t="n">
        <v>266</v>
      </c>
    </row>
    <row r="3092">
      <c r="A3092" t="inlineStr">
        <is>
          <t>Services transferred over a period of time</t>
        </is>
      </c>
      <c r="C3092" t="inlineStr">
        <is>
          <t>Million</t>
        </is>
      </c>
      <c r="D3092" t="inlineStr">
        <is>
          <t>QQQQ</t>
        </is>
      </c>
      <c r="E3092" t="inlineStr">
        <is>
          <t>Yes</t>
        </is>
      </c>
      <c r="U3092" t="n">
        <v>429</v>
      </c>
      <c r="V3092" t="n">
        <v>439</v>
      </c>
      <c r="W3092" t="n">
        <v>535</v>
      </c>
      <c r="Y3092" t="n">
        <v>1989</v>
      </c>
      <c r="Z3092" t="n">
        <v>625</v>
      </c>
      <c r="AA3092" t="n">
        <v>565</v>
      </c>
      <c r="AB3092" t="n">
        <v>588</v>
      </c>
      <c r="AD3092" t="n">
        <v>2640</v>
      </c>
      <c r="AE3092" t="n">
        <v>583</v>
      </c>
      <c r="AF3092" t="n">
        <v>343</v>
      </c>
      <c r="AG3092" t="n">
        <v>486</v>
      </c>
      <c r="AI3092" t="n">
        <v>1850</v>
      </c>
      <c r="AJ3092" t="n">
        <v>441</v>
      </c>
      <c r="AK3092" t="n">
        <v>557</v>
      </c>
      <c r="AL3092" t="n">
        <v>806</v>
      </c>
      <c r="AN3092" t="n">
        <v>2622</v>
      </c>
      <c r="AO3092" t="n">
        <v>759</v>
      </c>
      <c r="AP3092" t="n">
        <v>855</v>
      </c>
      <c r="AQ3092" t="n">
        <v>850</v>
      </c>
    </row>
    <row r="3093">
      <c r="A3093" t="inlineStr">
        <is>
          <t>Total</t>
        </is>
      </c>
      <c r="C3093" t="inlineStr">
        <is>
          <t>Million</t>
        </is>
      </c>
      <c r="D3093" t="inlineStr">
        <is>
          <t>QQQQ</t>
        </is>
      </c>
      <c r="E3093" t="inlineStr">
        <is>
          <t>Yes</t>
        </is>
      </c>
      <c r="U3093" t="n">
        <v>683</v>
      </c>
      <c r="V3093" t="n">
        <v>765</v>
      </c>
      <c r="W3093" t="n">
        <v>812</v>
      </c>
      <c r="Y3093" t="n">
        <v>3107</v>
      </c>
      <c r="Z3093" t="n">
        <v>943</v>
      </c>
      <c r="AA3093" t="n">
        <v>895</v>
      </c>
      <c r="AB3093" t="n">
        <v>843</v>
      </c>
      <c r="AD3093" t="n">
        <v>3833</v>
      </c>
      <c r="AE3093" t="n">
        <v>859</v>
      </c>
      <c r="AF3093" t="n">
        <v>402</v>
      </c>
      <c r="AG3093" t="n">
        <v>595</v>
      </c>
      <c r="AI3093" t="n">
        <v>2403</v>
      </c>
      <c r="AJ3093" t="n">
        <v>531</v>
      </c>
      <c r="AK3093" t="n">
        <v>685</v>
      </c>
      <c r="AL3093" t="n">
        <v>996</v>
      </c>
      <c r="AN3093" t="n">
        <v>3259</v>
      </c>
      <c r="AO3093" t="n">
        <v>965</v>
      </c>
      <c r="AP3093" t="n">
        <v>1119</v>
      </c>
      <c r="AQ3093" t="n">
        <v>1116</v>
      </c>
    </row>
    <row r="3094">
      <c r="A3094" t="inlineStr">
        <is>
          <t>Total-c</t>
        </is>
      </c>
      <c r="U3094">
        <f>SUM(U3091:U3092)</f>
        <v/>
      </c>
      <c r="V3094">
        <f>SUM(V3091:V3092)</f>
        <v/>
      </c>
      <c r="W3094">
        <f>SUM(W3091:W3092)</f>
        <v/>
      </c>
      <c r="Y3094">
        <f>SUM(Y3091:Y3092)</f>
        <v/>
      </c>
      <c r="Z3094">
        <f>SUM(Z3091:Z3092)</f>
        <v/>
      </c>
      <c r="AA3094">
        <f>SUM(AA3091:AA3092)</f>
        <v/>
      </c>
      <c r="AB3094">
        <f>SUM(AB3091:AB3092)</f>
        <v/>
      </c>
      <c r="AD3094">
        <f>SUM(AD3091:AD3092)</f>
        <v/>
      </c>
      <c r="AE3094">
        <f>SUM(AE3091:AE3092)</f>
        <v/>
      </c>
      <c r="AF3094">
        <f>SUM(AF3091:AF3092)</f>
        <v/>
      </c>
      <c r="AG3094">
        <f>SUM(AG3091:AG3092)</f>
        <v/>
      </c>
      <c r="AI3094">
        <f>SUM(AI3091:AI3092)</f>
        <v/>
      </c>
      <c r="AJ3094">
        <f>SUM(AJ3091:AJ3092)</f>
        <v/>
      </c>
      <c r="AK3094">
        <f>SUM(AK3091:AK3092)</f>
        <v/>
      </c>
      <c r="AL3094">
        <f>SUM(AL3091:AL3092)</f>
        <v/>
      </c>
      <c r="AN3094">
        <f>SUM(AN3091:AN3092)</f>
        <v/>
      </c>
      <c r="AO3094">
        <f>SUM(AO3091:AO3092)</f>
        <v/>
      </c>
      <c r="AP3094">
        <f>SUM(AP3091:AP3092)</f>
        <v/>
      </c>
      <c r="AQ3094">
        <f>SUM(AQ3091:AQ3092)</f>
        <v/>
      </c>
    </row>
    <row r="3095">
      <c r="A3095" t="inlineStr">
        <is>
          <t>Sum check</t>
        </is>
      </c>
      <c r="U3095">
        <f>U3093-U3094</f>
        <v/>
      </c>
      <c r="V3095">
        <f>V3093-V3094</f>
        <v/>
      </c>
      <c r="W3095">
        <f>W3093-W3094</f>
        <v/>
      </c>
      <c r="Y3095">
        <f>Y3093-Y3094</f>
        <v/>
      </c>
      <c r="Z3095">
        <f>Z3093-Z3094</f>
        <v/>
      </c>
      <c r="AA3095">
        <f>AA3093-AA3094</f>
        <v/>
      </c>
      <c r="AB3095">
        <f>AB3093-AB3094</f>
        <v/>
      </c>
      <c r="AD3095">
        <f>AD3093-AD3094</f>
        <v/>
      </c>
      <c r="AE3095">
        <f>AE3093-AE3094</f>
        <v/>
      </c>
      <c r="AF3095">
        <f>AF3093-AF3094</f>
        <v/>
      </c>
      <c r="AG3095">
        <f>AG3093-AG3094</f>
        <v/>
      </c>
      <c r="AI3095">
        <f>AI3093-AI3094</f>
        <v/>
      </c>
      <c r="AJ3095">
        <f>AJ3093-AJ3094</f>
        <v/>
      </c>
      <c r="AK3095">
        <f>AK3093-AK3094</f>
        <v/>
      </c>
      <c r="AL3095">
        <f>AL3093-AL3094</f>
        <v/>
      </c>
      <c r="AN3095">
        <f>AN3093-AN3094</f>
        <v/>
      </c>
      <c r="AO3095">
        <f>AO3093-AO3094</f>
        <v/>
      </c>
      <c r="AP3095">
        <f>AP3093-AP3094</f>
        <v/>
      </c>
      <c r="AQ3095">
        <f>AQ3093-AQ3094</f>
        <v/>
      </c>
    </row>
    <row r="3096">
      <c r="A3096" t="inlineStr">
        <is>
          <t>Link check</t>
        </is>
      </c>
      <c r="U3096">
        <f>U3093-U3028</f>
        <v/>
      </c>
      <c r="V3096">
        <f>V3093-V3028</f>
        <v/>
      </c>
      <c r="W3096">
        <f>W3093-W3028</f>
        <v/>
      </c>
      <c r="Y3096">
        <f>Y3093-Y3028</f>
        <v/>
      </c>
      <c r="Z3096">
        <f>Z3093-Z3028</f>
        <v/>
      </c>
      <c r="AA3096">
        <f>AA3093-AA3028</f>
        <v/>
      </c>
      <c r="AB3096">
        <f>AB3093-AB3028</f>
        <v/>
      </c>
      <c r="AD3096">
        <f>AD3093-AD3028</f>
        <v/>
      </c>
      <c r="AE3096">
        <f>AE3093-AE3028</f>
        <v/>
      </c>
      <c r="AF3096">
        <f>AF3093-AF3028</f>
        <v/>
      </c>
      <c r="AG3096">
        <f>AG3093-AG3028</f>
        <v/>
      </c>
      <c r="AI3096">
        <f>AI3093-AI3028</f>
        <v/>
      </c>
      <c r="AJ3096">
        <f>AJ3093-AJ3028</f>
        <v/>
      </c>
      <c r="AK3096">
        <f>AK3093-AK3028</f>
        <v/>
      </c>
      <c r="AL3096">
        <f>AL3093-AL3028</f>
        <v/>
      </c>
      <c r="AN3096">
        <f>AN3093-AN3028</f>
        <v/>
      </c>
      <c r="AO3096">
        <f>AO3093-AO3028</f>
        <v/>
      </c>
      <c r="AP3096">
        <f>AP3093-AP3028</f>
        <v/>
      </c>
      <c r="AQ3096">
        <f>AQ3093-AQ3028</f>
        <v/>
      </c>
    </row>
    <row r="3098">
      <c r="A3098" t="inlineStr">
        <is>
          <t>Real estate (post restructuring in Q4 2022)</t>
        </is>
      </c>
    </row>
    <row r="3099">
      <c r="A3099" t="inlineStr">
        <is>
          <t>Goods and services provided at a point in time</t>
        </is>
      </c>
      <c r="C3099" t="inlineStr">
        <is>
          <t>Million</t>
        </is>
      </c>
      <c r="D3099" t="inlineStr">
        <is>
          <t>QQQQ</t>
        </is>
      </c>
      <c r="AS3099" t="n">
        <v>3123</v>
      </c>
      <c r="AT3099" t="n">
        <v>735</v>
      </c>
    </row>
    <row r="3100">
      <c r="A3100" t="inlineStr">
        <is>
          <t>Services transferred over a period of time</t>
        </is>
      </c>
      <c r="C3100" t="inlineStr">
        <is>
          <t>Million</t>
        </is>
      </c>
      <c r="D3100" t="inlineStr">
        <is>
          <t>QQQQ</t>
        </is>
      </c>
      <c r="AS3100" t="n">
        <v>3412</v>
      </c>
      <c r="AT3100" t="n">
        <v>923</v>
      </c>
    </row>
    <row r="3101">
      <c r="A3101" t="inlineStr">
        <is>
          <t>Total</t>
        </is>
      </c>
      <c r="C3101" t="inlineStr">
        <is>
          <t>Million</t>
        </is>
      </c>
      <c r="D3101" t="inlineStr">
        <is>
          <t>QQQQ</t>
        </is>
      </c>
      <c r="AS3101" t="n">
        <v>6535</v>
      </c>
      <c r="AT3101" t="n">
        <v>1658</v>
      </c>
    </row>
    <row r="3102">
      <c r="A3102" t="inlineStr">
        <is>
          <t>Total-c</t>
        </is>
      </c>
      <c r="AS3102">
        <f>SUM(AS3099:AS3100)</f>
        <v/>
      </c>
      <c r="AT3102">
        <f>SUM(AT3099:AT3100)</f>
        <v/>
      </c>
    </row>
    <row r="3103">
      <c r="A3103" t="inlineStr">
        <is>
          <t>Sum check</t>
        </is>
      </c>
      <c r="AS3103">
        <f>AS3101-AS3102</f>
        <v/>
      </c>
      <c r="AT3103">
        <f>AT3101-AT3102</f>
        <v/>
      </c>
    </row>
    <row r="3104">
      <c r="A3104" t="inlineStr">
        <is>
          <t>Link check</t>
        </is>
      </c>
      <c r="AS3104">
        <f>AS3101-AS3036</f>
        <v/>
      </c>
      <c r="AT3104">
        <f>AT3101-AT3036</f>
        <v/>
      </c>
    </row>
    <row r="3106">
      <c r="A3106" t="inlineStr">
        <is>
          <t>Residential development</t>
        </is>
      </c>
    </row>
    <row r="3107">
      <c r="A3107" t="inlineStr">
        <is>
          <t>Goods and services provided at a point in time</t>
        </is>
      </c>
      <c r="C3107" t="inlineStr">
        <is>
          <t>Million</t>
        </is>
      </c>
      <c r="D3107" t="inlineStr">
        <is>
          <t>QQQQ</t>
        </is>
      </c>
      <c r="E3107" t="inlineStr">
        <is>
          <t>Yes</t>
        </is>
      </c>
      <c r="U3107" t="n">
        <v>456</v>
      </c>
      <c r="V3107" t="n">
        <v>682</v>
      </c>
      <c r="W3107" t="n">
        <v>636</v>
      </c>
      <c r="Y3107" t="n">
        <v>2651</v>
      </c>
      <c r="Z3107" t="n">
        <v>432</v>
      </c>
      <c r="AA3107" t="n">
        <v>580</v>
      </c>
      <c r="AB3107" t="n">
        <v>585</v>
      </c>
      <c r="AD3107" t="n">
        <v>2384</v>
      </c>
      <c r="AE3107" t="n">
        <v>384</v>
      </c>
      <c r="AF3107" t="n">
        <v>426</v>
      </c>
      <c r="AG3107" t="n">
        <v>579</v>
      </c>
      <c r="AI3107" t="n">
        <v>2167</v>
      </c>
      <c r="AJ3107" t="n">
        <v>571</v>
      </c>
      <c r="AK3107" t="n">
        <v>585</v>
      </c>
      <c r="AL3107" t="n">
        <v>510</v>
      </c>
      <c r="AN3107" t="n">
        <v>2450</v>
      </c>
      <c r="AO3107" t="n">
        <v>568</v>
      </c>
      <c r="AP3107" t="n">
        <v>521</v>
      </c>
      <c r="AQ3107" t="n">
        <v>565</v>
      </c>
    </row>
    <row r="3108">
      <c r="A3108" t="inlineStr">
        <is>
          <t>Services transferred over a period of time</t>
        </is>
      </c>
      <c r="C3108" t="inlineStr">
        <is>
          <t>Million</t>
        </is>
      </c>
      <c r="D3108" t="inlineStr">
        <is>
          <t>QQQQ</t>
        </is>
      </c>
      <c r="E3108" t="inlineStr">
        <is>
          <t>Yes</t>
        </is>
      </c>
      <c r="Z3108" t="n">
        <v>0</v>
      </c>
      <c r="AA3108" t="n">
        <v>6</v>
      </c>
      <c r="AB3108" t="n">
        <v>2</v>
      </c>
      <c r="AD3108" t="n">
        <v>12</v>
      </c>
      <c r="AE3108" t="n">
        <v>4</v>
      </c>
      <c r="AI3108" t="n">
        <v>3</v>
      </c>
      <c r="AJ3108" t="n">
        <v>0</v>
      </c>
      <c r="AK3108" t="n">
        <v>1</v>
      </c>
      <c r="AL3108" t="n">
        <v>4</v>
      </c>
      <c r="AN3108" t="n">
        <v>13</v>
      </c>
      <c r="AO3108" t="n">
        <v>4</v>
      </c>
      <c r="AP3108" t="n">
        <v>6</v>
      </c>
      <c r="AQ3108" t="n">
        <v>3</v>
      </c>
    </row>
    <row r="3109">
      <c r="A3109" t="inlineStr">
        <is>
          <t>Total</t>
        </is>
      </c>
      <c r="C3109" t="inlineStr">
        <is>
          <t>Million</t>
        </is>
      </c>
      <c r="D3109" t="inlineStr">
        <is>
          <t>QQQQ</t>
        </is>
      </c>
      <c r="E3109" t="inlineStr">
        <is>
          <t>Yes</t>
        </is>
      </c>
      <c r="U3109" t="n">
        <v>456</v>
      </c>
      <c r="V3109" t="n">
        <v>682</v>
      </c>
      <c r="W3109" t="n">
        <v>636</v>
      </c>
      <c r="Y3109" t="n">
        <v>2651</v>
      </c>
      <c r="Z3109" t="n">
        <v>432</v>
      </c>
      <c r="AA3109" t="n">
        <v>586</v>
      </c>
      <c r="AB3109" t="n">
        <v>587</v>
      </c>
      <c r="AD3109" t="n">
        <v>2396</v>
      </c>
      <c r="AE3109" t="n">
        <v>388</v>
      </c>
      <c r="AF3109" t="n">
        <v>426</v>
      </c>
      <c r="AG3109" t="n">
        <v>579</v>
      </c>
      <c r="AI3109" t="n">
        <v>2170</v>
      </c>
      <c r="AJ3109" t="n">
        <v>571</v>
      </c>
      <c r="AK3109" t="n">
        <v>586</v>
      </c>
      <c r="AL3109" t="n">
        <v>514</v>
      </c>
      <c r="AN3109" t="n">
        <v>2463</v>
      </c>
      <c r="AO3109" t="n">
        <v>572</v>
      </c>
      <c r="AP3109" t="n">
        <v>527</v>
      </c>
      <c r="AQ3109" t="n">
        <v>568</v>
      </c>
    </row>
    <row r="3110">
      <c r="A3110" t="inlineStr">
        <is>
          <t>Total-c</t>
        </is>
      </c>
      <c r="U3110">
        <f>SUM(U3107:U3108)</f>
        <v/>
      </c>
      <c r="V3110">
        <f>SUM(V3107:V3108)</f>
        <v/>
      </c>
      <c r="W3110">
        <f>SUM(W3107:W3108)</f>
        <v/>
      </c>
      <c r="Y3110">
        <f>SUM(Y3107:Y3108)</f>
        <v/>
      </c>
      <c r="Z3110">
        <f>SUM(Z3107:Z3108)</f>
        <v/>
      </c>
      <c r="AA3110">
        <f>SUM(AA3107:AA3108)</f>
        <v/>
      </c>
      <c r="AB3110">
        <f>SUM(AB3107:AB3108)</f>
        <v/>
      </c>
      <c r="AD3110">
        <f>SUM(AD3107:AD3108)</f>
        <v/>
      </c>
      <c r="AE3110">
        <f>SUM(AE3107:AE3108)</f>
        <v/>
      </c>
      <c r="AF3110">
        <f>SUM(AF3107:AF3108)</f>
        <v/>
      </c>
      <c r="AG3110">
        <f>SUM(AG3107:AG3108)</f>
        <v/>
      </c>
      <c r="AI3110">
        <f>SUM(AI3107:AI3108)</f>
        <v/>
      </c>
      <c r="AJ3110">
        <f>SUM(AJ3107:AJ3108)</f>
        <v/>
      </c>
      <c r="AK3110">
        <f>SUM(AK3107:AK3108)</f>
        <v/>
      </c>
      <c r="AL3110">
        <f>SUM(AL3107:AL3108)</f>
        <v/>
      </c>
      <c r="AN3110">
        <f>SUM(AN3107:AN3108)</f>
        <v/>
      </c>
      <c r="AO3110">
        <f>SUM(AO3107:AO3108)</f>
        <v/>
      </c>
      <c r="AP3110">
        <f>SUM(AP3107:AP3108)</f>
        <v/>
      </c>
      <c r="AQ3110">
        <f>SUM(AQ3107:AQ3108)</f>
        <v/>
      </c>
    </row>
    <row r="3111">
      <c r="A3111" t="inlineStr">
        <is>
          <t>Sum check</t>
        </is>
      </c>
      <c r="U3111">
        <f>U3109-U3110</f>
        <v/>
      </c>
      <c r="V3111">
        <f>V3109-V3110</f>
        <v/>
      </c>
      <c r="W3111">
        <f>W3109-W3110</f>
        <v/>
      </c>
      <c r="Y3111">
        <f>Y3109-Y3110</f>
        <v/>
      </c>
      <c r="Z3111">
        <f>Z3109-Z3110</f>
        <v/>
      </c>
      <c r="AA3111">
        <f>AA3109-AA3110</f>
        <v/>
      </c>
      <c r="AB3111">
        <f>AB3109-AB3110</f>
        <v/>
      </c>
      <c r="AD3111">
        <f>AD3109-AD3110</f>
        <v/>
      </c>
      <c r="AE3111">
        <f>AE3109-AE3110</f>
        <v/>
      </c>
      <c r="AF3111">
        <f>AF3109-AF3110</f>
        <v/>
      </c>
      <c r="AG3111">
        <f>AG3109-AG3110</f>
        <v/>
      </c>
      <c r="AI3111">
        <f>AI3109-AI3110</f>
        <v/>
      </c>
      <c r="AJ3111">
        <f>AJ3109-AJ3110</f>
        <v/>
      </c>
      <c r="AK3111">
        <f>AK3109-AK3110</f>
        <v/>
      </c>
      <c r="AL3111">
        <f>AL3109-AL3110</f>
        <v/>
      </c>
      <c r="AN3111">
        <f>AN3109-AN3110</f>
        <v/>
      </c>
      <c r="AO3111">
        <f>AO3109-AO3110</f>
        <v/>
      </c>
      <c r="AP3111">
        <f>AP3109-AP3110</f>
        <v/>
      </c>
      <c r="AQ3111">
        <f>AQ3109-AQ3110</f>
        <v/>
      </c>
    </row>
    <row r="3112">
      <c r="A3112" t="inlineStr">
        <is>
          <t>Link check</t>
        </is>
      </c>
      <c r="U3112">
        <f>U3109-U3020</f>
        <v/>
      </c>
      <c r="V3112">
        <f>V3109-V3020</f>
        <v/>
      </c>
      <c r="W3112">
        <f>W3109-W3020</f>
        <v/>
      </c>
      <c r="Y3112">
        <f>Y3109-Y3020</f>
        <v/>
      </c>
      <c r="Z3112">
        <f>Z3109-Z3020</f>
        <v/>
      </c>
      <c r="AA3112">
        <f>AA3109-AA3020</f>
        <v/>
      </c>
      <c r="AB3112">
        <f>AB3109-AB3020</f>
        <v/>
      </c>
      <c r="AD3112">
        <f>AD3109-AD3020</f>
        <v/>
      </c>
      <c r="AE3112">
        <f>AE3109-AE3020</f>
        <v/>
      </c>
      <c r="AF3112">
        <f>AF3109-AF3020</f>
        <v/>
      </c>
      <c r="AG3112">
        <f>AG3109-AG3020</f>
        <v/>
      </c>
      <c r="AI3112">
        <f>AI3109-AI3020</f>
        <v/>
      </c>
      <c r="AJ3112">
        <f>AJ3109-AJ3020</f>
        <v/>
      </c>
      <c r="AK3112">
        <f>AK3109-AK3020</f>
        <v/>
      </c>
      <c r="AL3112">
        <f>AL3109-AL3020</f>
        <v/>
      </c>
      <c r="AN3112">
        <f>AN3109-AN3020</f>
        <v/>
      </c>
      <c r="AO3112">
        <f>AO3109-AO3020</f>
        <v/>
      </c>
      <c r="AP3112">
        <f>AP3109-AP3020</f>
        <v/>
      </c>
      <c r="AQ3112">
        <f>AQ3109-AQ3020</f>
        <v/>
      </c>
    </row>
    <row r="3114">
      <c r="A3114" t="inlineStr">
        <is>
          <t>Coporate activities</t>
        </is>
      </c>
    </row>
    <row r="3115">
      <c r="A3115" t="inlineStr">
        <is>
          <t>Goods and services provided at a point in time</t>
        </is>
      </c>
      <c r="C3115" t="inlineStr">
        <is>
          <t>Million</t>
        </is>
      </c>
      <c r="D3115" t="inlineStr">
        <is>
          <t>QQQQ</t>
        </is>
      </c>
      <c r="V3115" t="n">
        <v>2</v>
      </c>
      <c r="W3115" t="n">
        <v>2</v>
      </c>
      <c r="Y3115" t="n">
        <v>13</v>
      </c>
      <c r="AA3115" t="n">
        <v>1</v>
      </c>
      <c r="AB3115" t="n">
        <v>2</v>
      </c>
      <c r="AD3115" t="n">
        <v>9</v>
      </c>
    </row>
    <row r="3116">
      <c r="A3116" t="inlineStr">
        <is>
          <t>Total</t>
        </is>
      </c>
      <c r="C3116" t="inlineStr">
        <is>
          <t>Million</t>
        </is>
      </c>
      <c r="D3116" t="inlineStr">
        <is>
          <t>QQQQ</t>
        </is>
      </c>
      <c r="V3116" t="n">
        <v>2</v>
      </c>
      <c r="W3116" t="n">
        <v>2</v>
      </c>
      <c r="Y3116" t="n">
        <v>13</v>
      </c>
      <c r="AA3116" t="n">
        <v>1</v>
      </c>
      <c r="AB3116" t="n">
        <v>2</v>
      </c>
      <c r="AD3116" t="n">
        <v>9</v>
      </c>
    </row>
    <row r="3118">
      <c r="A3118" t="inlineStr">
        <is>
          <t>Total revenue</t>
        </is>
      </c>
    </row>
    <row r="3119">
      <c r="A3119" t="inlineStr">
        <is>
          <t>Goods and services provided at a point in time</t>
        </is>
      </c>
      <c r="C3119" t="inlineStr">
        <is>
          <t>Million</t>
        </is>
      </c>
      <c r="D3119" t="inlineStr">
        <is>
          <t>QQQQ</t>
        </is>
      </c>
      <c r="E3119" t="inlineStr">
        <is>
          <t>Yes</t>
        </is>
      </c>
      <c r="U3119" t="n">
        <v>7307</v>
      </c>
      <c r="V3119" t="n">
        <v>8274</v>
      </c>
      <c r="W3119" t="n">
        <v>8377</v>
      </c>
      <c r="Y3119" t="n">
        <v>32922</v>
      </c>
      <c r="Z3119" t="n">
        <v>7513</v>
      </c>
      <c r="AA3119" t="n">
        <v>9430</v>
      </c>
      <c r="AB3119" t="n">
        <v>10556</v>
      </c>
      <c r="AD3119" t="n">
        <v>38047</v>
      </c>
      <c r="AE3119" t="n">
        <v>8794</v>
      </c>
      <c r="AF3119" t="n">
        <v>5821</v>
      </c>
      <c r="AG3119" t="n">
        <v>8572</v>
      </c>
      <c r="AI3119" t="n">
        <v>31967</v>
      </c>
      <c r="AJ3119" t="n">
        <v>8447</v>
      </c>
      <c r="AK3119" t="n">
        <v>9732</v>
      </c>
      <c r="AL3119" t="n">
        <v>10680</v>
      </c>
      <c r="AN3119" t="n">
        <v>41037</v>
      </c>
      <c r="AO3119" t="n">
        <v>11826</v>
      </c>
      <c r="AP3119" t="n">
        <v>12829</v>
      </c>
      <c r="AQ3119" t="n">
        <v>12701</v>
      </c>
      <c r="AS3119" t="n">
        <v>49628</v>
      </c>
      <c r="AT3119" t="n">
        <v>11485</v>
      </c>
    </row>
    <row r="3120">
      <c r="A3120" t="inlineStr">
        <is>
          <t>Services transferred over a period of time</t>
        </is>
      </c>
      <c r="C3120" t="inlineStr">
        <is>
          <t>Million</t>
        </is>
      </c>
      <c r="D3120" t="inlineStr">
        <is>
          <t>QQQQ</t>
        </is>
      </c>
      <c r="E3120" t="inlineStr">
        <is>
          <t>Yes</t>
        </is>
      </c>
      <c r="U3120" t="n">
        <v>3973</v>
      </c>
      <c r="V3120" t="n">
        <v>3793</v>
      </c>
      <c r="W3120" t="n">
        <v>5081</v>
      </c>
      <c r="Y3120" t="n">
        <v>18239</v>
      </c>
      <c r="Z3120" t="n">
        <v>5520</v>
      </c>
      <c r="AA3120" t="n">
        <v>5415</v>
      </c>
      <c r="AB3120" t="n">
        <v>5092</v>
      </c>
      <c r="AD3120" t="n">
        <v>20752</v>
      </c>
      <c r="AE3120" t="n">
        <v>5336</v>
      </c>
      <c r="AF3120" t="n">
        <v>4683</v>
      </c>
      <c r="AG3120" t="n">
        <v>5278</v>
      </c>
      <c r="AI3120" t="n">
        <v>20819</v>
      </c>
      <c r="AJ3120" t="n">
        <v>5645</v>
      </c>
      <c r="AK3120" t="n">
        <v>5970</v>
      </c>
      <c r="AL3120" t="n">
        <v>6273</v>
      </c>
      <c r="AN3120" t="n">
        <v>24794</v>
      </c>
      <c r="AO3120" t="n">
        <v>7111</v>
      </c>
      <c r="AP3120" t="n">
        <v>7784</v>
      </c>
      <c r="AQ3120" t="n">
        <v>7898</v>
      </c>
      <c r="AS3120" t="n">
        <v>31808</v>
      </c>
      <c r="AT3120" t="n">
        <v>8911</v>
      </c>
    </row>
    <row r="3121">
      <c r="A3121" t="inlineStr">
        <is>
          <t>Total</t>
        </is>
      </c>
      <c r="C3121" t="inlineStr">
        <is>
          <t>Million</t>
        </is>
      </c>
      <c r="D3121" t="inlineStr">
        <is>
          <t>QQQQ</t>
        </is>
      </c>
      <c r="E3121" t="inlineStr">
        <is>
          <t>Yes</t>
        </is>
      </c>
      <c r="U3121" t="n">
        <v>11280</v>
      </c>
      <c r="V3121" t="n">
        <v>12067</v>
      </c>
      <c r="W3121" t="n">
        <v>13458</v>
      </c>
      <c r="Y3121" t="n">
        <v>51161</v>
      </c>
      <c r="Z3121" t="n">
        <v>13033</v>
      </c>
      <c r="AA3121" t="n">
        <v>14845</v>
      </c>
      <c r="AB3121" t="n">
        <v>15648</v>
      </c>
      <c r="AD3121" t="n">
        <v>58799</v>
      </c>
      <c r="AE3121" t="n">
        <v>14130</v>
      </c>
      <c r="AF3121" t="n">
        <v>10504</v>
      </c>
      <c r="AG3121" t="n">
        <v>13850</v>
      </c>
      <c r="AI3121" t="n">
        <v>52786</v>
      </c>
      <c r="AJ3121" t="n">
        <v>14092</v>
      </c>
      <c r="AK3121" t="n">
        <v>15702</v>
      </c>
      <c r="AL3121" t="n">
        <v>16953</v>
      </c>
      <c r="AN3121" t="n">
        <v>65831</v>
      </c>
      <c r="AO3121" t="n">
        <v>18937</v>
      </c>
      <c r="AP3121" t="n">
        <v>20613</v>
      </c>
      <c r="AQ3121" t="n">
        <v>20599</v>
      </c>
      <c r="AS3121" t="n">
        <v>81436</v>
      </c>
      <c r="AT3121" t="n">
        <v>20396</v>
      </c>
    </row>
    <row r="3122">
      <c r="A3122" t="inlineStr">
        <is>
          <t>Total-c</t>
        </is>
      </c>
      <c r="U3122">
        <f>SUM(U3119:U3120)</f>
        <v/>
      </c>
      <c r="V3122">
        <f>SUM(V3119:V3120)</f>
        <v/>
      </c>
      <c r="W3122">
        <f>SUM(W3119:W3120)</f>
        <v/>
      </c>
      <c r="Y3122">
        <f>SUM(Y3119:Y3120)</f>
        <v/>
      </c>
      <c r="Z3122">
        <f>SUM(Z3119:Z3120)</f>
        <v/>
      </c>
      <c r="AA3122">
        <f>SUM(AA3119:AA3120)</f>
        <v/>
      </c>
      <c r="AB3122">
        <f>SUM(AB3119:AB3120)</f>
        <v/>
      </c>
      <c r="AD3122">
        <f>SUM(AD3119:AD3120)</f>
        <v/>
      </c>
      <c r="AE3122">
        <f>SUM(AE3119:AE3120)</f>
        <v/>
      </c>
      <c r="AF3122">
        <f>SUM(AF3119:AF3120)</f>
        <v/>
      </c>
      <c r="AG3122">
        <f>SUM(AG3119:AG3120)</f>
        <v/>
      </c>
      <c r="AI3122">
        <f>SUM(AI3119:AI3120)</f>
        <v/>
      </c>
      <c r="AJ3122">
        <f>SUM(AJ3119:AJ3120)</f>
        <v/>
      </c>
      <c r="AK3122">
        <f>SUM(AK3119:AK3120)</f>
        <v/>
      </c>
      <c r="AL3122">
        <f>SUM(AL3119:AL3120)</f>
        <v/>
      </c>
      <c r="AN3122">
        <f>SUM(AN3119:AN3120)</f>
        <v/>
      </c>
      <c r="AO3122">
        <f>SUM(AO3119:AO3120)</f>
        <v/>
      </c>
      <c r="AP3122">
        <f>SUM(AP3119:AP3120)</f>
        <v/>
      </c>
      <c r="AQ3122">
        <f>SUM(AQ3119:AQ3120)</f>
        <v/>
      </c>
      <c r="AS3122">
        <f>SUM(AS3119:AS3120)</f>
        <v/>
      </c>
      <c r="AT3122">
        <f>SUM(AT3119:AT3120)</f>
        <v/>
      </c>
    </row>
    <row r="3123">
      <c r="A3123" t="inlineStr">
        <is>
          <t>Sum check 1</t>
        </is>
      </c>
      <c r="U3123">
        <f>U3121-U3122</f>
        <v/>
      </c>
      <c r="V3123">
        <f>V3121-V3122</f>
        <v/>
      </c>
      <c r="W3123">
        <f>W3121-W3122</f>
        <v/>
      </c>
      <c r="Y3123">
        <f>Y3121-Y3122</f>
        <v/>
      </c>
      <c r="Z3123">
        <f>Z3121-Z3122</f>
        <v/>
      </c>
      <c r="AA3123">
        <f>AA3121-AA3122</f>
        <v/>
      </c>
      <c r="AB3123">
        <f>AB3121-AB3122</f>
        <v/>
      </c>
      <c r="AD3123">
        <f>AD3121-AD3122</f>
        <v/>
      </c>
      <c r="AE3123">
        <f>AE3121-AE3122</f>
        <v/>
      </c>
      <c r="AF3123">
        <f>AF3121-AF3122</f>
        <v/>
      </c>
      <c r="AG3123">
        <f>AG3121-AG3122</f>
        <v/>
      </c>
      <c r="AI3123">
        <f>AI3121-AI3122</f>
        <v/>
      </c>
      <c r="AJ3123">
        <f>AJ3121-AJ3122</f>
        <v/>
      </c>
      <c r="AK3123">
        <f>AK3121-AK3122</f>
        <v/>
      </c>
      <c r="AL3123">
        <f>AL3121-AL3122</f>
        <v/>
      </c>
      <c r="AN3123">
        <f>AN3121-AN3122</f>
        <v/>
      </c>
      <c r="AO3123">
        <f>AO3121-AO3122</f>
        <v/>
      </c>
      <c r="AP3123">
        <f>AP3121-AP3122</f>
        <v/>
      </c>
      <c r="AQ3123">
        <f>AQ3121-AQ3122</f>
        <v/>
      </c>
      <c r="AS3123">
        <f>AS3121-AS3122</f>
        <v/>
      </c>
      <c r="AT3123">
        <f>AT3121-AT3122</f>
        <v/>
      </c>
    </row>
    <row r="3124">
      <c r="A3124" t="inlineStr">
        <is>
          <t>Sum check 2</t>
        </is>
      </c>
      <c r="U3124">
        <f>U3121-SUM(U3116,U3110,U3102,U3094,U3086,U3078,U3070,U3062,U3055)</f>
        <v/>
      </c>
      <c r="V3124">
        <f>V3121-SUM(V3116,V3110,V3102,V3094,V3086,V3078,V3070,V3062,V3055)</f>
        <v/>
      </c>
      <c r="W3124">
        <f>W3121-SUM(W3116,W3110,W3102,W3094,W3086,W3078,W3070,W3062,W3055)</f>
        <v/>
      </c>
      <c r="Y3124">
        <f>Y3121-SUM(Y3116,Y3110,Y3102,Y3094,Y3086,Y3078,Y3070,Y3062,Y3055)</f>
        <v/>
      </c>
      <c r="Z3124">
        <f>Z3121-SUM(Z3116,Z3110,Z3102,Z3094,Z3086,Z3078,Z3070,Z3062,Z3055)</f>
        <v/>
      </c>
      <c r="AA3124">
        <f>AA3121-SUM(AA3116,AA3110,AA3102,AA3094,AA3086,AA3078,AA3070,AA3062,AA3055)</f>
        <v/>
      </c>
      <c r="AB3124">
        <f>AB3121-SUM(AB3116,AB3110,AB3102,AB3094,AB3086,AB3078,AB3070,AB3062,AB3055)</f>
        <v/>
      </c>
      <c r="AD3124">
        <f>AD3121-SUM(AD3116,AD3110,AD3102,AD3094,AD3086,AD3078,AD3070,AD3062,AD3055)</f>
        <v/>
      </c>
      <c r="AE3124">
        <f>AE3121-SUM(AE3116,AE3110,AE3102,AE3094,AE3086,AE3078,AE3070,AE3062,AE3055)</f>
        <v/>
      </c>
      <c r="AF3124">
        <f>AF3121-SUM(AF3116,AF3110,AF3102,AF3094,AF3086,AF3078,AF3070,AF3062,AF3055)</f>
        <v/>
      </c>
      <c r="AG3124">
        <f>AG3121-SUM(AG3116,AG3110,AG3102,AG3094,AG3086,AG3078,AG3070,AG3062,AG3055)</f>
        <v/>
      </c>
      <c r="AI3124">
        <f>AI3121-SUM(AI3116,AI3110,AI3102,AI3094,AI3086,AI3078,AI3070,AI3062,AI3055)</f>
        <v/>
      </c>
      <c r="AJ3124">
        <f>AJ3121-SUM(AJ3116,AJ3110,AJ3102,AJ3094,AJ3086,AJ3078,AJ3070,AJ3062,AJ3055)</f>
        <v/>
      </c>
      <c r="AK3124">
        <f>AK3121-SUM(AK3116,AK3110,AK3102,AK3094,AK3086,AK3078,AK3070,AK3062,AK3055)</f>
        <v/>
      </c>
      <c r="AL3124">
        <f>AL3121-SUM(AL3116,AL3110,AL3102,AL3094,AL3086,AL3078,AL3070,AL3062,AL3055)</f>
        <v/>
      </c>
      <c r="AN3124">
        <f>AN3121-SUM(AN3116,AN3110,AN3102,AN3094,AN3086,AN3078,AN3070,AN3062,AN3055)</f>
        <v/>
      </c>
      <c r="AO3124">
        <f>AO3121-SUM(AO3116,AO3110,AO3102,AO3094,AO3086,AO3078,AO3070,AO3062,AO3055)</f>
        <v/>
      </c>
      <c r="AP3124">
        <f>AP3121-SUM(AP3116,AP3110,AP3102,AP3094,AP3086,AP3078,AP3070,AP3062,AP3055)</f>
        <v/>
      </c>
      <c r="AQ3124">
        <f>AQ3121-SUM(AQ3116,AQ3110,AQ3102,AQ3094,AQ3086,AQ3078,AQ3070,AQ3062,AQ3055)</f>
        <v/>
      </c>
      <c r="AS3124">
        <f>AS3121-SUM(AS3116,AS3110,AS3102,AS3094,AS3086,AS3078,AS3070,AS3062,AS3055)</f>
        <v/>
      </c>
      <c r="AT3124">
        <f>AT3121-SUM(AT3116,AT3110,AT3102,AT3094,AT3086,AT3078,AT3070,AT3062,AT3055)</f>
        <v/>
      </c>
    </row>
    <row r="3125">
      <c r="A3125" t="inlineStr">
        <is>
          <t>Link check</t>
        </is>
      </c>
      <c r="U3125">
        <f>U3121-U3044</f>
        <v/>
      </c>
      <c r="V3125">
        <f>V3121-V3044</f>
        <v/>
      </c>
      <c r="W3125">
        <f>W3121-W3044</f>
        <v/>
      </c>
      <c r="Y3125">
        <f>Y3121-Y3044</f>
        <v/>
      </c>
      <c r="Z3125">
        <f>Z3121-Z3044</f>
        <v/>
      </c>
      <c r="AA3125">
        <f>AA3121-AA3044</f>
        <v/>
      </c>
      <c r="AB3125">
        <f>AB3121-AB3044</f>
        <v/>
      </c>
      <c r="AD3125">
        <f>AD3121-AD3044</f>
        <v/>
      </c>
      <c r="AE3125">
        <f>AE3121-AE3044</f>
        <v/>
      </c>
      <c r="AF3125">
        <f>AF3121-AF3044</f>
        <v/>
      </c>
      <c r="AG3125">
        <f>AG3121-AG3044</f>
        <v/>
      </c>
      <c r="AI3125">
        <f>AI3121-AI3044</f>
        <v/>
      </c>
      <c r="AJ3125">
        <f>AJ3121-AJ3044</f>
        <v/>
      </c>
      <c r="AK3125">
        <f>AK3121-AK3044</f>
        <v/>
      </c>
      <c r="AL3125">
        <f>AL3121-AL3044</f>
        <v/>
      </c>
      <c r="AN3125">
        <f>AN3121-AN3044</f>
        <v/>
      </c>
      <c r="AO3125">
        <f>AO3121-AO3044</f>
        <v/>
      </c>
      <c r="AP3125">
        <f>AP3121-AP3044</f>
        <v/>
      </c>
      <c r="AQ3125">
        <f>AQ3121-AQ3044</f>
        <v/>
      </c>
      <c r="AS3125">
        <f>AS3121-AS3044</f>
        <v/>
      </c>
      <c r="AT3125">
        <f>AT3121-AT3044</f>
        <v/>
      </c>
    </row>
    <row r="3127">
      <c r="A3127" t="inlineStr">
        <is>
          <t>Fee-Bearing capital</t>
        </is>
      </c>
    </row>
    <row r="3128">
      <c r="A3128" t="inlineStr">
        <is>
          <t>Long-term private funds</t>
        </is>
      </c>
    </row>
    <row r="3129">
      <c r="A3129" t="inlineStr">
        <is>
          <t>Real estate</t>
        </is>
      </c>
      <c r="C3129" t="inlineStr">
        <is>
          <t>Million</t>
        </is>
      </c>
      <c r="D3129" t="inlineStr">
        <is>
          <t>QQQQ</t>
        </is>
      </c>
      <c r="AC3129" t="n">
        <v>30898</v>
      </c>
      <c r="AE3129" t="n">
        <v>30937</v>
      </c>
      <c r="AF3129" t="n">
        <v>28795</v>
      </c>
      <c r="AG3129" t="n">
        <v>29736</v>
      </c>
      <c r="AH3129" t="n">
        <v>28555</v>
      </c>
      <c r="AJ3129" t="n">
        <v>28844</v>
      </c>
      <c r="AK3129" t="n">
        <v>29077</v>
      </c>
      <c r="AL3129" t="n">
        <v>45451</v>
      </c>
      <c r="AM3129" t="n">
        <v>52332</v>
      </c>
      <c r="AO3129" t="n">
        <v>53234</v>
      </c>
      <c r="AP3129" t="n">
        <v>55536</v>
      </c>
      <c r="AQ3129" t="n">
        <v>56155</v>
      </c>
      <c r="AR3129" t="n">
        <v>69473</v>
      </c>
      <c r="AT3129" t="n">
        <v>66716</v>
      </c>
    </row>
    <row r="3130">
      <c r="A3130" t="inlineStr">
        <is>
          <t>Renewable power and transition</t>
        </is>
      </c>
      <c r="C3130" t="inlineStr">
        <is>
          <t>Million</t>
        </is>
      </c>
      <c r="D3130" t="inlineStr">
        <is>
          <t>QQQQ</t>
        </is>
      </c>
      <c r="AC3130" t="n">
        <v>12018</v>
      </c>
      <c r="AE3130" t="n">
        <v>13028</v>
      </c>
      <c r="AF3130" t="n">
        <v>11695</v>
      </c>
      <c r="AG3130" t="n">
        <v>10826</v>
      </c>
      <c r="AH3130" t="n">
        <v>10881</v>
      </c>
      <c r="AJ3130" t="n">
        <v>10894</v>
      </c>
      <c r="AK3130" t="n">
        <v>10903</v>
      </c>
      <c r="AL3130" t="n">
        <v>11310</v>
      </c>
      <c r="AM3130" t="n">
        <v>20682</v>
      </c>
      <c r="AO3130" t="n">
        <v>20639</v>
      </c>
      <c r="AP3130" t="n">
        <v>23221</v>
      </c>
      <c r="AQ3130" t="n">
        <v>25981</v>
      </c>
      <c r="AR3130" t="n">
        <v>26708</v>
      </c>
      <c r="AT3130" t="n">
        <v>27727</v>
      </c>
    </row>
    <row r="3131">
      <c r="A3131" t="inlineStr">
        <is>
          <t>Infrastructure</t>
        </is>
      </c>
      <c r="C3131" t="inlineStr">
        <is>
          <t>Million</t>
        </is>
      </c>
      <c r="D3131" t="inlineStr">
        <is>
          <t>QQQQ</t>
        </is>
      </c>
      <c r="AC3131" t="n">
        <v>28432</v>
      </c>
      <c r="AE3131" t="n">
        <v>27987</v>
      </c>
      <c r="AF3131" t="n">
        <v>29466</v>
      </c>
      <c r="AG3131" t="n">
        <v>29495</v>
      </c>
      <c r="AH3131" t="n">
        <v>29549</v>
      </c>
      <c r="AJ3131" t="n">
        <v>29394</v>
      </c>
      <c r="AK3131" t="n">
        <v>29225</v>
      </c>
      <c r="AL3131" t="n">
        <v>31707</v>
      </c>
      <c r="AM3131" t="n">
        <v>31119</v>
      </c>
      <c r="AO3131" t="n">
        <v>30745</v>
      </c>
      <c r="AP3131" t="n">
        <v>30338</v>
      </c>
      <c r="AQ3131" t="n">
        <v>41746</v>
      </c>
      <c r="AR3131" t="n">
        <v>44512</v>
      </c>
      <c r="AT3131" t="n">
        <v>47246</v>
      </c>
    </row>
    <row r="3132">
      <c r="A3132" t="inlineStr">
        <is>
          <t>Private equity</t>
        </is>
      </c>
      <c r="C3132" t="inlineStr">
        <is>
          <t>Million</t>
        </is>
      </c>
      <c r="D3132" t="inlineStr">
        <is>
          <t>QQQQ</t>
        </is>
      </c>
      <c r="AC3132" t="n">
        <v>14477</v>
      </c>
      <c r="AE3132" t="n">
        <v>15431</v>
      </c>
      <c r="AF3132" t="n">
        <v>14664</v>
      </c>
      <c r="AG3132" t="n">
        <v>14709</v>
      </c>
      <c r="AH3132" t="n">
        <v>14738</v>
      </c>
      <c r="AJ3132" t="n">
        <v>14337</v>
      </c>
      <c r="AK3132" t="n">
        <v>14477</v>
      </c>
      <c r="AL3132" t="n">
        <v>25710</v>
      </c>
      <c r="AM3132" t="n">
        <v>26079</v>
      </c>
      <c r="AO3132" t="n">
        <v>28044</v>
      </c>
      <c r="AP3132" t="n">
        <v>31683</v>
      </c>
      <c r="AQ3132" t="n">
        <v>30665</v>
      </c>
      <c r="AR3132" t="n">
        <v>31501</v>
      </c>
      <c r="AT3132" t="n">
        <v>32046</v>
      </c>
    </row>
    <row r="3133">
      <c r="A3133" t="inlineStr">
        <is>
          <t>Credit and other</t>
        </is>
      </c>
      <c r="C3133" t="inlineStr">
        <is>
          <t>Million</t>
        </is>
      </c>
      <c r="D3133" t="inlineStr">
        <is>
          <t>QQQQ</t>
        </is>
      </c>
      <c r="AL3133" t="n">
        <v>37129</v>
      </c>
      <c r="AM3133" t="n">
        <v>39067</v>
      </c>
      <c r="AO3133" t="n">
        <v>41017</v>
      </c>
      <c r="AP3133" t="n">
        <v>41196</v>
      </c>
      <c r="AQ3133" t="n">
        <v>46912</v>
      </c>
      <c r="AR3133" t="n">
        <v>46663</v>
      </c>
      <c r="AT3133" t="n">
        <v>50234</v>
      </c>
    </row>
    <row r="3134">
      <c r="A3134" t="inlineStr">
        <is>
          <t>Total</t>
        </is>
      </c>
      <c r="C3134" t="inlineStr">
        <is>
          <t>Million</t>
        </is>
      </c>
      <c r="D3134" t="inlineStr">
        <is>
          <t>QQQQ</t>
        </is>
      </c>
      <c r="AC3134" t="n">
        <v>85825</v>
      </c>
      <c r="AE3134" t="n">
        <v>87383</v>
      </c>
      <c r="AF3134" t="n">
        <v>84620</v>
      </c>
      <c r="AG3134" t="n">
        <v>84766</v>
      </c>
      <c r="AH3134" t="n">
        <v>83723</v>
      </c>
      <c r="AJ3134" t="n">
        <v>83469</v>
      </c>
      <c r="AK3134" t="n">
        <v>83682</v>
      </c>
      <c r="AL3134" t="n">
        <v>151307</v>
      </c>
      <c r="AM3134" t="n">
        <v>169279</v>
      </c>
      <c r="AO3134" t="n">
        <v>173679</v>
      </c>
      <c r="AP3134" t="n">
        <v>181974</v>
      </c>
      <c r="AQ3134" t="n">
        <v>201459</v>
      </c>
      <c r="AR3134" t="n">
        <v>218857</v>
      </c>
      <c r="AT3134" t="n">
        <v>223969</v>
      </c>
    </row>
    <row r="3135">
      <c r="A3135" t="inlineStr">
        <is>
          <t>Total-c</t>
        </is>
      </c>
      <c r="AC3135">
        <f>SUM(AC3129:AC3133)</f>
        <v/>
      </c>
      <c r="AE3135">
        <f>SUM(AE3129:AE3133)</f>
        <v/>
      </c>
      <c r="AF3135">
        <f>SUM(AF3129:AF3133)</f>
        <v/>
      </c>
      <c r="AG3135">
        <f>SUM(AG3129:AG3133)</f>
        <v/>
      </c>
      <c r="AH3135">
        <f>SUM(AH3129:AH3133)</f>
        <v/>
      </c>
      <c r="AJ3135">
        <f>SUM(AJ3129:AJ3133)</f>
        <v/>
      </c>
      <c r="AK3135">
        <f>SUM(AK3129:AK3133)</f>
        <v/>
      </c>
      <c r="AL3135">
        <f>SUM(AL3129:AL3133)</f>
        <v/>
      </c>
      <c r="AM3135">
        <f>SUM(AM3129:AM3133)</f>
        <v/>
      </c>
      <c r="AO3135">
        <f>SUM(AO3129:AO3133)</f>
        <v/>
      </c>
      <c r="AP3135">
        <f>SUM(AP3129:AP3133)</f>
        <v/>
      </c>
      <c r="AQ3135">
        <f>SUM(AQ3129:AQ3133)</f>
        <v/>
      </c>
      <c r="AR3135">
        <f>SUM(AR3129:AR3133)</f>
        <v/>
      </c>
      <c r="AT3135">
        <f>SUM(AT3129:AT3133)</f>
        <v/>
      </c>
    </row>
    <row r="3136">
      <c r="A3136" t="inlineStr">
        <is>
          <t>Sum check</t>
        </is>
      </c>
      <c r="AC3136">
        <f>AC3134-AC3135</f>
        <v/>
      </c>
      <c r="AE3136">
        <f>AE3134-AE3135</f>
        <v/>
      </c>
      <c r="AF3136">
        <f>AF3134-AF3135</f>
        <v/>
      </c>
      <c r="AG3136">
        <f>AG3134-AG3135</f>
        <v/>
      </c>
      <c r="AH3136">
        <f>AH3134-AH3135</f>
        <v/>
      </c>
      <c r="AJ3136">
        <f>AJ3134-AJ3135</f>
        <v/>
      </c>
      <c r="AK3136">
        <f>AK3134-AK3135</f>
        <v/>
      </c>
      <c r="AL3136">
        <f>AL3134-AL3135</f>
        <v/>
      </c>
      <c r="AM3136">
        <f>AM3134-AM3135</f>
        <v/>
      </c>
      <c r="AO3136">
        <f>AO3134-AO3135</f>
        <v/>
      </c>
      <c r="AP3136">
        <f>AP3134-AP3135</f>
        <v/>
      </c>
      <c r="AQ3136">
        <f>AQ3134-AQ3135</f>
        <v/>
      </c>
      <c r="AR3136">
        <f>AR3134-AR3135</f>
        <v/>
      </c>
      <c r="AT3136">
        <f>AT3134-AT3135</f>
        <v/>
      </c>
    </row>
    <row r="3138">
      <c r="A3138" t="inlineStr">
        <is>
          <t>Perpetual strategies</t>
        </is>
      </c>
    </row>
    <row r="3139">
      <c r="A3139" t="inlineStr">
        <is>
          <t>Real estate</t>
        </is>
      </c>
      <c r="C3139" t="inlineStr">
        <is>
          <t>Million</t>
        </is>
      </c>
      <c r="D3139" t="inlineStr">
        <is>
          <t>QQQQ</t>
        </is>
      </c>
      <c r="AC3139" t="n">
        <v>25158</v>
      </c>
      <c r="AE3139" t="n">
        <v>16846</v>
      </c>
      <c r="AF3139" t="n">
        <v>18147</v>
      </c>
      <c r="AG3139" t="n">
        <v>20588</v>
      </c>
      <c r="AH3139" t="n">
        <v>24441</v>
      </c>
      <c r="AJ3139" t="n">
        <v>28365</v>
      </c>
      <c r="AK3139" t="n">
        <v>30864</v>
      </c>
      <c r="AL3139" t="n">
        <v>33475</v>
      </c>
      <c r="AM3139" t="n">
        <v>29950</v>
      </c>
      <c r="AO3139" t="n">
        <v>31470</v>
      </c>
      <c r="AP3139" t="n">
        <v>33810</v>
      </c>
      <c r="AQ3139" t="n">
        <v>33928</v>
      </c>
      <c r="AR3139" t="n">
        <v>33552</v>
      </c>
      <c r="AT3139" t="n">
        <v>31376</v>
      </c>
    </row>
    <row r="3140">
      <c r="A3140" t="inlineStr">
        <is>
          <t>Renewable power and transition</t>
        </is>
      </c>
      <c r="C3140" t="inlineStr">
        <is>
          <t>Million</t>
        </is>
      </c>
      <c r="D3140" t="inlineStr">
        <is>
          <t>QQQQ</t>
        </is>
      </c>
      <c r="AC3140" t="n">
        <v>21502</v>
      </c>
      <c r="AE3140" t="n">
        <v>20496</v>
      </c>
      <c r="AF3140" t="n">
        <v>22842</v>
      </c>
      <c r="AG3140" t="n">
        <v>26275</v>
      </c>
      <c r="AH3140" t="n">
        <v>34559</v>
      </c>
      <c r="AJ3140" t="n">
        <v>32549</v>
      </c>
      <c r="AK3140" t="n">
        <v>29627</v>
      </c>
      <c r="AL3140" t="n">
        <v>29011</v>
      </c>
      <c r="AM3140" t="n">
        <v>26843</v>
      </c>
      <c r="AO3140" t="n">
        <v>30829</v>
      </c>
      <c r="AP3140" t="n">
        <v>26817</v>
      </c>
      <c r="AQ3140" t="n">
        <v>24978</v>
      </c>
      <c r="AR3140" t="n">
        <v>20510</v>
      </c>
      <c r="AT3140" t="n">
        <v>24757</v>
      </c>
    </row>
    <row r="3141">
      <c r="A3141" t="inlineStr">
        <is>
          <t>Infrastructure</t>
        </is>
      </c>
      <c r="C3141" t="inlineStr">
        <is>
          <t>Million</t>
        </is>
      </c>
      <c r="D3141" t="inlineStr">
        <is>
          <t>QQQQ</t>
        </is>
      </c>
      <c r="AC3141" t="n">
        <v>25788</v>
      </c>
      <c r="AE3141" t="n">
        <v>20178</v>
      </c>
      <c r="AF3141" t="n">
        <v>23531</v>
      </c>
      <c r="AG3141" t="n">
        <v>27696</v>
      </c>
      <c r="AH3141" t="n">
        <v>29786</v>
      </c>
      <c r="AJ3141" t="n">
        <v>31074</v>
      </c>
      <c r="AK3141" t="n">
        <v>31586</v>
      </c>
      <c r="AL3141" t="n">
        <v>33157</v>
      </c>
      <c r="AM3141" t="n">
        <v>36617</v>
      </c>
      <c r="AO3141" t="n">
        <v>44785</v>
      </c>
      <c r="AP3141" t="n">
        <v>43826</v>
      </c>
      <c r="AQ3141" t="n">
        <v>45748</v>
      </c>
      <c r="AR3141" t="n">
        <v>41375</v>
      </c>
      <c r="AT3141" t="n">
        <v>45506</v>
      </c>
    </row>
    <row r="3142">
      <c r="A3142" t="inlineStr">
        <is>
          <t>Private equity</t>
        </is>
      </c>
      <c r="C3142" t="inlineStr">
        <is>
          <t>Million</t>
        </is>
      </c>
      <c r="D3142" t="inlineStr">
        <is>
          <t>QQQQ</t>
        </is>
      </c>
      <c r="AC3142" t="n">
        <v>6233</v>
      </c>
      <c r="AE3142" t="n">
        <v>5528</v>
      </c>
      <c r="AF3142" t="n">
        <v>4681</v>
      </c>
      <c r="AG3142" t="n">
        <v>4961</v>
      </c>
      <c r="AH3142" t="n">
        <v>5263</v>
      </c>
      <c r="AJ3142" t="n">
        <v>5878</v>
      </c>
      <c r="AK3142" t="n">
        <v>6574</v>
      </c>
      <c r="AL3142" t="n">
        <v>7217</v>
      </c>
      <c r="AM3142" t="n">
        <v>8316</v>
      </c>
      <c r="AO3142" t="n">
        <v>7873</v>
      </c>
      <c r="AP3142" t="n">
        <v>7271</v>
      </c>
      <c r="AQ3142" t="n">
        <v>7444</v>
      </c>
      <c r="AR3142" t="n">
        <v>7816</v>
      </c>
      <c r="AT3142" t="n">
        <v>7426</v>
      </c>
    </row>
    <row r="3143">
      <c r="A3143" t="inlineStr">
        <is>
          <t>Credit and other</t>
        </is>
      </c>
      <c r="C3143" t="inlineStr">
        <is>
          <t>Million</t>
        </is>
      </c>
      <c r="D3143" t="inlineStr">
        <is>
          <t>QQQQ</t>
        </is>
      </c>
      <c r="AL3143" t="n">
        <v>10631</v>
      </c>
      <c r="AM3143" t="n">
        <v>12898</v>
      </c>
      <c r="AO3143" t="n">
        <v>12819</v>
      </c>
      <c r="AP3143" t="n">
        <v>21256</v>
      </c>
      <c r="AQ3143" t="n">
        <v>22389</v>
      </c>
      <c r="AR3143" t="n">
        <v>23902</v>
      </c>
      <c r="AT3143" t="n">
        <v>25507</v>
      </c>
    </row>
    <row r="3144">
      <c r="A3144" t="inlineStr">
        <is>
          <t>Total</t>
        </is>
      </c>
      <c r="C3144" t="inlineStr">
        <is>
          <t>Million</t>
        </is>
      </c>
      <c r="D3144" t="inlineStr">
        <is>
          <t>QQQQ</t>
        </is>
      </c>
      <c r="AC3144" t="n">
        <v>78681</v>
      </c>
      <c r="AE3144" t="n">
        <v>63048</v>
      </c>
      <c r="AF3144" t="n">
        <v>69201</v>
      </c>
      <c r="AG3144" t="n">
        <v>79520</v>
      </c>
      <c r="AH3144" t="n">
        <v>94049</v>
      </c>
      <c r="AJ3144" t="n">
        <v>97866</v>
      </c>
      <c r="AK3144" t="n">
        <v>98651</v>
      </c>
      <c r="AL3144" t="n">
        <v>113491</v>
      </c>
      <c r="AM3144" t="n">
        <v>114624</v>
      </c>
      <c r="AO3144" t="n">
        <v>127776</v>
      </c>
      <c r="AP3144" t="n">
        <v>132980</v>
      </c>
      <c r="AQ3144" t="n">
        <v>134487</v>
      </c>
      <c r="AR3144" t="n">
        <v>127155</v>
      </c>
      <c r="AT3144" t="n">
        <v>134572</v>
      </c>
    </row>
    <row r="3145">
      <c r="A3145" t="inlineStr">
        <is>
          <t>Total-c</t>
        </is>
      </c>
      <c r="AC3145">
        <f>SUM(AC3139:AC3143)</f>
        <v/>
      </c>
      <c r="AE3145">
        <f>SUM(AE3139:AE3143)</f>
        <v/>
      </c>
      <c r="AF3145">
        <f>SUM(AF3139:AF3143)</f>
        <v/>
      </c>
      <c r="AG3145">
        <f>SUM(AG3139:AG3143)</f>
        <v/>
      </c>
      <c r="AH3145">
        <f>SUM(AH3139:AH3143)</f>
        <v/>
      </c>
      <c r="AJ3145">
        <f>SUM(AJ3139:AJ3143)</f>
        <v/>
      </c>
      <c r="AK3145">
        <f>SUM(AK3139:AK3143)</f>
        <v/>
      </c>
      <c r="AL3145">
        <f>SUM(AL3139:AL3143)</f>
        <v/>
      </c>
      <c r="AM3145">
        <f>SUM(AM3139:AM3143)</f>
        <v/>
      </c>
      <c r="AO3145">
        <f>SUM(AO3139:AO3143)</f>
        <v/>
      </c>
      <c r="AP3145">
        <f>SUM(AP3139:AP3143)</f>
        <v/>
      </c>
      <c r="AQ3145">
        <f>SUM(AQ3139:AQ3143)</f>
        <v/>
      </c>
      <c r="AR3145">
        <f>SUM(AR3139:AR3143)</f>
        <v/>
      </c>
      <c r="AT3145">
        <f>SUM(AT3139:AT3143)</f>
        <v/>
      </c>
    </row>
    <row r="3146">
      <c r="A3146" t="inlineStr">
        <is>
          <t>Sum check</t>
        </is>
      </c>
      <c r="AC3146">
        <f>AC3144-AC3145</f>
        <v/>
      </c>
      <c r="AE3146">
        <f>AE3144-AE3145</f>
        <v/>
      </c>
      <c r="AF3146">
        <f>AF3144-AF3145</f>
        <v/>
      </c>
      <c r="AG3146">
        <f>AG3144-AG3145</f>
        <v/>
      </c>
      <c r="AH3146">
        <f>AH3144-AH3145</f>
        <v/>
      </c>
      <c r="AJ3146">
        <f>AJ3144-AJ3145</f>
        <v/>
      </c>
      <c r="AK3146">
        <f>AK3144-AK3145</f>
        <v/>
      </c>
      <c r="AL3146">
        <f>AL3144-AL3145</f>
        <v/>
      </c>
      <c r="AM3146">
        <f>AM3144-AM3145</f>
        <v/>
      </c>
      <c r="AO3146">
        <f>AO3144-AO3145</f>
        <v/>
      </c>
      <c r="AP3146">
        <f>AP3144-AP3145</f>
        <v/>
      </c>
      <c r="AQ3146">
        <f>AQ3144-AQ3145</f>
        <v/>
      </c>
      <c r="AR3146">
        <f>AR3144-AR3145</f>
        <v/>
      </c>
      <c r="AT3146">
        <f>AT3144-AT3145</f>
        <v/>
      </c>
    </row>
    <row r="3148">
      <c r="A3148" t="inlineStr">
        <is>
          <t>Liquid strategies</t>
        </is>
      </c>
    </row>
    <row r="3149">
      <c r="A3149" t="inlineStr">
        <is>
          <t>Credit and other</t>
        </is>
      </c>
      <c r="C3149" t="inlineStr">
        <is>
          <t>Million</t>
        </is>
      </c>
      <c r="D3149" t="inlineStr">
        <is>
          <t>QQQQ</t>
        </is>
      </c>
      <c r="AL3149" t="n">
        <v>76604</v>
      </c>
      <c r="AM3149" t="n">
        <v>80230</v>
      </c>
      <c r="AO3149" t="n">
        <v>77132</v>
      </c>
      <c r="AP3149" t="n">
        <v>76802</v>
      </c>
      <c r="AQ3149" t="n">
        <v>70814</v>
      </c>
      <c r="AR3149" t="n">
        <v>71851</v>
      </c>
      <c r="AT3149" t="n">
        <v>73120</v>
      </c>
    </row>
    <row r="3150">
      <c r="A3150" t="inlineStr">
        <is>
          <t>Total</t>
        </is>
      </c>
      <c r="C3150" t="inlineStr">
        <is>
          <t>Million</t>
        </is>
      </c>
      <c r="D3150" t="inlineStr">
        <is>
          <t>QQQQ</t>
        </is>
      </c>
      <c r="AL3150" t="n">
        <v>76604</v>
      </c>
      <c r="AM3150" t="n">
        <v>80230</v>
      </c>
      <c r="AO3150" t="n">
        <v>77132</v>
      </c>
      <c r="AP3150" t="n">
        <v>76802</v>
      </c>
      <c r="AQ3150" t="n">
        <v>70814</v>
      </c>
      <c r="AR3150" t="n">
        <v>71851</v>
      </c>
      <c r="AT3150" t="n">
        <v>73120</v>
      </c>
    </row>
    <row r="3152">
      <c r="A3152" t="inlineStr">
        <is>
          <t>Credit strategies</t>
        </is>
      </c>
    </row>
    <row r="3153">
      <c r="A3153" t="inlineStr">
        <is>
          <t>Oaktree</t>
        </is>
      </c>
      <c r="C3153" t="inlineStr">
        <is>
          <t>Million</t>
        </is>
      </c>
      <c r="D3153" t="inlineStr">
        <is>
          <t>QQQQ</t>
        </is>
      </c>
      <c r="AC3153" t="n">
        <v>110349</v>
      </c>
      <c r="AE3153" t="n">
        <v>102642</v>
      </c>
      <c r="AF3153" t="n">
        <v>111688</v>
      </c>
      <c r="AG3153" t="n">
        <v>113897</v>
      </c>
      <c r="AH3153" t="n">
        <v>121026</v>
      </c>
      <c r="AJ3153" t="n">
        <v>124895</v>
      </c>
      <c r="AK3153" t="n">
        <v>128732</v>
      </c>
    </row>
    <row r="3154">
      <c r="A3154" t="inlineStr">
        <is>
          <t>Total</t>
        </is>
      </c>
      <c r="C3154" t="inlineStr">
        <is>
          <t>Million</t>
        </is>
      </c>
      <c r="D3154" t="inlineStr">
        <is>
          <t>QQQQ</t>
        </is>
      </c>
      <c r="AC3154" t="n">
        <v>110349</v>
      </c>
      <c r="AE3154" t="n">
        <v>102642</v>
      </c>
      <c r="AF3154" t="n">
        <v>111688</v>
      </c>
      <c r="AG3154" t="n">
        <v>113897</v>
      </c>
      <c r="AH3154" t="n">
        <v>121026</v>
      </c>
      <c r="AJ3154" t="n">
        <v>124895</v>
      </c>
      <c r="AK3154" t="n">
        <v>128732</v>
      </c>
    </row>
    <row r="3156">
      <c r="A3156" t="inlineStr">
        <is>
          <t>Public securities</t>
        </is>
      </c>
    </row>
    <row r="3157">
      <c r="A3157" t="inlineStr">
        <is>
          <t>Property</t>
        </is>
      </c>
      <c r="C3157" t="inlineStr">
        <is>
          <t>Million</t>
        </is>
      </c>
      <c r="D3157" t="inlineStr">
        <is>
          <t>QQQQ</t>
        </is>
      </c>
      <c r="F3157" t="n">
        <v>6214</v>
      </c>
    </row>
    <row r="3158">
      <c r="A3158" t="inlineStr">
        <is>
          <t>Infrastructure</t>
        </is>
      </c>
      <c r="C3158" t="inlineStr">
        <is>
          <t>Million</t>
        </is>
      </c>
      <c r="D3158" t="inlineStr">
        <is>
          <t>QQQQ</t>
        </is>
      </c>
      <c r="F3158" t="n">
        <v>7135</v>
      </c>
    </row>
    <row r="3159">
      <c r="A3159" t="inlineStr">
        <is>
          <t>Other</t>
        </is>
      </c>
      <c r="C3159" t="inlineStr">
        <is>
          <t>Million</t>
        </is>
      </c>
      <c r="D3159" t="inlineStr">
        <is>
          <t>QQQQ</t>
        </is>
      </c>
      <c r="G3159" t="n">
        <v>18484</v>
      </c>
      <c r="H3159" t="n">
        <v>17519</v>
      </c>
      <c r="I3159" t="n">
        <v>16797</v>
      </c>
      <c r="K3159" t="n">
        <v>16402</v>
      </c>
      <c r="L3159" t="n">
        <v>12249</v>
      </c>
      <c r="M3159" t="n">
        <v>12011</v>
      </c>
      <c r="N3159" t="n">
        <v>10577</v>
      </c>
      <c r="P3159" t="n">
        <v>11268</v>
      </c>
      <c r="Q3159" t="n">
        <v>12259</v>
      </c>
      <c r="R3159" t="n">
        <v>12534</v>
      </c>
      <c r="S3159" t="n">
        <v>12655</v>
      </c>
    </row>
    <row r="3160">
      <c r="A3160" t="inlineStr">
        <is>
          <t>Other (excluding property and infrastructure)</t>
        </is>
      </c>
      <c r="C3160" t="inlineStr">
        <is>
          <t>Million</t>
        </is>
      </c>
      <c r="D3160" t="inlineStr">
        <is>
          <t>QQQQ</t>
        </is>
      </c>
      <c r="F3160" t="n">
        <v>5794</v>
      </c>
    </row>
    <row r="3161">
      <c r="A3161" t="inlineStr">
        <is>
          <t>Diversified</t>
        </is>
      </c>
      <c r="C3161" t="inlineStr">
        <is>
          <t>Million</t>
        </is>
      </c>
      <c r="D3161" t="inlineStr">
        <is>
          <t>QQQQ</t>
        </is>
      </c>
      <c r="U3161" t="n">
        <v>15083</v>
      </c>
      <c r="V3161" t="n">
        <v>16438</v>
      </c>
      <c r="W3161" t="n">
        <v>15236</v>
      </c>
      <c r="X3161" t="n">
        <v>13377</v>
      </c>
      <c r="Z3161" t="n">
        <v>15242</v>
      </c>
      <c r="AA3161" t="n">
        <v>15593</v>
      </c>
      <c r="AB3161" t="n">
        <v>15257</v>
      </c>
      <c r="AC3161" t="n">
        <v>14957</v>
      </c>
      <c r="AE3161" t="n">
        <v>10787</v>
      </c>
      <c r="AF3161" t="n">
        <v>11693</v>
      </c>
      <c r="AG3161" t="n">
        <v>11430</v>
      </c>
      <c r="AH3161" t="n">
        <v>12822</v>
      </c>
      <c r="AJ3161" t="n">
        <v>12940</v>
      </c>
      <c r="AK3161" t="n">
        <v>14001</v>
      </c>
    </row>
    <row r="3162">
      <c r="A3162" t="inlineStr">
        <is>
          <t>Total</t>
        </is>
      </c>
      <c r="C3162" t="inlineStr">
        <is>
          <t>Million</t>
        </is>
      </c>
      <c r="D3162" t="inlineStr">
        <is>
          <t>QQQQ</t>
        </is>
      </c>
      <c r="F3162" t="n">
        <v>19143</v>
      </c>
      <c r="G3162" t="n">
        <v>18484</v>
      </c>
      <c r="H3162" t="n">
        <v>17519</v>
      </c>
      <c r="I3162" t="n">
        <v>16797</v>
      </c>
      <c r="K3162" t="n">
        <v>16402</v>
      </c>
      <c r="L3162" t="n">
        <v>12249</v>
      </c>
      <c r="M3162" t="n">
        <v>12011</v>
      </c>
      <c r="N3162" t="n">
        <v>10577</v>
      </c>
      <c r="P3162" t="n">
        <v>11268</v>
      </c>
      <c r="Q3162" t="n">
        <v>12259</v>
      </c>
      <c r="R3162" t="n">
        <v>12534</v>
      </c>
      <c r="S3162" t="n">
        <v>12655</v>
      </c>
      <c r="U3162" t="n">
        <v>15083</v>
      </c>
      <c r="V3162" t="n">
        <v>16438</v>
      </c>
      <c r="W3162" t="n">
        <v>15236</v>
      </c>
      <c r="X3162" t="n">
        <v>13377</v>
      </c>
      <c r="Z3162" t="n">
        <v>15242</v>
      </c>
      <c r="AA3162" t="n">
        <v>15593</v>
      </c>
      <c r="AB3162" t="n">
        <v>15257</v>
      </c>
      <c r="AC3162" t="n">
        <v>14957</v>
      </c>
      <c r="AE3162" t="n">
        <v>10787</v>
      </c>
      <c r="AF3162" t="n">
        <v>11693</v>
      </c>
      <c r="AG3162" t="n">
        <v>11430</v>
      </c>
      <c r="AH3162" t="n">
        <v>12822</v>
      </c>
      <c r="AJ3162" t="n">
        <v>12940</v>
      </c>
      <c r="AK3162" t="n">
        <v>14001</v>
      </c>
    </row>
    <row r="3163">
      <c r="A3163" t="inlineStr">
        <is>
          <t>Total-c</t>
        </is>
      </c>
      <c r="F3163">
        <f>SUM(F3157:F3161)</f>
        <v/>
      </c>
      <c r="G3163">
        <f>SUM(G3157:G3161)</f>
        <v/>
      </c>
      <c r="H3163">
        <f>SUM(H3157:H3161)</f>
        <v/>
      </c>
      <c r="I3163">
        <f>SUM(I3157:I3161)</f>
        <v/>
      </c>
      <c r="K3163">
        <f>SUM(K3157:K3161)</f>
        <v/>
      </c>
      <c r="L3163">
        <f>SUM(L3157:L3161)</f>
        <v/>
      </c>
      <c r="M3163">
        <f>SUM(M3157:M3161)</f>
        <v/>
      </c>
      <c r="N3163">
        <f>SUM(N3157:N3161)</f>
        <v/>
      </c>
      <c r="P3163">
        <f>SUM(P3157:P3161)</f>
        <v/>
      </c>
      <c r="Q3163">
        <f>SUM(Q3157:Q3161)</f>
        <v/>
      </c>
      <c r="R3163">
        <f>SUM(R3157:R3161)</f>
        <v/>
      </c>
      <c r="S3163">
        <f>SUM(S3157:S3161)</f>
        <v/>
      </c>
      <c r="U3163">
        <f>SUM(U3157:U3161)</f>
        <v/>
      </c>
      <c r="V3163">
        <f>SUM(V3157:V3161)</f>
        <v/>
      </c>
      <c r="W3163">
        <f>SUM(W3157:W3161)</f>
        <v/>
      </c>
      <c r="X3163">
        <f>SUM(X3157:X3161)</f>
        <v/>
      </c>
      <c r="Z3163">
        <f>SUM(Z3157:Z3161)</f>
        <v/>
      </c>
      <c r="AA3163">
        <f>SUM(AA3157:AA3161)</f>
        <v/>
      </c>
      <c r="AB3163">
        <f>SUM(AB3157:AB3161)</f>
        <v/>
      </c>
      <c r="AC3163">
        <f>SUM(AC3157:AC3161)</f>
        <v/>
      </c>
      <c r="AE3163">
        <f>SUM(AE3157:AE3161)</f>
        <v/>
      </c>
      <c r="AF3163">
        <f>SUM(AF3157:AF3161)</f>
        <v/>
      </c>
      <c r="AG3163">
        <f>SUM(AG3157:AG3161)</f>
        <v/>
      </c>
      <c r="AH3163">
        <f>SUM(AH3157:AH3161)</f>
        <v/>
      </c>
      <c r="AJ3163">
        <f>SUM(AJ3157:AJ3161)</f>
        <v/>
      </c>
      <c r="AK3163">
        <f>SUM(AK3157:AK3161)</f>
        <v/>
      </c>
    </row>
    <row r="3164">
      <c r="A3164" t="inlineStr">
        <is>
          <t>Sum check</t>
        </is>
      </c>
      <c r="F3164">
        <f>F3162-F3163</f>
        <v/>
      </c>
      <c r="G3164">
        <f>G3162-G3163</f>
        <v/>
      </c>
      <c r="H3164">
        <f>H3162-H3163</f>
        <v/>
      </c>
      <c r="I3164">
        <f>I3162-I3163</f>
        <v/>
      </c>
      <c r="K3164">
        <f>K3162-K3163</f>
        <v/>
      </c>
      <c r="L3164">
        <f>L3162-L3163</f>
        <v/>
      </c>
      <c r="M3164">
        <f>M3162-M3163</f>
        <v/>
      </c>
      <c r="N3164">
        <f>N3162-N3163</f>
        <v/>
      </c>
      <c r="P3164">
        <f>P3162-P3163</f>
        <v/>
      </c>
      <c r="Q3164">
        <f>Q3162-Q3163</f>
        <v/>
      </c>
      <c r="R3164">
        <f>R3162-R3163</f>
        <v/>
      </c>
      <c r="S3164">
        <f>S3162-S3163</f>
        <v/>
      </c>
      <c r="U3164">
        <f>U3162-U3163</f>
        <v/>
      </c>
      <c r="V3164">
        <f>V3162-V3163</f>
        <v/>
      </c>
      <c r="W3164">
        <f>W3162-W3163</f>
        <v/>
      </c>
      <c r="X3164">
        <f>X3162-X3163</f>
        <v/>
      </c>
      <c r="Z3164">
        <f>Z3162-Z3163</f>
        <v/>
      </c>
      <c r="AA3164">
        <f>AA3162-AA3163</f>
        <v/>
      </c>
      <c r="AB3164">
        <f>AB3162-AB3163</f>
        <v/>
      </c>
      <c r="AC3164">
        <f>AC3162-AC3163</f>
        <v/>
      </c>
      <c r="AE3164">
        <f>AE3162-AE3163</f>
        <v/>
      </c>
      <c r="AF3164">
        <f>AF3162-AF3163</f>
        <v/>
      </c>
      <c r="AG3164">
        <f>AG3162-AG3163</f>
        <v/>
      </c>
      <c r="AH3164">
        <f>AH3162-AH3163</f>
        <v/>
      </c>
      <c r="AJ3164">
        <f>AJ3162-AJ3163</f>
        <v/>
      </c>
      <c r="AK3164">
        <f>AK3162-AK3163</f>
        <v/>
      </c>
    </row>
    <row r="3166">
      <c r="A3166" t="inlineStr">
        <is>
          <t>Private funds</t>
        </is>
      </c>
    </row>
    <row r="3167">
      <c r="A3167" t="inlineStr">
        <is>
          <t>Real estate</t>
        </is>
      </c>
      <c r="C3167" t="inlineStr">
        <is>
          <t>Million</t>
        </is>
      </c>
      <c r="D3167" t="inlineStr">
        <is>
          <t>QQQQ</t>
        </is>
      </c>
      <c r="F3167" t="n">
        <v>15399</v>
      </c>
      <c r="G3167" t="n">
        <v>19910</v>
      </c>
      <c r="H3167" t="n">
        <v>19938</v>
      </c>
      <c r="I3167" t="n">
        <v>22344</v>
      </c>
      <c r="K3167" t="n">
        <v>23863</v>
      </c>
      <c r="L3167" t="n">
        <v>20462</v>
      </c>
      <c r="M3167" t="n">
        <v>21035</v>
      </c>
      <c r="N3167" t="n">
        <v>22694</v>
      </c>
      <c r="P3167" t="n">
        <v>22938</v>
      </c>
      <c r="Q3167" t="n">
        <v>20152</v>
      </c>
      <c r="R3167" t="n">
        <v>20258</v>
      </c>
      <c r="S3167" t="n">
        <v>21465</v>
      </c>
      <c r="U3167" t="n">
        <v>26200</v>
      </c>
      <c r="V3167" t="n">
        <v>27665</v>
      </c>
      <c r="W3167" t="n">
        <v>31267</v>
      </c>
      <c r="X3167" t="n">
        <v>33737</v>
      </c>
      <c r="Z3167" t="n">
        <v>34234</v>
      </c>
      <c r="AA3167" t="n">
        <v>33602</v>
      </c>
      <c r="AB3167" t="n">
        <v>33928</v>
      </c>
    </row>
    <row r="3168">
      <c r="A3168" t="inlineStr">
        <is>
          <t>Renewable power</t>
        </is>
      </c>
      <c r="C3168" t="inlineStr">
        <is>
          <t>Million</t>
        </is>
      </c>
      <c r="D3168" t="inlineStr">
        <is>
          <t>QQQQ</t>
        </is>
      </c>
      <c r="F3168" t="n">
        <v>2169</v>
      </c>
      <c r="G3168" t="n">
        <v>2169</v>
      </c>
      <c r="H3168" t="n">
        <v>2169</v>
      </c>
      <c r="I3168" t="n">
        <v>2122</v>
      </c>
      <c r="K3168" t="n">
        <v>3204</v>
      </c>
      <c r="L3168" t="n">
        <v>5981</v>
      </c>
      <c r="M3168" t="n">
        <v>6269</v>
      </c>
      <c r="N3168" t="n">
        <v>6894</v>
      </c>
      <c r="P3168" t="n">
        <v>6894</v>
      </c>
      <c r="Q3168" t="n">
        <v>6907</v>
      </c>
      <c r="R3168" t="n">
        <v>6907</v>
      </c>
      <c r="S3168" t="n">
        <v>7781</v>
      </c>
      <c r="U3168" t="n">
        <v>7681</v>
      </c>
      <c r="V3168" t="n">
        <v>7587</v>
      </c>
      <c r="W3168" t="n">
        <v>7814</v>
      </c>
      <c r="X3168" t="n">
        <v>7595</v>
      </c>
      <c r="Z3168" t="n">
        <v>8195</v>
      </c>
      <c r="AA3168" t="n">
        <v>11995</v>
      </c>
      <c r="AB3168" t="n">
        <v>12400</v>
      </c>
    </row>
    <row r="3169">
      <c r="A3169" t="inlineStr">
        <is>
          <t>Infrastructure</t>
        </is>
      </c>
      <c r="C3169" t="inlineStr">
        <is>
          <t>Million</t>
        </is>
      </c>
      <c r="D3169" t="inlineStr">
        <is>
          <t>QQQQ</t>
        </is>
      </c>
      <c r="F3169" t="n">
        <v>8323</v>
      </c>
      <c r="G3169" t="n">
        <v>8737</v>
      </c>
      <c r="H3169" t="n">
        <v>8709</v>
      </c>
      <c r="I3169" t="n">
        <v>8757</v>
      </c>
      <c r="K3169" t="n">
        <v>8805</v>
      </c>
      <c r="L3169" t="n">
        <v>16142</v>
      </c>
      <c r="M3169" t="n">
        <v>15617</v>
      </c>
      <c r="N3169" t="n">
        <v>15267</v>
      </c>
      <c r="P3169" t="n">
        <v>15261</v>
      </c>
      <c r="Q3169" t="n">
        <v>17974</v>
      </c>
      <c r="R3169" t="n">
        <v>18018</v>
      </c>
      <c r="S3169" t="n">
        <v>18152</v>
      </c>
      <c r="U3169" t="n">
        <v>16815</v>
      </c>
      <c r="V3169" t="n">
        <v>16692</v>
      </c>
      <c r="W3169" t="n">
        <v>16441</v>
      </c>
      <c r="X3169" t="n">
        <v>17766</v>
      </c>
      <c r="Z3169" t="n">
        <v>17496</v>
      </c>
      <c r="AA3169" t="n">
        <v>24484</v>
      </c>
      <c r="AB3169" t="n">
        <v>25092</v>
      </c>
    </row>
    <row r="3170">
      <c r="A3170" t="inlineStr">
        <is>
          <t>Private equity</t>
        </is>
      </c>
      <c r="C3170" t="inlineStr">
        <is>
          <t>Million</t>
        </is>
      </c>
      <c r="D3170" t="inlineStr">
        <is>
          <t>QQQQ</t>
        </is>
      </c>
      <c r="F3170" t="n">
        <v>2493</v>
      </c>
      <c r="G3170" t="n">
        <v>5001</v>
      </c>
      <c r="H3170" t="n">
        <v>5500</v>
      </c>
      <c r="I3170" t="n">
        <v>5928</v>
      </c>
      <c r="K3170" t="n">
        <v>6083</v>
      </c>
      <c r="L3170" t="n">
        <v>4711</v>
      </c>
      <c r="M3170" t="n">
        <v>4708</v>
      </c>
      <c r="N3170" t="n">
        <v>4769</v>
      </c>
      <c r="P3170" t="n">
        <v>4651</v>
      </c>
      <c r="Q3170" t="n">
        <v>5017</v>
      </c>
      <c r="R3170" t="n">
        <v>5079</v>
      </c>
      <c r="S3170" t="n">
        <v>4977</v>
      </c>
      <c r="U3170" t="n">
        <v>4991</v>
      </c>
      <c r="V3170" t="n">
        <v>5091</v>
      </c>
      <c r="W3170" t="n">
        <v>5630</v>
      </c>
      <c r="X3170" t="n">
        <v>10714</v>
      </c>
      <c r="Z3170" t="n">
        <v>10869</v>
      </c>
      <c r="AA3170" t="n">
        <v>13585</v>
      </c>
      <c r="AB3170" t="n">
        <v>13685</v>
      </c>
    </row>
    <row r="3171">
      <c r="A3171" t="inlineStr">
        <is>
          <t>Diversified</t>
        </is>
      </c>
      <c r="C3171" t="inlineStr">
        <is>
          <t>Million</t>
        </is>
      </c>
      <c r="D3171" t="inlineStr">
        <is>
          <t>QQQQ</t>
        </is>
      </c>
      <c r="AB3171" t="n">
        <v>102061</v>
      </c>
    </row>
    <row r="3172">
      <c r="A3172" t="inlineStr">
        <is>
          <t>Total</t>
        </is>
      </c>
      <c r="C3172" t="inlineStr">
        <is>
          <t>Million</t>
        </is>
      </c>
      <c r="D3172" t="inlineStr">
        <is>
          <t>QQQQ</t>
        </is>
      </c>
      <c r="F3172" t="n">
        <v>28384</v>
      </c>
      <c r="G3172" t="n">
        <v>35817</v>
      </c>
      <c r="H3172" t="n">
        <v>36316</v>
      </c>
      <c r="I3172" t="n">
        <v>39151</v>
      </c>
      <c r="K3172" t="n">
        <v>41955</v>
      </c>
      <c r="L3172" t="n">
        <v>47296</v>
      </c>
      <c r="M3172" t="n">
        <v>47629</v>
      </c>
      <c r="N3172" t="n">
        <v>49624</v>
      </c>
      <c r="P3172" t="n">
        <v>49744</v>
      </c>
      <c r="Q3172" t="n">
        <v>50050</v>
      </c>
      <c r="R3172" t="n">
        <v>50262</v>
      </c>
      <c r="S3172" t="n">
        <v>52375</v>
      </c>
      <c r="U3172" t="n">
        <v>55687</v>
      </c>
      <c r="V3172" t="n">
        <v>57035</v>
      </c>
      <c r="W3172" t="n">
        <v>61152</v>
      </c>
      <c r="X3172" t="n">
        <v>69812</v>
      </c>
      <c r="Z3172" t="n">
        <v>70794</v>
      </c>
      <c r="AA3172" t="n">
        <v>83666</v>
      </c>
      <c r="AB3172" t="n">
        <v>187166</v>
      </c>
    </row>
    <row r="3173">
      <c r="A3173" t="inlineStr">
        <is>
          <t>Total-c</t>
        </is>
      </c>
      <c r="F3173">
        <f>SUM(F3167:F3171)</f>
        <v/>
      </c>
      <c r="G3173">
        <f>SUM(G3167:G3171)</f>
        <v/>
      </c>
      <c r="H3173">
        <f>SUM(H3167:H3171)</f>
        <v/>
      </c>
      <c r="I3173">
        <f>SUM(I3167:I3171)</f>
        <v/>
      </c>
      <c r="K3173">
        <f>SUM(K3167:K3171)</f>
        <v/>
      </c>
      <c r="L3173">
        <f>SUM(L3167:L3171)</f>
        <v/>
      </c>
      <c r="M3173">
        <f>SUM(M3167:M3171)</f>
        <v/>
      </c>
      <c r="N3173">
        <f>SUM(N3167:N3171)</f>
        <v/>
      </c>
      <c r="P3173">
        <f>SUM(P3167:P3171)</f>
        <v/>
      </c>
      <c r="Q3173">
        <f>SUM(Q3167:Q3171)</f>
        <v/>
      </c>
      <c r="R3173">
        <f>SUM(R3167:R3171)</f>
        <v/>
      </c>
      <c r="S3173">
        <f>SUM(S3167:S3171)</f>
        <v/>
      </c>
      <c r="U3173">
        <f>SUM(U3167:U3171)</f>
        <v/>
      </c>
      <c r="V3173">
        <f>SUM(V3167:V3171)</f>
        <v/>
      </c>
      <c r="W3173">
        <f>SUM(W3167:W3171)</f>
        <v/>
      </c>
      <c r="X3173">
        <f>SUM(X3167:X3171)</f>
        <v/>
      </c>
      <c r="Z3173">
        <f>SUM(Z3167:Z3171)</f>
        <v/>
      </c>
      <c r="AA3173">
        <f>SUM(AA3167:AA3171)</f>
        <v/>
      </c>
      <c r="AB3173">
        <f>SUM(AB3167:AB3171)</f>
        <v/>
      </c>
    </row>
    <row r="3174">
      <c r="A3174" t="inlineStr">
        <is>
          <t>Sum check</t>
        </is>
      </c>
      <c r="F3174">
        <f>F3172-F3173</f>
        <v/>
      </c>
      <c r="G3174">
        <f>G3172-G3173</f>
        <v/>
      </c>
      <c r="H3174">
        <f>H3172-H3173</f>
        <v/>
      </c>
      <c r="I3174">
        <f>I3172-I3173</f>
        <v/>
      </c>
      <c r="K3174">
        <f>K3172-K3173</f>
        <v/>
      </c>
      <c r="L3174">
        <f>L3172-L3173</f>
        <v/>
      </c>
      <c r="M3174">
        <f>M3172-M3173</f>
        <v/>
      </c>
      <c r="N3174">
        <f>N3172-N3173</f>
        <v/>
      </c>
      <c r="P3174">
        <f>P3172-P3173</f>
        <v/>
      </c>
      <c r="Q3174">
        <f>Q3172-Q3173</f>
        <v/>
      </c>
      <c r="R3174">
        <f>R3172-R3173</f>
        <v/>
      </c>
      <c r="S3174">
        <f>S3172-S3173</f>
        <v/>
      </c>
      <c r="U3174">
        <f>U3172-U3173</f>
        <v/>
      </c>
      <c r="V3174">
        <f>V3172-V3173</f>
        <v/>
      </c>
      <c r="W3174">
        <f>W3172-W3173</f>
        <v/>
      </c>
      <c r="X3174">
        <f>X3172-X3173</f>
        <v/>
      </c>
      <c r="Z3174">
        <f>Z3172-Z3173</f>
        <v/>
      </c>
      <c r="AA3174">
        <f>AA3172-AA3173</f>
        <v/>
      </c>
      <c r="AB3174">
        <f>AB3172-AB3173</f>
        <v/>
      </c>
    </row>
    <row r="3176">
      <c r="A3176" t="inlineStr">
        <is>
          <t>Listed partnerships</t>
        </is>
      </c>
    </row>
    <row r="3177">
      <c r="A3177" t="inlineStr">
        <is>
          <t>Real estate</t>
        </is>
      </c>
      <c r="C3177" t="inlineStr">
        <is>
          <t>Million</t>
        </is>
      </c>
      <c r="D3177" t="inlineStr">
        <is>
          <t>QQQQ</t>
        </is>
      </c>
      <c r="F3177" t="n">
        <v>23923</v>
      </c>
      <c r="G3177" t="n">
        <v>22655</v>
      </c>
      <c r="H3177" t="n">
        <v>21723</v>
      </c>
      <c r="I3177" t="n">
        <v>22725</v>
      </c>
      <c r="K3177" t="n">
        <v>22817</v>
      </c>
      <c r="L3177" t="n">
        <v>23111</v>
      </c>
      <c r="M3177" t="n">
        <v>23171</v>
      </c>
      <c r="N3177" t="n">
        <v>21895</v>
      </c>
      <c r="P3177" t="n">
        <v>22337</v>
      </c>
      <c r="Q3177" t="n">
        <v>21379</v>
      </c>
      <c r="R3177" t="n">
        <v>21018</v>
      </c>
      <c r="S3177" t="n">
        <v>20171</v>
      </c>
      <c r="U3177" t="n">
        <v>18796</v>
      </c>
      <c r="V3177" t="n">
        <v>19216</v>
      </c>
      <c r="W3177" t="n">
        <v>25646</v>
      </c>
      <c r="X3177" t="n">
        <v>19916</v>
      </c>
      <c r="Z3177" t="n">
        <v>24486</v>
      </c>
      <c r="AA3177" t="n">
        <v>23157</v>
      </c>
      <c r="AB3177" t="n">
        <v>24132</v>
      </c>
    </row>
    <row r="3178">
      <c r="A3178" t="inlineStr">
        <is>
          <t>Renewable power</t>
        </is>
      </c>
      <c r="C3178" t="inlineStr">
        <is>
          <t>Million</t>
        </is>
      </c>
      <c r="D3178" t="inlineStr">
        <is>
          <t>QQQQ</t>
        </is>
      </c>
      <c r="F3178" t="n">
        <v>10968</v>
      </c>
      <c r="G3178" t="n">
        <v>10835</v>
      </c>
      <c r="H3178" t="n">
        <v>10026</v>
      </c>
      <c r="I3178" t="n">
        <v>9621</v>
      </c>
      <c r="K3178" t="n">
        <v>11273</v>
      </c>
      <c r="L3178" t="n">
        <v>11564</v>
      </c>
      <c r="M3178" t="n">
        <v>12148</v>
      </c>
      <c r="N3178" t="n">
        <v>11796</v>
      </c>
      <c r="P3178" t="n">
        <v>11878</v>
      </c>
      <c r="Q3178" t="n">
        <v>12687</v>
      </c>
      <c r="R3178" t="n">
        <v>13359</v>
      </c>
      <c r="S3178" t="n">
        <v>16149</v>
      </c>
      <c r="U3178" t="n">
        <v>14913</v>
      </c>
      <c r="V3178" t="n">
        <v>15587</v>
      </c>
      <c r="W3178" t="n">
        <v>15854</v>
      </c>
      <c r="X3178" t="n">
        <v>13824</v>
      </c>
      <c r="Z3178" t="n">
        <v>15924</v>
      </c>
      <c r="AA3178" t="n">
        <v>16856</v>
      </c>
      <c r="AB3178" t="n">
        <v>19696</v>
      </c>
    </row>
    <row r="3179">
      <c r="A3179" t="inlineStr">
        <is>
          <t>Infrastructure</t>
        </is>
      </c>
      <c r="C3179" t="inlineStr">
        <is>
          <t>Million</t>
        </is>
      </c>
      <c r="D3179" t="inlineStr">
        <is>
          <t>QQQQ</t>
        </is>
      </c>
      <c r="F3179" t="n">
        <v>10790</v>
      </c>
      <c r="G3179" t="n">
        <v>10857</v>
      </c>
      <c r="H3179" t="n">
        <v>9138</v>
      </c>
      <c r="I3179" t="n">
        <v>10671</v>
      </c>
      <c r="K3179" t="n">
        <v>11475</v>
      </c>
      <c r="L3179" t="n">
        <v>12500</v>
      </c>
      <c r="M3179" t="n">
        <v>14064</v>
      </c>
      <c r="N3179" t="n">
        <v>13642</v>
      </c>
      <c r="P3179" t="n">
        <v>15850</v>
      </c>
      <c r="Q3179" t="n">
        <v>18456</v>
      </c>
      <c r="R3179" t="n">
        <v>19526</v>
      </c>
      <c r="S3179" t="n">
        <v>20599</v>
      </c>
      <c r="U3179" t="n">
        <v>18378</v>
      </c>
      <c r="V3179" t="n">
        <v>16974</v>
      </c>
      <c r="W3179" t="n">
        <v>17769</v>
      </c>
      <c r="X3179" t="n">
        <v>15946</v>
      </c>
      <c r="Z3179" t="n">
        <v>19276</v>
      </c>
      <c r="AA3179" t="n">
        <v>20227</v>
      </c>
      <c r="AB3179" t="n">
        <v>23246</v>
      </c>
    </row>
    <row r="3180">
      <c r="A3180" t="inlineStr">
        <is>
          <t>Private equity</t>
        </is>
      </c>
      <c r="C3180" t="inlineStr">
        <is>
          <t>Million</t>
        </is>
      </c>
      <c r="D3180" t="inlineStr">
        <is>
          <t>QQQQ</t>
        </is>
      </c>
      <c r="L3180" t="n">
        <v>1592</v>
      </c>
      <c r="M3180" t="n">
        <v>1724</v>
      </c>
      <c r="N3180" t="n">
        <v>2042</v>
      </c>
      <c r="P3180" t="n">
        <v>2037</v>
      </c>
      <c r="Q3180" t="n">
        <v>2423</v>
      </c>
      <c r="R3180" t="n">
        <v>3161</v>
      </c>
      <c r="S3180" t="n">
        <v>3641</v>
      </c>
      <c r="U3180" t="n">
        <v>4108</v>
      </c>
      <c r="V3180" t="n">
        <v>4052</v>
      </c>
      <c r="W3180" t="n">
        <v>4957</v>
      </c>
      <c r="X3180" t="n">
        <v>4653</v>
      </c>
      <c r="Z3180" t="n">
        <v>3860</v>
      </c>
      <c r="AA3180" t="n">
        <v>4556</v>
      </c>
      <c r="AB3180" t="n">
        <v>4596</v>
      </c>
    </row>
    <row r="3181">
      <c r="A3181" t="inlineStr">
        <is>
          <t>Total</t>
        </is>
      </c>
      <c r="C3181" t="inlineStr">
        <is>
          <t>Million</t>
        </is>
      </c>
      <c r="D3181" t="inlineStr">
        <is>
          <t>QQQQ</t>
        </is>
      </c>
      <c r="F3181" t="n">
        <v>45681</v>
      </c>
      <c r="G3181" t="n">
        <v>44347</v>
      </c>
      <c r="H3181" t="n">
        <v>40887</v>
      </c>
      <c r="I3181" t="n">
        <v>43017</v>
      </c>
      <c r="K3181" t="n">
        <v>45565</v>
      </c>
      <c r="L3181" t="n">
        <v>48767</v>
      </c>
      <c r="M3181" t="n">
        <v>51107</v>
      </c>
      <c r="N3181" t="n">
        <v>49375</v>
      </c>
      <c r="P3181" t="n">
        <v>52102</v>
      </c>
      <c r="Q3181" t="n">
        <v>54945</v>
      </c>
      <c r="R3181" t="n">
        <v>57064</v>
      </c>
      <c r="S3181" t="n">
        <v>60560</v>
      </c>
      <c r="U3181" t="n">
        <v>56195</v>
      </c>
      <c r="V3181" t="n">
        <v>55829</v>
      </c>
      <c r="W3181" t="n">
        <v>64226</v>
      </c>
      <c r="X3181" t="n">
        <v>54339</v>
      </c>
      <c r="Z3181" t="n">
        <v>63546</v>
      </c>
      <c r="AA3181" t="n">
        <v>64796</v>
      </c>
      <c r="AB3181" t="n">
        <v>71670</v>
      </c>
    </row>
    <row r="3182">
      <c r="A3182" t="inlineStr">
        <is>
          <t>Total-c</t>
        </is>
      </c>
      <c r="F3182">
        <f>SUM(F3177:F3180)</f>
        <v/>
      </c>
      <c r="G3182">
        <f>SUM(G3177:G3180)</f>
        <v/>
      </c>
      <c r="H3182">
        <f>SUM(H3177:H3180)</f>
        <v/>
      </c>
      <c r="I3182">
        <f>SUM(I3177:I3180)</f>
        <v/>
      </c>
      <c r="K3182">
        <f>SUM(K3177:K3180)</f>
        <v/>
      </c>
      <c r="L3182">
        <f>SUM(L3177:L3180)</f>
        <v/>
      </c>
      <c r="M3182">
        <f>SUM(M3177:M3180)</f>
        <v/>
      </c>
      <c r="N3182">
        <f>SUM(N3177:N3180)</f>
        <v/>
      </c>
      <c r="P3182">
        <f>SUM(P3177:P3180)</f>
        <v/>
      </c>
      <c r="Q3182">
        <f>SUM(Q3177:Q3180)</f>
        <v/>
      </c>
      <c r="R3182">
        <f>SUM(R3177:R3180)</f>
        <v/>
      </c>
      <c r="S3182">
        <f>SUM(S3177:S3180)</f>
        <v/>
      </c>
      <c r="U3182">
        <f>SUM(U3177:U3180)</f>
        <v/>
      </c>
      <c r="V3182">
        <f>SUM(V3177:V3180)</f>
        <v/>
      </c>
      <c r="W3182">
        <f>SUM(W3177:W3180)</f>
        <v/>
      </c>
      <c r="X3182">
        <f>SUM(X3177:X3180)</f>
        <v/>
      </c>
      <c r="Z3182">
        <f>SUM(Z3177:Z3180)</f>
        <v/>
      </c>
      <c r="AA3182">
        <f>SUM(AA3177:AA3180)</f>
        <v/>
      </c>
      <c r="AB3182">
        <f>SUM(AB3177:AB3180)</f>
        <v/>
      </c>
    </row>
    <row r="3183">
      <c r="A3183" t="inlineStr">
        <is>
          <t>Sum check</t>
        </is>
      </c>
      <c r="F3183">
        <f>F3181-F3182</f>
        <v/>
      </c>
      <c r="G3183">
        <f>G3181-G3182</f>
        <v/>
      </c>
      <c r="H3183">
        <f>H3181-H3182</f>
        <v/>
      </c>
      <c r="I3183">
        <f>I3181-I3182</f>
        <v/>
      </c>
      <c r="K3183">
        <f>K3181-K3182</f>
        <v/>
      </c>
      <c r="L3183">
        <f>L3181-L3182</f>
        <v/>
      </c>
      <c r="M3183">
        <f>M3181-M3182</f>
        <v/>
      </c>
      <c r="N3183">
        <f>N3181-N3182</f>
        <v/>
      </c>
      <c r="P3183">
        <f>P3181-P3182</f>
        <v/>
      </c>
      <c r="Q3183">
        <f>Q3181-Q3182</f>
        <v/>
      </c>
      <c r="R3183">
        <f>R3181-R3182</f>
        <v/>
      </c>
      <c r="S3183">
        <f>S3181-S3182</f>
        <v/>
      </c>
      <c r="U3183">
        <f>U3181-U3182</f>
        <v/>
      </c>
      <c r="V3183">
        <f>V3181-V3182</f>
        <v/>
      </c>
      <c r="W3183">
        <f>W3181-W3182</f>
        <v/>
      </c>
      <c r="X3183">
        <f>X3181-X3182</f>
        <v/>
      </c>
      <c r="Z3183">
        <f>Z3181-Z3182</f>
        <v/>
      </c>
      <c r="AA3183">
        <f>AA3181-AA3182</f>
        <v/>
      </c>
      <c r="AB3183">
        <f>AB3181-AB3182</f>
        <v/>
      </c>
    </row>
    <row r="3185">
      <c r="A3185" t="inlineStr">
        <is>
          <t>Total</t>
        </is>
      </c>
    </row>
    <row r="3186">
      <c r="A3186" t="inlineStr">
        <is>
          <t>Real estate</t>
        </is>
      </c>
      <c r="C3186" t="inlineStr">
        <is>
          <t>Million</t>
        </is>
      </c>
      <c r="D3186" t="inlineStr">
        <is>
          <t>QQQQ</t>
        </is>
      </c>
      <c r="F3186" t="n">
        <v>45536</v>
      </c>
      <c r="G3186" t="n">
        <v>42565</v>
      </c>
      <c r="H3186" t="n">
        <v>41661</v>
      </c>
      <c r="I3186" t="n">
        <v>45069</v>
      </c>
      <c r="K3186" t="n">
        <v>46680</v>
      </c>
      <c r="L3186" t="n">
        <v>43573</v>
      </c>
      <c r="M3186" t="n">
        <v>44206</v>
      </c>
      <c r="N3186" t="n">
        <v>44589</v>
      </c>
      <c r="P3186" t="n">
        <v>45275</v>
      </c>
      <c r="Q3186" t="n">
        <v>41531</v>
      </c>
      <c r="R3186" t="n">
        <v>41276</v>
      </c>
      <c r="S3186" t="n">
        <v>41636</v>
      </c>
      <c r="U3186" t="n">
        <v>44996</v>
      </c>
      <c r="V3186" t="n">
        <v>46881</v>
      </c>
      <c r="W3186" t="n">
        <v>56913</v>
      </c>
      <c r="X3186" t="n">
        <v>53653</v>
      </c>
      <c r="Z3186" t="n">
        <v>58720</v>
      </c>
      <c r="AA3186" t="n">
        <v>56759</v>
      </c>
      <c r="AB3186" t="n">
        <v>58060</v>
      </c>
      <c r="AC3186" t="n">
        <v>56056</v>
      </c>
      <c r="AE3186" t="n">
        <v>47783</v>
      </c>
      <c r="AF3186" t="n">
        <v>46942</v>
      </c>
      <c r="AG3186" t="n">
        <v>50324</v>
      </c>
      <c r="AH3186" t="n">
        <v>52996</v>
      </c>
      <c r="AJ3186" t="n">
        <v>57209</v>
      </c>
      <c r="AK3186" t="n">
        <v>59941</v>
      </c>
      <c r="AL3186" t="n">
        <v>78926</v>
      </c>
      <c r="AM3186" t="n">
        <v>82282</v>
      </c>
      <c r="AO3186" t="n">
        <v>84704</v>
      </c>
      <c r="AP3186" t="n">
        <v>89346</v>
      </c>
      <c r="AQ3186" t="n">
        <v>90083</v>
      </c>
      <c r="AR3186" t="n">
        <v>103025</v>
      </c>
      <c r="AT3186" t="n">
        <v>98092</v>
      </c>
    </row>
    <row r="3187">
      <c r="A3187" t="inlineStr">
        <is>
          <t>Renewable power and transition</t>
        </is>
      </c>
      <c r="C3187" t="inlineStr">
        <is>
          <t>Million</t>
        </is>
      </c>
      <c r="D3187" t="inlineStr">
        <is>
          <t>QQQQ</t>
        </is>
      </c>
      <c r="F3187" t="n">
        <v>13137</v>
      </c>
      <c r="G3187" t="n">
        <v>13004</v>
      </c>
      <c r="H3187" t="n">
        <v>12195</v>
      </c>
      <c r="I3187" t="n">
        <v>11743</v>
      </c>
      <c r="K3187" t="n">
        <v>14477</v>
      </c>
      <c r="L3187" t="n">
        <v>17545</v>
      </c>
      <c r="M3187" t="n">
        <v>18417</v>
      </c>
      <c r="N3187" t="n">
        <v>18690</v>
      </c>
      <c r="P3187" t="n">
        <v>18772</v>
      </c>
      <c r="Q3187" t="n">
        <v>19594</v>
      </c>
      <c r="R3187" t="n">
        <v>20266</v>
      </c>
      <c r="S3187" t="n">
        <v>23930</v>
      </c>
      <c r="U3187" t="n">
        <v>22594</v>
      </c>
      <c r="V3187" t="n">
        <v>23174</v>
      </c>
      <c r="W3187" t="n">
        <v>23668</v>
      </c>
      <c r="X3187" t="n">
        <v>21419</v>
      </c>
      <c r="Z3187" t="n">
        <v>24119</v>
      </c>
      <c r="AA3187" t="n">
        <v>28851</v>
      </c>
      <c r="AB3187" t="n">
        <v>32096</v>
      </c>
      <c r="AC3187" t="n">
        <v>33520</v>
      </c>
      <c r="AE3187" t="n">
        <v>33524</v>
      </c>
      <c r="AF3187" t="n">
        <v>34537</v>
      </c>
      <c r="AG3187" t="n">
        <v>37101</v>
      </c>
      <c r="AH3187" t="n">
        <v>45440</v>
      </c>
      <c r="AJ3187" t="n">
        <v>43443</v>
      </c>
      <c r="AK3187" t="n">
        <v>40530</v>
      </c>
      <c r="AL3187" t="n">
        <v>40321</v>
      </c>
      <c r="AM3187" t="n">
        <v>47525</v>
      </c>
      <c r="AO3187" t="n">
        <v>51468</v>
      </c>
      <c r="AP3187" t="n">
        <v>50038</v>
      </c>
      <c r="AQ3187" t="n">
        <v>50959</v>
      </c>
      <c r="AR3187" t="n">
        <v>47218</v>
      </c>
      <c r="AT3187" t="n">
        <v>52484</v>
      </c>
    </row>
    <row r="3188">
      <c r="A3188" t="inlineStr">
        <is>
          <t>Infrastructure</t>
        </is>
      </c>
      <c r="C3188" t="inlineStr">
        <is>
          <t>Million</t>
        </is>
      </c>
      <c r="D3188" t="inlineStr">
        <is>
          <t>QQQQ</t>
        </is>
      </c>
      <c r="F3188" t="n">
        <v>26248</v>
      </c>
      <c r="G3188" t="n">
        <v>19594</v>
      </c>
      <c r="H3188" t="n">
        <v>17847</v>
      </c>
      <c r="I3188" t="n">
        <v>19428</v>
      </c>
      <c r="K3188" t="n">
        <v>20280</v>
      </c>
      <c r="L3188" t="n">
        <v>28642</v>
      </c>
      <c r="M3188" t="n">
        <v>29681</v>
      </c>
      <c r="N3188" t="n">
        <v>28909</v>
      </c>
      <c r="P3188" t="n">
        <v>31111</v>
      </c>
      <c r="Q3188" t="n">
        <v>36430</v>
      </c>
      <c r="R3188" t="n">
        <v>37544</v>
      </c>
      <c r="S3188" t="n">
        <v>38751</v>
      </c>
      <c r="U3188" t="n">
        <v>35193</v>
      </c>
      <c r="V3188" t="n">
        <v>33666</v>
      </c>
      <c r="W3188" t="n">
        <v>34210</v>
      </c>
      <c r="X3188" t="n">
        <v>33712</v>
      </c>
      <c r="Z3188" t="n">
        <v>36772</v>
      </c>
      <c r="AA3188" t="n">
        <v>44711</v>
      </c>
      <c r="AB3188" t="n">
        <v>48338</v>
      </c>
      <c r="AC3188" t="n">
        <v>54220</v>
      </c>
      <c r="AE3188" t="n">
        <v>48165</v>
      </c>
      <c r="AF3188" t="n">
        <v>52997</v>
      </c>
      <c r="AG3188" t="n">
        <v>57191</v>
      </c>
      <c r="AH3188" t="n">
        <v>59335</v>
      </c>
      <c r="AJ3188" t="n">
        <v>60468</v>
      </c>
      <c r="AK3188" t="n">
        <v>60811</v>
      </c>
      <c r="AL3188" t="n">
        <v>64864</v>
      </c>
      <c r="AM3188" t="n">
        <v>67736</v>
      </c>
      <c r="AO3188" t="n">
        <v>75530</v>
      </c>
      <c r="AP3188" t="n">
        <v>74164</v>
      </c>
      <c r="AQ3188" t="n">
        <v>87494</v>
      </c>
      <c r="AR3188" t="n">
        <v>85887</v>
      </c>
      <c r="AT3188" t="n">
        <v>92752</v>
      </c>
    </row>
    <row r="3189">
      <c r="A3189" t="inlineStr">
        <is>
          <t>Private equity</t>
        </is>
      </c>
      <c r="C3189" t="inlineStr">
        <is>
          <t>Million</t>
        </is>
      </c>
      <c r="D3189" t="inlineStr">
        <is>
          <t>QQQQ</t>
        </is>
      </c>
      <c r="F3189" t="n">
        <v>2493</v>
      </c>
      <c r="G3189" t="n">
        <v>5001</v>
      </c>
      <c r="H3189" t="n">
        <v>5500</v>
      </c>
      <c r="I3189" t="n">
        <v>5928</v>
      </c>
      <c r="K3189" t="n">
        <v>6083</v>
      </c>
      <c r="L3189" t="n">
        <v>6303</v>
      </c>
      <c r="M3189" t="n">
        <v>6432</v>
      </c>
      <c r="N3189" t="n">
        <v>6811</v>
      </c>
      <c r="P3189" t="n">
        <v>6688</v>
      </c>
      <c r="Q3189" t="n">
        <v>7440</v>
      </c>
      <c r="R3189" t="n">
        <v>8240</v>
      </c>
      <c r="S3189" t="n">
        <v>8618</v>
      </c>
      <c r="U3189" t="n">
        <v>9099</v>
      </c>
      <c r="V3189" t="n">
        <v>9143</v>
      </c>
      <c r="W3189" t="n">
        <v>10587</v>
      </c>
      <c r="X3189" t="n">
        <v>15367</v>
      </c>
      <c r="Z3189" t="n">
        <v>14729</v>
      </c>
      <c r="AA3189" t="n">
        <v>18141</v>
      </c>
      <c r="AB3189" t="n">
        <v>18281</v>
      </c>
      <c r="AC3189" t="n">
        <v>20710</v>
      </c>
      <c r="AE3189" t="n">
        <v>20959</v>
      </c>
      <c r="AF3189" t="n">
        <v>19345</v>
      </c>
      <c r="AG3189" t="n">
        <v>19670</v>
      </c>
      <c r="AH3189" t="n">
        <v>20001</v>
      </c>
      <c r="AJ3189" t="n">
        <v>20215</v>
      </c>
      <c r="AK3189" t="n">
        <v>21051</v>
      </c>
      <c r="AL3189" t="n">
        <v>32927</v>
      </c>
      <c r="AM3189" t="n">
        <v>34395</v>
      </c>
      <c r="AO3189" t="n">
        <v>35917</v>
      </c>
      <c r="AP3189" t="n">
        <v>38954</v>
      </c>
      <c r="AQ3189" t="n">
        <v>38109</v>
      </c>
      <c r="AR3189" t="n">
        <v>39317</v>
      </c>
      <c r="AT3189" t="n">
        <v>39472</v>
      </c>
    </row>
    <row r="3190">
      <c r="A3190" t="inlineStr">
        <is>
          <t>Oaktree</t>
        </is>
      </c>
      <c r="C3190" t="inlineStr">
        <is>
          <t>Million</t>
        </is>
      </c>
      <c r="D3190" t="inlineStr">
        <is>
          <t>QQQQ</t>
        </is>
      </c>
      <c r="AC3190" t="n">
        <v>110349</v>
      </c>
      <c r="AE3190" t="n">
        <v>102642</v>
      </c>
      <c r="AF3190" t="n">
        <v>111688</v>
      </c>
      <c r="AG3190" t="n">
        <v>113897</v>
      </c>
      <c r="AH3190" t="n">
        <v>121026</v>
      </c>
      <c r="AJ3190" t="n">
        <v>124895</v>
      </c>
      <c r="AK3190" t="n">
        <v>128732</v>
      </c>
    </row>
    <row r="3191">
      <c r="A3191" t="inlineStr">
        <is>
          <t>Diversified</t>
        </is>
      </c>
      <c r="C3191" t="inlineStr">
        <is>
          <t>Million</t>
        </is>
      </c>
      <c r="D3191" t="inlineStr">
        <is>
          <t>QQQQ</t>
        </is>
      </c>
      <c r="U3191" t="n">
        <v>15083</v>
      </c>
      <c r="V3191" t="n">
        <v>16438</v>
      </c>
      <c r="W3191" t="n">
        <v>15236</v>
      </c>
      <c r="X3191" t="n">
        <v>13377</v>
      </c>
      <c r="Z3191" t="n">
        <v>15242</v>
      </c>
      <c r="AA3191" t="n">
        <v>15593</v>
      </c>
      <c r="AC3191" t="n">
        <v>14957</v>
      </c>
      <c r="AE3191" t="n">
        <v>10787</v>
      </c>
      <c r="AF3191" t="n">
        <v>11693</v>
      </c>
      <c r="AG3191" t="n">
        <v>11430</v>
      </c>
      <c r="AH3191" t="n">
        <v>12822</v>
      </c>
      <c r="AJ3191" t="n">
        <v>12940</v>
      </c>
      <c r="AK3191" t="n">
        <v>14001</v>
      </c>
    </row>
    <row r="3192">
      <c r="A3192" t="inlineStr">
        <is>
          <t>Diversified (including private funds)</t>
        </is>
      </c>
      <c r="C3192" t="inlineStr">
        <is>
          <t>Million</t>
        </is>
      </c>
      <c r="D3192" t="inlineStr">
        <is>
          <t>QQQQ</t>
        </is>
      </c>
      <c r="AB3192" t="n">
        <v>117318</v>
      </c>
    </row>
    <row r="3193">
      <c r="A3193" t="inlineStr">
        <is>
          <t>Other</t>
        </is>
      </c>
      <c r="C3193" t="inlineStr">
        <is>
          <t>Million</t>
        </is>
      </c>
      <c r="D3193" t="inlineStr">
        <is>
          <t>QQQQ</t>
        </is>
      </c>
      <c r="G3193" t="n">
        <v>18484</v>
      </c>
      <c r="H3193" t="n">
        <v>17519</v>
      </c>
      <c r="I3193" t="n">
        <v>16797</v>
      </c>
      <c r="K3193" t="n">
        <v>16402</v>
      </c>
      <c r="L3193" t="n">
        <v>12249</v>
      </c>
      <c r="M3193" t="n">
        <v>12011</v>
      </c>
      <c r="N3193" t="n">
        <v>10577</v>
      </c>
      <c r="P3193" t="n">
        <v>11268</v>
      </c>
      <c r="Q3193" t="n">
        <v>12259</v>
      </c>
      <c r="R3193" t="n">
        <v>12534</v>
      </c>
      <c r="S3193" t="n">
        <v>12655</v>
      </c>
    </row>
    <row r="3194">
      <c r="A3194" t="inlineStr">
        <is>
          <t>Other (excluding public securities)</t>
        </is>
      </c>
      <c r="C3194" t="inlineStr">
        <is>
          <t>Million</t>
        </is>
      </c>
      <c r="D3194" t="inlineStr">
        <is>
          <t>QQQQ</t>
        </is>
      </c>
      <c r="F3194" t="n">
        <v>5794</v>
      </c>
    </row>
    <row r="3195">
      <c r="A3195" t="inlineStr">
        <is>
          <t>Credit and other</t>
        </is>
      </c>
      <c r="C3195" t="inlineStr">
        <is>
          <t>Million</t>
        </is>
      </c>
      <c r="D3195" t="inlineStr">
        <is>
          <t>QQQQ</t>
        </is>
      </c>
      <c r="AL3195" t="n">
        <v>124364</v>
      </c>
      <c r="AM3195" t="n">
        <v>132195</v>
      </c>
      <c r="AO3195" t="n">
        <v>130968</v>
      </c>
      <c r="AP3195" t="n">
        <v>139254</v>
      </c>
      <c r="AQ3195" t="n">
        <v>140115</v>
      </c>
      <c r="AR3195" t="n">
        <v>142416</v>
      </c>
      <c r="AT3195" t="n">
        <v>148861</v>
      </c>
    </row>
    <row r="3196">
      <c r="A3196" t="inlineStr">
        <is>
          <t>Total</t>
        </is>
      </c>
      <c r="C3196" t="inlineStr">
        <is>
          <t>Million</t>
        </is>
      </c>
      <c r="D3196" t="inlineStr">
        <is>
          <t>QQQQ</t>
        </is>
      </c>
      <c r="F3196" t="n">
        <v>93208</v>
      </c>
      <c r="G3196" t="n">
        <v>98648</v>
      </c>
      <c r="H3196" t="n">
        <v>94722</v>
      </c>
      <c r="I3196" t="n">
        <v>98965</v>
      </c>
      <c r="K3196" t="n">
        <v>103922</v>
      </c>
      <c r="L3196" t="n">
        <v>108312</v>
      </c>
      <c r="M3196" t="n">
        <v>110747</v>
      </c>
      <c r="N3196" t="n">
        <v>109576</v>
      </c>
      <c r="P3196" t="n">
        <v>113114</v>
      </c>
      <c r="Q3196" t="n">
        <v>117254</v>
      </c>
      <c r="R3196" t="n">
        <v>119860</v>
      </c>
      <c r="S3196" t="n">
        <v>125590</v>
      </c>
      <c r="U3196" t="n">
        <v>126965</v>
      </c>
      <c r="V3196" t="n">
        <v>129302</v>
      </c>
      <c r="W3196" t="n">
        <v>140614</v>
      </c>
      <c r="X3196" t="n">
        <v>137528</v>
      </c>
      <c r="Z3196" t="n">
        <v>149582</v>
      </c>
      <c r="AA3196" t="n">
        <v>164055</v>
      </c>
      <c r="AB3196" t="n">
        <v>274093</v>
      </c>
      <c r="AC3196" t="n">
        <v>289812</v>
      </c>
      <c r="AE3196" t="n">
        <v>263860</v>
      </c>
      <c r="AF3196" t="n">
        <v>277202</v>
      </c>
      <c r="AG3196" t="n">
        <v>289613</v>
      </c>
      <c r="AH3196" t="n">
        <v>311620</v>
      </c>
      <c r="AJ3196" t="n">
        <v>319170</v>
      </c>
      <c r="AK3196" t="n">
        <v>325066</v>
      </c>
      <c r="AL3196" t="n">
        <v>341402</v>
      </c>
      <c r="AM3196" t="n">
        <v>364133</v>
      </c>
      <c r="AO3196" t="n">
        <v>378587</v>
      </c>
      <c r="AP3196" t="n">
        <v>391756</v>
      </c>
      <c r="AQ3196" t="n">
        <v>406760</v>
      </c>
      <c r="AR3196" t="n">
        <v>417863</v>
      </c>
      <c r="AT3196" t="n">
        <v>431661</v>
      </c>
    </row>
    <row r="3197">
      <c r="A3197" t="inlineStr">
        <is>
          <t>Total-c</t>
        </is>
      </c>
      <c r="F3197">
        <f>SUM(F3186:F3195)</f>
        <v/>
      </c>
      <c r="G3197">
        <f>SUM(G3186:G3195)</f>
        <v/>
      </c>
      <c r="H3197">
        <f>SUM(H3186:H3195)</f>
        <v/>
      </c>
      <c r="I3197">
        <f>SUM(I3186:I3195)</f>
        <v/>
      </c>
      <c r="K3197">
        <f>SUM(K3186:K3195)</f>
        <v/>
      </c>
      <c r="L3197">
        <f>SUM(L3186:L3195)</f>
        <v/>
      </c>
      <c r="M3197">
        <f>SUM(M3186:M3195)</f>
        <v/>
      </c>
      <c r="N3197">
        <f>SUM(N3186:N3195)</f>
        <v/>
      </c>
      <c r="P3197">
        <f>SUM(P3186:P3195)</f>
        <v/>
      </c>
      <c r="Q3197">
        <f>SUM(Q3186:Q3195)</f>
        <v/>
      </c>
      <c r="R3197">
        <f>SUM(R3186:R3195)</f>
        <v/>
      </c>
      <c r="S3197">
        <f>SUM(S3186:S3195)</f>
        <v/>
      </c>
      <c r="U3197">
        <f>SUM(U3186:U3195)</f>
        <v/>
      </c>
      <c r="V3197">
        <f>SUM(V3186:V3195)</f>
        <v/>
      </c>
      <c r="W3197">
        <f>SUM(W3186:W3195)</f>
        <v/>
      </c>
      <c r="X3197">
        <f>SUM(X3186:X3195)</f>
        <v/>
      </c>
      <c r="Z3197">
        <f>SUM(Z3186:Z3195)</f>
        <v/>
      </c>
      <c r="AA3197">
        <f>SUM(AA3186:AA3195)</f>
        <v/>
      </c>
      <c r="AB3197">
        <f>SUM(AB3186:AB3195)</f>
        <v/>
      </c>
      <c r="AC3197">
        <f>SUM(AC3186:AC3195)</f>
        <v/>
      </c>
      <c r="AE3197">
        <f>SUM(AE3186:AE3195)</f>
        <v/>
      </c>
      <c r="AF3197">
        <f>SUM(AF3186:AF3195)</f>
        <v/>
      </c>
      <c r="AG3197">
        <f>SUM(AG3186:AG3195)</f>
        <v/>
      </c>
      <c r="AH3197">
        <f>SUM(AH3186:AH3195)</f>
        <v/>
      </c>
      <c r="AJ3197">
        <f>SUM(AJ3186:AJ3195)</f>
        <v/>
      </c>
      <c r="AK3197">
        <f>SUM(AK3186:AK3195)</f>
        <v/>
      </c>
      <c r="AL3197">
        <f>SUM(AL3186:AL3195)</f>
        <v/>
      </c>
      <c r="AM3197">
        <f>SUM(AM3186:AM3195)</f>
        <v/>
      </c>
      <c r="AO3197">
        <f>SUM(AO3186:AO3195)</f>
        <v/>
      </c>
      <c r="AP3197">
        <f>SUM(AP3186:AP3195)</f>
        <v/>
      </c>
      <c r="AQ3197">
        <f>SUM(AQ3186:AQ3195)</f>
        <v/>
      </c>
      <c r="AR3197">
        <f>SUM(AR3186:AR3195)</f>
        <v/>
      </c>
      <c r="AT3197">
        <f>SUM(AT3186:AT3195)</f>
        <v/>
      </c>
    </row>
    <row r="3198">
      <c r="A3198" t="inlineStr">
        <is>
          <t>Sum check 1</t>
        </is>
      </c>
      <c r="F3198">
        <f>F3196-F3197</f>
        <v/>
      </c>
      <c r="G3198">
        <f>G3196-G3197</f>
        <v/>
      </c>
      <c r="H3198">
        <f>H3196-H3197</f>
        <v/>
      </c>
      <c r="I3198">
        <f>I3196-I3197</f>
        <v/>
      </c>
      <c r="K3198">
        <f>K3196-K3197</f>
        <v/>
      </c>
      <c r="L3198">
        <f>L3196-L3197</f>
        <v/>
      </c>
      <c r="M3198">
        <f>M3196-M3197</f>
        <v/>
      </c>
      <c r="N3198">
        <f>N3196-N3197</f>
        <v/>
      </c>
      <c r="P3198">
        <f>P3196-P3197</f>
        <v/>
      </c>
      <c r="Q3198">
        <f>Q3196-Q3197</f>
        <v/>
      </c>
      <c r="R3198">
        <f>R3196-R3197</f>
        <v/>
      </c>
      <c r="S3198">
        <f>S3196-S3197</f>
        <v/>
      </c>
      <c r="U3198">
        <f>U3196-U3197</f>
        <v/>
      </c>
      <c r="V3198">
        <f>V3196-V3197</f>
        <v/>
      </c>
      <c r="W3198">
        <f>W3196-W3197</f>
        <v/>
      </c>
      <c r="X3198">
        <f>X3196-X3197</f>
        <v/>
      </c>
      <c r="Z3198">
        <f>Z3196-Z3197</f>
        <v/>
      </c>
      <c r="AA3198">
        <f>AA3196-AA3197</f>
        <v/>
      </c>
      <c r="AB3198">
        <f>AB3196-AB3197</f>
        <v/>
      </c>
      <c r="AC3198">
        <f>AC3196-AC3197</f>
        <v/>
      </c>
      <c r="AE3198">
        <f>AE3196-AE3197</f>
        <v/>
      </c>
      <c r="AF3198">
        <f>AF3196-AF3197</f>
        <v/>
      </c>
      <c r="AG3198">
        <f>AG3196-AG3197</f>
        <v/>
      </c>
      <c r="AH3198">
        <f>AH3196-AH3197</f>
        <v/>
      </c>
      <c r="AJ3198">
        <f>AJ3196-AJ3197</f>
        <v/>
      </c>
      <c r="AK3198">
        <f>AK3196-AK3197</f>
        <v/>
      </c>
      <c r="AL3198">
        <f>AL3196-AL3197</f>
        <v/>
      </c>
      <c r="AM3198">
        <f>AM3196-AM3197</f>
        <v/>
      </c>
      <c r="AO3198">
        <f>AO3196-AO3197</f>
        <v/>
      </c>
      <c r="AP3198">
        <f>AP3196-AP3197</f>
        <v/>
      </c>
      <c r="AQ3198">
        <f>AQ3196-AQ3197</f>
        <v/>
      </c>
      <c r="AR3198">
        <f>AR3196-AR3197</f>
        <v/>
      </c>
      <c r="AT3198">
        <f>AT3196-AT3197</f>
        <v/>
      </c>
    </row>
    <row r="3199">
      <c r="A3199" t="inlineStr">
        <is>
          <t>Sum check 2</t>
        </is>
      </c>
      <c r="F3199">
        <f>F3196-SUM(F3182,F3173,F3163,F3154,F3150,F3145,F3135)</f>
        <v/>
      </c>
      <c r="G3199">
        <f>G3196-SUM(G3182,G3173,G3163,G3154,G3150,G3145,G3135)</f>
        <v/>
      </c>
      <c r="H3199">
        <f>H3196-SUM(H3182,H3173,H3163,H3154,H3150,H3145,H3135)</f>
        <v/>
      </c>
      <c r="I3199">
        <f>I3196-SUM(I3182,I3173,I3163,I3154,I3150,I3145,I3135)</f>
        <v/>
      </c>
      <c r="K3199">
        <f>K3196-SUM(K3182,K3173,K3163,K3154,K3150,K3145,K3135)</f>
        <v/>
      </c>
      <c r="L3199">
        <f>L3196-SUM(L3182,L3173,L3163,L3154,L3150,L3145,L3135)</f>
        <v/>
      </c>
      <c r="M3199">
        <f>M3196-SUM(M3182,M3173,M3163,M3154,M3150,M3145,M3135)</f>
        <v/>
      </c>
      <c r="N3199">
        <f>N3196-SUM(N3182,N3173,N3163,N3154,N3150,N3145,N3135)</f>
        <v/>
      </c>
      <c r="P3199">
        <f>P3196-SUM(P3182,P3173,P3163,P3154,P3150,P3145,P3135)</f>
        <v/>
      </c>
      <c r="Q3199">
        <f>Q3196-SUM(Q3182,Q3173,Q3163,Q3154,Q3150,Q3145,Q3135)</f>
        <v/>
      </c>
      <c r="R3199">
        <f>R3196-SUM(R3182,R3173,R3163,R3154,R3150,R3145,R3135)</f>
        <v/>
      </c>
      <c r="S3199">
        <f>S3196-SUM(S3182,S3173,S3163,S3154,S3150,S3145,S3135)</f>
        <v/>
      </c>
      <c r="U3199">
        <f>U3196-SUM(U3182,U3173,U3163,U3154,U3150,U3145,U3135)</f>
        <v/>
      </c>
      <c r="V3199">
        <f>V3196-SUM(V3182,V3173,V3163,V3154,V3150,V3145,V3135)</f>
        <v/>
      </c>
      <c r="W3199">
        <f>W3196-SUM(W3182,W3173,W3163,W3154,W3150,W3145,W3135)</f>
        <v/>
      </c>
      <c r="X3199">
        <f>X3196-SUM(X3182,X3173,X3163,X3154,X3150,X3145,X3135)</f>
        <v/>
      </c>
      <c r="Z3199">
        <f>Z3196-SUM(Z3182,Z3173,Z3163,Z3154,Z3150,Z3145,Z3135)</f>
        <v/>
      </c>
      <c r="AA3199">
        <f>AA3196-SUM(AA3182,AA3173,AA3163,AA3154,AA3150,AA3145,AA3135)</f>
        <v/>
      </c>
      <c r="AB3199">
        <f>AB3196-SUM(AB3182,AB3173,AB3163,AB3154,AB3150,AB3145,AB3135)</f>
        <v/>
      </c>
      <c r="AC3199">
        <f>AC3196-SUM(AC3182,AC3173,AC3163,AC3154,AC3150,AC3145,AC3135)</f>
        <v/>
      </c>
      <c r="AE3199">
        <f>AE3196-SUM(AE3182,AE3173,AE3163,AE3154,AE3150,AE3145,AE3135)</f>
        <v/>
      </c>
      <c r="AF3199">
        <f>AF3196-SUM(AF3182,AF3173,AF3163,AF3154,AF3150,AF3145,AF3135)</f>
        <v/>
      </c>
      <c r="AG3199">
        <f>AG3196-SUM(AG3182,AG3173,AG3163,AG3154,AG3150,AG3145,AG3135)</f>
        <v/>
      </c>
      <c r="AH3199">
        <f>AH3196-SUM(AH3182,AH3173,AH3163,AH3154,AH3150,AH3145,AH3135)</f>
        <v/>
      </c>
      <c r="AJ3199">
        <f>AJ3196-SUM(AJ3182,AJ3173,AJ3163,AJ3154,AJ3150,AJ3145,AJ3135)</f>
        <v/>
      </c>
      <c r="AK3199">
        <f>AK3196-SUM(AK3182,AK3173,AK3163,AK3154,AK3150,AK3145,AK3135)</f>
        <v/>
      </c>
      <c r="AL3199">
        <f>AL3196-SUM(AL3182,AL3173,AL3163,AL3154,AL3150,AL3145,AL3135)</f>
        <v/>
      </c>
      <c r="AM3199">
        <f>AM3196-SUM(AM3182,AM3173,AM3163,AM3154,AM3150,AM3145,AM3135)</f>
        <v/>
      </c>
      <c r="AO3199">
        <f>AO3196-SUM(AO3182,AO3173,AO3163,AO3154,AO3150,AO3145,AO3135)</f>
        <v/>
      </c>
      <c r="AP3199">
        <f>AP3196-SUM(AP3182,AP3173,AP3163,AP3154,AP3150,AP3145,AP3135)</f>
        <v/>
      </c>
      <c r="AQ3199">
        <f>AQ3196-SUM(AQ3182,AQ3173,AQ3163,AQ3154,AQ3150,AQ3145,AQ3135)</f>
        <v/>
      </c>
      <c r="AR3199">
        <f>AR3196-SUM(AR3182,AR3173,AR3163,AR3154,AR3150,AR3145,AR3135)</f>
        <v/>
      </c>
      <c r="AT3199">
        <f>AT3196-SUM(AT3182,AT3173,AT3163,AT3154,AT3150,AT3145,AT3135)</f>
        <v/>
      </c>
    </row>
    <row r="3200">
      <c r="A3200" t="inlineStr">
        <is>
          <t>Link check</t>
        </is>
      </c>
      <c r="F3200">
        <f>F3196-F3393</f>
        <v/>
      </c>
      <c r="G3200">
        <f>G3196-G3393</f>
        <v/>
      </c>
      <c r="H3200">
        <f>H3196-H3393</f>
        <v/>
      </c>
      <c r="I3200">
        <f>I3196-I3393</f>
        <v/>
      </c>
      <c r="K3200">
        <f>K3196-K3393</f>
        <v/>
      </c>
      <c r="L3200">
        <f>L3196-L3393</f>
        <v/>
      </c>
      <c r="M3200">
        <f>M3196-M3393</f>
        <v/>
      </c>
      <c r="N3200">
        <f>N3196-N3393</f>
        <v/>
      </c>
      <c r="P3200">
        <f>P3196-P3393</f>
        <v/>
      </c>
      <c r="Q3200">
        <f>Q3196-Q3393</f>
        <v/>
      </c>
      <c r="R3200">
        <f>R3196-R3393</f>
        <v/>
      </c>
      <c r="S3200">
        <f>S3196-S3393</f>
        <v/>
      </c>
      <c r="U3200">
        <f>U3196-U3393</f>
        <v/>
      </c>
      <c r="V3200">
        <f>V3196-V3393</f>
        <v/>
      </c>
      <c r="W3200">
        <f>W3196-W3393</f>
        <v/>
      </c>
      <c r="X3200">
        <f>X3196-X3393</f>
        <v/>
      </c>
      <c r="Z3200">
        <f>Z3196-Z3393</f>
        <v/>
      </c>
      <c r="AA3200">
        <f>AA3196-AA3393</f>
        <v/>
      </c>
      <c r="AB3200">
        <f>AB3196-AB3393</f>
        <v/>
      </c>
      <c r="AC3200">
        <f>AC3196-AC3393</f>
        <v/>
      </c>
      <c r="AE3200">
        <f>AE3196-AE3393</f>
        <v/>
      </c>
      <c r="AF3200">
        <f>AF3196-AF3393</f>
        <v/>
      </c>
      <c r="AG3200">
        <f>AG3196-AG3393</f>
        <v/>
      </c>
      <c r="AH3200">
        <f>AH3196-AH3393</f>
        <v/>
      </c>
      <c r="AJ3200">
        <f>AJ3196-AJ3393</f>
        <v/>
      </c>
      <c r="AK3200">
        <f>AK3196-AK3393</f>
        <v/>
      </c>
      <c r="AL3200">
        <f>AL3196-AL3393</f>
        <v/>
      </c>
      <c r="AM3200">
        <f>AM3196-AM3393</f>
        <v/>
      </c>
      <c r="AO3200">
        <f>AO3196-AO3393</f>
        <v/>
      </c>
      <c r="AP3200">
        <f>AP3196-AP3393</f>
        <v/>
      </c>
      <c r="AQ3200">
        <f>AQ3196-AQ3393</f>
        <v/>
      </c>
      <c r="AR3200">
        <f>AR3196-AR3393</f>
        <v/>
      </c>
      <c r="AT3200">
        <f>AT3196-AT3393</f>
        <v/>
      </c>
    </row>
    <row r="3202">
      <c r="A3202" t="inlineStr">
        <is>
          <t>Fee-bearing capital change</t>
        </is>
      </c>
    </row>
    <row r="3203">
      <c r="A3203" t="inlineStr">
        <is>
          <t>Renewable power and transition</t>
        </is>
      </c>
    </row>
    <row r="3204">
      <c r="A3204" t="inlineStr">
        <is>
          <t>Opening balance</t>
        </is>
      </c>
      <c r="C3204" t="inlineStr">
        <is>
          <t>Million</t>
        </is>
      </c>
      <c r="D3204" t="inlineStr">
        <is>
          <t>QQQQ</t>
        </is>
      </c>
      <c r="AL3204" t="n">
        <v>40530</v>
      </c>
      <c r="AM3204" t="n">
        <v>40321</v>
      </c>
      <c r="AN3204" t="n">
        <v>45440</v>
      </c>
      <c r="AO3204" t="n">
        <v>47525</v>
      </c>
      <c r="AP3204" t="n">
        <v>51468</v>
      </c>
      <c r="AQ3204" t="n">
        <v>50038</v>
      </c>
      <c r="AR3204" t="n">
        <v>50959</v>
      </c>
      <c r="AS3204" t="n">
        <v>47525</v>
      </c>
      <c r="AT3204" t="n">
        <v>47218</v>
      </c>
    </row>
    <row r="3205">
      <c r="A3205" t="inlineStr">
        <is>
          <t>Inflows</t>
        </is>
      </c>
      <c r="C3205" t="inlineStr">
        <is>
          <t>Million</t>
        </is>
      </c>
      <c r="D3205" t="inlineStr">
        <is>
          <t>QQQQ</t>
        </is>
      </c>
      <c r="AL3205" t="n">
        <v>171</v>
      </c>
      <c r="AM3205" t="n">
        <v>9819</v>
      </c>
      <c r="AN3205" t="n">
        <v>10510</v>
      </c>
      <c r="AO3205" t="n">
        <v>73</v>
      </c>
      <c r="AP3205" t="n">
        <v>2916</v>
      </c>
      <c r="AQ3205" t="n">
        <v>2851</v>
      </c>
      <c r="AR3205" t="n">
        <v>983</v>
      </c>
      <c r="AS3205" t="n">
        <v>6823</v>
      </c>
      <c r="AT3205" t="n">
        <v>1876</v>
      </c>
    </row>
    <row r="3206">
      <c r="A3206" t="inlineStr">
        <is>
          <t>Distributions</t>
        </is>
      </c>
      <c r="C3206" t="inlineStr">
        <is>
          <t>Million</t>
        </is>
      </c>
      <c r="D3206" t="inlineStr">
        <is>
          <t>QQQQ</t>
        </is>
      </c>
      <c r="AL3206" t="n">
        <v>-574</v>
      </c>
      <c r="AM3206" t="n">
        <v>-268</v>
      </c>
      <c r="AN3206" t="n">
        <v>-1427</v>
      </c>
      <c r="AO3206" t="n">
        <v>-318</v>
      </c>
      <c r="AP3206" t="n">
        <v>-572</v>
      </c>
      <c r="AQ3206" t="n">
        <v>-235</v>
      </c>
      <c r="AR3206" t="n">
        <v>-303</v>
      </c>
      <c r="AS3206" t="n">
        <v>-1428</v>
      </c>
      <c r="AT3206" t="n">
        <v>-558</v>
      </c>
    </row>
    <row r="3207">
      <c r="A3207" t="inlineStr">
        <is>
          <t>Market valuation</t>
        </is>
      </c>
      <c r="C3207" t="inlineStr">
        <is>
          <t>Million</t>
        </is>
      </c>
      <c r="D3207" t="inlineStr">
        <is>
          <t>QQQQ</t>
        </is>
      </c>
      <c r="AL3207" t="n">
        <v>-261</v>
      </c>
      <c r="AM3207" t="n">
        <v>-1348</v>
      </c>
      <c r="AN3207" t="n">
        <v>-6169</v>
      </c>
      <c r="AO3207" t="n">
        <v>3713</v>
      </c>
      <c r="AP3207" t="n">
        <v>-3785</v>
      </c>
      <c r="AQ3207" t="n">
        <v>-1804</v>
      </c>
      <c r="AR3207" t="n">
        <v>-3997</v>
      </c>
      <c r="AS3207" t="n">
        <v>-5873</v>
      </c>
      <c r="AT3207" t="n">
        <v>3965</v>
      </c>
    </row>
    <row r="3208">
      <c r="A3208" t="inlineStr">
        <is>
          <t>Other</t>
        </is>
      </c>
      <c r="C3208" t="inlineStr">
        <is>
          <t>Million</t>
        </is>
      </c>
      <c r="D3208" t="inlineStr">
        <is>
          <t>QQQQ</t>
        </is>
      </c>
      <c r="AL3208" t="n">
        <v>455</v>
      </c>
      <c r="AM3208" t="n">
        <v>-999</v>
      </c>
      <c r="AN3208" t="n">
        <v>-829</v>
      </c>
      <c r="AO3208" t="n">
        <v>475</v>
      </c>
      <c r="AP3208" t="n">
        <v>11</v>
      </c>
      <c r="AQ3208" t="n">
        <v>109</v>
      </c>
      <c r="AR3208" t="n">
        <v>-424</v>
      </c>
      <c r="AS3208" t="n">
        <v>171</v>
      </c>
      <c r="AT3208" t="n">
        <v>-17</v>
      </c>
    </row>
    <row r="3209">
      <c r="A3209" t="inlineStr">
        <is>
          <t>Change</t>
        </is>
      </c>
      <c r="C3209" t="inlineStr">
        <is>
          <t>Million</t>
        </is>
      </c>
      <c r="D3209" t="inlineStr">
        <is>
          <t>QQQQ</t>
        </is>
      </c>
      <c r="AL3209" t="n">
        <v>-209</v>
      </c>
      <c r="AM3209" t="n">
        <v>7204</v>
      </c>
      <c r="AN3209" t="n">
        <v>2085</v>
      </c>
      <c r="AO3209" t="n">
        <v>3943</v>
      </c>
      <c r="AP3209" t="n">
        <v>-1430</v>
      </c>
      <c r="AQ3209" t="n">
        <v>921</v>
      </c>
      <c r="AR3209" t="n">
        <v>-3741</v>
      </c>
      <c r="AS3209" t="n">
        <v>-307</v>
      </c>
      <c r="AT3209" t="n">
        <v>5266</v>
      </c>
    </row>
    <row r="3210">
      <c r="A3210" t="inlineStr">
        <is>
          <t>Change-c</t>
        </is>
      </c>
      <c r="AL3210">
        <f>SUM(AL3205:AL3208)</f>
        <v/>
      </c>
      <c r="AM3210">
        <f>SUM(AM3205:AM3208)</f>
        <v/>
      </c>
      <c r="AN3210">
        <f>SUM(AN3205:AN3208)</f>
        <v/>
      </c>
      <c r="AO3210">
        <f>SUM(AO3205:AO3208)</f>
        <v/>
      </c>
      <c r="AP3210">
        <f>SUM(AP3205:AP3208)</f>
        <v/>
      </c>
      <c r="AQ3210">
        <f>SUM(AQ3205:AQ3208)</f>
        <v/>
      </c>
      <c r="AR3210">
        <f>SUM(AR3205:AR3208)</f>
        <v/>
      </c>
      <c r="AS3210">
        <f>SUM(AS3205:AS3208)</f>
        <v/>
      </c>
      <c r="AT3210">
        <f>SUM(AT3205:AT3208)</f>
        <v/>
      </c>
    </row>
    <row r="3211">
      <c r="A3211" t="inlineStr">
        <is>
          <t>Sum check</t>
        </is>
      </c>
      <c r="AL3211">
        <f>AL3209-AL3210</f>
        <v/>
      </c>
      <c r="AM3211">
        <f>AM3209-AM3210</f>
        <v/>
      </c>
      <c r="AN3211">
        <f>AN3209-AN3210</f>
        <v/>
      </c>
      <c r="AO3211">
        <f>AO3209-AO3210</f>
        <v/>
      </c>
      <c r="AP3211">
        <f>AP3209-AP3210</f>
        <v/>
      </c>
      <c r="AQ3211">
        <f>AQ3209-AQ3210</f>
        <v/>
      </c>
      <c r="AR3211">
        <f>AR3209-AR3210</f>
        <v/>
      </c>
      <c r="AS3211">
        <f>AS3209-AS3210</f>
        <v/>
      </c>
      <c r="AT3211">
        <f>AT3209-AT3210</f>
        <v/>
      </c>
    </row>
    <row r="3213">
      <c r="A3213" t="inlineStr">
        <is>
          <t>Closing balance</t>
        </is>
      </c>
      <c r="C3213" t="inlineStr">
        <is>
          <t>Million</t>
        </is>
      </c>
      <c r="D3213" t="inlineStr">
        <is>
          <t>QQQQ</t>
        </is>
      </c>
      <c r="AL3213" t="n">
        <v>40321</v>
      </c>
      <c r="AM3213" t="n">
        <v>47525</v>
      </c>
      <c r="AN3213" t="n">
        <v>47525</v>
      </c>
      <c r="AO3213" t="n">
        <v>51468</v>
      </c>
      <c r="AP3213" t="n">
        <v>50038</v>
      </c>
      <c r="AQ3213" t="n">
        <v>50959</v>
      </c>
      <c r="AR3213" t="n">
        <v>47218</v>
      </c>
      <c r="AS3213" t="n">
        <v>47218</v>
      </c>
      <c r="AT3213" t="n">
        <v>52484</v>
      </c>
    </row>
    <row r="3214">
      <c r="A3214" t="inlineStr">
        <is>
          <t>Closing balance-c</t>
        </is>
      </c>
      <c r="AL3214">
        <f>AL3204+AL3209</f>
        <v/>
      </c>
      <c r="AM3214">
        <f>AM3204+AM3209</f>
        <v/>
      </c>
      <c r="AN3214">
        <f>AN3204+AN3209</f>
        <v/>
      </c>
      <c r="AO3214">
        <f>AO3204+AO3209</f>
        <v/>
      </c>
      <c r="AP3214">
        <f>AP3204+AP3209</f>
        <v/>
      </c>
      <c r="AQ3214">
        <f>AQ3204+AQ3209</f>
        <v/>
      </c>
      <c r="AR3214">
        <f>AR3204+AR3209</f>
        <v/>
      </c>
      <c r="AS3214">
        <f>AS3204+AS3209</f>
        <v/>
      </c>
      <c r="AT3214">
        <f>AT3204+AT3209</f>
        <v/>
      </c>
    </row>
    <row r="3215">
      <c r="A3215" t="inlineStr">
        <is>
          <t>Sum check</t>
        </is>
      </c>
      <c r="AL3215">
        <f>AL3213-AL3214</f>
        <v/>
      </c>
      <c r="AM3215">
        <f>AM3213-AM3214</f>
        <v/>
      </c>
      <c r="AN3215">
        <f>AN3213-AN3214</f>
        <v/>
      </c>
      <c r="AO3215">
        <f>AO3213-AO3214</f>
        <v/>
      </c>
      <c r="AP3215">
        <f>AP3213-AP3214</f>
        <v/>
      </c>
      <c r="AQ3215">
        <f>AQ3213-AQ3214</f>
        <v/>
      </c>
      <c r="AR3215">
        <f>AR3213-AR3214</f>
        <v/>
      </c>
      <c r="AS3215">
        <f>AS3213-AS3214</f>
        <v/>
      </c>
      <c r="AT3215">
        <f>AT3213-AT3214</f>
        <v/>
      </c>
    </row>
    <row r="3216">
      <c r="A3216" t="inlineStr">
        <is>
          <t>Link check</t>
        </is>
      </c>
      <c r="AL3216">
        <f>AL3213-AL3187</f>
        <v/>
      </c>
      <c r="AM3216">
        <f>AM3213-AM3187</f>
        <v/>
      </c>
      <c r="AO3216">
        <f>AO3213-AO3187</f>
        <v/>
      </c>
      <c r="AP3216">
        <f>AP3213-AP3187</f>
        <v/>
      </c>
      <c r="AQ3216">
        <f>AQ3213-AQ3187</f>
        <v/>
      </c>
      <c r="AR3216">
        <f>AR3213-AR3187</f>
        <v/>
      </c>
      <c r="AT3216">
        <f>AT3213-AT3187</f>
        <v/>
      </c>
    </row>
    <row r="3218">
      <c r="A3218" t="inlineStr">
        <is>
          <t>Infrastructure</t>
        </is>
      </c>
    </row>
    <row r="3219">
      <c r="A3219" t="inlineStr">
        <is>
          <t>Opening balance</t>
        </is>
      </c>
      <c r="C3219" t="inlineStr">
        <is>
          <t>Million</t>
        </is>
      </c>
      <c r="D3219" t="inlineStr">
        <is>
          <t>QQQQ</t>
        </is>
      </c>
      <c r="AL3219" t="n">
        <v>63881</v>
      </c>
      <c r="AM3219" t="n">
        <v>64864</v>
      </c>
      <c r="AN3219" t="n">
        <v>62535</v>
      </c>
      <c r="AO3219" t="n">
        <v>67736</v>
      </c>
      <c r="AP3219" t="n">
        <v>75530</v>
      </c>
      <c r="AQ3219" t="n">
        <v>74164</v>
      </c>
      <c r="AR3219" t="n">
        <v>87494</v>
      </c>
      <c r="AS3219" t="n">
        <v>67736</v>
      </c>
      <c r="AT3219" t="n">
        <v>85887</v>
      </c>
    </row>
    <row r="3220">
      <c r="A3220" t="inlineStr">
        <is>
          <t>Inflows</t>
        </is>
      </c>
      <c r="C3220" t="inlineStr">
        <is>
          <t>Million</t>
        </is>
      </c>
      <c r="D3220" t="inlineStr">
        <is>
          <t>QQQQ</t>
        </is>
      </c>
      <c r="AL3220" t="n">
        <v>1709</v>
      </c>
      <c r="AM3220" t="n">
        <v>2191</v>
      </c>
      <c r="AN3220" t="n">
        <v>4619</v>
      </c>
      <c r="AO3220" t="n">
        <v>5308</v>
      </c>
      <c r="AP3220" t="n">
        <v>4283</v>
      </c>
      <c r="AQ3220" t="n">
        <v>13460</v>
      </c>
      <c r="AR3220" t="n">
        <v>3923</v>
      </c>
      <c r="AS3220" t="n">
        <v>26974</v>
      </c>
      <c r="AT3220" t="n">
        <v>3944</v>
      </c>
    </row>
    <row r="3221">
      <c r="A3221" t="inlineStr">
        <is>
          <t>Outflows</t>
        </is>
      </c>
      <c r="C3221" t="inlineStr">
        <is>
          <t>Million</t>
        </is>
      </c>
      <c r="D3221" t="inlineStr">
        <is>
          <t>QQQQ</t>
        </is>
      </c>
      <c r="AT3221" t="n">
        <v>-6</v>
      </c>
    </row>
    <row r="3222">
      <c r="A3222" t="inlineStr">
        <is>
          <t>Distributions</t>
        </is>
      </c>
      <c r="C3222" t="inlineStr">
        <is>
          <t>Million</t>
        </is>
      </c>
      <c r="D3222" t="inlineStr">
        <is>
          <t>QQQQ</t>
        </is>
      </c>
      <c r="AL3222" t="n">
        <v>-957</v>
      </c>
      <c r="AM3222" t="n">
        <v>-1639</v>
      </c>
      <c r="AN3222" t="n">
        <v>-3708</v>
      </c>
      <c r="AO3222" t="n">
        <v>-1100</v>
      </c>
      <c r="AP3222" t="n">
        <v>-1052</v>
      </c>
      <c r="AQ3222" t="n">
        <v>-664</v>
      </c>
      <c r="AR3222" t="n">
        <v>-978</v>
      </c>
      <c r="AS3222" t="n">
        <v>-3794</v>
      </c>
      <c r="AT3222" t="n">
        <v>-914</v>
      </c>
    </row>
    <row r="3223">
      <c r="A3223" t="inlineStr">
        <is>
          <t>Market valuation</t>
        </is>
      </c>
      <c r="C3223" t="inlineStr">
        <is>
          <t>Million</t>
        </is>
      </c>
      <c r="D3223" t="inlineStr">
        <is>
          <t>QQQQ</t>
        </is>
      </c>
      <c r="AL3223" t="n">
        <v>147</v>
      </c>
      <c r="AM3223" t="n">
        <v>2703</v>
      </c>
      <c r="AN3223" t="n">
        <v>5426</v>
      </c>
      <c r="AO3223" t="n">
        <v>2882</v>
      </c>
      <c r="AP3223" t="n">
        <v>-4341</v>
      </c>
      <c r="AQ3223" t="n">
        <v>120</v>
      </c>
      <c r="AR3223" t="n">
        <v>-3714</v>
      </c>
      <c r="AS3223" t="n">
        <v>-5053</v>
      </c>
      <c r="AT3223" t="n">
        <v>2460</v>
      </c>
    </row>
    <row r="3224">
      <c r="A3224" t="inlineStr">
        <is>
          <t>Other</t>
        </is>
      </c>
      <c r="C3224" t="inlineStr">
        <is>
          <t>Million</t>
        </is>
      </c>
      <c r="D3224" t="inlineStr">
        <is>
          <t>QQQQ</t>
        </is>
      </c>
      <c r="AL3224" t="n">
        <v>84</v>
      </c>
      <c r="AM3224" t="n">
        <v>-383</v>
      </c>
      <c r="AN3224" t="n">
        <v>-1136</v>
      </c>
      <c r="AO3224" t="n">
        <v>704</v>
      </c>
      <c r="AP3224" t="n">
        <v>-256</v>
      </c>
      <c r="AQ3224" t="n">
        <v>414</v>
      </c>
      <c r="AR3224" t="n">
        <v>-838</v>
      </c>
      <c r="AS3224" t="n">
        <v>24</v>
      </c>
      <c r="AT3224" t="n">
        <v>1381</v>
      </c>
    </row>
    <row r="3225">
      <c r="A3225" t="inlineStr">
        <is>
          <t>Change</t>
        </is>
      </c>
      <c r="C3225" t="inlineStr">
        <is>
          <t>Million</t>
        </is>
      </c>
      <c r="D3225" t="inlineStr">
        <is>
          <t>QQQQ</t>
        </is>
      </c>
      <c r="AL3225" t="n">
        <v>983</v>
      </c>
      <c r="AM3225" t="n">
        <v>2872</v>
      </c>
      <c r="AN3225" t="n">
        <v>5201</v>
      </c>
      <c r="AO3225" t="n">
        <v>7794</v>
      </c>
      <c r="AP3225" t="n">
        <v>-1366</v>
      </c>
      <c r="AQ3225" t="n">
        <v>13330</v>
      </c>
      <c r="AR3225" t="n">
        <v>-1607</v>
      </c>
      <c r="AS3225" t="n">
        <v>18151</v>
      </c>
      <c r="AT3225" t="n">
        <v>6865</v>
      </c>
    </row>
    <row r="3226">
      <c r="A3226" t="inlineStr">
        <is>
          <t>Change-c</t>
        </is>
      </c>
      <c r="AL3226">
        <f>SUM(AL3220:AL3224)</f>
        <v/>
      </c>
      <c r="AM3226">
        <f>SUM(AM3220:AM3224)</f>
        <v/>
      </c>
      <c r="AN3226">
        <f>SUM(AN3220:AN3224)</f>
        <v/>
      </c>
      <c r="AO3226">
        <f>SUM(AO3220:AO3224)</f>
        <v/>
      </c>
      <c r="AP3226">
        <f>SUM(AP3220:AP3224)</f>
        <v/>
      </c>
      <c r="AQ3226">
        <f>SUM(AQ3220:AQ3224)</f>
        <v/>
      </c>
      <c r="AR3226">
        <f>SUM(AR3220:AR3224)</f>
        <v/>
      </c>
      <c r="AS3226">
        <f>SUM(AS3220:AS3224)</f>
        <v/>
      </c>
      <c r="AT3226">
        <f>SUM(AT3220:AT3224)</f>
        <v/>
      </c>
    </row>
    <row r="3227">
      <c r="A3227" t="inlineStr">
        <is>
          <t>Sum check</t>
        </is>
      </c>
      <c r="AL3227">
        <f>AL3225-AL3226</f>
        <v/>
      </c>
      <c r="AM3227">
        <f>AM3225-AM3226</f>
        <v/>
      </c>
      <c r="AN3227">
        <f>AN3225-AN3226</f>
        <v/>
      </c>
      <c r="AO3227">
        <f>AO3225-AO3226</f>
        <v/>
      </c>
      <c r="AP3227">
        <f>AP3225-AP3226</f>
        <v/>
      </c>
      <c r="AQ3227">
        <f>AQ3225-AQ3226</f>
        <v/>
      </c>
      <c r="AR3227">
        <f>AR3225-AR3226</f>
        <v/>
      </c>
      <c r="AS3227">
        <f>AS3225-AS3226</f>
        <v/>
      </c>
      <c r="AT3227">
        <f>AT3225-AT3226</f>
        <v/>
      </c>
    </row>
    <row r="3229">
      <c r="A3229" t="inlineStr">
        <is>
          <t>Closing balance</t>
        </is>
      </c>
      <c r="C3229" t="inlineStr">
        <is>
          <t>Million</t>
        </is>
      </c>
      <c r="D3229" t="inlineStr">
        <is>
          <t>QQQQ</t>
        </is>
      </c>
      <c r="AL3229" t="n">
        <v>64864</v>
      </c>
      <c r="AM3229" t="n">
        <v>67736</v>
      </c>
      <c r="AN3229" t="n">
        <v>67736</v>
      </c>
      <c r="AO3229" t="n">
        <v>75530</v>
      </c>
      <c r="AP3229" t="n">
        <v>74164</v>
      </c>
      <c r="AQ3229" t="n">
        <v>87494</v>
      </c>
      <c r="AR3229" t="n">
        <v>85887</v>
      </c>
      <c r="AS3229" t="n">
        <v>85887</v>
      </c>
      <c r="AT3229" t="n">
        <v>92752</v>
      </c>
    </row>
    <row r="3230">
      <c r="A3230" t="inlineStr">
        <is>
          <t>Closing balance-c</t>
        </is>
      </c>
      <c r="AL3230">
        <f>AL3229-AL3225</f>
        <v/>
      </c>
      <c r="AM3230">
        <f>AM3229-AM3225</f>
        <v/>
      </c>
      <c r="AN3230">
        <f>AN3229-AN3225</f>
        <v/>
      </c>
      <c r="AO3230">
        <f>AO3229-AO3225</f>
        <v/>
      </c>
      <c r="AP3230">
        <f>AP3229-AP3225</f>
        <v/>
      </c>
      <c r="AQ3230">
        <f>AQ3229-AQ3225</f>
        <v/>
      </c>
      <c r="AR3230">
        <f>AR3229-AR3225</f>
        <v/>
      </c>
      <c r="AS3230">
        <f>AS3229-AS3225</f>
        <v/>
      </c>
      <c r="AT3230">
        <f>AT3229-AT3225</f>
        <v/>
      </c>
    </row>
    <row r="3231">
      <c r="A3231" t="inlineStr">
        <is>
          <t>Sum check</t>
        </is>
      </c>
      <c r="AL3231">
        <f>AL3219-AL3230</f>
        <v/>
      </c>
      <c r="AM3231">
        <f>AM3219-AM3230</f>
        <v/>
      </c>
      <c r="AN3231">
        <f>AN3219-AN3230</f>
        <v/>
      </c>
      <c r="AO3231">
        <f>AO3219-AO3230</f>
        <v/>
      </c>
      <c r="AP3231">
        <f>AP3219-AP3230</f>
        <v/>
      </c>
      <c r="AQ3231">
        <f>AQ3219-AQ3230</f>
        <v/>
      </c>
      <c r="AR3231">
        <f>AR3219-AR3230</f>
        <v/>
      </c>
      <c r="AS3231">
        <f>AS3219-AS3230</f>
        <v/>
      </c>
      <c r="AT3231">
        <f>AT3219-AT3230</f>
        <v/>
      </c>
    </row>
    <row r="3232">
      <c r="A3232" t="inlineStr">
        <is>
          <t>Link check</t>
        </is>
      </c>
      <c r="AL3232">
        <f>AL3229-AL3188</f>
        <v/>
      </c>
      <c r="AM3232">
        <f>AM3229-AM3188</f>
        <v/>
      </c>
      <c r="AO3232">
        <f>AO3229-AO3188</f>
        <v/>
      </c>
      <c r="AP3232">
        <f>AP3229-AP3188</f>
        <v/>
      </c>
      <c r="AQ3232">
        <f>AQ3229-AQ3188</f>
        <v/>
      </c>
      <c r="AR3232">
        <f>AR3229-AR3188</f>
        <v/>
      </c>
      <c r="AT3232">
        <f>AT3229-AT3188</f>
        <v/>
      </c>
    </row>
    <row r="3234">
      <c r="A3234" t="inlineStr">
        <is>
          <t>Private equity</t>
        </is>
      </c>
    </row>
    <row r="3235">
      <c r="A3235" t="inlineStr">
        <is>
          <t>Opening balance</t>
        </is>
      </c>
      <c r="C3235" t="inlineStr">
        <is>
          <t>Million</t>
        </is>
      </c>
      <c r="D3235" t="inlineStr">
        <is>
          <t>QQQQ</t>
        </is>
      </c>
      <c r="AL3235" t="n">
        <v>31514</v>
      </c>
      <c r="AM3235" t="n">
        <v>32927</v>
      </c>
      <c r="AN3235" t="n">
        <v>30931</v>
      </c>
      <c r="AO3235" t="n">
        <v>34395</v>
      </c>
      <c r="AP3235" t="n">
        <v>35917</v>
      </c>
      <c r="AQ3235" t="n">
        <v>38954</v>
      </c>
      <c r="AR3235" t="n">
        <v>38109</v>
      </c>
      <c r="AS3235" t="n">
        <v>34395</v>
      </c>
      <c r="AT3235" t="n">
        <v>39317</v>
      </c>
    </row>
    <row r="3236">
      <c r="A3236" t="inlineStr">
        <is>
          <t>Inflows</t>
        </is>
      </c>
      <c r="C3236" t="inlineStr">
        <is>
          <t>Million</t>
        </is>
      </c>
      <c r="D3236" t="inlineStr">
        <is>
          <t>QQQQ</t>
        </is>
      </c>
      <c r="AL3236" t="n">
        <v>1072</v>
      </c>
      <c r="AM3236" t="n">
        <v>888</v>
      </c>
      <c r="AN3236" t="n">
        <v>2435</v>
      </c>
      <c r="AO3236" t="n">
        <v>2067</v>
      </c>
      <c r="AP3236" t="n">
        <v>4274</v>
      </c>
      <c r="AQ3236" t="n">
        <v>686</v>
      </c>
      <c r="AR3236" t="n">
        <v>2108</v>
      </c>
      <c r="AS3236" t="n">
        <v>9135</v>
      </c>
      <c r="AT3236" t="n">
        <v>1477</v>
      </c>
    </row>
    <row r="3237">
      <c r="A3237" t="inlineStr">
        <is>
          <t>Distributions</t>
        </is>
      </c>
      <c r="C3237" t="inlineStr">
        <is>
          <t>Million</t>
        </is>
      </c>
      <c r="D3237" t="inlineStr">
        <is>
          <t>QQQQ</t>
        </is>
      </c>
      <c r="AL3237" t="n">
        <v>-239</v>
      </c>
      <c r="AM3237" t="n">
        <v>-146</v>
      </c>
      <c r="AN3237" t="n">
        <v>-1175</v>
      </c>
      <c r="AO3237" t="n">
        <v>-11</v>
      </c>
      <c r="AP3237" t="n">
        <v>-594</v>
      </c>
      <c r="AQ3237" t="n">
        <v>-90</v>
      </c>
      <c r="AR3237" t="n">
        <v>-115</v>
      </c>
      <c r="AS3237" t="n">
        <v>-810</v>
      </c>
      <c r="AT3237" t="n">
        <v>-105</v>
      </c>
    </row>
    <row r="3238">
      <c r="A3238" t="inlineStr">
        <is>
          <t>Market valuation</t>
        </is>
      </c>
      <c r="C3238" t="inlineStr">
        <is>
          <t>Million</t>
        </is>
      </c>
      <c r="D3238" t="inlineStr">
        <is>
          <t>QQQQ</t>
        </is>
      </c>
      <c r="AL3238" t="n">
        <v>-96</v>
      </c>
      <c r="AM3238" t="n">
        <v>419</v>
      </c>
      <c r="AN3238" t="n">
        <v>1922</v>
      </c>
      <c r="AO3238" t="n">
        <v>-545</v>
      </c>
      <c r="AP3238" t="n">
        <v>-999</v>
      </c>
      <c r="AQ3238" t="n">
        <v>-442</v>
      </c>
      <c r="AR3238" t="n">
        <v>-548</v>
      </c>
      <c r="AS3238" t="n">
        <v>-2534</v>
      </c>
      <c r="AT3238" t="n">
        <v>-291</v>
      </c>
    </row>
    <row r="3239">
      <c r="A3239" t="inlineStr">
        <is>
          <t>Other</t>
        </is>
      </c>
      <c r="C3239" t="inlineStr">
        <is>
          <t>Million</t>
        </is>
      </c>
      <c r="D3239" t="inlineStr">
        <is>
          <t>QQQQ</t>
        </is>
      </c>
      <c r="AL3239" t="n">
        <v>676</v>
      </c>
      <c r="AM3239" t="n">
        <v>307</v>
      </c>
      <c r="AN3239" t="n">
        <v>282</v>
      </c>
      <c r="AO3239" t="n">
        <v>11</v>
      </c>
      <c r="AP3239" t="n">
        <v>356</v>
      </c>
      <c r="AQ3239" t="n">
        <v>-999</v>
      </c>
      <c r="AR3239" t="n">
        <v>-237</v>
      </c>
      <c r="AS3239" t="n">
        <v>-869</v>
      </c>
      <c r="AT3239" t="n">
        <v>-926</v>
      </c>
    </row>
    <row r="3240">
      <c r="A3240" t="inlineStr">
        <is>
          <t>Change</t>
        </is>
      </c>
      <c r="C3240" t="inlineStr">
        <is>
          <t>Million</t>
        </is>
      </c>
      <c r="D3240" t="inlineStr">
        <is>
          <t>QQQQ</t>
        </is>
      </c>
      <c r="AL3240" t="n">
        <v>1413</v>
      </c>
      <c r="AM3240" t="n">
        <v>1468</v>
      </c>
      <c r="AN3240" t="n">
        <v>3464</v>
      </c>
      <c r="AO3240" t="n">
        <v>1522</v>
      </c>
      <c r="AP3240" t="n">
        <v>3037</v>
      </c>
      <c r="AQ3240" t="n">
        <v>-845</v>
      </c>
      <c r="AR3240" t="n">
        <v>1208</v>
      </c>
      <c r="AS3240" t="n">
        <v>4922</v>
      </c>
      <c r="AT3240" t="n">
        <v>155</v>
      </c>
    </row>
    <row r="3241">
      <c r="A3241" t="inlineStr">
        <is>
          <t>Change-c</t>
        </is>
      </c>
      <c r="AL3241">
        <f>SUM(AL3236:AL3239)</f>
        <v/>
      </c>
      <c r="AM3241">
        <f>SUM(AM3236:AM3239)</f>
        <v/>
      </c>
      <c r="AN3241">
        <f>SUM(AN3236:AN3239)</f>
        <v/>
      </c>
      <c r="AO3241">
        <f>SUM(AO3236:AO3239)</f>
        <v/>
      </c>
      <c r="AP3241">
        <f>SUM(AP3236:AP3239)</f>
        <v/>
      </c>
      <c r="AQ3241">
        <f>SUM(AQ3236:AQ3239)</f>
        <v/>
      </c>
      <c r="AR3241">
        <f>SUM(AR3236:AR3239)</f>
        <v/>
      </c>
      <c r="AS3241">
        <f>SUM(AS3236:AS3239)</f>
        <v/>
      </c>
      <c r="AT3241">
        <f>SUM(AT3236:AT3239)</f>
        <v/>
      </c>
    </row>
    <row r="3242">
      <c r="A3242" t="inlineStr">
        <is>
          <t>Sum check</t>
        </is>
      </c>
      <c r="AL3242">
        <f>AL3240-AL3241</f>
        <v/>
      </c>
      <c r="AM3242">
        <f>AM3240-AM3241</f>
        <v/>
      </c>
      <c r="AN3242">
        <f>AN3240-AN3241</f>
        <v/>
      </c>
      <c r="AO3242">
        <f>AO3240-AO3241</f>
        <v/>
      </c>
      <c r="AP3242">
        <f>AP3240-AP3241</f>
        <v/>
      </c>
      <c r="AQ3242">
        <f>AQ3240-AQ3241</f>
        <v/>
      </c>
      <c r="AR3242">
        <f>AR3240-AR3241</f>
        <v/>
      </c>
      <c r="AS3242">
        <f>AS3240-AS3241</f>
        <v/>
      </c>
      <c r="AT3242">
        <f>AT3240-AT3241</f>
        <v/>
      </c>
    </row>
    <row r="3244">
      <c r="A3244" t="inlineStr">
        <is>
          <t>Closing balance</t>
        </is>
      </c>
      <c r="C3244" t="inlineStr">
        <is>
          <t>Million</t>
        </is>
      </c>
      <c r="D3244" t="inlineStr">
        <is>
          <t>QQQQ</t>
        </is>
      </c>
      <c r="AL3244" t="n">
        <v>32927</v>
      </c>
      <c r="AM3244" t="n">
        <v>34395</v>
      </c>
      <c r="AN3244" t="n">
        <v>34395</v>
      </c>
      <c r="AO3244" t="n">
        <v>35917</v>
      </c>
      <c r="AP3244" t="n">
        <v>38954</v>
      </c>
      <c r="AQ3244" t="n">
        <v>38109</v>
      </c>
      <c r="AR3244" t="n">
        <v>39317</v>
      </c>
      <c r="AS3244" t="n">
        <v>39317</v>
      </c>
      <c r="AT3244" t="n">
        <v>39472</v>
      </c>
    </row>
    <row r="3245">
      <c r="A3245" t="inlineStr">
        <is>
          <t>Closing balance-c</t>
        </is>
      </c>
      <c r="AL3245">
        <f>AL3235+AL3240</f>
        <v/>
      </c>
      <c r="AM3245">
        <f>AM3235+AM3240</f>
        <v/>
      </c>
      <c r="AN3245">
        <f>AN3235+AN3240</f>
        <v/>
      </c>
      <c r="AO3245">
        <f>AO3235+AO3240</f>
        <v/>
      </c>
      <c r="AP3245">
        <f>AP3235+AP3240</f>
        <v/>
      </c>
      <c r="AQ3245">
        <f>AQ3235+AQ3240</f>
        <v/>
      </c>
      <c r="AR3245">
        <f>AR3235+AR3240</f>
        <v/>
      </c>
      <c r="AS3245">
        <f>AS3235+AS3240</f>
        <v/>
      </c>
      <c r="AT3245">
        <f>AT3235+AT3240</f>
        <v/>
      </c>
    </row>
    <row r="3246">
      <c r="A3246" t="inlineStr">
        <is>
          <t>Sum check</t>
        </is>
      </c>
      <c r="AL3246">
        <f>AL3244-AL3245</f>
        <v/>
      </c>
      <c r="AM3246">
        <f>AM3244-AM3245</f>
        <v/>
      </c>
      <c r="AN3246">
        <f>AN3244-AN3245</f>
        <v/>
      </c>
      <c r="AO3246">
        <f>AO3244-AO3245</f>
        <v/>
      </c>
      <c r="AP3246">
        <f>AP3244-AP3245</f>
        <v/>
      </c>
      <c r="AQ3246">
        <f>AQ3244-AQ3245</f>
        <v/>
      </c>
      <c r="AR3246">
        <f>AR3244-AR3245</f>
        <v/>
      </c>
      <c r="AS3246">
        <f>AS3244-AS3245</f>
        <v/>
      </c>
      <c r="AT3246">
        <f>AT3244-AT3245</f>
        <v/>
      </c>
    </row>
    <row r="3247">
      <c r="A3247" t="inlineStr">
        <is>
          <t>Link check</t>
        </is>
      </c>
      <c r="AL3247">
        <f>AL3244-AL3189</f>
        <v/>
      </c>
      <c r="AM3247">
        <f>AM3244-AM3189</f>
        <v/>
      </c>
      <c r="AO3247">
        <f>AO3244-AO3189</f>
        <v/>
      </c>
      <c r="AP3247">
        <f>AP3244-AP3189</f>
        <v/>
      </c>
      <c r="AQ3247">
        <f>AQ3244-AQ3189</f>
        <v/>
      </c>
      <c r="AR3247">
        <f>AR3244-AR3189</f>
        <v/>
      </c>
      <c r="AT3247">
        <f>AT3244-AT3189</f>
        <v/>
      </c>
    </row>
    <row r="3249">
      <c r="A3249" t="inlineStr">
        <is>
          <t>Real estate</t>
        </is>
      </c>
    </row>
    <row r="3250">
      <c r="A3250" t="inlineStr">
        <is>
          <t>Opening balance</t>
        </is>
      </c>
      <c r="C3250" t="inlineStr">
        <is>
          <t>Million</t>
        </is>
      </c>
      <c r="D3250" t="inlineStr">
        <is>
          <t>QQQQ</t>
        </is>
      </c>
      <c r="AL3250" t="n">
        <v>70891</v>
      </c>
      <c r="AM3250" t="n">
        <v>78926</v>
      </c>
      <c r="AN3250" t="n">
        <v>61519</v>
      </c>
      <c r="AO3250" t="n">
        <v>82282</v>
      </c>
      <c r="AP3250" t="n">
        <v>84704</v>
      </c>
      <c r="AQ3250" t="n">
        <v>89346</v>
      </c>
      <c r="AR3250" t="n">
        <v>90083</v>
      </c>
      <c r="AS3250" t="n">
        <v>82282</v>
      </c>
      <c r="AT3250" t="n">
        <v>103025</v>
      </c>
    </row>
    <row r="3251">
      <c r="A3251" t="inlineStr">
        <is>
          <t>Inflows</t>
        </is>
      </c>
      <c r="C3251" t="inlineStr">
        <is>
          <t>Million</t>
        </is>
      </c>
      <c r="D3251" t="inlineStr">
        <is>
          <t>QQQQ</t>
        </is>
      </c>
      <c r="AL3251" t="n">
        <v>8306</v>
      </c>
      <c r="AM3251" t="n">
        <v>2984</v>
      </c>
      <c r="AN3251" t="n">
        <v>16406</v>
      </c>
      <c r="AO3251" t="n">
        <v>2217</v>
      </c>
      <c r="AP3251" t="n">
        <v>4073</v>
      </c>
      <c r="AQ3251" t="n">
        <v>1824</v>
      </c>
      <c r="AR3251" t="n">
        <v>10736</v>
      </c>
      <c r="AS3251" t="n">
        <v>18850</v>
      </c>
      <c r="AT3251" t="n">
        <v>1433</v>
      </c>
    </row>
    <row r="3252">
      <c r="A3252" t="inlineStr">
        <is>
          <t>Outflows</t>
        </is>
      </c>
      <c r="C3252" t="inlineStr">
        <is>
          <t>Million</t>
        </is>
      </c>
      <c r="D3252" t="inlineStr">
        <is>
          <t>QQQQ</t>
        </is>
      </c>
      <c r="AL3252" t="n">
        <v>-52</v>
      </c>
      <c r="AM3252" t="n">
        <v>-153</v>
      </c>
      <c r="AN3252" t="n">
        <v>-385</v>
      </c>
      <c r="AO3252" t="n">
        <v>-89</v>
      </c>
      <c r="AP3252" t="n">
        <v>-157</v>
      </c>
      <c r="AQ3252" t="n">
        <v>-90</v>
      </c>
      <c r="AR3252" t="n">
        <v>-58</v>
      </c>
      <c r="AS3252" t="n">
        <v>-394</v>
      </c>
      <c r="AT3252" t="n">
        <v>-132</v>
      </c>
    </row>
    <row r="3253">
      <c r="A3253" t="inlineStr">
        <is>
          <t>Distributions</t>
        </is>
      </c>
      <c r="C3253" t="inlineStr">
        <is>
          <t>Million</t>
        </is>
      </c>
      <c r="D3253" t="inlineStr">
        <is>
          <t>QQQQ</t>
        </is>
      </c>
      <c r="AL3253" t="n">
        <v>-856</v>
      </c>
      <c r="AM3253" t="n">
        <v>-873</v>
      </c>
      <c r="AN3253" t="n">
        <v>-2943</v>
      </c>
      <c r="AO3253" t="n">
        <v>-1516</v>
      </c>
      <c r="AP3253" t="n">
        <v>-1144</v>
      </c>
      <c r="AQ3253" t="n">
        <v>-864</v>
      </c>
      <c r="AR3253" t="n">
        <v>-1032</v>
      </c>
      <c r="AS3253" t="n">
        <v>-4556</v>
      </c>
      <c r="AT3253" t="n">
        <v>-2046</v>
      </c>
    </row>
    <row r="3254">
      <c r="A3254" t="inlineStr">
        <is>
          <t>Market valuation</t>
        </is>
      </c>
      <c r="C3254" t="inlineStr">
        <is>
          <t>Million</t>
        </is>
      </c>
      <c r="D3254" t="inlineStr">
        <is>
          <t>QQQQ</t>
        </is>
      </c>
      <c r="AL3254" t="n">
        <v>262</v>
      </c>
      <c r="AM3254" t="n">
        <v>1603</v>
      </c>
      <c r="AN3254" t="n">
        <v>6707</v>
      </c>
      <c r="AO3254" t="n">
        <v>961</v>
      </c>
      <c r="AP3254" t="n">
        <v>1225</v>
      </c>
      <c r="AQ3254" t="n">
        <v>390</v>
      </c>
      <c r="AR3254" t="n">
        <v>-931</v>
      </c>
      <c r="AS3254" t="n">
        <v>1645</v>
      </c>
      <c r="AT3254" t="n">
        <v>-1833</v>
      </c>
    </row>
    <row r="3255">
      <c r="A3255" t="inlineStr">
        <is>
          <t>Other</t>
        </is>
      </c>
      <c r="C3255" t="inlineStr">
        <is>
          <t>Million</t>
        </is>
      </c>
      <c r="D3255" t="inlineStr">
        <is>
          <t>QQQQ</t>
        </is>
      </c>
      <c r="AL3255" t="n">
        <v>375</v>
      </c>
      <c r="AM3255" t="n">
        <v>-205</v>
      </c>
      <c r="AN3255" t="n">
        <v>978</v>
      </c>
      <c r="AO3255" t="n">
        <v>849</v>
      </c>
      <c r="AP3255" t="n">
        <v>645</v>
      </c>
      <c r="AQ3255" t="n">
        <v>-523</v>
      </c>
      <c r="AR3255" t="n">
        <v>4227</v>
      </c>
      <c r="AS3255" t="n">
        <v>5198</v>
      </c>
      <c r="AT3255" t="n">
        <v>-2355</v>
      </c>
    </row>
    <row r="3256">
      <c r="A3256" t="inlineStr">
        <is>
          <t>Change</t>
        </is>
      </c>
      <c r="C3256" t="inlineStr">
        <is>
          <t>Million</t>
        </is>
      </c>
      <c r="D3256" t="inlineStr">
        <is>
          <t>QQQQ</t>
        </is>
      </c>
      <c r="AL3256" t="n">
        <v>8035</v>
      </c>
      <c r="AM3256" t="n">
        <v>3356</v>
      </c>
      <c r="AN3256" t="n">
        <v>20763</v>
      </c>
      <c r="AO3256" t="n">
        <v>2422</v>
      </c>
      <c r="AP3256" t="n">
        <v>4642</v>
      </c>
      <c r="AQ3256" t="n">
        <v>737</v>
      </c>
      <c r="AR3256" t="n">
        <v>12942</v>
      </c>
      <c r="AS3256" t="n">
        <v>20743</v>
      </c>
      <c r="AT3256" t="n">
        <v>-4933</v>
      </c>
    </row>
    <row r="3257">
      <c r="A3257" t="inlineStr">
        <is>
          <t>Change-c</t>
        </is>
      </c>
      <c r="AL3257">
        <f>SUM(AL3251:AL3255)</f>
        <v/>
      </c>
      <c r="AM3257">
        <f>SUM(AM3251:AM3255)</f>
        <v/>
      </c>
      <c r="AN3257">
        <f>SUM(AN3251:AN3255)</f>
        <v/>
      </c>
      <c r="AO3257">
        <f>SUM(AO3251:AO3255)</f>
        <v/>
      </c>
      <c r="AP3257">
        <f>SUM(AP3251:AP3255)</f>
        <v/>
      </c>
      <c r="AQ3257">
        <f>SUM(AQ3251:AQ3255)</f>
        <v/>
      </c>
      <c r="AR3257">
        <f>SUM(AR3251:AR3255)</f>
        <v/>
      </c>
      <c r="AS3257">
        <f>SUM(AS3251:AS3255)</f>
        <v/>
      </c>
      <c r="AT3257">
        <f>SUM(AT3251:AT3255)</f>
        <v/>
      </c>
    </row>
    <row r="3258">
      <c r="A3258" t="inlineStr">
        <is>
          <t>Sum check</t>
        </is>
      </c>
      <c r="AL3258">
        <f>AL3256-AL3257</f>
        <v/>
      </c>
      <c r="AM3258">
        <f>AM3256-AM3257</f>
        <v/>
      </c>
      <c r="AN3258">
        <f>AN3256-AN3257</f>
        <v/>
      </c>
      <c r="AO3258">
        <f>AO3256-AO3257</f>
        <v/>
      </c>
      <c r="AP3258">
        <f>AP3256-AP3257</f>
        <v/>
      </c>
      <c r="AQ3258">
        <f>AQ3256-AQ3257</f>
        <v/>
      </c>
      <c r="AR3258">
        <f>AR3256-AR3257</f>
        <v/>
      </c>
      <c r="AS3258">
        <f>AS3256-AS3257</f>
        <v/>
      </c>
      <c r="AT3258">
        <f>AT3256-AT3257</f>
        <v/>
      </c>
    </row>
    <row r="3260">
      <c r="A3260" t="inlineStr">
        <is>
          <t>Closing balance</t>
        </is>
      </c>
      <c r="C3260" t="inlineStr">
        <is>
          <t>Million</t>
        </is>
      </c>
      <c r="D3260" t="inlineStr">
        <is>
          <t>QQQQ</t>
        </is>
      </c>
      <c r="AL3260" t="n">
        <v>78926</v>
      </c>
      <c r="AM3260" t="n">
        <v>82282</v>
      </c>
      <c r="AN3260" t="n">
        <v>82282</v>
      </c>
      <c r="AO3260" t="n">
        <v>84704</v>
      </c>
      <c r="AP3260" t="n">
        <v>89346</v>
      </c>
      <c r="AQ3260" t="n">
        <v>90083</v>
      </c>
      <c r="AR3260" t="n">
        <v>103025</v>
      </c>
      <c r="AS3260" t="n">
        <v>103025</v>
      </c>
      <c r="AT3260" t="n">
        <v>98092</v>
      </c>
    </row>
    <row r="3261">
      <c r="A3261" t="inlineStr">
        <is>
          <t>Closing balance-c</t>
        </is>
      </c>
      <c r="AL3261">
        <f>AL3250+AL3256</f>
        <v/>
      </c>
      <c r="AM3261">
        <f>AM3250+AM3256</f>
        <v/>
      </c>
      <c r="AN3261">
        <f>AN3250+AN3256</f>
        <v/>
      </c>
      <c r="AO3261">
        <f>AO3250+AO3256</f>
        <v/>
      </c>
      <c r="AP3261">
        <f>AP3250+AP3256</f>
        <v/>
      </c>
      <c r="AQ3261">
        <f>AQ3250+AQ3256</f>
        <v/>
      </c>
      <c r="AR3261">
        <f>AR3250+AR3256</f>
        <v/>
      </c>
      <c r="AS3261">
        <f>AS3250+AS3256</f>
        <v/>
      </c>
      <c r="AT3261">
        <f>AT3250+AT3256</f>
        <v/>
      </c>
    </row>
    <row r="3262">
      <c r="A3262" t="inlineStr">
        <is>
          <t>Sum check</t>
        </is>
      </c>
      <c r="AL3262">
        <f>AL3260-AL3261</f>
        <v/>
      </c>
      <c r="AM3262">
        <f>AM3260-AM3261</f>
        <v/>
      </c>
      <c r="AN3262">
        <f>AN3260-AN3261</f>
        <v/>
      </c>
      <c r="AO3262">
        <f>AO3260-AO3261</f>
        <v/>
      </c>
      <c r="AP3262">
        <f>AP3260-AP3261</f>
        <v/>
      </c>
      <c r="AQ3262">
        <f>AQ3260-AQ3261</f>
        <v/>
      </c>
      <c r="AR3262">
        <f>AR3260-AR3261</f>
        <v/>
      </c>
      <c r="AS3262">
        <f>AS3260-AS3261</f>
        <v/>
      </c>
      <c r="AT3262">
        <f>AT3260-AT3261</f>
        <v/>
      </c>
    </row>
    <row r="3263">
      <c r="A3263" t="inlineStr">
        <is>
          <t>Link check</t>
        </is>
      </c>
      <c r="AL3263">
        <f>AL3260-AL3186</f>
        <v/>
      </c>
      <c r="AM3263">
        <f>AM3260-AM3186</f>
        <v/>
      </c>
      <c r="AO3263">
        <f>AO3260-AO3186</f>
        <v/>
      </c>
      <c r="AP3263">
        <f>AP3260-AP3186</f>
        <v/>
      </c>
      <c r="AQ3263">
        <f>AQ3260-AQ3186</f>
        <v/>
      </c>
      <c r="AR3263">
        <f>AR3260-AR3186</f>
        <v/>
      </c>
      <c r="AT3263">
        <f>AT3260-AT3186</f>
        <v/>
      </c>
    </row>
    <row r="3265">
      <c r="A3265" t="inlineStr">
        <is>
          <t>Credit and other</t>
        </is>
      </c>
    </row>
    <row r="3266">
      <c r="A3266" t="inlineStr">
        <is>
          <t>Opening balance</t>
        </is>
      </c>
      <c r="C3266" t="inlineStr">
        <is>
          <t>Million</t>
        </is>
      </c>
      <c r="D3266" t="inlineStr">
        <is>
          <t>QQQQ</t>
        </is>
      </c>
      <c r="AL3266" t="n">
        <v>118250</v>
      </c>
      <c r="AM3266" t="n">
        <v>124364</v>
      </c>
      <c r="AN3266" t="n">
        <v>111195</v>
      </c>
      <c r="AO3266" t="n">
        <v>132195</v>
      </c>
      <c r="AP3266" t="n">
        <v>130968</v>
      </c>
      <c r="AQ3266" t="n">
        <v>139254</v>
      </c>
      <c r="AR3266" t="n">
        <v>140115</v>
      </c>
      <c r="AS3266" t="n">
        <v>132195</v>
      </c>
      <c r="AT3266" t="n">
        <v>142416</v>
      </c>
    </row>
    <row r="3267">
      <c r="A3267" t="inlineStr">
        <is>
          <t>Inflows</t>
        </is>
      </c>
      <c r="C3267" t="inlineStr">
        <is>
          <t>Million</t>
        </is>
      </c>
      <c r="D3267" t="inlineStr">
        <is>
          <t>QQQQ</t>
        </is>
      </c>
      <c r="AL3267" t="n">
        <v>9318</v>
      </c>
      <c r="AM3267" t="n">
        <v>9574</v>
      </c>
      <c r="AN3267" t="n">
        <v>28821</v>
      </c>
      <c r="AO3267" t="n">
        <v>6225</v>
      </c>
      <c r="AP3267" t="n">
        <v>22300</v>
      </c>
      <c r="AQ3267" t="n">
        <v>10378</v>
      </c>
      <c r="AR3267" t="n">
        <v>6984</v>
      </c>
      <c r="AS3267" t="n">
        <v>45887</v>
      </c>
      <c r="AT3267" t="n">
        <v>9350</v>
      </c>
    </row>
    <row r="3268">
      <c r="A3268" t="inlineStr">
        <is>
          <t>Outflows</t>
        </is>
      </c>
      <c r="C3268" t="inlineStr">
        <is>
          <t>Million</t>
        </is>
      </c>
      <c r="D3268" t="inlineStr">
        <is>
          <t>QQQQ</t>
        </is>
      </c>
      <c r="AL3268" t="n">
        <v>-2480</v>
      </c>
      <c r="AM3268" t="n">
        <v>-1765</v>
      </c>
      <c r="AN3268" t="n">
        <v>-8970</v>
      </c>
      <c r="AO3268" t="n">
        <v>-4733</v>
      </c>
      <c r="AP3268" t="n">
        <v>-5630</v>
      </c>
      <c r="AQ3268" t="n">
        <v>-5094</v>
      </c>
      <c r="AR3268" t="n">
        <v>-6191</v>
      </c>
      <c r="AS3268" t="n">
        <v>-21648</v>
      </c>
      <c r="AT3268" t="n">
        <v>-4614</v>
      </c>
    </row>
    <row r="3269">
      <c r="A3269" t="inlineStr">
        <is>
          <t>Distributions</t>
        </is>
      </c>
      <c r="C3269" t="inlineStr">
        <is>
          <t>Million</t>
        </is>
      </c>
      <c r="D3269" t="inlineStr">
        <is>
          <t>QQQQ</t>
        </is>
      </c>
      <c r="AL3269" t="n">
        <v>-487</v>
      </c>
      <c r="AM3269" t="n">
        <v>-458</v>
      </c>
      <c r="AN3269" t="n">
        <v>-1855</v>
      </c>
      <c r="AO3269" t="n">
        <v>-440</v>
      </c>
      <c r="AP3269" t="n">
        <v>-487</v>
      </c>
      <c r="AQ3269" t="n">
        <v>-307</v>
      </c>
      <c r="AR3269" t="n">
        <v>-339</v>
      </c>
      <c r="AS3269" t="n">
        <v>-1573</v>
      </c>
      <c r="AT3269" t="n">
        <v>-1231</v>
      </c>
    </row>
    <row r="3270">
      <c r="A3270" t="inlineStr">
        <is>
          <t>Market valuation</t>
        </is>
      </c>
      <c r="C3270" t="inlineStr">
        <is>
          <t>Million</t>
        </is>
      </c>
      <c r="D3270" t="inlineStr">
        <is>
          <t>QQQQ</t>
        </is>
      </c>
      <c r="AL3270" t="n">
        <v>445</v>
      </c>
      <c r="AM3270" t="n">
        <v>1033</v>
      </c>
      <c r="AN3270" t="n">
        <v>4921</v>
      </c>
      <c r="AO3270" t="n">
        <v>-1910</v>
      </c>
      <c r="AP3270" t="n">
        <v>-7234</v>
      </c>
      <c r="AQ3270" t="n">
        <v>-2882</v>
      </c>
      <c r="AR3270" t="n">
        <v>3594</v>
      </c>
      <c r="AS3270" t="n">
        <v>-8432</v>
      </c>
      <c r="AT3270" t="n">
        <v>2285</v>
      </c>
    </row>
    <row r="3271">
      <c r="A3271" t="inlineStr">
        <is>
          <t>Other</t>
        </is>
      </c>
      <c r="C3271" t="inlineStr">
        <is>
          <t>Million</t>
        </is>
      </c>
      <c r="D3271" t="inlineStr">
        <is>
          <t>QQQQ</t>
        </is>
      </c>
      <c r="AL3271" t="n">
        <v>-682</v>
      </c>
      <c r="AM3271" t="n">
        <v>-553</v>
      </c>
      <c r="AN3271" t="n">
        <v>-1917</v>
      </c>
      <c r="AO3271" t="n">
        <v>-369</v>
      </c>
      <c r="AP3271" t="n">
        <v>-663</v>
      </c>
      <c r="AQ3271" t="n">
        <v>-1234</v>
      </c>
      <c r="AR3271" t="n">
        <v>-1747</v>
      </c>
      <c r="AS3271" t="n">
        <v>-4013</v>
      </c>
      <c r="AT3271" t="n">
        <v>655</v>
      </c>
    </row>
    <row r="3272">
      <c r="A3272" t="inlineStr">
        <is>
          <t>Change</t>
        </is>
      </c>
      <c r="C3272" t="inlineStr">
        <is>
          <t>Million</t>
        </is>
      </c>
      <c r="D3272" t="inlineStr">
        <is>
          <t>QQQQ</t>
        </is>
      </c>
      <c r="AL3272" t="n">
        <v>6114</v>
      </c>
      <c r="AM3272" t="n">
        <v>7831</v>
      </c>
      <c r="AN3272" t="n">
        <v>21000</v>
      </c>
      <c r="AO3272" t="n">
        <v>-1227</v>
      </c>
      <c r="AP3272" t="n">
        <v>8286</v>
      </c>
      <c r="AQ3272" t="n">
        <v>861</v>
      </c>
      <c r="AR3272" t="n">
        <v>2301</v>
      </c>
      <c r="AS3272" t="n">
        <v>10221</v>
      </c>
      <c r="AT3272" t="n">
        <v>6445</v>
      </c>
    </row>
    <row r="3273">
      <c r="A3273" t="inlineStr">
        <is>
          <t>Change-c</t>
        </is>
      </c>
      <c r="AL3273">
        <f>SUM(AL3267:AL3271)</f>
        <v/>
      </c>
      <c r="AM3273">
        <f>SUM(AM3267:AM3271)</f>
        <v/>
      </c>
      <c r="AN3273">
        <f>SUM(AN3267:AN3271)</f>
        <v/>
      </c>
      <c r="AO3273">
        <f>SUM(AO3267:AO3271)</f>
        <v/>
      </c>
      <c r="AP3273">
        <f>SUM(AP3267:AP3271)</f>
        <v/>
      </c>
      <c r="AQ3273">
        <f>SUM(AQ3267:AQ3271)</f>
        <v/>
      </c>
      <c r="AR3273">
        <f>SUM(AR3267:AR3271)</f>
        <v/>
      </c>
      <c r="AS3273">
        <f>SUM(AS3267:AS3271)</f>
        <v/>
      </c>
      <c r="AT3273">
        <f>SUM(AT3267:AT3271)</f>
        <v/>
      </c>
    </row>
    <row r="3274">
      <c r="A3274" t="inlineStr">
        <is>
          <t>Sum check</t>
        </is>
      </c>
      <c r="AL3274">
        <f>AL3272-AL3273</f>
        <v/>
      </c>
      <c r="AM3274">
        <f>AM3272-AM3273</f>
        <v/>
      </c>
      <c r="AN3274">
        <f>AN3272-AN3273</f>
        <v/>
      </c>
      <c r="AO3274">
        <f>AO3272-AO3273</f>
        <v/>
      </c>
      <c r="AP3274">
        <f>AP3272-AP3273</f>
        <v/>
      </c>
      <c r="AQ3274">
        <f>AQ3272-AQ3273</f>
        <v/>
      </c>
      <c r="AR3274">
        <f>AR3272-AR3273</f>
        <v/>
      </c>
      <c r="AS3274">
        <f>AS3272-AS3273</f>
        <v/>
      </c>
      <c r="AT3274">
        <f>AT3272-AT3273</f>
        <v/>
      </c>
    </row>
    <row r="3276">
      <c r="A3276" t="inlineStr">
        <is>
          <t>Closing balance</t>
        </is>
      </c>
      <c r="C3276" t="inlineStr">
        <is>
          <t>Million</t>
        </is>
      </c>
      <c r="D3276" t="inlineStr">
        <is>
          <t>QQQQ</t>
        </is>
      </c>
      <c r="AL3276" t="n">
        <v>124364</v>
      </c>
      <c r="AM3276" t="n">
        <v>132195</v>
      </c>
      <c r="AN3276" t="n">
        <v>132195</v>
      </c>
      <c r="AO3276" t="n">
        <v>130968</v>
      </c>
      <c r="AP3276" t="n">
        <v>139254</v>
      </c>
      <c r="AQ3276" t="n">
        <v>140115</v>
      </c>
      <c r="AR3276" t="n">
        <v>142416</v>
      </c>
      <c r="AS3276" t="n">
        <v>142416</v>
      </c>
      <c r="AT3276" t="n">
        <v>148861</v>
      </c>
    </row>
    <row r="3277">
      <c r="A3277" t="inlineStr">
        <is>
          <t>Closing balance-c</t>
        </is>
      </c>
      <c r="AL3277">
        <f>AL3266+AL3272</f>
        <v/>
      </c>
      <c r="AM3277">
        <f>AM3266+AM3272</f>
        <v/>
      </c>
      <c r="AN3277">
        <f>AN3266+AN3272</f>
        <v/>
      </c>
      <c r="AO3277">
        <f>AO3266+AO3272</f>
        <v/>
      </c>
      <c r="AP3277">
        <f>AP3266+AP3272</f>
        <v/>
      </c>
      <c r="AQ3277">
        <f>AQ3266+AQ3272</f>
        <v/>
      </c>
      <c r="AR3277">
        <f>AR3266+AR3272</f>
        <v/>
      </c>
      <c r="AS3277">
        <f>AS3266+AS3272</f>
        <v/>
      </c>
      <c r="AT3277">
        <f>AT3266+AT3272</f>
        <v/>
      </c>
    </row>
    <row r="3278">
      <c r="A3278" t="inlineStr">
        <is>
          <t>Sum check</t>
        </is>
      </c>
      <c r="AL3278">
        <f>AL3276-AL3277</f>
        <v/>
      </c>
      <c r="AM3278">
        <f>AM3276-AM3277</f>
        <v/>
      </c>
      <c r="AN3278">
        <f>AN3276-AN3277</f>
        <v/>
      </c>
      <c r="AO3278">
        <f>AO3276-AO3277</f>
        <v/>
      </c>
      <c r="AP3278">
        <f>AP3276-AP3277</f>
        <v/>
      </c>
      <c r="AQ3278">
        <f>AQ3276-AQ3277</f>
        <v/>
      </c>
      <c r="AR3278">
        <f>AR3276-AR3277</f>
        <v/>
      </c>
      <c r="AS3278">
        <f>AS3276-AS3277</f>
        <v/>
      </c>
      <c r="AT3278">
        <f>AT3276-AT3277</f>
        <v/>
      </c>
    </row>
    <row r="3279">
      <c r="A3279" t="inlineStr">
        <is>
          <t>Link check</t>
        </is>
      </c>
      <c r="AL3279">
        <f>AL3276-AL3195</f>
        <v/>
      </c>
      <c r="AM3279">
        <f>AM3276-AM3195</f>
        <v/>
      </c>
      <c r="AO3279">
        <f>AO3276-AO3195</f>
        <v/>
      </c>
      <c r="AP3279">
        <f>AP3276-AP3195</f>
        <v/>
      </c>
      <c r="AQ3279">
        <f>AQ3276-AQ3195</f>
        <v/>
      </c>
      <c r="AR3279">
        <f>AR3276-AR3195</f>
        <v/>
      </c>
      <c r="AT3279">
        <f>AT3276-AT3195</f>
        <v/>
      </c>
    </row>
    <row r="3281">
      <c r="A3281" t="inlineStr">
        <is>
          <t>Public securities</t>
        </is>
      </c>
    </row>
    <row r="3282">
      <c r="A3282" t="inlineStr">
        <is>
          <t>Opening balance</t>
        </is>
      </c>
      <c r="C3282" t="inlineStr">
        <is>
          <t>Million</t>
        </is>
      </c>
      <c r="D3282" t="inlineStr">
        <is>
          <t>QQQQ</t>
        </is>
      </c>
      <c r="F3282" t="n">
        <v>17981</v>
      </c>
      <c r="G3282" t="n">
        <v>19143</v>
      </c>
      <c r="H3282" t="n">
        <v>18484</v>
      </c>
      <c r="I3282" t="n">
        <v>17519</v>
      </c>
      <c r="J3282" t="n">
        <v>17981</v>
      </c>
      <c r="K3282" t="n">
        <v>16797</v>
      </c>
      <c r="L3282" t="n">
        <v>16402</v>
      </c>
      <c r="M3282" t="n">
        <v>12249</v>
      </c>
      <c r="N3282" t="n">
        <v>12011</v>
      </c>
      <c r="O3282" t="n">
        <v>16797</v>
      </c>
      <c r="P3282" t="n">
        <v>10577</v>
      </c>
      <c r="Q3282" t="n">
        <v>11268</v>
      </c>
      <c r="R3282" t="n">
        <v>12259</v>
      </c>
      <c r="S3282" t="n">
        <v>12534</v>
      </c>
      <c r="T3282" t="n">
        <v>10577</v>
      </c>
      <c r="U3282" t="n">
        <v>12655</v>
      </c>
      <c r="V3282" t="n">
        <v>15083</v>
      </c>
      <c r="W3282" t="n">
        <v>16438</v>
      </c>
      <c r="X3282" t="n">
        <v>15236</v>
      </c>
      <c r="Y3282" t="n">
        <v>12655</v>
      </c>
      <c r="Z3282" t="n">
        <v>13377</v>
      </c>
      <c r="AA3282" t="n">
        <v>15242</v>
      </c>
      <c r="AB3282" t="n">
        <v>15593</v>
      </c>
      <c r="AC3282" t="n">
        <v>15257</v>
      </c>
      <c r="AD3282" t="n">
        <v>13377</v>
      </c>
      <c r="AE3282" t="n">
        <v>14957</v>
      </c>
      <c r="AF3282" t="n">
        <v>10787</v>
      </c>
      <c r="AG3282" t="n">
        <v>11693</v>
      </c>
      <c r="AH3282" t="n">
        <v>11430</v>
      </c>
      <c r="AI3282" t="n">
        <v>14957</v>
      </c>
      <c r="AJ3282" t="n">
        <v>12822</v>
      </c>
      <c r="AK3282" t="n">
        <v>12940</v>
      </c>
    </row>
    <row r="3283">
      <c r="A3283" t="inlineStr">
        <is>
          <t>Inflows</t>
        </is>
      </c>
      <c r="C3283" t="inlineStr">
        <is>
          <t>Million</t>
        </is>
      </c>
      <c r="D3283" t="inlineStr">
        <is>
          <t>QQQQ</t>
        </is>
      </c>
      <c r="F3283" t="n">
        <v>1836</v>
      </c>
      <c r="G3283" t="n">
        <v>880</v>
      </c>
      <c r="H3283" t="n">
        <v>888</v>
      </c>
      <c r="I3283" t="n">
        <v>500</v>
      </c>
      <c r="J3283" t="n">
        <v>4104</v>
      </c>
      <c r="K3283" t="n">
        <v>618</v>
      </c>
      <c r="L3283" t="n">
        <v>439</v>
      </c>
      <c r="M3283" t="n">
        <v>369</v>
      </c>
      <c r="N3283" t="n">
        <v>533</v>
      </c>
      <c r="O3283" t="n">
        <v>1959</v>
      </c>
      <c r="P3283" t="n">
        <v>1165</v>
      </c>
      <c r="Q3283" t="n">
        <v>817</v>
      </c>
      <c r="R3283" t="n">
        <v>949</v>
      </c>
      <c r="S3283" t="n">
        <v>550</v>
      </c>
      <c r="T3283" t="n">
        <v>3481</v>
      </c>
      <c r="U3283" t="n">
        <v>909</v>
      </c>
      <c r="V3283" t="n">
        <v>1842</v>
      </c>
      <c r="W3283" t="n">
        <v>662</v>
      </c>
      <c r="X3283" t="n">
        <v>1045</v>
      </c>
      <c r="Y3283" t="n">
        <v>4458</v>
      </c>
      <c r="Z3283" t="n">
        <v>632</v>
      </c>
      <c r="AA3283" t="n">
        <v>1237</v>
      </c>
      <c r="AB3283" t="n">
        <v>908</v>
      </c>
      <c r="AC3283" t="n">
        <v>850</v>
      </c>
      <c r="AD3283" t="n">
        <v>3627</v>
      </c>
      <c r="AE3283" t="n">
        <v>1557</v>
      </c>
      <c r="AF3283" t="n">
        <v>968</v>
      </c>
      <c r="AG3283" t="n">
        <v>586</v>
      </c>
      <c r="AH3283" t="n">
        <v>669</v>
      </c>
      <c r="AI3283" t="n">
        <v>3780</v>
      </c>
      <c r="AJ3283" t="n">
        <v>962</v>
      </c>
      <c r="AK3283" t="n">
        <v>733</v>
      </c>
    </row>
    <row r="3284">
      <c r="A3284" t="inlineStr">
        <is>
          <t>Outflows</t>
        </is>
      </c>
      <c r="C3284" t="inlineStr">
        <is>
          <t>Million</t>
        </is>
      </c>
      <c r="D3284" t="inlineStr">
        <is>
          <t>QQQQ</t>
        </is>
      </c>
      <c r="F3284" t="n">
        <v>-703</v>
      </c>
      <c r="G3284" t="n">
        <v>-770</v>
      </c>
      <c r="H3284" t="n">
        <v>-784</v>
      </c>
      <c r="I3284" t="n">
        <v>-1129</v>
      </c>
      <c r="J3284" t="n">
        <v>-3386</v>
      </c>
      <c r="K3284" t="n">
        <v>-907</v>
      </c>
      <c r="L3284" t="n">
        <v>-1072</v>
      </c>
      <c r="M3284" t="n">
        <v>-1380</v>
      </c>
      <c r="N3284" t="n">
        <v>-1487</v>
      </c>
      <c r="O3284" t="n">
        <v>-4846</v>
      </c>
      <c r="P3284" t="n">
        <v>-923</v>
      </c>
      <c r="Q3284" t="n">
        <v>-102</v>
      </c>
      <c r="R3284" t="n">
        <v>-861</v>
      </c>
      <c r="S3284" t="n">
        <v>-600</v>
      </c>
      <c r="T3284" t="n">
        <v>-2486</v>
      </c>
      <c r="U3284" t="n">
        <v>-1251</v>
      </c>
      <c r="V3284" t="n">
        <v>-1360</v>
      </c>
      <c r="W3284" t="n">
        <v>-2017</v>
      </c>
      <c r="X3284" t="n">
        <v>-1417</v>
      </c>
      <c r="Y3284" t="n">
        <v>-6045</v>
      </c>
      <c r="Z3284" t="n">
        <v>-882</v>
      </c>
      <c r="AA3284" t="n">
        <v>-1018</v>
      </c>
      <c r="AB3284" t="n">
        <v>-1537</v>
      </c>
      <c r="AC3284" t="n">
        <v>-1192</v>
      </c>
      <c r="AD3284" t="n">
        <v>-4629</v>
      </c>
      <c r="AE3284" t="n">
        <v>-981</v>
      </c>
      <c r="AF3284" t="n">
        <v>-1293</v>
      </c>
      <c r="AG3284" t="n">
        <v>-843</v>
      </c>
      <c r="AH3284" t="n">
        <v>-612</v>
      </c>
      <c r="AI3284" t="n">
        <v>-3729</v>
      </c>
      <c r="AJ3284" t="n">
        <v>-1540</v>
      </c>
      <c r="AK3284" t="n">
        <v>-582</v>
      </c>
    </row>
    <row r="3285">
      <c r="A3285" t="inlineStr">
        <is>
          <t>Market valuation</t>
        </is>
      </c>
      <c r="C3285" t="inlineStr">
        <is>
          <t>Million</t>
        </is>
      </c>
      <c r="D3285" t="inlineStr">
        <is>
          <t>QQQQ</t>
        </is>
      </c>
      <c r="F3285" t="n">
        <v>29</v>
      </c>
      <c r="G3285" t="n">
        <v>-769</v>
      </c>
      <c r="H3285" t="n">
        <v>-1069</v>
      </c>
      <c r="I3285" t="n">
        <v>-93</v>
      </c>
      <c r="J3285" t="n">
        <v>-1902</v>
      </c>
      <c r="K3285" t="n">
        <v>-106</v>
      </c>
      <c r="L3285" t="n">
        <v>903</v>
      </c>
      <c r="M3285" t="n">
        <v>773</v>
      </c>
      <c r="N3285" t="n">
        <v>-480</v>
      </c>
      <c r="O3285" t="n">
        <v>1090</v>
      </c>
      <c r="P3285" t="n">
        <v>449</v>
      </c>
      <c r="Q3285" t="n">
        <v>276</v>
      </c>
      <c r="R3285" t="n">
        <v>187</v>
      </c>
      <c r="S3285" t="n">
        <v>171</v>
      </c>
      <c r="T3285" t="n">
        <v>1083</v>
      </c>
      <c r="U3285" t="n">
        <v>-1253</v>
      </c>
      <c r="V3285" t="n">
        <v>873</v>
      </c>
      <c r="W3285" t="n">
        <v>151</v>
      </c>
      <c r="X3285" t="n">
        <v>-1487</v>
      </c>
      <c r="Y3285" t="n">
        <v>-1716</v>
      </c>
      <c r="Z3285" t="n">
        <v>2164</v>
      </c>
      <c r="AA3285" t="n">
        <v>141</v>
      </c>
      <c r="AB3285" t="n">
        <v>293</v>
      </c>
      <c r="AC3285" t="n">
        <v>42</v>
      </c>
      <c r="AD3285" t="n">
        <v>2640</v>
      </c>
      <c r="AE3285" t="n">
        <v>-4735</v>
      </c>
      <c r="AF3285" t="n">
        <v>1236</v>
      </c>
      <c r="AG3285" t="n">
        <v>-4</v>
      </c>
      <c r="AH3285" t="n">
        <v>1334</v>
      </c>
      <c r="AI3285" t="n">
        <v>-2169</v>
      </c>
      <c r="AJ3285" t="n">
        <v>706</v>
      </c>
      <c r="AK3285" t="n">
        <v>911</v>
      </c>
    </row>
    <row r="3286">
      <c r="A3286" t="inlineStr">
        <is>
          <t>Other</t>
        </is>
      </c>
      <c r="C3286" t="inlineStr">
        <is>
          <t>Million</t>
        </is>
      </c>
      <c r="D3286" t="inlineStr">
        <is>
          <t>QQQQ</t>
        </is>
      </c>
      <c r="U3286" t="n">
        <v>4023</v>
      </c>
      <c r="W3286" t="n">
        <v>2</v>
      </c>
      <c r="Y3286" t="n">
        <v>4025</v>
      </c>
      <c r="Z3286" t="n">
        <v>-49</v>
      </c>
      <c r="AA3286" t="n">
        <v>-9</v>
      </c>
      <c r="AD3286" t="n">
        <v>-58</v>
      </c>
      <c r="AE3286" t="n">
        <v>-11</v>
      </c>
      <c r="AF3286" t="n">
        <v>-5</v>
      </c>
      <c r="AG3286" t="n">
        <v>-2</v>
      </c>
      <c r="AH3286" t="n">
        <v>1</v>
      </c>
      <c r="AI3286" t="n">
        <v>-17</v>
      </c>
      <c r="AJ3286" t="n">
        <v>-10</v>
      </c>
      <c r="AK3286" t="n">
        <v>-1</v>
      </c>
    </row>
    <row r="3287">
      <c r="A3287" t="inlineStr">
        <is>
          <t>Total change</t>
        </is>
      </c>
      <c r="C3287" t="inlineStr">
        <is>
          <t>Million</t>
        </is>
      </c>
      <c r="D3287" t="inlineStr">
        <is>
          <t>QQQQ</t>
        </is>
      </c>
      <c r="F3287" t="n">
        <v>1162</v>
      </c>
      <c r="G3287" t="n">
        <v>-659</v>
      </c>
      <c r="H3287" t="n">
        <v>-965</v>
      </c>
      <c r="I3287" t="n">
        <v>-722</v>
      </c>
      <c r="J3287" t="n">
        <v>-1184</v>
      </c>
      <c r="K3287" t="n">
        <v>-395</v>
      </c>
      <c r="L3287" t="n">
        <v>270</v>
      </c>
      <c r="M3287" t="n">
        <v>-238</v>
      </c>
      <c r="N3287" t="n">
        <v>-1434</v>
      </c>
      <c r="O3287" t="n">
        <v>-1797</v>
      </c>
      <c r="P3287" t="n">
        <v>691</v>
      </c>
      <c r="Q3287" t="n">
        <v>991</v>
      </c>
      <c r="R3287" t="n">
        <v>275</v>
      </c>
      <c r="S3287" t="n">
        <v>121</v>
      </c>
      <c r="T3287" t="n">
        <v>2078</v>
      </c>
      <c r="U3287" t="n">
        <v>2428</v>
      </c>
      <c r="V3287" t="n">
        <v>1355</v>
      </c>
      <c r="W3287" t="n">
        <v>-1202</v>
      </c>
      <c r="X3287" t="n">
        <v>-1859</v>
      </c>
      <c r="Y3287" t="n">
        <v>722</v>
      </c>
      <c r="Z3287" t="n">
        <v>1865</v>
      </c>
      <c r="AA3287" t="n">
        <v>351</v>
      </c>
      <c r="AB3287" t="n">
        <v>-336</v>
      </c>
      <c r="AC3287" t="n">
        <v>-300</v>
      </c>
      <c r="AD3287" t="n">
        <v>1580</v>
      </c>
      <c r="AE3287" t="n">
        <v>-4170</v>
      </c>
      <c r="AF3287" t="n">
        <v>906</v>
      </c>
      <c r="AG3287" t="n">
        <v>-263</v>
      </c>
      <c r="AH3287" t="n">
        <v>1392</v>
      </c>
      <c r="AI3287" t="n">
        <v>-2135</v>
      </c>
      <c r="AJ3287" t="n">
        <v>118</v>
      </c>
      <c r="AK3287" t="n">
        <v>1061</v>
      </c>
    </row>
    <row r="3288">
      <c r="A3288" t="inlineStr">
        <is>
          <t>Total change-c</t>
        </is>
      </c>
      <c r="F3288">
        <f>SUM(F3283:F3286)</f>
        <v/>
      </c>
      <c r="G3288">
        <f>SUM(G3283:G3286)</f>
        <v/>
      </c>
      <c r="H3288">
        <f>SUM(H3283:H3286)</f>
        <v/>
      </c>
      <c r="I3288">
        <f>SUM(I3283:I3286)</f>
        <v/>
      </c>
      <c r="J3288">
        <f>SUM(J3283:J3286)</f>
        <v/>
      </c>
      <c r="K3288">
        <f>SUM(K3283:K3286)</f>
        <v/>
      </c>
      <c r="L3288">
        <f>SUM(L3283:L3286)</f>
        <v/>
      </c>
      <c r="M3288">
        <f>SUM(M3283:M3286)</f>
        <v/>
      </c>
      <c r="N3288">
        <f>SUM(N3283:N3286)</f>
        <v/>
      </c>
      <c r="O3288">
        <f>SUM(O3283:O3286)</f>
        <v/>
      </c>
      <c r="P3288">
        <f>SUM(P3283:P3286)</f>
        <v/>
      </c>
      <c r="Q3288">
        <f>SUM(Q3283:Q3286)</f>
        <v/>
      </c>
      <c r="R3288">
        <f>SUM(R3283:R3286)</f>
        <v/>
      </c>
      <c r="S3288">
        <f>SUM(S3283:S3286)</f>
        <v/>
      </c>
      <c r="T3288">
        <f>SUM(T3283:T3286)</f>
        <v/>
      </c>
      <c r="U3288">
        <f>SUM(U3283:U3286)</f>
        <v/>
      </c>
      <c r="V3288">
        <f>SUM(V3283:V3286)</f>
        <v/>
      </c>
      <c r="W3288">
        <f>SUM(W3283:W3286)</f>
        <v/>
      </c>
      <c r="X3288">
        <f>SUM(X3283:X3286)</f>
        <v/>
      </c>
      <c r="Y3288">
        <f>SUM(Y3283:Y3286)</f>
        <v/>
      </c>
      <c r="Z3288">
        <f>SUM(Z3283:Z3286)</f>
        <v/>
      </c>
      <c r="AA3288">
        <f>SUM(AA3283:AA3286)</f>
        <v/>
      </c>
      <c r="AB3288">
        <f>SUM(AB3283:AB3286)</f>
        <v/>
      </c>
      <c r="AC3288">
        <f>SUM(AC3283:AC3286)</f>
        <v/>
      </c>
      <c r="AD3288">
        <f>SUM(AD3283:AD3286)</f>
        <v/>
      </c>
      <c r="AE3288">
        <f>SUM(AE3283:AE3286)</f>
        <v/>
      </c>
      <c r="AF3288">
        <f>SUM(AF3283:AF3286)</f>
        <v/>
      </c>
      <c r="AG3288">
        <f>SUM(AG3283:AG3286)</f>
        <v/>
      </c>
      <c r="AH3288">
        <f>SUM(AH3283:AH3286)</f>
        <v/>
      </c>
      <c r="AI3288">
        <f>SUM(AI3283:AI3286)</f>
        <v/>
      </c>
      <c r="AJ3288">
        <f>SUM(AJ3283:AJ3286)</f>
        <v/>
      </c>
      <c r="AK3288">
        <f>SUM(AK3283:AK3286)</f>
        <v/>
      </c>
    </row>
    <row r="3289">
      <c r="A3289" t="inlineStr">
        <is>
          <t>Sum check</t>
        </is>
      </c>
      <c r="F3289">
        <f>F3287-F3288</f>
        <v/>
      </c>
      <c r="G3289">
        <f>G3287-G3288</f>
        <v/>
      </c>
      <c r="H3289">
        <f>H3287-H3288</f>
        <v/>
      </c>
      <c r="I3289">
        <f>I3287-I3288</f>
        <v/>
      </c>
      <c r="J3289">
        <f>J3287-J3288</f>
        <v/>
      </c>
      <c r="K3289">
        <f>K3287-K3288</f>
        <v/>
      </c>
      <c r="L3289">
        <f>L3287-L3288</f>
        <v/>
      </c>
      <c r="M3289">
        <f>M3287-M3288</f>
        <v/>
      </c>
      <c r="N3289">
        <f>N3287-N3288</f>
        <v/>
      </c>
      <c r="O3289">
        <f>O3287-O3288</f>
        <v/>
      </c>
      <c r="P3289">
        <f>P3287-P3288</f>
        <v/>
      </c>
      <c r="Q3289">
        <f>Q3287-Q3288</f>
        <v/>
      </c>
      <c r="R3289">
        <f>R3287-R3288</f>
        <v/>
      </c>
      <c r="S3289">
        <f>S3287-S3288</f>
        <v/>
      </c>
      <c r="T3289">
        <f>T3287-T3288</f>
        <v/>
      </c>
      <c r="U3289">
        <f>U3287-U3288</f>
        <v/>
      </c>
      <c r="V3289">
        <f>V3287-V3288</f>
        <v/>
      </c>
      <c r="W3289">
        <f>W3287-W3288</f>
        <v/>
      </c>
      <c r="X3289">
        <f>X3287-X3288</f>
        <v/>
      </c>
      <c r="Y3289">
        <f>Y3287-Y3288</f>
        <v/>
      </c>
      <c r="Z3289">
        <f>Z3287-Z3288</f>
        <v/>
      </c>
      <c r="AA3289">
        <f>AA3287-AA3288</f>
        <v/>
      </c>
      <c r="AB3289">
        <f>AB3287-AB3288</f>
        <v/>
      </c>
      <c r="AC3289">
        <f>AC3287-AC3288</f>
        <v/>
      </c>
      <c r="AD3289">
        <f>AD3287-AD3288</f>
        <v/>
      </c>
      <c r="AE3289">
        <f>AE3287-AE3288</f>
        <v/>
      </c>
      <c r="AF3289">
        <f>AF3287-AF3288</f>
        <v/>
      </c>
      <c r="AG3289">
        <f>AG3287-AG3288</f>
        <v/>
      </c>
      <c r="AH3289">
        <f>AH3287-AH3288</f>
        <v/>
      </c>
      <c r="AI3289">
        <f>AI3287-AI3288</f>
        <v/>
      </c>
      <c r="AJ3289">
        <f>AJ3287-AJ3288</f>
        <v/>
      </c>
      <c r="AK3289">
        <f>AK3287-AK3288</f>
        <v/>
      </c>
    </row>
    <row r="3291">
      <c r="A3291" t="inlineStr">
        <is>
          <t>Sale of securitized credit business</t>
        </is>
      </c>
      <c r="C3291" t="inlineStr">
        <is>
          <t>Million</t>
        </is>
      </c>
      <c r="D3291" t="inlineStr">
        <is>
          <t>QQQQ</t>
        </is>
      </c>
      <c r="L3291" t="n">
        <v>-4423</v>
      </c>
      <c r="O3291" t="n">
        <v>-4423</v>
      </c>
    </row>
    <row r="3292">
      <c r="A3292" t="inlineStr">
        <is>
          <t>Closing balance</t>
        </is>
      </c>
      <c r="C3292" t="inlineStr">
        <is>
          <t>Million</t>
        </is>
      </c>
      <c r="D3292" t="inlineStr">
        <is>
          <t>QQQQ</t>
        </is>
      </c>
      <c r="F3292" t="n">
        <v>19143</v>
      </c>
      <c r="G3292" t="n">
        <v>18484</v>
      </c>
      <c r="H3292" t="n">
        <v>17519</v>
      </c>
      <c r="I3292" t="n">
        <v>16797</v>
      </c>
      <c r="J3292" t="n">
        <v>16797</v>
      </c>
      <c r="K3292" t="n">
        <v>16402</v>
      </c>
      <c r="L3292" t="n">
        <v>12249</v>
      </c>
      <c r="M3292" t="n">
        <v>12011</v>
      </c>
      <c r="N3292" t="n">
        <v>10577</v>
      </c>
      <c r="O3292" t="n">
        <v>10577</v>
      </c>
      <c r="P3292" t="n">
        <v>11268</v>
      </c>
      <c r="Q3292" t="n">
        <v>12259</v>
      </c>
      <c r="R3292" t="n">
        <v>12534</v>
      </c>
      <c r="S3292" t="n">
        <v>12655</v>
      </c>
      <c r="T3292" t="n">
        <v>12655</v>
      </c>
      <c r="U3292" t="n">
        <v>15083</v>
      </c>
      <c r="V3292" t="n">
        <v>16438</v>
      </c>
      <c r="W3292" t="n">
        <v>15236</v>
      </c>
      <c r="X3292" t="n">
        <v>13377</v>
      </c>
      <c r="Y3292" t="n">
        <v>13377</v>
      </c>
      <c r="Z3292" t="n">
        <v>15242</v>
      </c>
      <c r="AA3292" t="n">
        <v>15593</v>
      </c>
      <c r="AB3292" t="n">
        <v>15257</v>
      </c>
      <c r="AC3292" t="n">
        <v>14957</v>
      </c>
      <c r="AD3292" t="n">
        <v>14957</v>
      </c>
      <c r="AE3292" t="n">
        <v>10787</v>
      </c>
      <c r="AF3292" t="n">
        <v>11693</v>
      </c>
      <c r="AG3292" t="n">
        <v>11430</v>
      </c>
      <c r="AH3292" t="n">
        <v>12822</v>
      </c>
      <c r="AI3292" t="n">
        <v>12822</v>
      </c>
      <c r="AJ3292" t="n">
        <v>12940</v>
      </c>
      <c r="AK3292" t="n">
        <v>14001</v>
      </c>
    </row>
    <row r="3293">
      <c r="A3293" t="inlineStr">
        <is>
          <t>Closing balance-c</t>
        </is>
      </c>
      <c r="F3293">
        <f>F3282+F3287+F3291</f>
        <v/>
      </c>
      <c r="G3293">
        <f>G3282+G3287+G3291</f>
        <v/>
      </c>
      <c r="H3293">
        <f>H3282+H3287+H3291</f>
        <v/>
      </c>
      <c r="I3293">
        <f>I3282+I3287+I3291</f>
        <v/>
      </c>
      <c r="J3293">
        <f>J3282+J3287+J3291</f>
        <v/>
      </c>
      <c r="K3293">
        <f>K3282+K3287+K3291</f>
        <v/>
      </c>
      <c r="L3293">
        <f>L3282+L3287+L3291</f>
        <v/>
      </c>
      <c r="M3293">
        <f>M3282+M3287+M3291</f>
        <v/>
      </c>
      <c r="N3293">
        <f>N3282+N3287+N3291</f>
        <v/>
      </c>
      <c r="O3293">
        <f>O3282+O3287+O3291</f>
        <v/>
      </c>
      <c r="P3293">
        <f>P3282+P3287+P3291</f>
        <v/>
      </c>
      <c r="Q3293">
        <f>Q3282+Q3287+Q3291</f>
        <v/>
      </c>
      <c r="R3293">
        <f>R3282+R3287+R3291</f>
        <v/>
      </c>
      <c r="S3293">
        <f>S3282+S3287+S3291</f>
        <v/>
      </c>
      <c r="T3293">
        <f>T3282+T3287+T3291</f>
        <v/>
      </c>
      <c r="U3293">
        <f>U3282+U3287+U3291</f>
        <v/>
      </c>
      <c r="V3293">
        <f>V3282+V3287+V3291</f>
        <v/>
      </c>
      <c r="W3293">
        <f>W3282+W3287+W3291</f>
        <v/>
      </c>
      <c r="X3293">
        <f>X3282+X3287+X3291</f>
        <v/>
      </c>
      <c r="Y3293">
        <f>Y3282+Y3287+Y3291</f>
        <v/>
      </c>
      <c r="Z3293">
        <f>Z3282+Z3287+Z3291</f>
        <v/>
      </c>
      <c r="AA3293">
        <f>AA3282+AA3287+AA3291</f>
        <v/>
      </c>
      <c r="AB3293">
        <f>AB3282+AB3287+AB3291</f>
        <v/>
      </c>
      <c r="AC3293">
        <f>AC3282+AC3287+AC3291</f>
        <v/>
      </c>
      <c r="AD3293">
        <f>AD3282+AD3287+AD3291</f>
        <v/>
      </c>
      <c r="AE3293">
        <f>AE3282+AE3287+AE3291</f>
        <v/>
      </c>
      <c r="AF3293">
        <f>AF3282+AF3287+AF3291</f>
        <v/>
      </c>
      <c r="AG3293">
        <f>AG3282+AG3287+AG3291</f>
        <v/>
      </c>
      <c r="AH3293">
        <f>AH3282+AH3287+AH3291</f>
        <v/>
      </c>
      <c r="AI3293">
        <f>AI3282+AI3287+AI3291</f>
        <v/>
      </c>
      <c r="AJ3293">
        <f>AJ3282+AJ3287+AJ3291</f>
        <v/>
      </c>
      <c r="AK3293">
        <f>AK3282+AK3287+AK3291</f>
        <v/>
      </c>
    </row>
    <row r="3294">
      <c r="A3294" t="inlineStr">
        <is>
          <t>Sum check</t>
        </is>
      </c>
      <c r="F3294">
        <f>F3292-F3293</f>
        <v/>
      </c>
      <c r="G3294">
        <f>G3292-G3293</f>
        <v/>
      </c>
      <c r="H3294">
        <f>H3292-H3293</f>
        <v/>
      </c>
      <c r="I3294">
        <f>I3292-I3293</f>
        <v/>
      </c>
      <c r="J3294">
        <f>J3292-J3293</f>
        <v/>
      </c>
      <c r="K3294">
        <f>K3292-K3293</f>
        <v/>
      </c>
      <c r="L3294">
        <f>L3292-L3293</f>
        <v/>
      </c>
      <c r="M3294">
        <f>M3292-M3293</f>
        <v/>
      </c>
      <c r="N3294">
        <f>N3292-N3293</f>
        <v/>
      </c>
      <c r="O3294">
        <f>O3292-O3293</f>
        <v/>
      </c>
      <c r="P3294">
        <f>P3292-P3293</f>
        <v/>
      </c>
      <c r="Q3294">
        <f>Q3292-Q3293</f>
        <v/>
      </c>
      <c r="R3294">
        <f>R3292-R3293</f>
        <v/>
      </c>
      <c r="S3294">
        <f>S3292-S3293</f>
        <v/>
      </c>
      <c r="T3294">
        <f>T3292-T3293</f>
        <v/>
      </c>
      <c r="U3294">
        <f>U3292-U3293</f>
        <v/>
      </c>
      <c r="V3294">
        <f>V3292-V3293</f>
        <v/>
      </c>
      <c r="W3294">
        <f>W3292-W3293</f>
        <v/>
      </c>
      <c r="X3294">
        <f>X3292-X3293</f>
        <v/>
      </c>
      <c r="Y3294">
        <f>Y3292-Y3293</f>
        <v/>
      </c>
      <c r="Z3294">
        <f>Z3292-Z3293</f>
        <v/>
      </c>
      <c r="AA3294">
        <f>AA3292-AA3293</f>
        <v/>
      </c>
      <c r="AB3294">
        <f>AB3292-AB3293</f>
        <v/>
      </c>
      <c r="AC3294">
        <f>AC3292-AC3293</f>
        <v/>
      </c>
      <c r="AD3294">
        <f>AD3292-AD3293</f>
        <v/>
      </c>
      <c r="AE3294">
        <f>AE3292-AE3293</f>
        <v/>
      </c>
      <c r="AF3294">
        <f>AF3292-AF3293</f>
        <v/>
      </c>
      <c r="AG3294">
        <f>AG3292-AG3293</f>
        <v/>
      </c>
      <c r="AH3294">
        <f>AH3292-AH3293</f>
        <v/>
      </c>
      <c r="AI3294">
        <f>AI3292-AI3293</f>
        <v/>
      </c>
      <c r="AJ3294">
        <f>AJ3292-AJ3293</f>
        <v/>
      </c>
      <c r="AK3294">
        <f>AK3292-AK3293</f>
        <v/>
      </c>
    </row>
    <row r="3295">
      <c r="A3295" t="inlineStr">
        <is>
          <t>Link check</t>
        </is>
      </c>
      <c r="F3295">
        <f>F3292-(F3191+F3193)</f>
        <v/>
      </c>
      <c r="G3295">
        <f>G3292-(G3191+G3193)</f>
        <v/>
      </c>
      <c r="H3295">
        <f>H3292-(H3191+H3193)</f>
        <v/>
      </c>
      <c r="I3295">
        <f>I3292-(I3191+I3193)</f>
        <v/>
      </c>
      <c r="K3295">
        <f>K3292-(K3191+K3193)</f>
        <v/>
      </c>
      <c r="L3295">
        <f>L3292-(L3191+L3193)</f>
        <v/>
      </c>
      <c r="M3295">
        <f>M3292-(M3191+M3193)</f>
        <v/>
      </c>
      <c r="N3295">
        <f>N3292-(N3191+N3193)</f>
        <v/>
      </c>
      <c r="P3295">
        <f>P3292-(P3191+P3193)</f>
        <v/>
      </c>
      <c r="Q3295">
        <f>Q3292-(Q3191+Q3193)</f>
        <v/>
      </c>
      <c r="R3295">
        <f>R3292-(R3191+R3193)</f>
        <v/>
      </c>
      <c r="S3295">
        <f>S3292-(S3191+S3193)</f>
        <v/>
      </c>
      <c r="U3295">
        <f>U3292-(U3191+U3193)</f>
        <v/>
      </c>
      <c r="V3295">
        <f>V3292-(V3191+V3193)</f>
        <v/>
      </c>
      <c r="W3295">
        <f>W3292-(W3191+W3193)</f>
        <v/>
      </c>
      <c r="X3295">
        <f>X3292-(X3191+X3193)</f>
        <v/>
      </c>
      <c r="Z3295">
        <f>Z3292-(Z3191+Z3193)</f>
        <v/>
      </c>
      <c r="AA3295">
        <f>AA3292-(AA3191+AA3193)</f>
        <v/>
      </c>
      <c r="AB3295">
        <f>AB3292-(AB3191+AB3193)</f>
        <v/>
      </c>
      <c r="AC3295">
        <f>AC3292-(AC3191+AC3193)</f>
        <v/>
      </c>
      <c r="AE3295">
        <f>AE3292-(AE3191+AE3193)</f>
        <v/>
      </c>
      <c r="AF3295">
        <f>AF3292-(AF3191+AF3193)</f>
        <v/>
      </c>
      <c r="AG3295">
        <f>AG3292-(AG3191+AG3193)</f>
        <v/>
      </c>
      <c r="AH3295">
        <f>AH3292-(AH3191+AH3193)</f>
        <v/>
      </c>
      <c r="AJ3295">
        <f>AJ3292-(AJ3191+AJ3193)</f>
        <v/>
      </c>
      <c r="AK3295">
        <f>AK3292-(AK3191+AK3193)</f>
        <v/>
      </c>
    </row>
    <row r="3297">
      <c r="A3297" t="inlineStr">
        <is>
          <t>Long-term private funds</t>
        </is>
      </c>
    </row>
    <row r="3298">
      <c r="A3298" t="inlineStr">
        <is>
          <t>Opening balance</t>
        </is>
      </c>
      <c r="C3298" t="inlineStr">
        <is>
          <t>Million</t>
        </is>
      </c>
      <c r="D3298" t="inlineStr">
        <is>
          <t>QQQQ</t>
        </is>
      </c>
      <c r="AC3298" t="n">
        <v>79527</v>
      </c>
      <c r="AD3298" t="n">
        <v>65794</v>
      </c>
      <c r="AE3298" t="n">
        <v>85825</v>
      </c>
      <c r="AF3298" t="n">
        <v>87383</v>
      </c>
      <c r="AG3298" t="n">
        <v>84620</v>
      </c>
      <c r="AH3298" t="n">
        <v>84766</v>
      </c>
      <c r="AI3298" t="n">
        <v>85825</v>
      </c>
      <c r="AJ3298" t="n">
        <v>83723</v>
      </c>
      <c r="AK3298" t="n">
        <v>83469</v>
      </c>
    </row>
    <row r="3299">
      <c r="A3299" t="inlineStr">
        <is>
          <t>Inflows</t>
        </is>
      </c>
      <c r="C3299" t="inlineStr">
        <is>
          <t>Million</t>
        </is>
      </c>
      <c r="D3299" t="inlineStr">
        <is>
          <t>QQQQ</t>
        </is>
      </c>
      <c r="AC3299" t="n">
        <v>6847</v>
      </c>
      <c r="AD3299" t="n">
        <v>22943</v>
      </c>
      <c r="AE3299" t="n">
        <v>2110</v>
      </c>
      <c r="AF3299" t="n">
        <v>285</v>
      </c>
      <c r="AG3299" t="n">
        <v>2350</v>
      </c>
      <c r="AH3299" t="n">
        <v>925</v>
      </c>
      <c r="AI3299" t="n">
        <v>5670</v>
      </c>
      <c r="AJ3299" t="n">
        <v>966</v>
      </c>
      <c r="AK3299" t="n">
        <v>771</v>
      </c>
    </row>
    <row r="3300">
      <c r="A3300" t="inlineStr">
        <is>
          <t>Distributions</t>
        </is>
      </c>
      <c r="C3300" t="inlineStr">
        <is>
          <t>Million</t>
        </is>
      </c>
      <c r="D3300" t="inlineStr">
        <is>
          <t>QQQQ</t>
        </is>
      </c>
      <c r="AC3300" t="n">
        <v>-562</v>
      </c>
      <c r="AD3300" t="n">
        <v>-1362</v>
      </c>
      <c r="AE3300" t="n">
        <v>-361</v>
      </c>
      <c r="AF3300" t="n">
        <v>-2</v>
      </c>
      <c r="AG3300" t="n">
        <v>-110</v>
      </c>
      <c r="AH3300" t="n">
        <v>-244</v>
      </c>
      <c r="AI3300" t="n">
        <v>-717</v>
      </c>
      <c r="AJ3300" t="n">
        <v>-1212</v>
      </c>
      <c r="AK3300" t="n">
        <v>-596</v>
      </c>
    </row>
    <row r="3301">
      <c r="A3301" t="inlineStr">
        <is>
          <t>Market valuation</t>
        </is>
      </c>
      <c r="C3301" t="inlineStr">
        <is>
          <t>Million</t>
        </is>
      </c>
      <c r="D3301" t="inlineStr">
        <is>
          <t>QQQQ</t>
        </is>
      </c>
      <c r="AC3301" t="n">
        <v>19</v>
      </c>
      <c r="AD3301" t="n">
        <v>31</v>
      </c>
      <c r="AE3301" t="n">
        <v>11</v>
      </c>
      <c r="AF3301" t="n">
        <v>-12</v>
      </c>
      <c r="AG3301" t="n">
        <v>-16</v>
      </c>
      <c r="AH3301" t="n">
        <v>-7</v>
      </c>
      <c r="AI3301" t="n">
        <v>-24</v>
      </c>
      <c r="AJ3301" t="n">
        <v>3</v>
      </c>
      <c r="AK3301" t="n">
        <v>1</v>
      </c>
    </row>
    <row r="3302">
      <c r="A3302" t="inlineStr">
        <is>
          <t>Other</t>
        </is>
      </c>
      <c r="C3302" t="inlineStr">
        <is>
          <t>Million</t>
        </is>
      </c>
      <c r="D3302" t="inlineStr">
        <is>
          <t>QQQQ</t>
        </is>
      </c>
      <c r="AC3302" t="n">
        <v>-6</v>
      </c>
      <c r="AD3302" t="n">
        <v>-1581</v>
      </c>
      <c r="AE3302" t="n">
        <v>-202</v>
      </c>
      <c r="AF3302" t="n">
        <v>-3034</v>
      </c>
      <c r="AG3302" t="n">
        <v>-2078</v>
      </c>
      <c r="AH3302" t="n">
        <v>-1717</v>
      </c>
      <c r="AI3302" t="n">
        <v>-7031</v>
      </c>
      <c r="AJ3302" t="n">
        <v>-11</v>
      </c>
      <c r="AK3302" t="n">
        <v>37</v>
      </c>
    </row>
    <row r="3303">
      <c r="A3303" t="inlineStr">
        <is>
          <t>Change</t>
        </is>
      </c>
      <c r="C3303" t="inlineStr">
        <is>
          <t>Million</t>
        </is>
      </c>
      <c r="D3303" t="inlineStr">
        <is>
          <t>QQQQ</t>
        </is>
      </c>
      <c r="AC3303" t="n">
        <v>6298</v>
      </c>
      <c r="AD3303" t="n">
        <v>20031</v>
      </c>
      <c r="AE3303" t="n">
        <v>1558</v>
      </c>
      <c r="AF3303" t="n">
        <v>-2763</v>
      </c>
      <c r="AG3303" t="n">
        <v>146</v>
      </c>
      <c r="AH3303" t="n">
        <v>-1043</v>
      </c>
      <c r="AI3303" t="n">
        <v>-2102</v>
      </c>
      <c r="AJ3303" t="n">
        <v>-254</v>
      </c>
      <c r="AK3303" t="n">
        <v>213</v>
      </c>
    </row>
    <row r="3304">
      <c r="A3304" t="inlineStr">
        <is>
          <t>Change-c</t>
        </is>
      </c>
      <c r="AC3304">
        <f>SUM(AC3299:AC3302)</f>
        <v/>
      </c>
      <c r="AD3304">
        <f>SUM(AD3299:AD3302)</f>
        <v/>
      </c>
      <c r="AE3304">
        <f>SUM(AE3299:AE3302)</f>
        <v/>
      </c>
      <c r="AF3304">
        <f>SUM(AF3299:AF3302)</f>
        <v/>
      </c>
      <c r="AG3304">
        <f>SUM(AG3299:AG3302)</f>
        <v/>
      </c>
      <c r="AH3304">
        <f>SUM(AH3299:AH3302)</f>
        <v/>
      </c>
      <c r="AI3304">
        <f>SUM(AI3299:AI3302)</f>
        <v/>
      </c>
      <c r="AJ3304">
        <f>SUM(AJ3299:AJ3302)</f>
        <v/>
      </c>
      <c r="AK3304">
        <f>SUM(AK3299:AK3302)</f>
        <v/>
      </c>
    </row>
    <row r="3305">
      <c r="A3305" t="inlineStr">
        <is>
          <t>Sum check</t>
        </is>
      </c>
      <c r="AC3305">
        <f>AC3303-AC3304</f>
        <v/>
      </c>
      <c r="AD3305">
        <f>AD3303-AD3304</f>
        <v/>
      </c>
      <c r="AE3305">
        <f>AE3303-AE3304</f>
        <v/>
      </c>
      <c r="AF3305">
        <f>AF3303-AF3304</f>
        <v/>
      </c>
      <c r="AG3305">
        <f>AG3303-AG3304</f>
        <v/>
      </c>
      <c r="AH3305">
        <f>AH3303-AH3304</f>
        <v/>
      </c>
      <c r="AI3305">
        <f>AI3303-AI3304</f>
        <v/>
      </c>
      <c r="AJ3305">
        <f>AJ3303-AJ3304</f>
        <v/>
      </c>
      <c r="AK3305">
        <f>AK3303-AK3304</f>
        <v/>
      </c>
    </row>
    <row r="3307">
      <c r="A3307" t="inlineStr">
        <is>
          <t>Closing balance</t>
        </is>
      </c>
      <c r="C3307" t="inlineStr">
        <is>
          <t>Million</t>
        </is>
      </c>
      <c r="D3307" t="inlineStr">
        <is>
          <t>QQQQ</t>
        </is>
      </c>
      <c r="AC3307" t="n">
        <v>85825</v>
      </c>
      <c r="AD3307" t="n">
        <v>85825</v>
      </c>
      <c r="AE3307" t="n">
        <v>87383</v>
      </c>
      <c r="AF3307" t="n">
        <v>84620</v>
      </c>
      <c r="AG3307" t="n">
        <v>84766</v>
      </c>
      <c r="AH3307" t="n">
        <v>83723</v>
      </c>
      <c r="AI3307" t="n">
        <v>83723</v>
      </c>
      <c r="AJ3307" t="n">
        <v>83469</v>
      </c>
      <c r="AK3307" t="n">
        <v>83682</v>
      </c>
    </row>
    <row r="3308">
      <c r="A3308" t="inlineStr">
        <is>
          <t>Closing balance-c</t>
        </is>
      </c>
      <c r="AC3308">
        <f>AC3298+AC3303</f>
        <v/>
      </c>
      <c r="AD3308">
        <f>AD3298+AD3303</f>
        <v/>
      </c>
      <c r="AE3308">
        <f>AE3298+AE3303</f>
        <v/>
      </c>
      <c r="AF3308">
        <f>AF3298+AF3303</f>
        <v/>
      </c>
      <c r="AG3308">
        <f>AG3298+AG3303</f>
        <v/>
      </c>
      <c r="AH3308">
        <f>AH3298+AH3303</f>
        <v/>
      </c>
      <c r="AI3308">
        <f>AI3298+AI3303</f>
        <v/>
      </c>
      <c r="AJ3308">
        <f>AJ3298+AJ3303</f>
        <v/>
      </c>
      <c r="AK3308">
        <f>AK3298+AK3303</f>
        <v/>
      </c>
    </row>
    <row r="3309">
      <c r="A3309" t="inlineStr">
        <is>
          <t>Sum check</t>
        </is>
      </c>
      <c r="AC3309">
        <f>AC3307-AC3308</f>
        <v/>
      </c>
      <c r="AD3309">
        <f>AD3307-AD3308</f>
        <v/>
      </c>
      <c r="AE3309">
        <f>AE3307-AE3308</f>
        <v/>
      </c>
      <c r="AF3309">
        <f>AF3307-AF3308</f>
        <v/>
      </c>
      <c r="AG3309">
        <f>AG3307-AG3308</f>
        <v/>
      </c>
      <c r="AH3309">
        <f>AH3307-AH3308</f>
        <v/>
      </c>
      <c r="AI3309">
        <f>AI3307-AI3308</f>
        <v/>
      </c>
      <c r="AJ3309">
        <f>AJ3307-AJ3308</f>
        <v/>
      </c>
      <c r="AK3309">
        <f>AK3307-AK3308</f>
        <v/>
      </c>
    </row>
    <row r="3311">
      <c r="A3311" t="inlineStr">
        <is>
          <t>Perpetual strategies</t>
        </is>
      </c>
    </row>
    <row r="3312">
      <c r="A3312" t="inlineStr">
        <is>
          <t>Opening balance</t>
        </is>
      </c>
      <c r="C3312" t="inlineStr">
        <is>
          <t>Million</t>
        </is>
      </c>
      <c r="D3312" t="inlineStr">
        <is>
          <t>QQQQ</t>
        </is>
      </c>
      <c r="AC3312" t="n">
        <v>77248</v>
      </c>
      <c r="AD3312" t="n">
        <v>58357</v>
      </c>
      <c r="AE3312" t="n">
        <v>78681</v>
      </c>
      <c r="AF3312" t="n">
        <v>63048</v>
      </c>
      <c r="AG3312" t="n">
        <v>69201</v>
      </c>
      <c r="AH3312" t="n">
        <v>79520</v>
      </c>
      <c r="AI3312" t="n">
        <v>78681</v>
      </c>
      <c r="AJ3312" t="n">
        <v>94049</v>
      </c>
      <c r="AK3312" t="n">
        <v>97866</v>
      </c>
    </row>
    <row r="3313">
      <c r="A3313" t="inlineStr">
        <is>
          <t>Inflows</t>
        </is>
      </c>
      <c r="C3313" t="inlineStr">
        <is>
          <t>Million</t>
        </is>
      </c>
      <c r="D3313" t="inlineStr">
        <is>
          <t>QQQQ</t>
        </is>
      </c>
      <c r="AC3313" t="n">
        <v>828</v>
      </c>
      <c r="AD3313" t="n">
        <v>5770</v>
      </c>
      <c r="AE3313" t="n">
        <v>1116</v>
      </c>
      <c r="AF3313" t="n">
        <v>549</v>
      </c>
      <c r="AG3313" t="n">
        <v>2963</v>
      </c>
      <c r="AH3313" t="n">
        <v>212</v>
      </c>
      <c r="AI3313" t="n">
        <v>4840</v>
      </c>
      <c r="AJ3313" t="n">
        <v>694</v>
      </c>
      <c r="AK3313" t="n">
        <v>1662</v>
      </c>
    </row>
    <row r="3314">
      <c r="A3314" t="inlineStr">
        <is>
          <t>Outflows</t>
        </is>
      </c>
      <c r="C3314" t="inlineStr">
        <is>
          <t>Million</t>
        </is>
      </c>
      <c r="D3314" t="inlineStr">
        <is>
          <t>QQQQ</t>
        </is>
      </c>
      <c r="AH3314" t="n">
        <v>-83</v>
      </c>
      <c r="AI3314" t="n">
        <v>-83</v>
      </c>
      <c r="AJ3314" t="n">
        <v>-8</v>
      </c>
      <c r="AK3314" t="n">
        <v>-16</v>
      </c>
    </row>
    <row r="3315">
      <c r="A3315" t="inlineStr">
        <is>
          <t>Distributions</t>
        </is>
      </c>
      <c r="C3315" t="inlineStr">
        <is>
          <t>Million</t>
        </is>
      </c>
      <c r="D3315" t="inlineStr">
        <is>
          <t>QQQQ</t>
        </is>
      </c>
      <c r="AC3315" t="n">
        <v>-854</v>
      </c>
      <c r="AD3315" t="n">
        <v>-4426</v>
      </c>
      <c r="AE3315" t="n">
        <v>-1273</v>
      </c>
      <c r="AF3315" t="n">
        <v>-1234</v>
      </c>
      <c r="AG3315" t="n">
        <v>-1082</v>
      </c>
      <c r="AH3315" t="n">
        <v>-889</v>
      </c>
      <c r="AI3315" t="n">
        <v>-4478</v>
      </c>
      <c r="AJ3315" t="n">
        <v>-894</v>
      </c>
      <c r="AK3315" t="n">
        <v>-620</v>
      </c>
    </row>
    <row r="3316">
      <c r="A3316" t="inlineStr">
        <is>
          <t>Market valuation</t>
        </is>
      </c>
      <c r="C3316" t="inlineStr">
        <is>
          <t>Million</t>
        </is>
      </c>
      <c r="D3316" t="inlineStr">
        <is>
          <t>QQQQ</t>
        </is>
      </c>
      <c r="AC3316" t="n">
        <v>1187</v>
      </c>
      <c r="AD3316" t="n">
        <v>20448</v>
      </c>
      <c r="AE3316" t="n">
        <v>-14967</v>
      </c>
      <c r="AF3316" t="n">
        <v>6367</v>
      </c>
      <c r="AG3316" t="n">
        <v>10656</v>
      </c>
      <c r="AH3316" t="n">
        <v>14672</v>
      </c>
      <c r="AI3316" t="n">
        <v>16728</v>
      </c>
      <c r="AJ3316" t="n">
        <v>4083</v>
      </c>
      <c r="AK3316" t="n">
        <v>281</v>
      </c>
    </row>
    <row r="3317">
      <c r="A3317" t="inlineStr">
        <is>
          <t>Other</t>
        </is>
      </c>
      <c r="C3317" t="inlineStr">
        <is>
          <t>Million</t>
        </is>
      </c>
      <c r="D3317" t="inlineStr">
        <is>
          <t>QQQQ</t>
        </is>
      </c>
      <c r="AC3317" t="n">
        <v>272</v>
      </c>
      <c r="AD3317" t="n">
        <v>-1468</v>
      </c>
      <c r="AE3317" t="n">
        <v>-509</v>
      </c>
      <c r="AF3317" t="n">
        <v>471</v>
      </c>
      <c r="AG3317" t="n">
        <v>-2218</v>
      </c>
      <c r="AH3317" t="n">
        <v>617</v>
      </c>
      <c r="AI3317" t="n">
        <v>-1639</v>
      </c>
      <c r="AJ3317" t="n">
        <v>-58</v>
      </c>
      <c r="AK3317" t="n">
        <v>-522</v>
      </c>
    </row>
    <row r="3318">
      <c r="A3318" t="inlineStr">
        <is>
          <t>Change</t>
        </is>
      </c>
      <c r="C3318" t="inlineStr">
        <is>
          <t>Million</t>
        </is>
      </c>
      <c r="D3318" t="inlineStr">
        <is>
          <t>QQQQ</t>
        </is>
      </c>
      <c r="AC3318" t="n">
        <v>1433</v>
      </c>
      <c r="AD3318" t="n">
        <v>20324</v>
      </c>
      <c r="AE3318" t="n">
        <v>-15633</v>
      </c>
      <c r="AF3318" t="n">
        <v>6153</v>
      </c>
      <c r="AG3318" t="n">
        <v>10319</v>
      </c>
      <c r="AH3318" t="n">
        <v>14529</v>
      </c>
      <c r="AI3318" t="n">
        <v>15368</v>
      </c>
      <c r="AJ3318" t="n">
        <v>3817</v>
      </c>
      <c r="AK3318" t="n">
        <v>785</v>
      </c>
    </row>
    <row r="3319">
      <c r="A3319" t="inlineStr">
        <is>
          <t>Change-c</t>
        </is>
      </c>
      <c r="AC3319">
        <f>SUM(AC3313:AC3317)</f>
        <v/>
      </c>
      <c r="AD3319">
        <f>SUM(AD3313:AD3317)</f>
        <v/>
      </c>
      <c r="AE3319">
        <f>SUM(AE3313:AE3317)</f>
        <v/>
      </c>
      <c r="AF3319">
        <f>SUM(AF3313:AF3317)</f>
        <v/>
      </c>
      <c r="AG3319">
        <f>SUM(AG3313:AG3317)</f>
        <v/>
      </c>
      <c r="AH3319">
        <f>SUM(AH3313:AH3317)</f>
        <v/>
      </c>
      <c r="AI3319">
        <f>SUM(AI3313:AI3317)</f>
        <v/>
      </c>
      <c r="AJ3319">
        <f>SUM(AJ3313:AJ3317)</f>
        <v/>
      </c>
      <c r="AK3319">
        <f>SUM(AK3313:AK3317)</f>
        <v/>
      </c>
    </row>
    <row r="3320">
      <c r="A3320" t="inlineStr">
        <is>
          <t>Sum check</t>
        </is>
      </c>
      <c r="AC3320">
        <f>AC3318-AC3319</f>
        <v/>
      </c>
      <c r="AD3320">
        <f>AD3318-AD3319</f>
        <v/>
      </c>
      <c r="AE3320">
        <f>AE3318-AE3319</f>
        <v/>
      </c>
      <c r="AF3320">
        <f>AF3318-AF3319</f>
        <v/>
      </c>
      <c r="AG3320">
        <f>AG3318-AG3319</f>
        <v/>
      </c>
      <c r="AH3320">
        <f>AH3318-AH3319</f>
        <v/>
      </c>
      <c r="AI3320">
        <f>AI3318-AI3319</f>
        <v/>
      </c>
      <c r="AJ3320">
        <f>AJ3318-AJ3319</f>
        <v/>
      </c>
      <c r="AK3320">
        <f>AK3318-AK3319</f>
        <v/>
      </c>
    </row>
    <row r="3322">
      <c r="A3322" t="inlineStr">
        <is>
          <t>Closing balance</t>
        </is>
      </c>
      <c r="C3322" t="inlineStr">
        <is>
          <t>Million</t>
        </is>
      </c>
      <c r="D3322" t="inlineStr">
        <is>
          <t>QQQQ</t>
        </is>
      </c>
      <c r="AC3322" t="n">
        <v>78681</v>
      </c>
      <c r="AD3322" t="n">
        <v>78681</v>
      </c>
      <c r="AE3322" t="n">
        <v>63048</v>
      </c>
      <c r="AF3322" t="n">
        <v>69201</v>
      </c>
      <c r="AG3322" t="n">
        <v>79520</v>
      </c>
      <c r="AH3322" t="n">
        <v>94049</v>
      </c>
      <c r="AI3322" t="n">
        <v>94049</v>
      </c>
      <c r="AJ3322" t="n">
        <v>97866</v>
      </c>
      <c r="AK3322" t="n">
        <v>98651</v>
      </c>
    </row>
    <row r="3323">
      <c r="A3323" t="inlineStr">
        <is>
          <t>Closing balance-c</t>
        </is>
      </c>
      <c r="AC3323">
        <f>AC3312+AC3318</f>
        <v/>
      </c>
      <c r="AD3323">
        <f>AD3312+AD3318</f>
        <v/>
      </c>
      <c r="AE3323">
        <f>AE3312+AE3318</f>
        <v/>
      </c>
      <c r="AF3323">
        <f>AF3312+AF3318</f>
        <v/>
      </c>
      <c r="AG3323">
        <f>AG3312+AG3318</f>
        <v/>
      </c>
      <c r="AH3323">
        <f>AH3312+AH3318</f>
        <v/>
      </c>
      <c r="AI3323">
        <f>AI3312+AI3318</f>
        <v/>
      </c>
      <c r="AJ3323">
        <f>AJ3312+AJ3318</f>
        <v/>
      </c>
      <c r="AK3323">
        <f>AK3312+AK3318</f>
        <v/>
      </c>
    </row>
    <row r="3324">
      <c r="A3324" t="inlineStr">
        <is>
          <t>Sum check</t>
        </is>
      </c>
      <c r="AC3324">
        <f>AC3322-AC3323</f>
        <v/>
      </c>
      <c r="AD3324">
        <f>AD3322-AD3323</f>
        <v/>
      </c>
      <c r="AE3324">
        <f>AE3322-AE3323</f>
        <v/>
      </c>
      <c r="AF3324">
        <f>AF3322-AF3323</f>
        <v/>
      </c>
      <c r="AG3324">
        <f>AG3322-AG3323</f>
        <v/>
      </c>
      <c r="AH3324">
        <f>AH3322-AH3323</f>
        <v/>
      </c>
      <c r="AI3324">
        <f>AI3322-AI3323</f>
        <v/>
      </c>
      <c r="AJ3324">
        <f>AJ3322-AJ3323</f>
        <v/>
      </c>
      <c r="AK3324">
        <f>AK3322-AK3323</f>
        <v/>
      </c>
    </row>
    <row r="3325">
      <c r="A3325" t="inlineStr">
        <is>
          <t>Link check</t>
        </is>
      </c>
      <c r="AC3325">
        <f>AC3322-AC3144</f>
        <v/>
      </c>
      <c r="AE3325">
        <f>AE3322-AE3144</f>
        <v/>
      </c>
      <c r="AF3325">
        <f>AF3322-AF3144</f>
        <v/>
      </c>
      <c r="AG3325">
        <f>AG3322-AG3144</f>
        <v/>
      </c>
      <c r="AH3325">
        <f>AH3322-AH3144</f>
        <v/>
      </c>
      <c r="AJ3325">
        <f>AJ3322-AJ3144</f>
        <v/>
      </c>
      <c r="AK3325">
        <f>AK3322-AK3144</f>
        <v/>
      </c>
    </row>
    <row r="3327">
      <c r="A3327" t="inlineStr">
        <is>
          <t>Credit strategies</t>
        </is>
      </c>
    </row>
    <row r="3328">
      <c r="A3328" t="inlineStr">
        <is>
          <t>Opening balance</t>
        </is>
      </c>
      <c r="C3328" t="inlineStr">
        <is>
          <t>Million</t>
        </is>
      </c>
      <c r="D3328" t="inlineStr">
        <is>
          <t>QQQQ</t>
        </is>
      </c>
      <c r="AC3328" t="n">
        <v>102061</v>
      </c>
      <c r="AE3328" t="n">
        <v>110349</v>
      </c>
      <c r="AF3328" t="n">
        <v>102642</v>
      </c>
      <c r="AG3328" t="n">
        <v>111688</v>
      </c>
      <c r="AH3328" t="n">
        <v>113897</v>
      </c>
      <c r="AI3328" t="n">
        <v>110349</v>
      </c>
      <c r="AJ3328" t="n">
        <v>121026</v>
      </c>
      <c r="AK3328" t="n">
        <v>124895</v>
      </c>
    </row>
    <row r="3329">
      <c r="A3329" t="inlineStr">
        <is>
          <t>Inflows</t>
        </is>
      </c>
      <c r="C3329" t="inlineStr">
        <is>
          <t>Million</t>
        </is>
      </c>
      <c r="D3329" t="inlineStr">
        <is>
          <t>QQQQ</t>
        </is>
      </c>
      <c r="AC3329" t="n">
        <v>10061</v>
      </c>
      <c r="AD3329" t="n">
        <v>10061</v>
      </c>
      <c r="AE3329" t="n">
        <v>3621</v>
      </c>
      <c r="AF3329" t="n">
        <v>5847</v>
      </c>
      <c r="AG3329" t="n">
        <v>2050</v>
      </c>
      <c r="AH3329" t="n">
        <v>6614</v>
      </c>
      <c r="AI3329" t="n">
        <v>18132</v>
      </c>
      <c r="AJ3329" t="n">
        <v>5765</v>
      </c>
      <c r="AK3329" t="n">
        <v>5206</v>
      </c>
    </row>
    <row r="3330">
      <c r="A3330" t="inlineStr">
        <is>
          <t>Outflows</t>
        </is>
      </c>
      <c r="C3330" t="inlineStr">
        <is>
          <t>Million</t>
        </is>
      </c>
      <c r="D3330" t="inlineStr">
        <is>
          <t>QQQQ</t>
        </is>
      </c>
      <c r="AC3330" t="n">
        <v>-2188</v>
      </c>
      <c r="AD3330" t="n">
        <v>-2188</v>
      </c>
      <c r="AE3330" t="n">
        <v>-1865</v>
      </c>
      <c r="AF3330" t="n">
        <v>-1214</v>
      </c>
      <c r="AG3330" t="n">
        <v>-1326</v>
      </c>
      <c r="AH3330" t="n">
        <v>-1648</v>
      </c>
      <c r="AI3330" t="n">
        <v>-6053</v>
      </c>
      <c r="AJ3330" t="n">
        <v>-1412</v>
      </c>
      <c r="AK3330" t="n">
        <v>-1347</v>
      </c>
    </row>
    <row r="3331">
      <c r="A3331" t="inlineStr">
        <is>
          <t>Distributions</t>
        </is>
      </c>
      <c r="C3331" t="inlineStr">
        <is>
          <t>Million</t>
        </is>
      </c>
      <c r="D3331" t="inlineStr">
        <is>
          <t>QQQQ</t>
        </is>
      </c>
      <c r="AC3331" t="n">
        <v>-945</v>
      </c>
      <c r="AD3331" t="n">
        <v>-945</v>
      </c>
      <c r="AE3331" t="n">
        <v>-157</v>
      </c>
      <c r="AF3331" t="n">
        <v>-201</v>
      </c>
      <c r="AG3331" t="n">
        <v>-783</v>
      </c>
      <c r="AH3331" t="n">
        <v>-329</v>
      </c>
      <c r="AI3331" t="n">
        <v>-1470</v>
      </c>
      <c r="AJ3331" t="n">
        <v>-94</v>
      </c>
      <c r="AK3331" t="n">
        <v>-1195</v>
      </c>
    </row>
    <row r="3332">
      <c r="A3332" t="inlineStr">
        <is>
          <t>Market valuation</t>
        </is>
      </c>
      <c r="C3332" t="inlineStr">
        <is>
          <t>Million</t>
        </is>
      </c>
      <c r="D3332" t="inlineStr">
        <is>
          <t>QQQQ</t>
        </is>
      </c>
      <c r="AC3332" t="n">
        <v>1441</v>
      </c>
      <c r="AD3332" t="n">
        <v>1441</v>
      </c>
      <c r="AE3332" t="n">
        <v>-5356</v>
      </c>
      <c r="AF3332" t="n">
        <v>3843</v>
      </c>
      <c r="AG3332" t="n">
        <v>1432</v>
      </c>
      <c r="AH3332" t="n">
        <v>3291</v>
      </c>
      <c r="AI3332" t="n">
        <v>3210</v>
      </c>
      <c r="AJ3332" t="n">
        <v>901</v>
      </c>
      <c r="AK3332" t="n">
        <v>1014</v>
      </c>
    </row>
    <row r="3333">
      <c r="A3333" t="inlineStr">
        <is>
          <t>Other</t>
        </is>
      </c>
      <c r="C3333" t="inlineStr">
        <is>
          <t>Million</t>
        </is>
      </c>
      <c r="D3333" t="inlineStr">
        <is>
          <t>QQQQ</t>
        </is>
      </c>
      <c r="AC3333" t="n">
        <v>-81</v>
      </c>
      <c r="AD3333" t="n">
        <v>101980</v>
      </c>
      <c r="AE3333" t="n">
        <v>-3950</v>
      </c>
      <c r="AF3333" t="n">
        <v>771</v>
      </c>
      <c r="AG3333" t="n">
        <v>836</v>
      </c>
      <c r="AH3333" t="n">
        <v>-799</v>
      </c>
      <c r="AI3333" t="n">
        <v>-3142</v>
      </c>
      <c r="AJ3333" t="n">
        <v>-1291</v>
      </c>
      <c r="AK3333" t="n">
        <v>159</v>
      </c>
    </row>
    <row r="3334">
      <c r="A3334" t="inlineStr">
        <is>
          <t>Change</t>
        </is>
      </c>
      <c r="C3334" t="inlineStr">
        <is>
          <t>Million</t>
        </is>
      </c>
      <c r="D3334" t="inlineStr">
        <is>
          <t>QQQQ</t>
        </is>
      </c>
      <c r="AC3334" t="n">
        <v>8288</v>
      </c>
      <c r="AD3334" t="n">
        <v>110349</v>
      </c>
      <c r="AE3334" t="n">
        <v>-7707</v>
      </c>
      <c r="AF3334" t="n">
        <v>9046</v>
      </c>
      <c r="AG3334" t="n">
        <v>2209</v>
      </c>
      <c r="AH3334" t="n">
        <v>7129</v>
      </c>
      <c r="AI3334" t="n">
        <v>10677</v>
      </c>
      <c r="AJ3334" t="n">
        <v>3869</v>
      </c>
      <c r="AK3334" t="n">
        <v>3837</v>
      </c>
    </row>
    <row r="3335">
      <c r="A3335" t="inlineStr">
        <is>
          <t>Change-c</t>
        </is>
      </c>
      <c r="AC3335">
        <f>SUM(AC3329:AC3333)</f>
        <v/>
      </c>
      <c r="AD3335">
        <f>SUM(AD3329:AD3333)</f>
        <v/>
      </c>
      <c r="AE3335">
        <f>SUM(AE3329:AE3333)</f>
        <v/>
      </c>
      <c r="AF3335">
        <f>SUM(AF3329:AF3333)</f>
        <v/>
      </c>
      <c r="AG3335">
        <f>SUM(AG3329:AG3333)</f>
        <v/>
      </c>
      <c r="AH3335">
        <f>SUM(AH3329:AH3333)</f>
        <v/>
      </c>
      <c r="AI3335">
        <f>SUM(AI3329:AI3333)</f>
        <v/>
      </c>
      <c r="AJ3335">
        <f>SUM(AJ3329:AJ3333)</f>
        <v/>
      </c>
      <c r="AK3335">
        <f>SUM(AK3329:AK3333)</f>
        <v/>
      </c>
    </row>
    <row r="3336">
      <c r="A3336" t="inlineStr">
        <is>
          <t>Sum check</t>
        </is>
      </c>
      <c r="AC3336">
        <f>AC3334-AC3335</f>
        <v/>
      </c>
      <c r="AD3336">
        <f>AD3334-AD3335</f>
        <v/>
      </c>
      <c r="AE3336">
        <f>AE3334-AE3335</f>
        <v/>
      </c>
      <c r="AF3336">
        <f>AF3334-AF3335</f>
        <v/>
      </c>
      <c r="AG3336">
        <f>AG3334-AG3335</f>
        <v/>
      </c>
      <c r="AH3336">
        <f>AH3334-AH3335</f>
        <v/>
      </c>
      <c r="AI3336">
        <f>AI3334-AI3335</f>
        <v/>
      </c>
      <c r="AJ3336">
        <f>AJ3334-AJ3335</f>
        <v/>
      </c>
      <c r="AK3336">
        <f>AK3334-AK3335</f>
        <v/>
      </c>
    </row>
    <row r="3338">
      <c r="A3338" t="inlineStr">
        <is>
          <t>Closing balance</t>
        </is>
      </c>
      <c r="C3338" t="inlineStr">
        <is>
          <t>Million</t>
        </is>
      </c>
      <c r="D3338" t="inlineStr">
        <is>
          <t>QQQQ</t>
        </is>
      </c>
      <c r="AC3338" t="n">
        <v>110349</v>
      </c>
      <c r="AD3338" t="n">
        <v>110349</v>
      </c>
      <c r="AE3338" t="n">
        <v>102642</v>
      </c>
      <c r="AF3338" t="n">
        <v>111688</v>
      </c>
      <c r="AG3338" t="n">
        <v>113897</v>
      </c>
      <c r="AH3338" t="n">
        <v>121026</v>
      </c>
      <c r="AI3338" t="n">
        <v>121026</v>
      </c>
      <c r="AJ3338" t="n">
        <v>124895</v>
      </c>
      <c r="AK3338" t="n">
        <v>128732</v>
      </c>
    </row>
    <row r="3339">
      <c r="A3339" t="inlineStr">
        <is>
          <t>Closing balance-c</t>
        </is>
      </c>
      <c r="AC3339">
        <f>AC3328+AC3334</f>
        <v/>
      </c>
      <c r="AD3339">
        <f>AD3328+AD3334</f>
        <v/>
      </c>
      <c r="AE3339">
        <f>AE3328+AE3334</f>
        <v/>
      </c>
      <c r="AF3339">
        <f>AF3328+AF3334</f>
        <v/>
      </c>
      <c r="AG3339">
        <f>AG3328+AG3334</f>
        <v/>
      </c>
      <c r="AH3339">
        <f>AH3328+AH3334</f>
        <v/>
      </c>
      <c r="AI3339">
        <f>AI3328+AI3334</f>
        <v/>
      </c>
      <c r="AJ3339">
        <f>AJ3328+AJ3334</f>
        <v/>
      </c>
      <c r="AK3339">
        <f>AK3328+AK3334</f>
        <v/>
      </c>
    </row>
    <row r="3340">
      <c r="A3340" t="inlineStr">
        <is>
          <t>Sum check</t>
        </is>
      </c>
      <c r="AC3340">
        <f>AC3338-AC3339</f>
        <v/>
      </c>
      <c r="AD3340">
        <f>AD3338-AD3339</f>
        <v/>
      </c>
      <c r="AE3340">
        <f>AE3338-AE3339</f>
        <v/>
      </c>
      <c r="AF3340">
        <f>AF3338-AF3339</f>
        <v/>
      </c>
      <c r="AG3340">
        <f>AG3338-AG3339</f>
        <v/>
      </c>
      <c r="AH3340">
        <f>AH3338-AH3339</f>
        <v/>
      </c>
      <c r="AI3340">
        <f>AI3338-AI3339</f>
        <v/>
      </c>
      <c r="AJ3340">
        <f>AJ3338-AJ3339</f>
        <v/>
      </c>
      <c r="AK3340">
        <f>AK3338-AK3339</f>
        <v/>
      </c>
    </row>
    <row r="3341">
      <c r="A3341" t="inlineStr">
        <is>
          <t>Link check</t>
        </is>
      </c>
      <c r="AC3341">
        <f>AC3338-AC3154</f>
        <v/>
      </c>
      <c r="AE3341">
        <f>AE3338-AE3154</f>
        <v/>
      </c>
      <c r="AF3341">
        <f>AF3338-AF3154</f>
        <v/>
      </c>
      <c r="AG3341">
        <f>AG3338-AG3154</f>
        <v/>
      </c>
      <c r="AH3341">
        <f>AH3338-AH3154</f>
        <v/>
      </c>
      <c r="AJ3341">
        <f>AJ3338-AJ3154</f>
        <v/>
      </c>
      <c r="AK3341">
        <f>AK3338-AK3154</f>
        <v/>
      </c>
    </row>
    <row r="3343">
      <c r="A3343" t="inlineStr">
        <is>
          <t>Listed partnerships</t>
        </is>
      </c>
    </row>
    <row r="3344">
      <c r="A3344" t="inlineStr">
        <is>
          <t>Opening balance</t>
        </is>
      </c>
      <c r="C3344" t="inlineStr">
        <is>
          <t>Million</t>
        </is>
      </c>
      <c r="D3344" t="inlineStr">
        <is>
          <t>QQQQ</t>
        </is>
      </c>
      <c r="F3344" t="n">
        <v>42021</v>
      </c>
      <c r="G3344" t="n">
        <v>45681</v>
      </c>
      <c r="H3344" t="n">
        <v>44347</v>
      </c>
      <c r="I3344" t="n">
        <v>40887</v>
      </c>
      <c r="J3344" t="n">
        <v>42021</v>
      </c>
      <c r="K3344" t="n">
        <v>43017</v>
      </c>
      <c r="L3344" t="n">
        <v>45565</v>
      </c>
      <c r="M3344" t="n">
        <v>48767</v>
      </c>
      <c r="N3344" t="n">
        <v>51107</v>
      </c>
      <c r="O3344" t="n">
        <v>43017</v>
      </c>
      <c r="P3344" t="n">
        <v>49375</v>
      </c>
      <c r="Q3344" t="n">
        <v>52102</v>
      </c>
      <c r="R3344" t="n">
        <v>54945</v>
      </c>
      <c r="S3344" t="n">
        <v>57064</v>
      </c>
      <c r="T3344" t="n">
        <v>49375</v>
      </c>
      <c r="U3344" t="n">
        <v>60560</v>
      </c>
      <c r="V3344" t="n">
        <v>56195</v>
      </c>
      <c r="W3344" t="n">
        <v>55829</v>
      </c>
      <c r="X3344" t="n">
        <v>64226</v>
      </c>
      <c r="Y3344" t="n">
        <v>60560</v>
      </c>
      <c r="Z3344" t="n">
        <v>54339</v>
      </c>
      <c r="AA3344" t="n">
        <v>63546</v>
      </c>
      <c r="AB3344" t="n">
        <v>64796</v>
      </c>
    </row>
    <row r="3345">
      <c r="A3345" t="inlineStr">
        <is>
          <t>Inflows</t>
        </is>
      </c>
      <c r="C3345" t="inlineStr">
        <is>
          <t>Million</t>
        </is>
      </c>
      <c r="D3345" t="inlineStr">
        <is>
          <t>QQQQ</t>
        </is>
      </c>
      <c r="F3345" t="n">
        <v>103</v>
      </c>
      <c r="G3345" t="n">
        <v>973</v>
      </c>
      <c r="I3345" t="n">
        <v>227</v>
      </c>
      <c r="J3345" t="n">
        <v>1303</v>
      </c>
      <c r="L3345" t="n">
        <v>820</v>
      </c>
      <c r="M3345" t="n">
        <v>200</v>
      </c>
      <c r="N3345" t="n">
        <v>1187</v>
      </c>
      <c r="O3345" t="n">
        <v>2207</v>
      </c>
      <c r="P3345" t="n">
        <v>418</v>
      </c>
      <c r="R3345" t="n">
        <v>2065</v>
      </c>
      <c r="S3345" t="n">
        <v>1444</v>
      </c>
      <c r="T3345" t="n">
        <v>3927</v>
      </c>
      <c r="U3345" t="n">
        <v>355</v>
      </c>
      <c r="V3345" t="n">
        <v>655</v>
      </c>
      <c r="W3345" t="n">
        <v>6793</v>
      </c>
      <c r="X3345" t="n">
        <v>857</v>
      </c>
      <c r="Y3345" t="n">
        <v>8660</v>
      </c>
      <c r="Z3345" t="n">
        <v>693</v>
      </c>
      <c r="AA3345" t="n">
        <v>1078</v>
      </c>
      <c r="AB3345" t="n">
        <v>1637</v>
      </c>
    </row>
    <row r="3346">
      <c r="A3346" t="inlineStr">
        <is>
          <t>Launch of BBU</t>
        </is>
      </c>
      <c r="C3346" t="inlineStr">
        <is>
          <t>Million</t>
        </is>
      </c>
      <c r="D3346" t="inlineStr">
        <is>
          <t>QQQQ</t>
        </is>
      </c>
      <c r="L3346" t="n">
        <v>2300</v>
      </c>
      <c r="O3346" t="n">
        <v>2300</v>
      </c>
    </row>
    <row r="3347">
      <c r="A3347" t="inlineStr">
        <is>
          <t>Distributions</t>
        </is>
      </c>
      <c r="C3347" t="inlineStr">
        <is>
          <t>Million</t>
        </is>
      </c>
      <c r="D3347" t="inlineStr">
        <is>
          <t>QQQQ</t>
        </is>
      </c>
      <c r="F3347" t="n">
        <v>-495</v>
      </c>
      <c r="G3347" t="n">
        <v>-457</v>
      </c>
      <c r="H3347" t="n">
        <v>-606</v>
      </c>
      <c r="I3347" t="n">
        <v>-485</v>
      </c>
      <c r="J3347" t="n">
        <v>-2043</v>
      </c>
      <c r="K3347" t="n">
        <v>-496</v>
      </c>
      <c r="L3347" t="n">
        <v>-552</v>
      </c>
      <c r="M3347" t="n">
        <v>-522</v>
      </c>
      <c r="N3347" t="n">
        <v>-520</v>
      </c>
      <c r="O3347" t="n">
        <v>-2090</v>
      </c>
      <c r="P3347" t="n">
        <v>-575</v>
      </c>
      <c r="Q3347" t="n">
        <v>-568</v>
      </c>
      <c r="R3347" t="n">
        <v>-601</v>
      </c>
      <c r="S3347" t="n">
        <v>-696</v>
      </c>
      <c r="T3347" t="n">
        <v>-2440</v>
      </c>
      <c r="U3347" t="n">
        <v>-796</v>
      </c>
      <c r="V3347" t="n">
        <v>-704</v>
      </c>
      <c r="W3347" t="n">
        <v>-1108</v>
      </c>
      <c r="X3347" t="n">
        <v>-1814</v>
      </c>
      <c r="Y3347" t="n">
        <v>-4422</v>
      </c>
      <c r="Z3347" t="n">
        <v>-1594</v>
      </c>
      <c r="AA3347" t="n">
        <v>-1010</v>
      </c>
      <c r="AB3347" t="n">
        <v>-879</v>
      </c>
    </row>
    <row r="3348">
      <c r="A3348" t="inlineStr">
        <is>
          <t>Market valuation</t>
        </is>
      </c>
      <c r="C3348" t="inlineStr">
        <is>
          <t>Million</t>
        </is>
      </c>
      <c r="D3348" t="inlineStr">
        <is>
          <t>QQQQ</t>
        </is>
      </c>
      <c r="F3348" t="n">
        <v>2167</v>
      </c>
      <c r="G3348" t="n">
        <v>-1511</v>
      </c>
      <c r="H3348" t="n">
        <v>-2563</v>
      </c>
      <c r="I3348" t="n">
        <v>1203</v>
      </c>
      <c r="J3348" t="n">
        <v>-704</v>
      </c>
      <c r="K3348" t="n">
        <v>1840</v>
      </c>
      <c r="L3348" t="n">
        <v>149</v>
      </c>
      <c r="M3348" t="n">
        <v>3301</v>
      </c>
      <c r="N3348" t="n">
        <v>-773</v>
      </c>
      <c r="O3348" t="n">
        <v>4517</v>
      </c>
      <c r="P3348" t="n">
        <v>2983</v>
      </c>
      <c r="Q3348" t="n">
        <v>3491</v>
      </c>
      <c r="R3348" t="n">
        <v>1891</v>
      </c>
      <c r="S3348" t="n">
        <v>1536</v>
      </c>
      <c r="T3348" t="n">
        <v>9901</v>
      </c>
      <c r="U3348" t="n">
        <v>-3260</v>
      </c>
      <c r="V3348" t="n">
        <v>-447</v>
      </c>
      <c r="W3348" t="n">
        <v>2690</v>
      </c>
      <c r="X3348" t="n">
        <v>-8953</v>
      </c>
      <c r="Y3348" t="n">
        <v>-9970</v>
      </c>
      <c r="Z3348" t="n">
        <v>10158</v>
      </c>
      <c r="AA3348" t="n">
        <v>1790</v>
      </c>
      <c r="AB3348" t="n">
        <v>7114</v>
      </c>
    </row>
    <row r="3349">
      <c r="A3349" t="inlineStr">
        <is>
          <t>Other</t>
        </is>
      </c>
      <c r="C3349" t="inlineStr">
        <is>
          <t>Million</t>
        </is>
      </c>
      <c r="D3349" t="inlineStr">
        <is>
          <t>QQQQ</t>
        </is>
      </c>
      <c r="F3349" t="n">
        <v>1885</v>
      </c>
      <c r="G3349" t="n">
        <v>-339</v>
      </c>
      <c r="H3349" t="n">
        <v>-291</v>
      </c>
      <c r="I3349" t="n">
        <v>1185</v>
      </c>
      <c r="J3349" t="n">
        <v>2440</v>
      </c>
      <c r="K3349" t="n">
        <v>1204</v>
      </c>
      <c r="L3349" t="n">
        <v>485</v>
      </c>
      <c r="M3349" t="n">
        <v>-639</v>
      </c>
      <c r="N3349" t="n">
        <v>-1626</v>
      </c>
      <c r="O3349" t="n">
        <v>-576</v>
      </c>
      <c r="P3349" t="n">
        <v>-99</v>
      </c>
      <c r="Q3349" t="n">
        <v>2423</v>
      </c>
      <c r="R3349" t="n">
        <v>-1236</v>
      </c>
      <c r="S3349" t="n">
        <v>1212</v>
      </c>
      <c r="T3349" t="n">
        <v>2300</v>
      </c>
      <c r="U3349" t="n">
        <v>-664</v>
      </c>
      <c r="V3349" t="n">
        <v>130</v>
      </c>
      <c r="W3349" t="n">
        <v>22</v>
      </c>
      <c r="X3349" t="n">
        <v>23</v>
      </c>
      <c r="Y3349" t="n">
        <v>-489</v>
      </c>
      <c r="Z3349" t="n">
        <v>-50</v>
      </c>
      <c r="AA3349" t="n">
        <v>-608</v>
      </c>
      <c r="AB3349" t="n">
        <v>-998</v>
      </c>
    </row>
    <row r="3350">
      <c r="A3350" t="inlineStr">
        <is>
          <t>Total change</t>
        </is>
      </c>
      <c r="C3350" t="inlineStr">
        <is>
          <t>Million</t>
        </is>
      </c>
      <c r="D3350" t="inlineStr">
        <is>
          <t>QQQQ</t>
        </is>
      </c>
      <c r="F3350" t="n">
        <v>3660</v>
      </c>
      <c r="G3350" t="n">
        <v>-1334</v>
      </c>
      <c r="H3350" t="n">
        <v>-3460</v>
      </c>
      <c r="I3350" t="n">
        <v>2130</v>
      </c>
      <c r="J3350" t="n">
        <v>996</v>
      </c>
      <c r="K3350" t="n">
        <v>2548</v>
      </c>
      <c r="L3350" t="n">
        <v>3202</v>
      </c>
      <c r="M3350" t="n">
        <v>2340</v>
      </c>
      <c r="N3350" t="n">
        <v>-1732</v>
      </c>
      <c r="O3350" t="n">
        <v>6358</v>
      </c>
      <c r="P3350" t="n">
        <v>2727</v>
      </c>
      <c r="Q3350" t="n">
        <v>5346</v>
      </c>
      <c r="R3350" t="n">
        <v>2119</v>
      </c>
      <c r="S3350" t="n">
        <v>3496</v>
      </c>
      <c r="T3350" t="n">
        <v>13688</v>
      </c>
      <c r="U3350" t="n">
        <v>-4365</v>
      </c>
      <c r="V3350" t="n">
        <v>-366</v>
      </c>
      <c r="W3350" t="n">
        <v>8397</v>
      </c>
      <c r="X3350" t="n">
        <v>-9887</v>
      </c>
      <c r="Y3350" t="n">
        <v>-6221</v>
      </c>
      <c r="Z3350" t="n">
        <v>9207</v>
      </c>
      <c r="AA3350" t="n">
        <v>1250</v>
      </c>
      <c r="AB3350" t="n">
        <v>6874</v>
      </c>
    </row>
    <row r="3351">
      <c r="A3351" t="inlineStr">
        <is>
          <t>Total change-c</t>
        </is>
      </c>
      <c r="F3351">
        <f>SUM(F3345:F3349)</f>
        <v/>
      </c>
      <c r="G3351">
        <f>SUM(G3345:G3349)</f>
        <v/>
      </c>
      <c r="H3351">
        <f>SUM(H3345:H3349)</f>
        <v/>
      </c>
      <c r="I3351">
        <f>SUM(I3345:I3349)</f>
        <v/>
      </c>
      <c r="J3351">
        <f>SUM(J3345:J3349)</f>
        <v/>
      </c>
      <c r="K3351">
        <f>SUM(K3345:K3349)</f>
        <v/>
      </c>
      <c r="L3351">
        <f>SUM(L3345:L3349)</f>
        <v/>
      </c>
      <c r="M3351">
        <f>SUM(M3345:M3349)</f>
        <v/>
      </c>
      <c r="N3351">
        <f>SUM(N3345:N3349)</f>
        <v/>
      </c>
      <c r="O3351">
        <f>SUM(O3345:O3349)</f>
        <v/>
      </c>
      <c r="P3351">
        <f>SUM(P3345:P3349)</f>
        <v/>
      </c>
      <c r="Q3351">
        <f>SUM(Q3345:Q3349)</f>
        <v/>
      </c>
      <c r="R3351">
        <f>SUM(R3345:R3349)</f>
        <v/>
      </c>
      <c r="S3351">
        <f>SUM(S3345:S3349)</f>
        <v/>
      </c>
      <c r="T3351">
        <f>SUM(T3345:T3349)</f>
        <v/>
      </c>
      <c r="U3351">
        <f>SUM(U3345:U3349)</f>
        <v/>
      </c>
      <c r="V3351">
        <f>SUM(V3345:V3349)</f>
        <v/>
      </c>
      <c r="W3351">
        <f>SUM(W3345:W3349)</f>
        <v/>
      </c>
      <c r="X3351">
        <f>SUM(X3345:X3349)</f>
        <v/>
      </c>
      <c r="Y3351">
        <f>SUM(Y3345:Y3349)</f>
        <v/>
      </c>
      <c r="Z3351">
        <f>SUM(Z3345:Z3349)</f>
        <v/>
      </c>
      <c r="AA3351">
        <f>SUM(AA3345:AA3349)</f>
        <v/>
      </c>
      <c r="AB3351">
        <f>SUM(AB3345:AB3349)</f>
        <v/>
      </c>
    </row>
    <row r="3352">
      <c r="A3352" t="inlineStr">
        <is>
          <t>Sum check</t>
        </is>
      </c>
      <c r="F3352">
        <f>F3350-F3351</f>
        <v/>
      </c>
      <c r="G3352">
        <f>G3350-G3351</f>
        <v/>
      </c>
      <c r="H3352">
        <f>H3350-H3351</f>
        <v/>
      </c>
      <c r="I3352">
        <f>I3350-I3351</f>
        <v/>
      </c>
      <c r="J3352">
        <f>J3350-J3351</f>
        <v/>
      </c>
      <c r="K3352">
        <f>K3350-K3351</f>
        <v/>
      </c>
      <c r="L3352">
        <f>L3350-L3351</f>
        <v/>
      </c>
      <c r="M3352">
        <f>M3350-M3351</f>
        <v/>
      </c>
      <c r="N3352">
        <f>N3350-N3351</f>
        <v/>
      </c>
      <c r="O3352">
        <f>O3350-O3351</f>
        <v/>
      </c>
      <c r="P3352">
        <f>P3350-P3351</f>
        <v/>
      </c>
      <c r="Q3352">
        <f>Q3350-Q3351</f>
        <v/>
      </c>
      <c r="R3352">
        <f>R3350-R3351</f>
        <v/>
      </c>
      <c r="S3352">
        <f>S3350-S3351</f>
        <v/>
      </c>
      <c r="T3352">
        <f>T3350-T3351</f>
        <v/>
      </c>
      <c r="U3352">
        <f>U3350-U3351</f>
        <v/>
      </c>
      <c r="V3352">
        <f>V3350-V3351</f>
        <v/>
      </c>
      <c r="W3352">
        <f>W3350-W3351</f>
        <v/>
      </c>
      <c r="X3352">
        <f>X3350-X3351</f>
        <v/>
      </c>
      <c r="Y3352">
        <f>Y3350-Y3351</f>
        <v/>
      </c>
      <c r="Z3352">
        <f>Z3350-Z3351</f>
        <v/>
      </c>
      <c r="AA3352">
        <f>AA3350-AA3351</f>
        <v/>
      </c>
      <c r="AB3352">
        <f>AB3350-AB3351</f>
        <v/>
      </c>
    </row>
    <row r="3354">
      <c r="A3354" t="inlineStr">
        <is>
          <t>BPY managed capital</t>
        </is>
      </c>
      <c r="C3354" t="inlineStr">
        <is>
          <t>Million</t>
        </is>
      </c>
      <c r="D3354" t="inlineStr">
        <is>
          <t>QQQQ</t>
        </is>
      </c>
      <c r="Q3354" t="n">
        <v>-2503</v>
      </c>
      <c r="T3354" t="n">
        <v>-2503</v>
      </c>
    </row>
    <row r="3355">
      <c r="A3355" t="inlineStr">
        <is>
          <t>Closing balance</t>
        </is>
      </c>
      <c r="C3355" t="inlineStr">
        <is>
          <t>Million</t>
        </is>
      </c>
      <c r="D3355" t="inlineStr">
        <is>
          <t>QQQQ</t>
        </is>
      </c>
      <c r="F3355" t="n">
        <v>45681</v>
      </c>
      <c r="G3355" t="n">
        <v>44347</v>
      </c>
      <c r="H3355" t="n">
        <v>40887</v>
      </c>
      <c r="I3355" t="n">
        <v>43017</v>
      </c>
      <c r="J3355" t="n">
        <v>43017</v>
      </c>
      <c r="K3355" t="n">
        <v>45565</v>
      </c>
      <c r="L3355" t="n">
        <v>48767</v>
      </c>
      <c r="M3355" t="n">
        <v>51107</v>
      </c>
      <c r="N3355" t="n">
        <v>49375</v>
      </c>
      <c r="O3355" t="n">
        <v>49375</v>
      </c>
      <c r="P3355" t="n">
        <v>52102</v>
      </c>
      <c r="Q3355" t="n">
        <v>54945</v>
      </c>
      <c r="R3355" t="n">
        <v>57064</v>
      </c>
      <c r="S3355" t="n">
        <v>60560</v>
      </c>
      <c r="T3355" t="n">
        <v>60560</v>
      </c>
      <c r="U3355" t="n">
        <v>56195</v>
      </c>
      <c r="V3355" t="n">
        <v>55829</v>
      </c>
      <c r="W3355" t="n">
        <v>64226</v>
      </c>
      <c r="X3355" t="n">
        <v>54339</v>
      </c>
      <c r="Y3355" t="n">
        <v>54339</v>
      </c>
      <c r="Z3355" t="n">
        <v>63546</v>
      </c>
      <c r="AA3355" t="n">
        <v>64796</v>
      </c>
      <c r="AB3355" t="n">
        <v>71670</v>
      </c>
    </row>
    <row r="3356">
      <c r="A3356" t="inlineStr">
        <is>
          <t>Closing balance-c</t>
        </is>
      </c>
      <c r="F3356">
        <f>SUM(F3344+F3350+F3354)</f>
        <v/>
      </c>
      <c r="G3356">
        <f>SUM(G3344+G3350+G3354)</f>
        <v/>
      </c>
      <c r="H3356">
        <f>SUM(H3344+H3350+H3354)</f>
        <v/>
      </c>
      <c r="I3356">
        <f>SUM(I3344+I3350+I3354)</f>
        <v/>
      </c>
      <c r="J3356">
        <f>SUM(J3344+J3350+J3354)</f>
        <v/>
      </c>
      <c r="K3356">
        <f>SUM(K3344+K3350+K3354)</f>
        <v/>
      </c>
      <c r="L3356">
        <f>SUM(L3344+L3350+L3354)</f>
        <v/>
      </c>
      <c r="M3356">
        <f>SUM(M3344+M3350+M3354)</f>
        <v/>
      </c>
      <c r="N3356">
        <f>SUM(N3344+N3350+N3354)</f>
        <v/>
      </c>
      <c r="O3356">
        <f>SUM(O3344+O3350+O3354)</f>
        <v/>
      </c>
      <c r="P3356">
        <f>SUM(P3344+P3350+P3354)</f>
        <v/>
      </c>
      <c r="Q3356">
        <f>SUM(Q3344+Q3350+Q3354)</f>
        <v/>
      </c>
      <c r="R3356">
        <f>SUM(R3344+R3350+R3354)</f>
        <v/>
      </c>
      <c r="S3356">
        <f>SUM(S3344+S3350+S3354)</f>
        <v/>
      </c>
      <c r="T3356">
        <f>SUM(T3344+T3350+T3354)</f>
        <v/>
      </c>
      <c r="U3356">
        <f>SUM(U3344+U3350+U3354)</f>
        <v/>
      </c>
      <c r="V3356">
        <f>SUM(V3344+V3350+V3354)</f>
        <v/>
      </c>
      <c r="W3356">
        <f>SUM(W3344+W3350+W3354)</f>
        <v/>
      </c>
      <c r="X3356">
        <f>SUM(X3344+X3350+X3354)</f>
        <v/>
      </c>
      <c r="Y3356">
        <f>SUM(Y3344+Y3350+Y3354)</f>
        <v/>
      </c>
      <c r="Z3356">
        <f>SUM(Z3344+Z3350+Z3354)</f>
        <v/>
      </c>
      <c r="AA3356">
        <f>SUM(AA3344+AA3350+AA3354)</f>
        <v/>
      </c>
      <c r="AB3356">
        <f>SUM(AB3344+AB3350+AB3354)</f>
        <v/>
      </c>
    </row>
    <row r="3357">
      <c r="A3357" t="inlineStr">
        <is>
          <t>Sum check</t>
        </is>
      </c>
      <c r="F3357">
        <f>F3355-F3356</f>
        <v/>
      </c>
      <c r="G3357">
        <f>G3355-G3356</f>
        <v/>
      </c>
      <c r="H3357">
        <f>H3355-H3356</f>
        <v/>
      </c>
      <c r="I3357">
        <f>I3355-I3356</f>
        <v/>
      </c>
      <c r="J3357">
        <f>J3355-J3356</f>
        <v/>
      </c>
      <c r="K3357">
        <f>K3355-K3356</f>
        <v/>
      </c>
      <c r="L3357">
        <f>L3355-L3356</f>
        <v/>
      </c>
      <c r="M3357">
        <f>M3355-M3356</f>
        <v/>
      </c>
      <c r="N3357">
        <f>N3355-N3356</f>
        <v/>
      </c>
      <c r="O3357">
        <f>O3355-O3356</f>
        <v/>
      </c>
      <c r="P3357">
        <f>P3355-P3356</f>
        <v/>
      </c>
      <c r="Q3357">
        <f>Q3355-Q3356</f>
        <v/>
      </c>
      <c r="R3357">
        <f>R3355-R3356</f>
        <v/>
      </c>
      <c r="S3357">
        <f>S3355-S3356</f>
        <v/>
      </c>
      <c r="T3357">
        <f>T3355-T3356</f>
        <v/>
      </c>
      <c r="U3357">
        <f>U3355-U3356</f>
        <v/>
      </c>
      <c r="V3357">
        <f>V3355-V3356</f>
        <v/>
      </c>
      <c r="W3357">
        <f>W3355-W3356</f>
        <v/>
      </c>
      <c r="X3357">
        <f>X3355-X3356</f>
        <v/>
      </c>
      <c r="Y3357">
        <f>Y3355-Y3356</f>
        <v/>
      </c>
      <c r="Z3357">
        <f>Z3355-Z3356</f>
        <v/>
      </c>
      <c r="AA3357">
        <f>AA3355-AA3356</f>
        <v/>
      </c>
      <c r="AB3357">
        <f>AB3355-AB3356</f>
        <v/>
      </c>
    </row>
    <row r="3358">
      <c r="A3358" t="inlineStr">
        <is>
          <t>Link check</t>
        </is>
      </c>
      <c r="F3358">
        <f>F3355-F3181</f>
        <v/>
      </c>
      <c r="G3358">
        <f>G3355-G3181</f>
        <v/>
      </c>
      <c r="H3358">
        <f>H3355-H3181</f>
        <v/>
      </c>
      <c r="I3358">
        <f>I3355-I3181</f>
        <v/>
      </c>
      <c r="K3358">
        <f>K3355-K3181</f>
        <v/>
      </c>
      <c r="L3358">
        <f>L3355-L3181</f>
        <v/>
      </c>
      <c r="M3358">
        <f>M3355-M3181</f>
        <v/>
      </c>
      <c r="N3358">
        <f>N3355-N3181</f>
        <v/>
      </c>
      <c r="P3358">
        <f>P3355-P3181</f>
        <v/>
      </c>
      <c r="Q3358">
        <f>Q3355-Q3181</f>
        <v/>
      </c>
      <c r="R3358">
        <f>R3355-R3181</f>
        <v/>
      </c>
      <c r="S3358">
        <f>S3355-S3181</f>
        <v/>
      </c>
      <c r="U3358">
        <f>U3355-U3181</f>
        <v/>
      </c>
      <c r="V3358">
        <f>V3355-V3181</f>
        <v/>
      </c>
      <c r="W3358">
        <f>W3355-W3181</f>
        <v/>
      </c>
      <c r="X3358">
        <f>X3355-X3181</f>
        <v/>
      </c>
      <c r="Z3358">
        <f>Z3355-Z3181</f>
        <v/>
      </c>
      <c r="AA3358">
        <f>AA3355-AA3181</f>
        <v/>
      </c>
      <c r="AB3358">
        <f>AB3355-AB3181</f>
        <v/>
      </c>
    </row>
    <row r="3360">
      <c r="A3360" t="inlineStr">
        <is>
          <t>Private funds</t>
        </is>
      </c>
    </row>
    <row r="3361">
      <c r="A3361" t="inlineStr">
        <is>
          <t>Opening balance</t>
        </is>
      </c>
      <c r="C3361" t="inlineStr">
        <is>
          <t>Million</t>
        </is>
      </c>
      <c r="D3361" t="inlineStr">
        <is>
          <t>QQQQ</t>
        </is>
      </c>
      <c r="F3361" t="n">
        <v>28538</v>
      </c>
      <c r="G3361" t="n">
        <v>28384</v>
      </c>
      <c r="H3361" t="n">
        <v>35817</v>
      </c>
      <c r="I3361" t="n">
        <v>36316</v>
      </c>
      <c r="J3361" t="n">
        <v>28538</v>
      </c>
      <c r="K3361" t="n">
        <v>39151</v>
      </c>
      <c r="L3361" t="n">
        <v>37256</v>
      </c>
      <c r="M3361" t="n">
        <v>47296</v>
      </c>
      <c r="N3361" t="n">
        <v>47629</v>
      </c>
      <c r="O3361" t="n">
        <v>34448</v>
      </c>
      <c r="P3361" t="n">
        <v>49624</v>
      </c>
      <c r="Q3361" t="n">
        <v>49744</v>
      </c>
      <c r="R3361" t="n">
        <v>50050</v>
      </c>
      <c r="S3361" t="n">
        <v>50262</v>
      </c>
      <c r="T3361" t="n">
        <v>49624</v>
      </c>
      <c r="U3361" t="n">
        <v>52375</v>
      </c>
      <c r="V3361" t="n">
        <v>55687</v>
      </c>
      <c r="W3361" t="n">
        <v>57035</v>
      </c>
      <c r="X3361" t="n">
        <v>61152</v>
      </c>
      <c r="Y3361" t="n">
        <v>52375</v>
      </c>
      <c r="Z3361" t="n">
        <v>69812</v>
      </c>
      <c r="AA3361" t="n">
        <v>70794</v>
      </c>
      <c r="AB3361" t="n">
        <v>83666</v>
      </c>
    </row>
    <row r="3362">
      <c r="A3362" t="inlineStr">
        <is>
          <t>Inflows</t>
        </is>
      </c>
      <c r="C3362" t="inlineStr">
        <is>
          <t>Million</t>
        </is>
      </c>
      <c r="D3362" t="inlineStr">
        <is>
          <t>QQQQ</t>
        </is>
      </c>
      <c r="F3362" t="n">
        <v>208</v>
      </c>
      <c r="G3362" t="n">
        <v>7901</v>
      </c>
      <c r="H3362" t="n">
        <v>827</v>
      </c>
      <c r="I3362" t="n">
        <v>3026</v>
      </c>
      <c r="J3362" t="n">
        <v>11962</v>
      </c>
      <c r="K3362" t="n">
        <v>2779</v>
      </c>
      <c r="L3362" t="n">
        <v>12744</v>
      </c>
      <c r="M3362" t="n">
        <v>1226</v>
      </c>
      <c r="N3362" t="n">
        <v>2723</v>
      </c>
      <c r="O3362" t="n">
        <v>19472</v>
      </c>
      <c r="P3362" t="n">
        <v>296</v>
      </c>
      <c r="Q3362" t="n">
        <v>3536</v>
      </c>
      <c r="R3362" t="n">
        <v>483</v>
      </c>
      <c r="S3362" t="n">
        <v>3961</v>
      </c>
      <c r="T3362" t="n">
        <v>8276</v>
      </c>
      <c r="U3362" t="n">
        <v>5084</v>
      </c>
      <c r="V3362" t="n">
        <v>1732</v>
      </c>
      <c r="W3362" t="n">
        <v>4907</v>
      </c>
      <c r="X3362" t="n">
        <v>10109</v>
      </c>
      <c r="Y3362" t="n">
        <v>21832</v>
      </c>
      <c r="Z3362" t="n">
        <v>1456</v>
      </c>
      <c r="AA3362" t="n">
        <v>14667</v>
      </c>
      <c r="AB3362" t="n">
        <v>1507</v>
      </c>
    </row>
    <row r="3363">
      <c r="A3363" t="inlineStr">
        <is>
          <t>Outflows</t>
        </is>
      </c>
      <c r="C3363" t="inlineStr">
        <is>
          <t>Million</t>
        </is>
      </c>
      <c r="D3363" t="inlineStr">
        <is>
          <t>QQQQ</t>
        </is>
      </c>
      <c r="F3363" t="n">
        <v>-161</v>
      </c>
      <c r="G3363" t="n">
        <v>-424</v>
      </c>
      <c r="H3363" t="n">
        <v>-212</v>
      </c>
      <c r="I3363" t="n">
        <v>-141</v>
      </c>
      <c r="J3363" t="n">
        <v>-938</v>
      </c>
      <c r="K3363" t="n">
        <v>-12</v>
      </c>
      <c r="L3363" t="n">
        <v>-870</v>
      </c>
      <c r="M3363" t="n">
        <v>-841</v>
      </c>
      <c r="N3363" t="n">
        <v>-647</v>
      </c>
      <c r="O3363" t="n">
        <v>-2370</v>
      </c>
    </row>
    <row r="3364">
      <c r="A3364" t="inlineStr">
        <is>
          <t>Launch of BBU</t>
        </is>
      </c>
      <c r="C3364" t="inlineStr">
        <is>
          <t>Million</t>
        </is>
      </c>
      <c r="D3364" t="inlineStr">
        <is>
          <t>QQQQ</t>
        </is>
      </c>
      <c r="L3364" t="n">
        <v>-1805</v>
      </c>
      <c r="O3364" t="n">
        <v>-1805</v>
      </c>
    </row>
    <row r="3365">
      <c r="A3365" t="inlineStr">
        <is>
          <t>Distributions</t>
        </is>
      </c>
      <c r="C3365" t="inlineStr">
        <is>
          <t>Million</t>
        </is>
      </c>
      <c r="D3365" t="inlineStr">
        <is>
          <t>QQQQ</t>
        </is>
      </c>
      <c r="P3365" t="n">
        <v>-254</v>
      </c>
      <c r="Q3365" t="n">
        <v>-117</v>
      </c>
      <c r="R3365" t="n">
        <v>-265</v>
      </c>
      <c r="S3365" t="n">
        <v>-1636</v>
      </c>
      <c r="T3365" t="n">
        <v>-2272</v>
      </c>
      <c r="U3365" t="n">
        <v>-1500</v>
      </c>
      <c r="V3365" t="n">
        <v>-400</v>
      </c>
      <c r="W3365" t="n">
        <v>-694</v>
      </c>
      <c r="X3365" t="n">
        <v>-1441</v>
      </c>
      <c r="Y3365" t="n">
        <v>-4035</v>
      </c>
      <c r="Z3365" t="n">
        <v>-114</v>
      </c>
      <c r="AA3365" t="n">
        <v>-669</v>
      </c>
      <c r="AB3365" t="n">
        <v>-106</v>
      </c>
    </row>
    <row r="3366">
      <c r="A3366" t="inlineStr">
        <is>
          <t>Market valuation</t>
        </is>
      </c>
      <c r="C3366" t="inlineStr">
        <is>
          <t>Million</t>
        </is>
      </c>
      <c r="D3366" t="inlineStr">
        <is>
          <t>QQQQ</t>
        </is>
      </c>
      <c r="P3366" t="n">
        <v>57</v>
      </c>
      <c r="Q3366" t="n">
        <v>67</v>
      </c>
      <c r="R3366" t="n">
        <v>81</v>
      </c>
      <c r="S3366" t="n">
        <v>18</v>
      </c>
      <c r="T3366" t="n">
        <v>223</v>
      </c>
      <c r="U3366" t="n">
        <v>41</v>
      </c>
      <c r="V3366" t="n">
        <v>52</v>
      </c>
      <c r="W3366" t="n">
        <v>69</v>
      </c>
      <c r="X3366" t="n">
        <v>85</v>
      </c>
      <c r="Y3366" t="n">
        <v>247</v>
      </c>
      <c r="Z3366" t="n">
        <v>118</v>
      </c>
      <c r="AA3366" t="n">
        <v>42</v>
      </c>
      <c r="AB3366" t="n">
        <v>51</v>
      </c>
    </row>
    <row r="3367">
      <c r="A3367" t="inlineStr">
        <is>
          <t>Other</t>
        </is>
      </c>
      <c r="C3367" t="inlineStr">
        <is>
          <t>Million</t>
        </is>
      </c>
      <c r="D3367" t="inlineStr">
        <is>
          <t>QQQQ</t>
        </is>
      </c>
      <c r="F3367" t="n">
        <v>-201</v>
      </c>
      <c r="G3367" t="n">
        <v>-44</v>
      </c>
      <c r="H3367" t="n">
        <v>-116</v>
      </c>
      <c r="I3367" t="n">
        <v>-50</v>
      </c>
      <c r="J3367" t="n">
        <v>-411</v>
      </c>
      <c r="K3367" t="n">
        <v>37</v>
      </c>
      <c r="L3367" t="n">
        <v>-29</v>
      </c>
      <c r="M3367" t="n">
        <v>-52</v>
      </c>
      <c r="N3367" t="n">
        <v>-81</v>
      </c>
      <c r="O3367" t="n">
        <v>-121</v>
      </c>
      <c r="P3367" t="n">
        <v>21</v>
      </c>
      <c r="Q3367" t="n">
        <v>-15</v>
      </c>
      <c r="R3367" t="n">
        <v>-87</v>
      </c>
      <c r="S3367" t="n">
        <v>-230</v>
      </c>
      <c r="T3367" t="n">
        <v>-311</v>
      </c>
      <c r="U3367" t="n">
        <v>-313</v>
      </c>
      <c r="V3367" t="n">
        <v>-36</v>
      </c>
      <c r="W3367" t="n">
        <v>-165</v>
      </c>
      <c r="X3367" t="n">
        <v>-93</v>
      </c>
      <c r="Y3367" t="n">
        <v>-607</v>
      </c>
      <c r="Z3367" t="n">
        <v>-478</v>
      </c>
      <c r="AA3367" t="n">
        <v>-1168</v>
      </c>
      <c r="AB3367" t="n">
        <v>102048</v>
      </c>
    </row>
    <row r="3368">
      <c r="A3368" t="inlineStr">
        <is>
          <t>Total change</t>
        </is>
      </c>
      <c r="C3368" t="inlineStr">
        <is>
          <t>Million</t>
        </is>
      </c>
      <c r="D3368" t="inlineStr">
        <is>
          <t>QQQQ</t>
        </is>
      </c>
      <c r="F3368" t="n">
        <v>-154</v>
      </c>
      <c r="G3368" t="n">
        <v>7433</v>
      </c>
      <c r="H3368" t="n">
        <v>499</v>
      </c>
      <c r="I3368" t="n">
        <v>2835</v>
      </c>
      <c r="J3368" t="n">
        <v>10613</v>
      </c>
      <c r="K3368" t="n">
        <v>2804</v>
      </c>
      <c r="L3368" t="n">
        <v>10040</v>
      </c>
      <c r="M3368" t="n">
        <v>333</v>
      </c>
      <c r="N3368" t="n">
        <v>1995</v>
      </c>
      <c r="O3368" t="n">
        <v>15176</v>
      </c>
      <c r="P3368" t="n">
        <v>120</v>
      </c>
      <c r="Q3368" t="n">
        <v>3471</v>
      </c>
      <c r="R3368" t="n">
        <v>212</v>
      </c>
      <c r="S3368" t="n">
        <v>2113</v>
      </c>
      <c r="T3368" t="n">
        <v>5916</v>
      </c>
      <c r="U3368" t="n">
        <v>3312</v>
      </c>
      <c r="V3368" t="n">
        <v>1348</v>
      </c>
      <c r="W3368" t="n">
        <v>4117</v>
      </c>
      <c r="X3368" t="n">
        <v>8660</v>
      </c>
      <c r="Y3368" t="n">
        <v>17437</v>
      </c>
      <c r="Z3368" t="n">
        <v>982</v>
      </c>
      <c r="AA3368" t="n">
        <v>12872</v>
      </c>
      <c r="AB3368" t="n">
        <v>103500</v>
      </c>
    </row>
    <row r="3369">
      <c r="A3369" t="inlineStr">
        <is>
          <t>Total change-c</t>
        </is>
      </c>
      <c r="F3369">
        <f>SUM(F3362:F3367)</f>
        <v/>
      </c>
      <c r="G3369">
        <f>SUM(G3362:G3367)</f>
        <v/>
      </c>
      <c r="H3369">
        <f>SUM(H3362:H3367)</f>
        <v/>
      </c>
      <c r="I3369">
        <f>SUM(I3362:I3367)</f>
        <v/>
      </c>
      <c r="J3369">
        <f>SUM(J3362:J3367)</f>
        <v/>
      </c>
      <c r="K3369">
        <f>SUM(K3362:K3367)</f>
        <v/>
      </c>
      <c r="L3369">
        <f>SUM(L3362:L3367)</f>
        <v/>
      </c>
      <c r="M3369">
        <f>SUM(M3362:M3367)</f>
        <v/>
      </c>
      <c r="N3369">
        <f>SUM(N3362:N3367)</f>
        <v/>
      </c>
      <c r="O3369">
        <f>SUM(O3362:O3367)</f>
        <v/>
      </c>
      <c r="P3369">
        <f>SUM(P3362:P3367)</f>
        <v/>
      </c>
      <c r="Q3369">
        <f>SUM(Q3362:Q3367)</f>
        <v/>
      </c>
      <c r="R3369">
        <f>SUM(R3362:R3367)</f>
        <v/>
      </c>
      <c r="S3369">
        <f>SUM(S3362:S3367)</f>
        <v/>
      </c>
      <c r="T3369">
        <f>SUM(T3362:T3367)</f>
        <v/>
      </c>
      <c r="U3369">
        <f>SUM(U3362:U3367)</f>
        <v/>
      </c>
      <c r="V3369">
        <f>SUM(V3362:V3367)</f>
        <v/>
      </c>
      <c r="W3369">
        <f>SUM(W3362:W3367)</f>
        <v/>
      </c>
      <c r="X3369">
        <f>SUM(X3362:X3367)</f>
        <v/>
      </c>
      <c r="Y3369">
        <f>SUM(Y3362:Y3367)</f>
        <v/>
      </c>
      <c r="Z3369">
        <f>SUM(Z3362:Z3367)</f>
        <v/>
      </c>
      <c r="AA3369">
        <f>SUM(AA3362:AA3367)</f>
        <v/>
      </c>
      <c r="AB3369">
        <f>SUM(AB3362:AB3367)</f>
        <v/>
      </c>
    </row>
    <row r="3370">
      <c r="A3370" t="inlineStr">
        <is>
          <t>Sum check</t>
        </is>
      </c>
      <c r="F3370">
        <f>F3368-F3369</f>
        <v/>
      </c>
      <c r="G3370">
        <f>G3368-G3369</f>
        <v/>
      </c>
      <c r="H3370">
        <f>H3368-H3369</f>
        <v/>
      </c>
      <c r="I3370">
        <f>I3368-I3369</f>
        <v/>
      </c>
      <c r="J3370">
        <f>J3368-J3369</f>
        <v/>
      </c>
      <c r="K3370">
        <f>K3368-K3369</f>
        <v/>
      </c>
      <c r="L3370">
        <f>L3368-L3369</f>
        <v/>
      </c>
      <c r="M3370">
        <f>M3368-M3369</f>
        <v/>
      </c>
      <c r="N3370">
        <f>N3368-N3369</f>
        <v/>
      </c>
      <c r="O3370">
        <f>O3368-O3369</f>
        <v/>
      </c>
      <c r="P3370">
        <f>P3368-P3369</f>
        <v/>
      </c>
      <c r="Q3370">
        <f>Q3368-Q3369</f>
        <v/>
      </c>
      <c r="R3370">
        <f>R3368-R3369</f>
        <v/>
      </c>
      <c r="S3370">
        <f>S3368-S3369</f>
        <v/>
      </c>
      <c r="T3370">
        <f>T3368-T3369</f>
        <v/>
      </c>
      <c r="U3370">
        <f>U3368-U3369</f>
        <v/>
      </c>
      <c r="V3370">
        <f>V3368-V3369</f>
        <v/>
      </c>
      <c r="W3370">
        <f>W3368-W3369</f>
        <v/>
      </c>
      <c r="X3370">
        <f>X3368-X3369</f>
        <v/>
      </c>
      <c r="Y3370">
        <f>Y3368-Y3369</f>
        <v/>
      </c>
      <c r="Z3370">
        <f>Z3368-Z3369</f>
        <v/>
      </c>
      <c r="AA3370">
        <f>AA3368-AA3369</f>
        <v/>
      </c>
      <c r="AB3370">
        <f>AB3368-AB3369</f>
        <v/>
      </c>
    </row>
    <row r="3372">
      <c r="A3372" t="inlineStr">
        <is>
          <t>BPY managed capital</t>
        </is>
      </c>
      <c r="C3372" t="inlineStr">
        <is>
          <t>Million</t>
        </is>
      </c>
      <c r="D3372" t="inlineStr">
        <is>
          <t>QQQQ</t>
        </is>
      </c>
      <c r="Q3372" t="n">
        <v>-3165</v>
      </c>
      <c r="T3372" t="n">
        <v>-3165</v>
      </c>
    </row>
    <row r="3373">
      <c r="A3373" t="inlineStr">
        <is>
          <t>Closing balance</t>
        </is>
      </c>
      <c r="C3373" t="inlineStr">
        <is>
          <t>Million</t>
        </is>
      </c>
      <c r="D3373" t="inlineStr">
        <is>
          <t>QQQQ</t>
        </is>
      </c>
      <c r="F3373" t="n">
        <v>28384</v>
      </c>
      <c r="G3373" t="n">
        <v>35817</v>
      </c>
      <c r="H3373" t="n">
        <v>36316</v>
      </c>
      <c r="I3373" t="n">
        <v>39151</v>
      </c>
      <c r="J3373" t="n">
        <v>39151</v>
      </c>
      <c r="K3373" t="n">
        <v>41955</v>
      </c>
      <c r="L3373" t="n">
        <v>47296</v>
      </c>
      <c r="M3373" t="n">
        <v>47629</v>
      </c>
      <c r="N3373" t="n">
        <v>49624</v>
      </c>
      <c r="O3373" t="n">
        <v>49624</v>
      </c>
      <c r="P3373" t="n">
        <v>49744</v>
      </c>
      <c r="Q3373" t="n">
        <v>50050</v>
      </c>
      <c r="R3373" t="n">
        <v>50262</v>
      </c>
      <c r="S3373" t="n">
        <v>52375</v>
      </c>
      <c r="T3373" t="n">
        <v>52375</v>
      </c>
      <c r="U3373" t="n">
        <v>55687</v>
      </c>
      <c r="V3373" t="n">
        <v>57035</v>
      </c>
      <c r="W3373" t="n">
        <v>61152</v>
      </c>
      <c r="X3373" t="n">
        <v>69812</v>
      </c>
      <c r="Y3373" t="n">
        <v>69812</v>
      </c>
      <c r="Z3373" t="n">
        <v>70794</v>
      </c>
      <c r="AA3373" t="n">
        <v>83666</v>
      </c>
      <c r="AB3373" t="n">
        <v>187166</v>
      </c>
    </row>
    <row r="3374">
      <c r="A3374" t="inlineStr">
        <is>
          <t>Closing balance-c</t>
        </is>
      </c>
      <c r="F3374">
        <f>F3361+F3368+F3372</f>
        <v/>
      </c>
      <c r="G3374">
        <f>G3361+G3368+G3372</f>
        <v/>
      </c>
      <c r="H3374">
        <f>H3361+H3368+H3372</f>
        <v/>
      </c>
      <c r="I3374">
        <f>I3361+I3368+I3372</f>
        <v/>
      </c>
      <c r="J3374">
        <f>J3361+J3368+J3372</f>
        <v/>
      </c>
      <c r="K3374">
        <f>K3361+K3368+K3372</f>
        <v/>
      </c>
      <c r="L3374">
        <f>L3361+L3368+L3372</f>
        <v/>
      </c>
      <c r="M3374">
        <f>M3361+M3368+M3372</f>
        <v/>
      </c>
      <c r="N3374">
        <f>N3361+N3368+N3372</f>
        <v/>
      </c>
      <c r="O3374">
        <f>O3361+O3368+O3372</f>
        <v/>
      </c>
      <c r="P3374">
        <f>P3361+P3368+P3372</f>
        <v/>
      </c>
      <c r="Q3374">
        <f>Q3361+Q3368+Q3372</f>
        <v/>
      </c>
      <c r="R3374">
        <f>R3361+R3368+R3372</f>
        <v/>
      </c>
      <c r="S3374">
        <f>S3361+S3368+S3372</f>
        <v/>
      </c>
      <c r="T3374">
        <f>T3361+T3368+T3372</f>
        <v/>
      </c>
      <c r="U3374">
        <f>U3361+U3368+U3372</f>
        <v/>
      </c>
      <c r="V3374">
        <f>V3361+V3368+V3372</f>
        <v/>
      </c>
      <c r="W3374">
        <f>W3361+W3368+W3372</f>
        <v/>
      </c>
      <c r="X3374">
        <f>X3361+X3368+X3372</f>
        <v/>
      </c>
      <c r="Y3374">
        <f>Y3361+Y3368+Y3372</f>
        <v/>
      </c>
      <c r="Z3374">
        <f>Z3361+Z3368+Z3372</f>
        <v/>
      </c>
      <c r="AA3374">
        <f>AA3361+AA3368+AA3372</f>
        <v/>
      </c>
      <c r="AB3374">
        <f>AB3361+AB3368+AB3372</f>
        <v/>
      </c>
    </row>
    <row r="3375">
      <c r="A3375" t="inlineStr">
        <is>
          <t>Sum check</t>
        </is>
      </c>
      <c r="F3375">
        <f>F3373-F3374</f>
        <v/>
      </c>
      <c r="G3375">
        <f>G3373-G3374</f>
        <v/>
      </c>
      <c r="H3375">
        <f>H3373-H3374</f>
        <v/>
      </c>
      <c r="I3375">
        <f>I3373-I3374</f>
        <v/>
      </c>
      <c r="J3375">
        <f>J3373-J3374</f>
        <v/>
      </c>
      <c r="K3375">
        <f>K3373-K3374</f>
        <v/>
      </c>
      <c r="L3375">
        <f>L3373-L3374</f>
        <v/>
      </c>
      <c r="M3375">
        <f>M3373-M3374</f>
        <v/>
      </c>
      <c r="N3375">
        <f>N3373-N3374</f>
        <v/>
      </c>
      <c r="O3375">
        <f>O3373-O3374</f>
        <v/>
      </c>
      <c r="P3375">
        <f>P3373-P3374</f>
        <v/>
      </c>
      <c r="Q3375">
        <f>Q3373-Q3374</f>
        <v/>
      </c>
      <c r="R3375">
        <f>R3373-R3374</f>
        <v/>
      </c>
      <c r="S3375">
        <f>S3373-S3374</f>
        <v/>
      </c>
      <c r="T3375">
        <f>T3373-T3374</f>
        <v/>
      </c>
      <c r="U3375">
        <f>U3373-U3374</f>
        <v/>
      </c>
      <c r="V3375">
        <f>V3373-V3374</f>
        <v/>
      </c>
      <c r="W3375">
        <f>W3373-W3374</f>
        <v/>
      </c>
      <c r="X3375">
        <f>X3373-X3374</f>
        <v/>
      </c>
      <c r="Y3375">
        <f>Y3373-Y3374</f>
        <v/>
      </c>
      <c r="Z3375">
        <f>Z3373-Z3374</f>
        <v/>
      </c>
      <c r="AA3375">
        <f>AA3373-AA3374</f>
        <v/>
      </c>
      <c r="AB3375">
        <f>AB3373-AB3374</f>
        <v/>
      </c>
    </row>
    <row r="3376">
      <c r="A3376" t="inlineStr">
        <is>
          <t>Link check</t>
        </is>
      </c>
      <c r="F3376">
        <f>F3373-F3172</f>
        <v/>
      </c>
      <c r="G3376">
        <f>G3373-G3172</f>
        <v/>
      </c>
      <c r="H3376">
        <f>H3373-H3172</f>
        <v/>
      </c>
      <c r="I3376">
        <f>I3373-I3172</f>
        <v/>
      </c>
      <c r="K3376">
        <f>K3373-K3172</f>
        <v/>
      </c>
      <c r="L3376">
        <f>L3373-L3172</f>
        <v/>
      </c>
      <c r="M3376">
        <f>M3373-M3172</f>
        <v/>
      </c>
      <c r="N3376">
        <f>N3373-N3172</f>
        <v/>
      </c>
      <c r="P3376">
        <f>P3373-P3172</f>
        <v/>
      </c>
      <c r="Q3376">
        <f>Q3373-Q3172</f>
        <v/>
      </c>
      <c r="R3376">
        <f>R3373-R3172</f>
        <v/>
      </c>
      <c r="S3376">
        <f>S3373-S3172</f>
        <v/>
      </c>
      <c r="U3376">
        <f>U3373-U3172</f>
        <v/>
      </c>
      <c r="V3376">
        <f>V3373-V3172</f>
        <v/>
      </c>
      <c r="W3376">
        <f>W3373-W3172</f>
        <v/>
      </c>
      <c r="X3376">
        <f>X3373-X3172</f>
        <v/>
      </c>
      <c r="Z3376">
        <f>Z3373-Z3172</f>
        <v/>
      </c>
      <c r="AA3376">
        <f>AA3373-AA3172</f>
        <v/>
      </c>
      <c r="AB3376">
        <f>AB3373-AB3172</f>
        <v/>
      </c>
    </row>
    <row r="3378">
      <c r="A3378" t="inlineStr">
        <is>
          <t>Total change</t>
        </is>
      </c>
    </row>
    <row r="3379">
      <c r="A3379" t="inlineStr">
        <is>
          <t>Opening balance</t>
        </is>
      </c>
      <c r="C3379" t="inlineStr">
        <is>
          <t>Million</t>
        </is>
      </c>
      <c r="D3379" t="inlineStr">
        <is>
          <t>QQQQ</t>
        </is>
      </c>
      <c r="F3379" t="n">
        <v>88540</v>
      </c>
      <c r="G3379" t="n">
        <v>93208</v>
      </c>
      <c r="H3379" t="n">
        <v>98648</v>
      </c>
      <c r="I3379" t="n">
        <v>94722</v>
      </c>
      <c r="J3379" t="n">
        <v>88540</v>
      </c>
      <c r="K3379" t="n">
        <v>98965</v>
      </c>
      <c r="L3379" t="n">
        <v>99223</v>
      </c>
      <c r="M3379" t="n">
        <v>108312</v>
      </c>
      <c r="N3379" t="n">
        <v>110747</v>
      </c>
      <c r="O3379" t="n">
        <v>94262</v>
      </c>
      <c r="P3379" t="n">
        <v>109576</v>
      </c>
      <c r="Q3379" t="n">
        <v>113114</v>
      </c>
      <c r="R3379" t="n">
        <v>117254</v>
      </c>
      <c r="S3379" t="n">
        <v>119860</v>
      </c>
      <c r="T3379" t="n">
        <v>109576</v>
      </c>
      <c r="U3379" t="n">
        <v>125590</v>
      </c>
      <c r="V3379" t="n">
        <v>126965</v>
      </c>
      <c r="W3379" t="n">
        <v>129302</v>
      </c>
      <c r="X3379" t="n">
        <v>125590</v>
      </c>
      <c r="Z3379" t="n">
        <v>137528</v>
      </c>
      <c r="AA3379" t="n">
        <v>149582</v>
      </c>
      <c r="AB3379" t="n">
        <v>164055</v>
      </c>
      <c r="AC3379" t="n">
        <v>137528</v>
      </c>
      <c r="AE3379" t="n">
        <v>289812</v>
      </c>
      <c r="AF3379" t="n">
        <v>263860</v>
      </c>
      <c r="AG3379" t="n">
        <v>277202</v>
      </c>
      <c r="AH3379" t="n">
        <v>289812</v>
      </c>
      <c r="AJ3379" t="n">
        <v>311620</v>
      </c>
      <c r="AK3379" t="n">
        <v>319170</v>
      </c>
      <c r="AL3379" t="n">
        <v>325066</v>
      </c>
      <c r="AM3379" t="n">
        <v>341402</v>
      </c>
      <c r="AN3379" t="n">
        <v>311620</v>
      </c>
      <c r="AO3379" t="n">
        <v>364133</v>
      </c>
      <c r="AP3379" t="n">
        <v>378587</v>
      </c>
      <c r="AQ3379" t="n">
        <v>391756</v>
      </c>
      <c r="AR3379" t="n">
        <v>406760</v>
      </c>
      <c r="AS3379" t="n">
        <v>364133</v>
      </c>
      <c r="AT3379" t="n">
        <v>417863</v>
      </c>
    </row>
    <row r="3380">
      <c r="A3380" t="inlineStr">
        <is>
          <t>Inflows</t>
        </is>
      </c>
      <c r="C3380" t="inlineStr">
        <is>
          <t>Million</t>
        </is>
      </c>
      <c r="D3380" t="inlineStr">
        <is>
          <t>QQQQ</t>
        </is>
      </c>
      <c r="E3380" t="inlineStr">
        <is>
          <t>Yes</t>
        </is>
      </c>
      <c r="F3380" t="n">
        <v>2147</v>
      </c>
      <c r="G3380" t="n">
        <v>9754</v>
      </c>
      <c r="H3380" t="n">
        <v>1715</v>
      </c>
      <c r="I3380" t="n">
        <v>3753</v>
      </c>
      <c r="J3380" t="n">
        <v>17369</v>
      </c>
      <c r="K3380" t="n">
        <v>3397</v>
      </c>
      <c r="L3380" t="n">
        <v>14003</v>
      </c>
      <c r="M3380" t="n">
        <v>1795</v>
      </c>
      <c r="N3380" t="n">
        <v>4443</v>
      </c>
      <c r="O3380" t="n">
        <v>23638</v>
      </c>
      <c r="P3380" t="n">
        <v>1879</v>
      </c>
      <c r="Q3380" t="n">
        <v>4353</v>
      </c>
      <c r="R3380" t="n">
        <v>3497</v>
      </c>
      <c r="S3380" t="n">
        <v>5955</v>
      </c>
      <c r="T3380" t="n">
        <v>15684</v>
      </c>
      <c r="U3380" t="n">
        <v>6348</v>
      </c>
      <c r="V3380" t="n">
        <v>4229</v>
      </c>
      <c r="W3380" t="n">
        <v>12362</v>
      </c>
      <c r="Y3380" t="n">
        <v>34950</v>
      </c>
      <c r="Z3380" t="n">
        <v>2781</v>
      </c>
      <c r="AA3380" t="n">
        <v>16982</v>
      </c>
      <c r="AB3380" t="n">
        <v>4052</v>
      </c>
      <c r="AD3380" t="n">
        <v>42401</v>
      </c>
      <c r="AE3380" t="n">
        <v>8404</v>
      </c>
      <c r="AF3380" t="n">
        <v>7649</v>
      </c>
      <c r="AG3380" t="n">
        <v>7949</v>
      </c>
      <c r="AI3380" t="n">
        <v>32422</v>
      </c>
      <c r="AJ3380" t="n">
        <v>8387</v>
      </c>
      <c r="AK3380" t="n">
        <v>8372</v>
      </c>
      <c r="AL3380" t="n">
        <v>20576</v>
      </c>
      <c r="AM3380" t="n">
        <v>25456</v>
      </c>
      <c r="AN3380" t="n">
        <v>62791</v>
      </c>
      <c r="AO3380" t="n">
        <v>15890</v>
      </c>
      <c r="AP3380" t="n">
        <v>37846</v>
      </c>
      <c r="AQ3380" t="n">
        <v>29199</v>
      </c>
      <c r="AR3380" t="n">
        <v>24734</v>
      </c>
      <c r="AS3380" t="n">
        <v>107669</v>
      </c>
      <c r="AT3380" t="n">
        <v>18080</v>
      </c>
    </row>
    <row r="3381">
      <c r="A3381" t="inlineStr">
        <is>
          <t>Outflows</t>
        </is>
      </c>
      <c r="C3381" t="inlineStr">
        <is>
          <t>Million</t>
        </is>
      </c>
      <c r="D3381" t="inlineStr">
        <is>
          <t>QQQQ</t>
        </is>
      </c>
      <c r="E3381" t="inlineStr">
        <is>
          <t>Yes</t>
        </is>
      </c>
      <c r="F3381" t="n">
        <v>-864</v>
      </c>
      <c r="G3381" t="n">
        <v>-1194</v>
      </c>
      <c r="H3381" t="n">
        <v>-996</v>
      </c>
      <c r="I3381" t="n">
        <v>-1270</v>
      </c>
      <c r="J3381" t="n">
        <v>-4324</v>
      </c>
      <c r="K3381" t="n">
        <v>-919</v>
      </c>
      <c r="L3381" t="n">
        <v>-1942</v>
      </c>
      <c r="M3381" t="n">
        <v>-2221</v>
      </c>
      <c r="N3381" t="n">
        <v>-2134</v>
      </c>
      <c r="O3381" t="n">
        <v>-7216</v>
      </c>
      <c r="P3381" t="n">
        <v>-923</v>
      </c>
      <c r="Q3381" t="n">
        <v>-102</v>
      </c>
      <c r="R3381" t="n">
        <v>-861</v>
      </c>
      <c r="S3381" t="n">
        <v>-600</v>
      </c>
      <c r="T3381" t="n">
        <v>-2486</v>
      </c>
      <c r="U3381" t="n">
        <v>-1251</v>
      </c>
      <c r="V3381" t="n">
        <v>-1360</v>
      </c>
      <c r="W3381" t="n">
        <v>-2017</v>
      </c>
      <c r="Y3381" t="n">
        <v>-6045</v>
      </c>
      <c r="Z3381" t="n">
        <v>-882</v>
      </c>
      <c r="AA3381" t="n">
        <v>-1018</v>
      </c>
      <c r="AB3381" t="n">
        <v>-1537</v>
      </c>
      <c r="AD3381" t="n">
        <v>-6817</v>
      </c>
      <c r="AE3381" t="n">
        <v>-2846</v>
      </c>
      <c r="AF3381" t="n">
        <v>-2507</v>
      </c>
      <c r="AG3381" t="n">
        <v>-2169</v>
      </c>
      <c r="AI3381" t="n">
        <v>-9865</v>
      </c>
      <c r="AJ3381" t="n">
        <v>-2960</v>
      </c>
      <c r="AK3381" t="n">
        <v>-1945</v>
      </c>
      <c r="AL3381" t="n">
        <v>-2532</v>
      </c>
      <c r="AM3381" t="n">
        <v>-1918</v>
      </c>
      <c r="AN3381" t="n">
        <v>-9355</v>
      </c>
      <c r="AO3381" t="n">
        <v>-4822</v>
      </c>
      <c r="AP3381" t="n">
        <v>-5787</v>
      </c>
      <c r="AQ3381" t="n">
        <v>-5184</v>
      </c>
      <c r="AR3381" t="n">
        <v>-6249</v>
      </c>
      <c r="AS3381" t="n">
        <v>-22042</v>
      </c>
      <c r="AT3381" t="n">
        <v>-4752</v>
      </c>
    </row>
    <row r="3382">
      <c r="A3382" t="inlineStr">
        <is>
          <t>Distributions</t>
        </is>
      </c>
      <c r="C3382" t="inlineStr">
        <is>
          <t>Million</t>
        </is>
      </c>
      <c r="D3382" t="inlineStr">
        <is>
          <t>QQQQ</t>
        </is>
      </c>
      <c r="E3382" t="inlineStr">
        <is>
          <t>Yes</t>
        </is>
      </c>
      <c r="F3382" t="n">
        <v>-495</v>
      </c>
      <c r="G3382" t="n">
        <v>-457</v>
      </c>
      <c r="H3382" t="n">
        <v>-606</v>
      </c>
      <c r="I3382" t="n">
        <v>-485</v>
      </c>
      <c r="J3382" t="n">
        <v>-2043</v>
      </c>
      <c r="K3382" t="n">
        <v>-496</v>
      </c>
      <c r="L3382" t="n">
        <v>-552</v>
      </c>
      <c r="M3382" t="n">
        <v>-522</v>
      </c>
      <c r="N3382" t="n">
        <v>-520</v>
      </c>
      <c r="O3382" t="n">
        <v>-2090</v>
      </c>
      <c r="P3382" t="n">
        <v>-829</v>
      </c>
      <c r="Q3382" t="n">
        <v>-685</v>
      </c>
      <c r="R3382" t="n">
        <v>-866</v>
      </c>
      <c r="S3382" t="n">
        <v>-2332</v>
      </c>
      <c r="T3382" t="n">
        <v>-4712</v>
      </c>
      <c r="U3382" t="n">
        <v>-2296</v>
      </c>
      <c r="V3382" t="n">
        <v>-1104</v>
      </c>
      <c r="W3382" t="n">
        <v>-1802</v>
      </c>
      <c r="Y3382" t="n">
        <v>-8457</v>
      </c>
      <c r="Z3382" t="n">
        <v>-1708</v>
      </c>
      <c r="AA3382" t="n">
        <v>-1679</v>
      </c>
      <c r="AB3382" t="n">
        <v>-985</v>
      </c>
      <c r="AD3382" t="n">
        <v>-6733</v>
      </c>
      <c r="AE3382" t="n">
        <v>-1791</v>
      </c>
      <c r="AF3382" t="n">
        <v>-1437</v>
      </c>
      <c r="AG3382" t="n">
        <v>-1975</v>
      </c>
      <c r="AI3382" t="n">
        <v>-6665</v>
      </c>
      <c r="AJ3382" t="n">
        <v>-2200</v>
      </c>
      <c r="AK3382" t="n">
        <v>-2411</v>
      </c>
      <c r="AL3382" t="n">
        <v>-3113</v>
      </c>
      <c r="AM3382" t="n">
        <v>-3384</v>
      </c>
      <c r="AN3382" t="n">
        <v>-11108</v>
      </c>
      <c r="AO3382" t="n">
        <v>-3385</v>
      </c>
      <c r="AP3382" t="n">
        <v>-3849</v>
      </c>
      <c r="AQ3382" t="n">
        <v>-2160</v>
      </c>
      <c r="AR3382" t="n">
        <v>-2767</v>
      </c>
      <c r="AS3382" t="n">
        <v>-12161</v>
      </c>
      <c r="AT3382" t="n">
        <v>-4854</v>
      </c>
    </row>
    <row r="3383">
      <c r="A3383" t="inlineStr">
        <is>
          <t>Market valuation</t>
        </is>
      </c>
      <c r="C3383" t="inlineStr">
        <is>
          <t>Million</t>
        </is>
      </c>
      <c r="D3383" t="inlineStr">
        <is>
          <t>QQQQ</t>
        </is>
      </c>
      <c r="E3383" t="inlineStr">
        <is>
          <t>Yes</t>
        </is>
      </c>
      <c r="F3383" t="n">
        <v>2196</v>
      </c>
      <c r="G3383" t="n">
        <v>-2280</v>
      </c>
      <c r="H3383" t="n">
        <v>-3632</v>
      </c>
      <c r="I3383" t="n">
        <v>1110</v>
      </c>
      <c r="J3383" t="n">
        <v>-2606</v>
      </c>
      <c r="K3383" t="n">
        <v>1734</v>
      </c>
      <c r="L3383" t="n">
        <v>1052</v>
      </c>
      <c r="M3383" t="n">
        <v>4074</v>
      </c>
      <c r="N3383" t="n">
        <v>-1253</v>
      </c>
      <c r="O3383" t="n">
        <v>5607</v>
      </c>
      <c r="P3383" t="n">
        <v>3489</v>
      </c>
      <c r="Q3383" t="n">
        <v>3834</v>
      </c>
      <c r="R3383" t="n">
        <v>2159</v>
      </c>
      <c r="S3383" t="n">
        <v>1725</v>
      </c>
      <c r="T3383" t="n">
        <v>11207</v>
      </c>
      <c r="U3383" t="n">
        <v>-4472</v>
      </c>
      <c r="V3383" t="n">
        <v>478</v>
      </c>
      <c r="W3383" t="n">
        <v>2910</v>
      </c>
      <c r="Y3383" t="n">
        <v>-11439</v>
      </c>
      <c r="Z3383" t="n">
        <v>12440</v>
      </c>
      <c r="AA3383" t="n">
        <v>1973</v>
      </c>
      <c r="AB3383" t="n">
        <v>7458</v>
      </c>
      <c r="AD3383" t="n">
        <v>24560</v>
      </c>
      <c r="AE3383" t="n">
        <v>-25047</v>
      </c>
      <c r="AF3383" t="n">
        <v>11434</v>
      </c>
      <c r="AG3383" t="n">
        <v>12068</v>
      </c>
      <c r="AI3383" t="n">
        <v>17745</v>
      </c>
      <c r="AJ3383" t="n">
        <v>5693</v>
      </c>
      <c r="AK3383" t="n">
        <v>2207</v>
      </c>
      <c r="AL3383" t="n">
        <v>497</v>
      </c>
      <c r="AM3383" t="n">
        <v>4410</v>
      </c>
      <c r="AN3383" t="n">
        <v>12807</v>
      </c>
      <c r="AO3383" t="n">
        <v>5101</v>
      </c>
      <c r="AP3383" t="n">
        <v>-15134</v>
      </c>
      <c r="AQ3383" t="n">
        <v>-4618</v>
      </c>
      <c r="AR3383" t="n">
        <v>-5596</v>
      </c>
      <c r="AS3383" t="n">
        <v>-20247</v>
      </c>
      <c r="AT3383" t="n">
        <v>6586</v>
      </c>
    </row>
    <row r="3384">
      <c r="A3384" t="inlineStr">
        <is>
          <t>Other</t>
        </is>
      </c>
      <c r="C3384" t="inlineStr">
        <is>
          <t>Million</t>
        </is>
      </c>
      <c r="D3384" t="inlineStr">
        <is>
          <t>QQQQ</t>
        </is>
      </c>
      <c r="E3384" t="inlineStr">
        <is>
          <t>Yes</t>
        </is>
      </c>
      <c r="L3384" t="n">
        <v>456</v>
      </c>
      <c r="M3384" t="n">
        <v>-691</v>
      </c>
      <c r="N3384" t="n">
        <v>-1707</v>
      </c>
      <c r="O3384" t="n">
        <v>-697</v>
      </c>
      <c r="P3384" t="n">
        <v>-78</v>
      </c>
      <c r="Q3384" t="n">
        <v>2408</v>
      </c>
      <c r="R3384" t="n">
        <v>-1323</v>
      </c>
      <c r="S3384" t="n">
        <v>982</v>
      </c>
      <c r="T3384" t="n">
        <v>1989</v>
      </c>
      <c r="U3384" t="n">
        <v>3046</v>
      </c>
      <c r="V3384" t="n">
        <v>94</v>
      </c>
      <c r="W3384" t="n">
        <v>-141</v>
      </c>
      <c r="Y3384" t="n">
        <v>2929</v>
      </c>
      <c r="Z3384" t="n">
        <v>-577</v>
      </c>
      <c r="AA3384" t="n">
        <v>-1785</v>
      </c>
      <c r="AB3384" t="n">
        <v>101050</v>
      </c>
      <c r="AD3384" t="n">
        <v>98873</v>
      </c>
      <c r="AE3384" t="n">
        <v>-4672</v>
      </c>
      <c r="AF3384" t="n">
        <v>-1797</v>
      </c>
      <c r="AG3384" t="n">
        <v>-3462</v>
      </c>
      <c r="AI3384" t="n">
        <v>-11829</v>
      </c>
      <c r="AJ3384" t="n">
        <v>-1370</v>
      </c>
      <c r="AK3384" t="n">
        <v>-327</v>
      </c>
      <c r="AL3384" t="n">
        <v>908</v>
      </c>
      <c r="AM3384" t="n">
        <v>-1833</v>
      </c>
      <c r="AN3384" t="n">
        <v>-2622</v>
      </c>
      <c r="AO3384" t="n">
        <v>1670</v>
      </c>
      <c r="AP3384" t="n">
        <v>93</v>
      </c>
      <c r="AQ3384" t="n">
        <v>-2233</v>
      </c>
      <c r="AR3384" t="n">
        <v>981</v>
      </c>
      <c r="AS3384" t="n">
        <v>511</v>
      </c>
      <c r="AT3384" t="n">
        <v>-1262</v>
      </c>
    </row>
    <row r="3385">
      <c r="A3385" t="inlineStr">
        <is>
          <t>Launch of BBU</t>
        </is>
      </c>
      <c r="C3385" t="inlineStr">
        <is>
          <t>Million</t>
        </is>
      </c>
      <c r="D3385" t="inlineStr">
        <is>
          <t>QQQQ</t>
        </is>
      </c>
      <c r="E3385" t="inlineStr">
        <is>
          <t>Yes</t>
        </is>
      </c>
      <c r="L3385" t="n">
        <v>495</v>
      </c>
      <c r="O3385" t="n">
        <v>495</v>
      </c>
    </row>
    <row r="3386">
      <c r="A3386" t="inlineStr">
        <is>
          <t>Foreign exchange and changes in net non-recourse debt</t>
        </is>
      </c>
      <c r="C3386" t="inlineStr">
        <is>
          <t>Million</t>
        </is>
      </c>
      <c r="D3386" t="inlineStr">
        <is>
          <t>QQQQ</t>
        </is>
      </c>
      <c r="E3386" t="inlineStr">
        <is>
          <t>Yes</t>
        </is>
      </c>
      <c r="F3386" t="n">
        <v>1684</v>
      </c>
      <c r="G3386" t="n">
        <v>-383</v>
      </c>
      <c r="H3386" t="n">
        <v>-407</v>
      </c>
      <c r="I3386" t="n">
        <v>1135</v>
      </c>
      <c r="J3386" t="n">
        <v>2029</v>
      </c>
      <c r="K3386" t="n">
        <v>1241</v>
      </c>
    </row>
    <row r="3387">
      <c r="A3387" t="inlineStr">
        <is>
          <t>Total change</t>
        </is>
      </c>
      <c r="C3387" t="inlineStr">
        <is>
          <t>Million</t>
        </is>
      </c>
      <c r="D3387" t="inlineStr">
        <is>
          <t>QQQQ</t>
        </is>
      </c>
      <c r="E3387" t="inlineStr">
        <is>
          <t>Yes</t>
        </is>
      </c>
      <c r="F3387" t="n">
        <v>4668</v>
      </c>
      <c r="G3387" t="n">
        <v>5440</v>
      </c>
      <c r="H3387" t="n">
        <v>-3926</v>
      </c>
      <c r="I3387" t="n">
        <v>4243</v>
      </c>
      <c r="J3387" t="n">
        <v>10425</v>
      </c>
      <c r="K3387" t="n">
        <v>4957</v>
      </c>
      <c r="L3387" t="n">
        <v>13512</v>
      </c>
      <c r="M3387" t="n">
        <v>2435</v>
      </c>
      <c r="N3387" t="n">
        <v>-1171</v>
      </c>
      <c r="O3387" t="n">
        <v>19737</v>
      </c>
      <c r="P3387" t="n">
        <v>3538</v>
      </c>
      <c r="Q3387" t="n">
        <v>9808</v>
      </c>
      <c r="R3387" t="n">
        <v>2606</v>
      </c>
      <c r="S3387" t="n">
        <v>5730</v>
      </c>
      <c r="T3387" t="n">
        <v>21682</v>
      </c>
      <c r="U3387" t="n">
        <v>1375</v>
      </c>
      <c r="V3387" t="n">
        <v>2337</v>
      </c>
      <c r="W3387" t="n">
        <v>11312</v>
      </c>
      <c r="Y3387" t="n">
        <v>11938</v>
      </c>
      <c r="Z3387" t="n">
        <v>12054</v>
      </c>
      <c r="AA3387" t="n">
        <v>14473</v>
      </c>
      <c r="AB3387" t="n">
        <v>110038</v>
      </c>
      <c r="AD3387" t="n">
        <v>152284</v>
      </c>
      <c r="AE3387" t="n">
        <v>-25952</v>
      </c>
      <c r="AF3387" t="n">
        <v>13342</v>
      </c>
      <c r="AG3387" t="n">
        <v>12411</v>
      </c>
      <c r="AI3387" t="n">
        <v>21808</v>
      </c>
      <c r="AJ3387" t="n">
        <v>7550</v>
      </c>
      <c r="AK3387" t="n">
        <v>5896</v>
      </c>
      <c r="AL3387" t="n">
        <v>16336</v>
      </c>
      <c r="AM3387" t="n">
        <v>22731</v>
      </c>
      <c r="AN3387" t="n">
        <v>52513</v>
      </c>
      <c r="AO3387" t="n">
        <v>14454</v>
      </c>
      <c r="AP3387" t="n">
        <v>13169</v>
      </c>
      <c r="AQ3387" t="n">
        <v>15004</v>
      </c>
      <c r="AR3387" t="n">
        <v>11103</v>
      </c>
      <c r="AS3387" t="n">
        <v>53730</v>
      </c>
      <c r="AT3387" t="n">
        <v>13798</v>
      </c>
    </row>
    <row r="3388">
      <c r="A3388" t="inlineStr">
        <is>
          <t>Total change-c</t>
        </is>
      </c>
      <c r="F3388">
        <f>SUM(F3380:F3386)</f>
        <v/>
      </c>
      <c r="G3388">
        <f>SUM(G3380:G3386)</f>
        <v/>
      </c>
      <c r="H3388">
        <f>SUM(H3380:H3386)</f>
        <v/>
      </c>
      <c r="I3388">
        <f>SUM(I3380:I3386)</f>
        <v/>
      </c>
      <c r="J3388">
        <f>SUM(J3380:J3386)</f>
        <v/>
      </c>
      <c r="K3388">
        <f>SUM(K3380:K3386)</f>
        <v/>
      </c>
      <c r="L3388">
        <f>SUM(L3380:L3386)</f>
        <v/>
      </c>
      <c r="M3388">
        <f>SUM(M3380:M3386)</f>
        <v/>
      </c>
      <c r="N3388">
        <f>SUM(N3380:N3386)</f>
        <v/>
      </c>
      <c r="O3388">
        <f>SUM(O3380:O3386)</f>
        <v/>
      </c>
      <c r="P3388">
        <f>SUM(P3380:P3386)</f>
        <v/>
      </c>
      <c r="Q3388">
        <f>SUM(Q3380:Q3386)</f>
        <v/>
      </c>
      <c r="R3388">
        <f>SUM(R3380:R3386)</f>
        <v/>
      </c>
      <c r="S3388">
        <f>SUM(S3380:S3386)</f>
        <v/>
      </c>
      <c r="T3388">
        <f>SUM(T3380:T3386)</f>
        <v/>
      </c>
      <c r="U3388">
        <f>SUM(U3380:U3386)</f>
        <v/>
      </c>
      <c r="V3388">
        <f>SUM(V3380:V3386)</f>
        <v/>
      </c>
      <c r="W3388">
        <f>SUM(W3380:W3386)</f>
        <v/>
      </c>
      <c r="Y3388">
        <f>SUM(Y3380:Y3386)</f>
        <v/>
      </c>
      <c r="Z3388">
        <f>SUM(Z3380:Z3386)</f>
        <v/>
      </c>
      <c r="AA3388">
        <f>SUM(AA3380:AA3386)</f>
        <v/>
      </c>
      <c r="AB3388">
        <f>SUM(AB3380:AB3386)</f>
        <v/>
      </c>
      <c r="AD3388">
        <f>SUM(AD3380:AD3386)</f>
        <v/>
      </c>
      <c r="AE3388">
        <f>SUM(AE3380:AE3386)</f>
        <v/>
      </c>
      <c r="AF3388">
        <f>SUM(AF3380:AF3386)</f>
        <v/>
      </c>
      <c r="AG3388">
        <f>SUM(AG3380:AG3386)</f>
        <v/>
      </c>
      <c r="AI3388">
        <f>SUM(AI3380:AI3386)</f>
        <v/>
      </c>
      <c r="AJ3388">
        <f>SUM(AJ3380:AJ3386)</f>
        <v/>
      </c>
      <c r="AK3388">
        <f>SUM(AK3380:AK3386)</f>
        <v/>
      </c>
      <c r="AL3388">
        <f>SUM(AL3380:AL3386)</f>
        <v/>
      </c>
      <c r="AM3388">
        <f>SUM(AM3380:AM3386)</f>
        <v/>
      </c>
      <c r="AN3388">
        <f>SUM(AN3380:AN3386)</f>
        <v/>
      </c>
      <c r="AO3388">
        <f>SUM(AO3380:AO3386)</f>
        <v/>
      </c>
      <c r="AP3388">
        <f>SUM(AP3380:AP3386)</f>
        <v/>
      </c>
      <c r="AQ3388">
        <f>SUM(AQ3380:AQ3386)</f>
        <v/>
      </c>
      <c r="AR3388">
        <f>SUM(AR3380:AR3386)</f>
        <v/>
      </c>
      <c r="AS3388">
        <f>SUM(AS3380:AS3386)</f>
        <v/>
      </c>
      <c r="AT3388">
        <f>SUM(AT3380:AT3386)</f>
        <v/>
      </c>
    </row>
    <row r="3389">
      <c r="A3389" t="inlineStr">
        <is>
          <t>Sum check</t>
        </is>
      </c>
      <c r="F3389">
        <f>F3387-F3388</f>
        <v/>
      </c>
      <c r="G3389">
        <f>G3387-G3388</f>
        <v/>
      </c>
      <c r="H3389">
        <f>H3387-H3388</f>
        <v/>
      </c>
      <c r="I3389">
        <f>I3387-I3388</f>
        <v/>
      </c>
      <c r="J3389">
        <f>J3387-J3388</f>
        <v/>
      </c>
      <c r="K3389">
        <f>K3387-K3388</f>
        <v/>
      </c>
      <c r="L3389">
        <f>L3387-L3388</f>
        <v/>
      </c>
      <c r="M3389">
        <f>M3387-M3388</f>
        <v/>
      </c>
      <c r="N3389">
        <f>N3387-N3388</f>
        <v/>
      </c>
      <c r="O3389">
        <f>O3387-O3388</f>
        <v/>
      </c>
      <c r="P3389">
        <f>P3387-P3388</f>
        <v/>
      </c>
      <c r="Q3389">
        <f>Q3387-Q3388</f>
        <v/>
      </c>
      <c r="R3389">
        <f>R3387-R3388</f>
        <v/>
      </c>
      <c r="S3389">
        <f>S3387-S3388</f>
        <v/>
      </c>
      <c r="T3389">
        <f>T3387-T3388</f>
        <v/>
      </c>
      <c r="U3389">
        <f>U3387-U3388</f>
        <v/>
      </c>
      <c r="V3389">
        <f>V3387-V3388</f>
        <v/>
      </c>
      <c r="W3389">
        <f>W3387-W3388</f>
        <v/>
      </c>
      <c r="Y3389">
        <f>Y3387-Y3388</f>
        <v/>
      </c>
      <c r="Z3389">
        <f>Z3387-Z3388</f>
        <v/>
      </c>
      <c r="AA3389">
        <f>AA3387-AA3388</f>
        <v/>
      </c>
      <c r="AB3389">
        <f>AB3387-AB3388</f>
        <v/>
      </c>
      <c r="AD3389">
        <f>AD3387-AD3388</f>
        <v/>
      </c>
      <c r="AE3389">
        <f>AE3387-AE3388</f>
        <v/>
      </c>
      <c r="AF3389">
        <f>AF3387-AF3388</f>
        <v/>
      </c>
      <c r="AG3389">
        <f>AG3387-AG3388</f>
        <v/>
      </c>
      <c r="AI3389">
        <f>AI3387-AI3388</f>
        <v/>
      </c>
      <c r="AJ3389">
        <f>AJ3387-AJ3388</f>
        <v/>
      </c>
      <c r="AK3389">
        <f>AK3387-AK3388</f>
        <v/>
      </c>
      <c r="AL3389">
        <f>AL3387-AL3388</f>
        <v/>
      </c>
      <c r="AM3389">
        <f>AM3387-AM3388</f>
        <v/>
      </c>
      <c r="AN3389">
        <f>AN3387-AN3388</f>
        <v/>
      </c>
      <c r="AO3389">
        <f>AO3387-AO3388</f>
        <v/>
      </c>
      <c r="AP3389">
        <f>AP3387-AP3388</f>
        <v/>
      </c>
      <c r="AQ3389">
        <f>AQ3387-AQ3388</f>
        <v/>
      </c>
      <c r="AR3389">
        <f>AR3387-AR3388</f>
        <v/>
      </c>
      <c r="AS3389">
        <f>AS3387-AS3388</f>
        <v/>
      </c>
      <c r="AT3389">
        <f>AT3387-AT3388</f>
        <v/>
      </c>
    </row>
    <row r="3391">
      <c r="A3391" t="inlineStr">
        <is>
          <t>BPY managed capital</t>
        </is>
      </c>
      <c r="C3391" t="inlineStr">
        <is>
          <t>Million</t>
        </is>
      </c>
      <c r="D3391" t="inlineStr">
        <is>
          <t>QQQQ</t>
        </is>
      </c>
      <c r="Q3391" t="n">
        <v>-5668</v>
      </c>
      <c r="T3391" t="n">
        <v>-5668</v>
      </c>
    </row>
    <row r="3392">
      <c r="A3392" t="inlineStr">
        <is>
          <t>Sale of securitized credit business</t>
        </is>
      </c>
      <c r="C3392" t="inlineStr">
        <is>
          <t>Million</t>
        </is>
      </c>
      <c r="D3392" t="inlineStr">
        <is>
          <t>QQQQ</t>
        </is>
      </c>
      <c r="L3392" t="n">
        <v>-4423</v>
      </c>
      <c r="O3392" t="n">
        <v>-4423</v>
      </c>
    </row>
    <row r="3393">
      <c r="A3393" t="inlineStr">
        <is>
          <t>Closing balance</t>
        </is>
      </c>
      <c r="C3393" t="inlineStr">
        <is>
          <t>Million</t>
        </is>
      </c>
      <c r="D3393" t="inlineStr">
        <is>
          <t>QQQQ</t>
        </is>
      </c>
      <c r="F3393" t="n">
        <v>93208</v>
      </c>
      <c r="G3393" t="n">
        <v>98648</v>
      </c>
      <c r="H3393" t="n">
        <v>94722</v>
      </c>
      <c r="I3393" t="n">
        <v>98965</v>
      </c>
      <c r="J3393" t="n">
        <v>98965</v>
      </c>
      <c r="K3393" t="n">
        <v>103922</v>
      </c>
      <c r="L3393" t="n">
        <v>108312</v>
      </c>
      <c r="M3393" t="n">
        <v>110747</v>
      </c>
      <c r="N3393" t="n">
        <v>109576</v>
      </c>
      <c r="O3393" t="n">
        <v>109576</v>
      </c>
      <c r="P3393" t="n">
        <v>113114</v>
      </c>
      <c r="Q3393" t="n">
        <v>117254</v>
      </c>
      <c r="R3393" t="n">
        <v>119860</v>
      </c>
      <c r="S3393" t="n">
        <v>125590</v>
      </c>
      <c r="T3393" t="n">
        <v>125590</v>
      </c>
      <c r="U3393" t="n">
        <v>126965</v>
      </c>
      <c r="V3393" t="n">
        <v>129302</v>
      </c>
      <c r="W3393" t="n">
        <v>140614</v>
      </c>
      <c r="X3393" t="n">
        <v>137528</v>
      </c>
      <c r="Z3393" t="n">
        <v>149582</v>
      </c>
      <c r="AA3393" t="n">
        <v>164055</v>
      </c>
      <c r="AB3393" t="n">
        <v>274093</v>
      </c>
      <c r="AC3393" t="n">
        <v>289812</v>
      </c>
      <c r="AE3393" t="n">
        <v>263860</v>
      </c>
      <c r="AF3393" t="n">
        <v>277202</v>
      </c>
      <c r="AG3393" t="n">
        <v>289613</v>
      </c>
      <c r="AH3393" t="n">
        <v>311620</v>
      </c>
      <c r="AJ3393" t="n">
        <v>319170</v>
      </c>
      <c r="AK3393" t="n">
        <v>325066</v>
      </c>
      <c r="AL3393" t="n">
        <v>341402</v>
      </c>
      <c r="AM3393" t="n">
        <v>364133</v>
      </c>
      <c r="AN3393" t="n">
        <v>364133</v>
      </c>
      <c r="AO3393" t="n">
        <v>378587</v>
      </c>
      <c r="AP3393" t="n">
        <v>391756</v>
      </c>
      <c r="AQ3393" t="n">
        <v>406760</v>
      </c>
      <c r="AR3393" t="n">
        <v>417863</v>
      </c>
      <c r="AS3393" t="n">
        <v>417863</v>
      </c>
      <c r="AT3393" t="n">
        <v>431661</v>
      </c>
    </row>
    <row r="3394">
      <c r="A3394" t="inlineStr">
        <is>
          <t>Closing balance-c</t>
        </is>
      </c>
      <c r="F3394">
        <f>F3379+F3387+F3391+F3392</f>
        <v/>
      </c>
      <c r="G3394">
        <f>G3379+G3387+G3391+G3392</f>
        <v/>
      </c>
      <c r="H3394">
        <f>H3379+H3387+H3391+H3392</f>
        <v/>
      </c>
      <c r="I3394">
        <f>I3379+I3387+I3391+I3392</f>
        <v/>
      </c>
      <c r="J3394">
        <f>J3379+J3387+J3391+J3392</f>
        <v/>
      </c>
      <c r="K3394">
        <f>K3379+K3387+K3391+K3392</f>
        <v/>
      </c>
      <c r="L3394">
        <f>L3379+L3387+L3391+L3392</f>
        <v/>
      </c>
      <c r="M3394">
        <f>M3379+M3387+M3391+M3392</f>
        <v/>
      </c>
      <c r="N3394">
        <f>N3379+N3387+N3391+N3392</f>
        <v/>
      </c>
      <c r="O3394">
        <f>O3379+O3387+O3391+O3392</f>
        <v/>
      </c>
      <c r="P3394">
        <f>P3379+P3387+P3391+P3392</f>
        <v/>
      </c>
      <c r="Q3394">
        <f>Q3379+Q3387+Q3391+Q3392</f>
        <v/>
      </c>
      <c r="R3394">
        <f>R3379+R3387+R3391+R3392</f>
        <v/>
      </c>
      <c r="S3394">
        <f>S3379+S3387+S3391+S3392</f>
        <v/>
      </c>
      <c r="T3394">
        <f>T3379+T3387+T3391+T3392</f>
        <v/>
      </c>
      <c r="U3394">
        <f>U3379+U3387+U3391+U3392</f>
        <v/>
      </c>
      <c r="V3394">
        <f>V3379+V3387+V3391+V3392</f>
        <v/>
      </c>
      <c r="W3394">
        <f>W3379+W3387+W3391+W3392</f>
        <v/>
      </c>
      <c r="Z3394">
        <f>Z3379+Z3387+Z3391+Z3392</f>
        <v/>
      </c>
      <c r="AA3394">
        <f>AA3379+AA3387+AA3391+AA3392</f>
        <v/>
      </c>
      <c r="AB3394">
        <f>AB3379+AB3387+AB3391+AB3392</f>
        <v/>
      </c>
      <c r="AE3394">
        <f>AE3379+AE3387+AE3391+AE3392</f>
        <v/>
      </c>
      <c r="AF3394">
        <f>AF3379+AF3387+AF3391+AF3392</f>
        <v/>
      </c>
      <c r="AG3394">
        <f>AG3379+AG3387+AG3391+AG3392</f>
        <v/>
      </c>
      <c r="AJ3394">
        <f>AJ3379+AJ3387+AJ3391+AJ3392</f>
        <v/>
      </c>
      <c r="AK3394">
        <f>AK3379+AK3387+AK3391+AK3392</f>
        <v/>
      </c>
      <c r="AL3394">
        <f>AL3379+AL3387+AL3391+AL3392</f>
        <v/>
      </c>
      <c r="AM3394">
        <f>AM3379+AM3387+AM3391+AM3392</f>
        <v/>
      </c>
      <c r="AN3394">
        <f>AN3379+AN3387+AN3391+AN3392</f>
        <v/>
      </c>
      <c r="AO3394">
        <f>AO3379+AO3387+AO3391+AO3392</f>
        <v/>
      </c>
      <c r="AP3394">
        <f>AP3379+AP3387+AP3391+AP3392</f>
        <v/>
      </c>
      <c r="AQ3394">
        <f>AQ3379+AQ3387+AQ3391+AQ3392</f>
        <v/>
      </c>
      <c r="AR3394">
        <f>AR3379+AR3387+AR3391+AR3392</f>
        <v/>
      </c>
      <c r="AS3394">
        <f>AS3379+AS3387+AS3391+AS3392</f>
        <v/>
      </c>
      <c r="AT3394">
        <f>AT3379+AT3387+AT3391+AT3392</f>
        <v/>
      </c>
    </row>
    <row r="3395">
      <c r="A3395" t="inlineStr">
        <is>
          <t>Sum check 1</t>
        </is>
      </c>
      <c r="F3395">
        <f>F3393-F3394</f>
        <v/>
      </c>
      <c r="G3395">
        <f>G3393-G3394</f>
        <v/>
      </c>
      <c r="H3395">
        <f>H3393-H3394</f>
        <v/>
      </c>
      <c r="I3395">
        <f>I3393-I3394</f>
        <v/>
      </c>
      <c r="J3395">
        <f>J3393-J3394</f>
        <v/>
      </c>
      <c r="K3395">
        <f>K3393-K3394</f>
        <v/>
      </c>
      <c r="L3395">
        <f>L3393-L3394</f>
        <v/>
      </c>
      <c r="M3395">
        <f>M3393-M3394</f>
        <v/>
      </c>
      <c r="N3395">
        <f>N3393-N3394</f>
        <v/>
      </c>
      <c r="O3395">
        <f>O3393-O3394</f>
        <v/>
      </c>
      <c r="P3395">
        <f>P3393-P3394</f>
        <v/>
      </c>
      <c r="Q3395">
        <f>Q3393-Q3394</f>
        <v/>
      </c>
      <c r="R3395">
        <f>R3393-R3394</f>
        <v/>
      </c>
      <c r="S3395">
        <f>S3393-S3394</f>
        <v/>
      </c>
      <c r="T3395">
        <f>T3393-T3394</f>
        <v/>
      </c>
      <c r="U3395">
        <f>U3393-U3394</f>
        <v/>
      </c>
      <c r="V3395">
        <f>V3393-V3394</f>
        <v/>
      </c>
      <c r="W3395">
        <f>W3393-W3394</f>
        <v/>
      </c>
      <c r="Z3395">
        <f>Z3393-Z3394</f>
        <v/>
      </c>
      <c r="AA3395">
        <f>AA3393-AA3394</f>
        <v/>
      </c>
      <c r="AB3395">
        <f>AB3393-AB3394</f>
        <v/>
      </c>
      <c r="AE3395">
        <f>AE3393-AE3394</f>
        <v/>
      </c>
      <c r="AF3395">
        <f>AF3393-AF3394</f>
        <v/>
      </c>
      <c r="AG3395">
        <f>AG3393-AG3394</f>
        <v/>
      </c>
      <c r="AJ3395">
        <f>AJ3393-AJ3394</f>
        <v/>
      </c>
      <c r="AK3395">
        <f>AK3393-AK3394</f>
        <v/>
      </c>
      <c r="AL3395">
        <f>AL3393-AL3394</f>
        <v/>
      </c>
      <c r="AM3395">
        <f>AM3393-AM3394</f>
        <v/>
      </c>
      <c r="AN3395">
        <f>AN3393-AN3394</f>
        <v/>
      </c>
      <c r="AO3395">
        <f>AO3393-AO3394</f>
        <v/>
      </c>
      <c r="AP3395">
        <f>AP3393-AP3394</f>
        <v/>
      </c>
      <c r="AQ3395">
        <f>AQ3393-AQ3394</f>
        <v/>
      </c>
      <c r="AR3395">
        <f>AR3393-AR3394</f>
        <v/>
      </c>
      <c r="AS3395">
        <f>AS3393-AS3394</f>
        <v/>
      </c>
      <c r="AT3395">
        <f>AT3393-AT3394</f>
        <v/>
      </c>
    </row>
    <row r="3396">
      <c r="A3396" t="inlineStr">
        <is>
          <t>Sum check 2</t>
        </is>
      </c>
      <c r="F3396">
        <f>F3393-SUM(F3276,F3260,F3229,F3244,F3213,F3338,F3322,F3307,F3292,F3373,F3355)</f>
        <v/>
      </c>
      <c r="G3396">
        <f>G3393-SUM(G3276,G3260,G3229,G3244,G3213,G3338,G3322,G3307,G3292,G3373,G3355)</f>
        <v/>
      </c>
      <c r="H3396">
        <f>H3393-SUM(H3276,H3260,H3229,H3244,H3213,H3338,H3322,H3307,H3292,H3373,H3355)</f>
        <v/>
      </c>
      <c r="I3396">
        <f>I3393-SUM(I3276,I3260,I3229,I3244,I3213,I3338,I3322,I3307,I3292,I3373,I3355)</f>
        <v/>
      </c>
      <c r="J3396">
        <f>J3393-SUM(J3276,J3260,J3229,J3244,J3213,J3338,J3322,J3307,J3292,J3373,J3355)</f>
        <v/>
      </c>
      <c r="K3396">
        <f>K3393-SUM(K3276,K3260,K3229,K3244,K3213,K3338,K3322,K3307,K3292,K3373,K3355)</f>
        <v/>
      </c>
      <c r="L3396">
        <f>L3393-SUM(L3276,L3260,L3229,L3244,L3213,L3338,L3322,L3307,L3292,L3373,L3355)</f>
        <v/>
      </c>
      <c r="M3396">
        <f>M3393-SUM(M3276,M3260,M3229,M3244,M3213,M3338,M3322,M3307,M3292,M3373,M3355)</f>
        <v/>
      </c>
      <c r="N3396">
        <f>N3393-SUM(N3276,N3260,N3229,N3244,N3213,N3338,N3322,N3307,N3292,N3373,N3355)</f>
        <v/>
      </c>
      <c r="O3396">
        <f>O3393-SUM(O3276,O3260,O3229,O3244,O3213,O3338,O3322,O3307,O3292,O3373,O3355)</f>
        <v/>
      </c>
      <c r="P3396">
        <f>P3393-SUM(P3276,P3260,P3229,P3244,P3213,P3338,P3322,P3307,P3292,P3373,P3355)</f>
        <v/>
      </c>
      <c r="Q3396">
        <f>Q3393-SUM(Q3276,Q3260,Q3229,Q3244,Q3213,Q3338,Q3322,Q3307,Q3292,Q3373,Q3355)</f>
        <v/>
      </c>
      <c r="R3396">
        <f>R3393-SUM(R3276,R3260,R3229,R3244,R3213,R3338,R3322,R3307,R3292,R3373,R3355)</f>
        <v/>
      </c>
      <c r="S3396">
        <f>S3393-SUM(S3276,S3260,S3229,S3244,S3213,S3338,S3322,S3307,S3292,S3373,S3355)</f>
        <v/>
      </c>
      <c r="T3396">
        <f>T3393-SUM(T3276,T3260,T3229,T3244,T3213,T3338,T3322,T3307,T3292,T3373,T3355)</f>
        <v/>
      </c>
      <c r="U3396">
        <f>U3393-SUM(U3276,U3260,U3229,U3244,U3213,U3338,U3322,U3307,U3292,U3373,U3355)</f>
        <v/>
      </c>
      <c r="V3396">
        <f>V3393-SUM(V3276,V3260,V3229,V3244,V3213,V3338,V3322,V3307,V3292,V3373,V3355)</f>
        <v/>
      </c>
      <c r="W3396">
        <f>W3393-SUM(W3276,W3260,W3229,W3244,W3213,W3338,W3322,W3307,W3292,W3373,W3355)</f>
        <v/>
      </c>
      <c r="X3396">
        <f>X3393-SUM(X3276,X3260,X3229,X3244,X3213,X3338,X3322,X3307,X3292,X3373,X3355)</f>
        <v/>
      </c>
      <c r="Z3396">
        <f>Z3393-SUM(Z3276,Z3260,Z3229,Z3244,Z3213,Z3338,Z3322,Z3307,Z3292,Z3373,Z3355)</f>
        <v/>
      </c>
      <c r="AA3396">
        <f>AA3393-SUM(AA3276,AA3260,AA3229,AA3244,AA3213,AA3338,AA3322,AA3307,AA3292,AA3373,AA3355)</f>
        <v/>
      </c>
      <c r="AB3396">
        <f>AB3393-SUM(AB3276,AB3260,AB3229,AB3244,AB3213,AB3338,AB3322,AB3307,AB3292,AB3373,AB3355)</f>
        <v/>
      </c>
      <c r="AE3396">
        <f>AE3393-SUM(AE3276,AE3260,AE3229,AE3244,AE3213,AE3338,AE3322,AE3307,AE3292,AE3373,AE3355)</f>
        <v/>
      </c>
      <c r="AF3396">
        <f>AF3393-SUM(AF3276,AF3260,AF3229,AF3244,AF3213,AF3338,AF3322,AF3307,AF3292,AF3373,AF3355)</f>
        <v/>
      </c>
      <c r="AG3396">
        <f>AG3393-SUM(AG3276,AG3260,AG3229,AG3244,AG3213,AG3338,AG3322,AG3307,AG3292,AG3373,AG3355)</f>
        <v/>
      </c>
      <c r="AJ3396">
        <f>AJ3393-SUM(AJ3276,AJ3260,AJ3229,AJ3244,AJ3213,AJ3338,AJ3322,AJ3307,AJ3292,AJ3373,AJ3355)</f>
        <v/>
      </c>
      <c r="AK3396">
        <f>AK3393-SUM(AK3276,AK3260,AK3229,AK3244,AK3213,AK3338,AK3322,AK3307,AK3292,AK3373,AK3355)</f>
        <v/>
      </c>
      <c r="AL3396">
        <f>AL3393-SUM(AL3276,AL3260,AL3229,AL3244,AL3213,AL3338,AL3322,AL3307,AL3292,AL3373,AL3355)</f>
        <v/>
      </c>
      <c r="AM3396">
        <f>AM3393-SUM(AM3276,AM3260,AM3229,AM3244,AM3213,AM3338,AM3322,AM3307,AM3292,AM3373,AM3355)</f>
        <v/>
      </c>
      <c r="AN3396">
        <f>AN3393-SUM(AN3276,AN3260,AN3229,AN3244,AN3213,AN3338,AN3322,AN3307,AN3292,AN3373,AN3355)</f>
        <v/>
      </c>
      <c r="AO3396">
        <f>AO3393-SUM(AO3276,AO3260,AO3229,AO3244,AO3213,AO3338,AO3322,AO3307,AO3292,AO3373,AO3355)</f>
        <v/>
      </c>
      <c r="AP3396">
        <f>AP3393-SUM(AP3276,AP3260,AP3229,AP3244,AP3213,AP3338,AP3322,AP3307,AP3292,AP3373,AP3355)</f>
        <v/>
      </c>
      <c r="AQ3396">
        <f>AQ3393-SUM(AQ3276,AQ3260,AQ3229,AQ3244,AQ3213,AQ3338,AQ3322,AQ3307,AQ3292,AQ3373,AQ3355)</f>
        <v/>
      </c>
      <c r="AR3396">
        <f>AR3393-SUM(AR3276,AR3260,AR3229,AR3244,AR3213,AR3338,AR3322,AR3307,AR3292,AR3373,AR3355)</f>
        <v/>
      </c>
      <c r="AS3396">
        <f>AS3393-SUM(AS3276,AS3260,AS3229,AS3244,AS3213,AS3338,AS3322,AS3307,AS3292,AS3373,AS3355)</f>
        <v/>
      </c>
      <c r="AT3396">
        <f>AT3393-SUM(AT3276,AT3260,AT3229,AT3244,AT3213,AT3338,AT3322,AT3307,AT3292,AT3373,AT3355)</f>
        <v/>
      </c>
    </row>
    <row r="3397">
      <c r="A3397" t="inlineStr">
        <is>
          <t>Link check</t>
        </is>
      </c>
      <c r="F3397">
        <f>F3393-F3196</f>
        <v/>
      </c>
      <c r="G3397">
        <f>G3393-G3196</f>
        <v/>
      </c>
      <c r="H3397">
        <f>H3393-H3196</f>
        <v/>
      </c>
      <c r="I3397">
        <f>I3393-I3196</f>
        <v/>
      </c>
      <c r="K3397">
        <f>K3393-K3196</f>
        <v/>
      </c>
      <c r="L3397">
        <f>L3393-L3196</f>
        <v/>
      </c>
      <c r="M3397">
        <f>M3393-M3196</f>
        <v/>
      </c>
      <c r="N3397">
        <f>N3393-N3196</f>
        <v/>
      </c>
      <c r="P3397">
        <f>P3393-P3196</f>
        <v/>
      </c>
      <c r="Q3397">
        <f>Q3393-Q3196</f>
        <v/>
      </c>
      <c r="R3397">
        <f>R3393-R3196</f>
        <v/>
      </c>
      <c r="S3397">
        <f>S3393-S3196</f>
        <v/>
      </c>
      <c r="U3397">
        <f>U3393-U3196</f>
        <v/>
      </c>
      <c r="V3397">
        <f>V3393-V3196</f>
        <v/>
      </c>
      <c r="W3397">
        <f>W3393-W3196</f>
        <v/>
      </c>
      <c r="X3397">
        <f>X3393-X3196</f>
        <v/>
      </c>
      <c r="Z3397">
        <f>Z3393-Z3196</f>
        <v/>
      </c>
      <c r="AA3397">
        <f>AA3393-AA3196</f>
        <v/>
      </c>
      <c r="AB3397">
        <f>AB3393-AB3196</f>
        <v/>
      </c>
      <c r="AC3397">
        <f>AC3393-AC3196</f>
        <v/>
      </c>
      <c r="AE3397">
        <f>AE3393-AE3196</f>
        <v/>
      </c>
      <c r="AF3397">
        <f>AF3393-AF3196</f>
        <v/>
      </c>
      <c r="AG3397">
        <f>AG3393-AG3196</f>
        <v/>
      </c>
      <c r="AH3397">
        <f>AH3393-AH3196</f>
        <v/>
      </c>
      <c r="AJ3397">
        <f>AJ3393-AJ3196</f>
        <v/>
      </c>
      <c r="AK3397">
        <f>AK3393-AK3196</f>
        <v/>
      </c>
      <c r="AL3397">
        <f>AL3393-AL3196</f>
        <v/>
      </c>
      <c r="AM3397">
        <f>AM3393-AM3196</f>
        <v/>
      </c>
      <c r="AO3397">
        <f>AO3393-AO3196</f>
        <v/>
      </c>
      <c r="AP3397">
        <f>AP3393-AP3196</f>
        <v/>
      </c>
      <c r="AQ3397">
        <f>AQ3393-AQ3196</f>
        <v/>
      </c>
      <c r="AR3397">
        <f>AR3393-AR3196</f>
        <v/>
      </c>
      <c r="AT3397">
        <f>AT3393-AT3196</f>
        <v/>
      </c>
    </row>
    <row r="3399">
      <c r="A3399" t="inlineStr">
        <is>
          <t>Carry eligible capital</t>
        </is>
      </c>
    </row>
    <row r="3400">
      <c r="A3400" t="inlineStr">
        <is>
          <t>Oaktree</t>
        </is>
      </c>
      <c r="C3400" t="inlineStr">
        <is>
          <t>Billion</t>
        </is>
      </c>
      <c r="D3400" t="inlineStr">
        <is>
          <t>QQQQ</t>
        </is>
      </c>
      <c r="AB3400" t="n">
        <v>39</v>
      </c>
      <c r="AG3400" t="n">
        <v>51</v>
      </c>
    </row>
    <row r="3401">
      <c r="A3401" t="inlineStr">
        <is>
          <t>Brookfield</t>
        </is>
      </c>
      <c r="C3401" t="inlineStr">
        <is>
          <t>Billion</t>
        </is>
      </c>
      <c r="D3401" t="inlineStr">
        <is>
          <t>QQQQ</t>
        </is>
      </c>
      <c r="M3401" t="n">
        <v>38</v>
      </c>
      <c r="R3401" t="n">
        <v>41</v>
      </c>
      <c r="W3401" t="n">
        <v>50</v>
      </c>
      <c r="AB3401" t="n">
        <v>76</v>
      </c>
      <c r="AC3401" t="n">
        <v>80</v>
      </c>
      <c r="AE3401" t="n">
        <v>80</v>
      </c>
      <c r="AF3401" t="n">
        <v>81</v>
      </c>
      <c r="AG3401" t="n">
        <v>83</v>
      </c>
      <c r="AH3401" t="n">
        <v>85</v>
      </c>
      <c r="AJ3401" t="n">
        <v>87</v>
      </c>
      <c r="AK3401" t="n">
        <v>88</v>
      </c>
    </row>
    <row r="3402">
      <c r="A3402" t="inlineStr">
        <is>
          <t>Invested capital</t>
        </is>
      </c>
      <c r="C3402" t="inlineStr">
        <is>
          <t>Billion</t>
        </is>
      </c>
      <c r="D3402" t="inlineStr">
        <is>
          <t>QQQQ</t>
        </is>
      </c>
      <c r="F3402" t="n">
        <v>12</v>
      </c>
      <c r="H3402" t="n">
        <v>15</v>
      </c>
      <c r="I3402" t="n">
        <v>16</v>
      </c>
      <c r="K3402" t="n">
        <v>16</v>
      </c>
      <c r="M3402" t="n">
        <v>19</v>
      </c>
      <c r="N3402" t="n">
        <v>20</v>
      </c>
      <c r="P3402" t="n">
        <v>20</v>
      </c>
      <c r="R3402" t="n">
        <v>24</v>
      </c>
      <c r="S3402" t="n">
        <v>23</v>
      </c>
      <c r="U3402" t="n">
        <v>25</v>
      </c>
    </row>
    <row r="3403">
      <c r="A3403" t="inlineStr">
        <is>
          <t>Uninvested capital</t>
        </is>
      </c>
      <c r="C3403" t="inlineStr">
        <is>
          <t>Billion</t>
        </is>
      </c>
      <c r="D3403" t="inlineStr">
        <is>
          <t>QQQQ</t>
        </is>
      </c>
      <c r="F3403" t="n">
        <v>6</v>
      </c>
      <c r="G3403" t="n">
        <v>9</v>
      </c>
      <c r="H3403" t="n">
        <v>8</v>
      </c>
      <c r="I3403" t="n">
        <v>9</v>
      </c>
      <c r="K3403" t="n">
        <v>10</v>
      </c>
      <c r="L3403" t="n">
        <v>18</v>
      </c>
      <c r="M3403" t="n">
        <v>19</v>
      </c>
      <c r="N3403" t="n">
        <v>20</v>
      </c>
      <c r="P3403" t="n">
        <v>20</v>
      </c>
      <c r="Q3403" t="n">
        <v>18</v>
      </c>
      <c r="R3403" t="n">
        <v>17</v>
      </c>
      <c r="S3403" t="n">
        <v>19</v>
      </c>
      <c r="U3403" t="n">
        <v>22</v>
      </c>
    </row>
    <row r="3404">
      <c r="A3404" t="inlineStr">
        <is>
          <t>Carry eligible capital</t>
        </is>
      </c>
      <c r="C3404" t="inlineStr">
        <is>
          <t>Billion</t>
        </is>
      </c>
      <c r="D3404" t="inlineStr">
        <is>
          <t>QQQQ</t>
        </is>
      </c>
      <c r="F3404" t="n">
        <v>18</v>
      </c>
      <c r="G3404" t="n">
        <v>22</v>
      </c>
      <c r="H3404" t="n">
        <v>23</v>
      </c>
      <c r="I3404" t="n">
        <v>25</v>
      </c>
      <c r="K3404" t="n">
        <v>26</v>
      </c>
      <c r="L3404" t="n">
        <v>39</v>
      </c>
      <c r="M3404" t="n">
        <v>38</v>
      </c>
      <c r="N3404" t="n">
        <v>40</v>
      </c>
      <c r="P3404" t="n">
        <v>40</v>
      </c>
      <c r="Q3404" t="n">
        <v>40</v>
      </c>
      <c r="R3404" t="n">
        <v>41</v>
      </c>
      <c r="S3404" t="n">
        <v>42</v>
      </c>
      <c r="U3404" t="n">
        <v>47</v>
      </c>
      <c r="V3404" t="n">
        <v>47</v>
      </c>
      <c r="W3404" t="n">
        <v>50</v>
      </c>
      <c r="X3404" t="n">
        <v>58</v>
      </c>
      <c r="Z3404" t="n">
        <v>59</v>
      </c>
      <c r="AA3404" t="n">
        <v>72</v>
      </c>
      <c r="AB3404" t="n">
        <v>115</v>
      </c>
      <c r="AC3404" t="n">
        <v>120</v>
      </c>
      <c r="AE3404" t="n">
        <v>120</v>
      </c>
      <c r="AF3404" t="n">
        <v>122</v>
      </c>
      <c r="AG3404" t="n">
        <v>135</v>
      </c>
      <c r="AH3404" t="n">
        <v>140</v>
      </c>
      <c r="AJ3404" t="n">
        <v>143</v>
      </c>
      <c r="AK3404" t="n">
        <v>144</v>
      </c>
      <c r="AL3404" t="n">
        <v>159</v>
      </c>
      <c r="AM3404" t="n">
        <v>174</v>
      </c>
      <c r="AO3404" t="n">
        <v>171</v>
      </c>
      <c r="AP3404" t="n">
        <v>176</v>
      </c>
      <c r="AQ3404" t="n">
        <v>193</v>
      </c>
      <c r="AR3404" t="n">
        <v>218.1</v>
      </c>
      <c r="AT3404" t="n">
        <v>213.1</v>
      </c>
    </row>
    <row r="3405">
      <c r="A3405" t="inlineStr">
        <is>
          <t>Carry eligible capital-c</t>
        </is>
      </c>
      <c r="M3405">
        <f>SUM(M3400:M3401)</f>
        <v/>
      </c>
      <c r="R3405">
        <f>SUM(R3400:R3401)</f>
        <v/>
      </c>
      <c r="W3405">
        <f>SUM(W3400:W3401)</f>
        <v/>
      </c>
      <c r="AB3405">
        <f>SUM(AB3400:AB3401)</f>
        <v/>
      </c>
      <c r="AG3405">
        <f>SUM(AG3400:AG3401)</f>
        <v/>
      </c>
    </row>
    <row r="3406">
      <c r="A3406" t="inlineStr">
        <is>
          <t>Sum check 1</t>
        </is>
      </c>
      <c r="M3406">
        <f>M3404-M3405</f>
        <v/>
      </c>
      <c r="R3406">
        <f>R3404-R3405</f>
        <v/>
      </c>
      <c r="W3406">
        <f>W3404-W3405</f>
        <v/>
      </c>
      <c r="AB3406">
        <f>AB3404-AB3405</f>
        <v/>
      </c>
      <c r="AG3406">
        <f>AG3404-AG3405</f>
        <v/>
      </c>
    </row>
    <row r="3407">
      <c r="A3407" t="inlineStr">
        <is>
          <t>Sum check 2</t>
        </is>
      </c>
      <c r="F3407">
        <f>F3404-SUM(F3402:F3403)</f>
        <v/>
      </c>
      <c r="H3407">
        <f>H3404-SUM(H3402:H3403)</f>
        <v/>
      </c>
      <c r="I3407">
        <f>I3404-SUM(I3402:I3403)</f>
        <v/>
      </c>
      <c r="K3407">
        <f>K3404-SUM(K3402:K3403)</f>
        <v/>
      </c>
      <c r="M3407">
        <f>M3404-SUM(M3402:M3403)</f>
        <v/>
      </c>
      <c r="N3407">
        <f>N3404-SUM(N3402:N3403)</f>
        <v/>
      </c>
      <c r="P3407">
        <f>P3404-SUM(P3402:P3403)</f>
        <v/>
      </c>
      <c r="R3407">
        <f>R3404-SUM(R3402:R3403)</f>
        <v/>
      </c>
      <c r="S3407">
        <f>S3404-SUM(S3402:S3403)</f>
        <v/>
      </c>
      <c r="U3407">
        <f>U3404-SUM(U3402:U3403)</f>
        <v/>
      </c>
    </row>
    <row r="3409">
      <c r="A3409" t="inlineStr">
        <is>
          <t>Total carry eligible capital</t>
        </is>
      </c>
      <c r="C3409" t="inlineStr">
        <is>
          <t>Billion</t>
        </is>
      </c>
      <c r="D3409" t="inlineStr">
        <is>
          <t>QQQQ</t>
        </is>
      </c>
      <c r="K3409" t="n">
        <v>36</v>
      </c>
    </row>
    <row r="3410">
      <c r="A3410" t="inlineStr">
        <is>
          <t>Uninvested capital</t>
        </is>
      </c>
      <c r="C3410" t="inlineStr">
        <is>
          <t>Billion</t>
        </is>
      </c>
      <c r="D3410" t="inlineStr">
        <is>
          <t>QQQQ</t>
        </is>
      </c>
      <c r="K3410" t="n">
        <v>18</v>
      </c>
    </row>
    <row r="3412">
      <c r="A3412" t="inlineStr">
        <is>
          <t>IFRS</t>
        </is>
      </c>
    </row>
    <row r="3413">
      <c r="A3413" t="inlineStr">
        <is>
          <t>Brookfield property partners L.P. (BPY)</t>
        </is>
      </c>
      <c r="C3413" t="inlineStr">
        <is>
          <t>Million</t>
        </is>
      </c>
      <c r="D3413" t="inlineStr">
        <is>
          <t>QQQQ</t>
        </is>
      </c>
      <c r="F3413" t="n">
        <v>13870</v>
      </c>
      <c r="G3413" t="n">
        <v>14621</v>
      </c>
      <c r="H3413" t="n">
        <v>14424</v>
      </c>
      <c r="I3413" t="n">
        <v>14888</v>
      </c>
      <c r="K3413" t="n">
        <v>14821</v>
      </c>
      <c r="L3413" t="n">
        <v>14780</v>
      </c>
      <c r="M3413" t="n">
        <v>15524</v>
      </c>
      <c r="N3413" t="n">
        <v>15371</v>
      </c>
      <c r="P3413" t="n">
        <v>15227</v>
      </c>
      <c r="Q3413" t="n">
        <v>15240</v>
      </c>
      <c r="R3413" t="n">
        <v>15374</v>
      </c>
      <c r="S3413" t="n">
        <v>15388</v>
      </c>
      <c r="U3413" t="n">
        <v>15639</v>
      </c>
      <c r="V3413" t="n">
        <v>15642</v>
      </c>
      <c r="W3413" t="n">
        <v>14902</v>
      </c>
      <c r="X3413" t="n">
        <v>15595</v>
      </c>
      <c r="Z3413" t="n">
        <v>15455</v>
      </c>
      <c r="AA3413" t="n">
        <v>15307</v>
      </c>
      <c r="AB3413" t="n">
        <v>15178</v>
      </c>
      <c r="AC3413" t="n">
        <v>15786</v>
      </c>
      <c r="AE3413" t="n">
        <v>15299</v>
      </c>
      <c r="AF3413" t="n">
        <v>14423</v>
      </c>
      <c r="AG3413" t="n">
        <v>15193</v>
      </c>
      <c r="AH3413" t="n">
        <v>15538</v>
      </c>
      <c r="AJ3413" t="n">
        <v>15557</v>
      </c>
      <c r="AK3413" t="n">
        <v>15829</v>
      </c>
    </row>
    <row r="3414">
      <c r="A3414" t="inlineStr">
        <is>
          <t>BPY preferred shares</t>
        </is>
      </c>
      <c r="C3414" t="inlineStr">
        <is>
          <t>Million</t>
        </is>
      </c>
      <c r="D3414" t="inlineStr">
        <is>
          <t>QQQQ</t>
        </is>
      </c>
      <c r="F3414" t="n">
        <v>1275</v>
      </c>
      <c r="G3414" t="n">
        <v>1275</v>
      </c>
      <c r="H3414" t="n">
        <v>1275</v>
      </c>
      <c r="I3414" t="n">
        <v>1275</v>
      </c>
      <c r="K3414" t="n">
        <v>1275</v>
      </c>
      <c r="L3414" t="n">
        <v>1275</v>
      </c>
      <c r="M3414" t="n">
        <v>1265</v>
      </c>
      <c r="N3414" t="n">
        <v>1265</v>
      </c>
      <c r="P3414" t="n">
        <v>1265</v>
      </c>
      <c r="Q3414" t="n">
        <v>1265</v>
      </c>
      <c r="R3414" t="n">
        <v>1265</v>
      </c>
      <c r="S3414" t="n">
        <v>1265</v>
      </c>
      <c r="U3414" t="n">
        <v>1265</v>
      </c>
      <c r="V3414" t="n">
        <v>1265</v>
      </c>
      <c r="W3414" t="n">
        <v>765</v>
      </c>
    </row>
    <row r="3415">
      <c r="A3415" t="inlineStr">
        <is>
          <t>Total</t>
        </is>
      </c>
      <c r="C3415" t="inlineStr">
        <is>
          <t>Million</t>
        </is>
      </c>
      <c r="D3415" t="inlineStr">
        <is>
          <t>QQQQ</t>
        </is>
      </c>
      <c r="M3415" t="n">
        <v>16789</v>
      </c>
      <c r="N3415" t="n">
        <v>16636</v>
      </c>
      <c r="P3415" t="n">
        <v>16492</v>
      </c>
      <c r="Q3415" t="n">
        <v>16505</v>
      </c>
      <c r="R3415" t="n">
        <v>16639</v>
      </c>
      <c r="S3415" t="n">
        <v>16653</v>
      </c>
      <c r="U3415" t="n">
        <v>16904</v>
      </c>
      <c r="V3415" t="n">
        <v>16907</v>
      </c>
      <c r="W3415" t="n">
        <v>15667</v>
      </c>
    </row>
    <row r="3416">
      <c r="A3416" t="inlineStr">
        <is>
          <t>Total-c</t>
        </is>
      </c>
      <c r="M3416">
        <f>SUM(M3413:M3414)</f>
        <v/>
      </c>
      <c r="N3416">
        <f>SUM(N3413:N3414)</f>
        <v/>
      </c>
      <c r="P3416">
        <f>SUM(P3413:P3414)</f>
        <v/>
      </c>
      <c r="Q3416">
        <f>SUM(Q3413:Q3414)</f>
        <v/>
      </c>
      <c r="R3416">
        <f>SUM(R3413:R3414)</f>
        <v/>
      </c>
      <c r="S3416">
        <f>SUM(S3413:S3414)</f>
        <v/>
      </c>
      <c r="U3416">
        <f>SUM(U3413:U3414)</f>
        <v/>
      </c>
      <c r="V3416">
        <f>SUM(V3413:V3414)</f>
        <v/>
      </c>
      <c r="W3416">
        <f>SUM(W3413:W3414)</f>
        <v/>
      </c>
    </row>
    <row r="3417">
      <c r="A3417" t="inlineStr">
        <is>
          <t>Sum check</t>
        </is>
      </c>
      <c r="M3417">
        <f>M3415-M3416</f>
        <v/>
      </c>
      <c r="N3417">
        <f>N3415-N3416</f>
        <v/>
      </c>
      <c r="P3417">
        <f>P3415-P3416</f>
        <v/>
      </c>
      <c r="Q3417">
        <f>Q3415-Q3416</f>
        <v/>
      </c>
      <c r="R3417">
        <f>R3415-R3416</f>
        <v/>
      </c>
      <c r="S3417">
        <f>S3415-S3416</f>
        <v/>
      </c>
      <c r="U3417">
        <f>U3415-U3416</f>
        <v/>
      </c>
      <c r="V3417">
        <f>V3415-V3416</f>
        <v/>
      </c>
      <c r="W3417">
        <f>W3415-W3416</f>
        <v/>
      </c>
    </row>
    <row r="3419">
      <c r="A3419" t="inlineStr">
        <is>
          <t>BAM</t>
        </is>
      </c>
      <c r="C3419" t="inlineStr">
        <is>
          <t>Million</t>
        </is>
      </c>
      <c r="D3419" t="inlineStr">
        <is>
          <t>QQQQ</t>
        </is>
      </c>
      <c r="AR3419" t="n">
        <v>4468</v>
      </c>
    </row>
    <row r="3420">
      <c r="A3420" t="inlineStr">
        <is>
          <t>Brookfield Renewable partners (BEP)</t>
        </is>
      </c>
      <c r="C3420" t="inlineStr">
        <is>
          <t>Million</t>
        </is>
      </c>
      <c r="D3420" t="inlineStr">
        <is>
          <t>QQQQ</t>
        </is>
      </c>
      <c r="F3420" t="n">
        <v>3481</v>
      </c>
      <c r="G3420" t="n">
        <v>3487</v>
      </c>
      <c r="H3420" t="n">
        <v>3106</v>
      </c>
      <c r="I3420" t="n">
        <v>3405</v>
      </c>
      <c r="K3420" t="n">
        <v>3527</v>
      </c>
      <c r="L3420" t="n">
        <v>3915</v>
      </c>
      <c r="M3420" t="n">
        <v>3810</v>
      </c>
      <c r="N3420" t="n">
        <v>3793</v>
      </c>
      <c r="P3420" t="n">
        <v>3773</v>
      </c>
      <c r="Q3420" t="n">
        <v>3642</v>
      </c>
      <c r="R3420" t="n">
        <v>3793</v>
      </c>
      <c r="S3420" t="n">
        <v>4143</v>
      </c>
      <c r="U3420" t="n">
        <v>4084</v>
      </c>
      <c r="V3420" t="n">
        <v>3801</v>
      </c>
      <c r="W3420" t="n">
        <v>3625</v>
      </c>
      <c r="X3420" t="n">
        <v>4749</v>
      </c>
      <c r="Z3420" t="n">
        <v>4679</v>
      </c>
      <c r="AA3420" t="n">
        <v>4600</v>
      </c>
      <c r="AB3420" t="n">
        <v>4320</v>
      </c>
      <c r="AC3420" t="n">
        <v>4810</v>
      </c>
      <c r="AE3420" t="n">
        <v>4243</v>
      </c>
      <c r="AF3420" t="n">
        <v>3867</v>
      </c>
      <c r="AG3420" t="n">
        <v>3856</v>
      </c>
      <c r="AH3420" t="n">
        <v>4573</v>
      </c>
      <c r="AJ3420" t="n">
        <v>3956</v>
      </c>
      <c r="AK3420" t="n">
        <v>3911</v>
      </c>
      <c r="AL3420" t="n">
        <v>3619</v>
      </c>
      <c r="AM3420" t="n">
        <v>4641</v>
      </c>
      <c r="AO3420" t="n">
        <v>4702</v>
      </c>
      <c r="AP3420" t="n">
        <v>4446</v>
      </c>
      <c r="AQ3420" t="n">
        <v>4190</v>
      </c>
      <c r="AR3420" t="n">
        <v>4635</v>
      </c>
    </row>
    <row r="3421">
      <c r="A3421" t="inlineStr">
        <is>
          <t>Brookfield infrastructure partners L.P. (BIP)</t>
        </is>
      </c>
      <c r="C3421" t="inlineStr">
        <is>
          <t>Million</t>
        </is>
      </c>
      <c r="D3421" t="inlineStr">
        <is>
          <t>QQQQ</t>
        </is>
      </c>
      <c r="F3421" t="n">
        <v>1307</v>
      </c>
      <c r="G3421" t="n">
        <v>1569</v>
      </c>
      <c r="H3421" t="n">
        <v>1470</v>
      </c>
      <c r="I3421" t="n">
        <v>1585</v>
      </c>
      <c r="K3421" t="n">
        <v>1610</v>
      </c>
      <c r="L3421" t="n">
        <v>1638</v>
      </c>
      <c r="M3421" t="n">
        <v>1599</v>
      </c>
      <c r="N3421" t="n">
        <v>1934</v>
      </c>
      <c r="P3421" t="n">
        <v>1881</v>
      </c>
      <c r="Q3421" t="n">
        <v>1783</v>
      </c>
      <c r="R3421" t="n">
        <v>2080</v>
      </c>
      <c r="S3421" t="n">
        <v>2098</v>
      </c>
      <c r="U3421" t="n">
        <v>2105</v>
      </c>
      <c r="V3421" t="n">
        <v>1920</v>
      </c>
      <c r="W3421" t="n">
        <v>1815</v>
      </c>
      <c r="X3421" t="n">
        <v>1916</v>
      </c>
      <c r="Z3421" t="n">
        <v>1958</v>
      </c>
      <c r="AA3421" t="n">
        <v>1913</v>
      </c>
      <c r="AB3421" t="n">
        <v>2000</v>
      </c>
      <c r="AC3421" t="n">
        <v>2141</v>
      </c>
      <c r="AE3421" t="n">
        <v>1888</v>
      </c>
      <c r="AF3421" t="n">
        <v>1794</v>
      </c>
      <c r="AG3421" t="n">
        <v>1674</v>
      </c>
      <c r="AH3421" t="n">
        <v>1920</v>
      </c>
      <c r="AJ3421" t="n">
        <v>1874</v>
      </c>
      <c r="AK3421" t="n">
        <v>1939</v>
      </c>
      <c r="AL3421" t="n">
        <v>1915</v>
      </c>
      <c r="AM3421" t="n">
        <v>2696</v>
      </c>
      <c r="AO3421" t="n">
        <v>2713</v>
      </c>
      <c r="AP3421" t="n">
        <v>2564</v>
      </c>
      <c r="AQ3421" t="n">
        <v>2462</v>
      </c>
      <c r="AR3421" t="n">
        <v>2524</v>
      </c>
    </row>
    <row r="3422">
      <c r="A3422" t="inlineStr">
        <is>
          <t>Brookfield business partners L.P. (BBU)</t>
        </is>
      </c>
      <c r="C3422" t="inlineStr">
        <is>
          <t>Million</t>
        </is>
      </c>
      <c r="D3422" t="inlineStr">
        <is>
          <t>QQQQ</t>
        </is>
      </c>
      <c r="L3422" t="n">
        <v>1667</v>
      </c>
      <c r="M3422" t="n">
        <v>1668</v>
      </c>
      <c r="N3422" t="n">
        <v>1865</v>
      </c>
      <c r="P3422" t="n">
        <v>1926</v>
      </c>
      <c r="Q3422" t="n">
        <v>1928</v>
      </c>
      <c r="R3422" t="n">
        <v>2189</v>
      </c>
      <c r="S3422" t="n">
        <v>2064</v>
      </c>
      <c r="U3422" t="n">
        <v>1827</v>
      </c>
      <c r="V3422" t="n">
        <v>1921</v>
      </c>
      <c r="W3422" t="n">
        <v>1982</v>
      </c>
      <c r="X3422" t="n">
        <v>2017</v>
      </c>
      <c r="Z3422" t="n">
        <v>2065</v>
      </c>
      <c r="AA3422" t="n">
        <v>2454</v>
      </c>
      <c r="AB3422" t="n">
        <v>2410</v>
      </c>
      <c r="AC3422" t="n">
        <v>2389</v>
      </c>
      <c r="AE3422" t="n">
        <v>1874</v>
      </c>
      <c r="AF3422" t="n">
        <v>1893</v>
      </c>
      <c r="AG3422" t="n">
        <v>1891</v>
      </c>
      <c r="AH3422" t="n">
        <v>2175</v>
      </c>
      <c r="AJ3422" t="n">
        <v>2562</v>
      </c>
      <c r="AK3422" t="n">
        <v>2735</v>
      </c>
      <c r="AL3422" t="n">
        <v>2706</v>
      </c>
      <c r="AM3422" t="n">
        <v>2803</v>
      </c>
      <c r="AO3422" t="n">
        <v>2829</v>
      </c>
      <c r="AP3422" t="n">
        <v>2768</v>
      </c>
      <c r="AQ3422" t="n">
        <v>2616</v>
      </c>
      <c r="AR3422" t="n">
        <v>2439</v>
      </c>
    </row>
    <row r="3423">
      <c r="A3423" t="inlineStr">
        <is>
          <t>Corporate cash and financial assets</t>
        </is>
      </c>
      <c r="C3423" t="inlineStr">
        <is>
          <t>Million</t>
        </is>
      </c>
      <c r="D3423" t="inlineStr">
        <is>
          <t>QQQQ</t>
        </is>
      </c>
      <c r="F3423" t="n">
        <v>919</v>
      </c>
      <c r="G3423" t="n">
        <v>805</v>
      </c>
      <c r="H3423" t="n">
        <v>1173</v>
      </c>
      <c r="I3423" t="n">
        <v>1018</v>
      </c>
      <c r="K3423" t="n">
        <v>1440</v>
      </c>
      <c r="L3423" t="n">
        <v>1070</v>
      </c>
      <c r="M3423" t="n">
        <v>1187</v>
      </c>
      <c r="N3423" t="n">
        <v>1207</v>
      </c>
      <c r="P3423" t="n">
        <v>1732</v>
      </c>
      <c r="Q3423" t="n">
        <v>1341</v>
      </c>
      <c r="R3423" t="n">
        <v>1938</v>
      </c>
      <c r="S3423" t="n">
        <v>2255</v>
      </c>
      <c r="U3423" t="n">
        <v>2889</v>
      </c>
      <c r="V3423" t="n">
        <v>3401</v>
      </c>
      <c r="W3423" t="n">
        <v>2341</v>
      </c>
      <c r="X3423" t="n">
        <v>2275</v>
      </c>
      <c r="Z3423" t="n">
        <v>3894</v>
      </c>
      <c r="AA3423" t="n">
        <v>4023</v>
      </c>
      <c r="AB3423" t="n">
        <v>1641</v>
      </c>
      <c r="AC3423" t="n">
        <v>2181</v>
      </c>
      <c r="AE3423" t="n">
        <v>1949</v>
      </c>
      <c r="AF3423" t="n">
        <v>3229</v>
      </c>
      <c r="AG3423" t="n">
        <v>3675</v>
      </c>
      <c r="AH3423" t="n">
        <v>4456</v>
      </c>
      <c r="AJ3423" t="n">
        <v>6234</v>
      </c>
      <c r="AK3423" t="n">
        <v>6199</v>
      </c>
      <c r="AL3423" t="n">
        <v>3042</v>
      </c>
      <c r="AM3423" t="n">
        <v>3522</v>
      </c>
      <c r="AO3423" t="n">
        <v>4107</v>
      </c>
      <c r="AP3423" t="n">
        <v>2680</v>
      </c>
      <c r="AQ3423" t="n">
        <v>3065</v>
      </c>
      <c r="AR3423" t="n">
        <v>2893</v>
      </c>
    </row>
    <row r="3424">
      <c r="A3424" t="inlineStr">
        <is>
          <t>Other listed investments</t>
        </is>
      </c>
      <c r="C3424" t="inlineStr">
        <is>
          <t>Million</t>
        </is>
      </c>
      <c r="D3424" t="inlineStr">
        <is>
          <t>QQQQ</t>
        </is>
      </c>
      <c r="X3424" t="n">
        <v>1949</v>
      </c>
      <c r="Z3424" t="n">
        <v>2011</v>
      </c>
      <c r="AA3424" t="n">
        <v>1894</v>
      </c>
      <c r="AB3424" t="n">
        <v>1880</v>
      </c>
      <c r="AC3424" t="n">
        <v>1368</v>
      </c>
      <c r="AE3424" t="n">
        <v>1300</v>
      </c>
      <c r="AF3424" t="n">
        <v>1316</v>
      </c>
      <c r="AG3424" t="n">
        <v>1390</v>
      </c>
      <c r="AH3424" t="n">
        <v>1481</v>
      </c>
      <c r="AJ3424" t="n">
        <v>856</v>
      </c>
      <c r="AK3424" t="n">
        <v>598</v>
      </c>
    </row>
    <row r="3425">
      <c r="A3425" t="inlineStr">
        <is>
          <t>Norbord</t>
        </is>
      </c>
      <c r="C3425" t="inlineStr">
        <is>
          <t>Million</t>
        </is>
      </c>
      <c r="D3425" t="inlineStr">
        <is>
          <t>QQQQ</t>
        </is>
      </c>
      <c r="F3425" t="n">
        <v>245</v>
      </c>
      <c r="G3425" t="n">
        <v>239</v>
      </c>
      <c r="H3425" t="n">
        <v>223</v>
      </c>
      <c r="I3425" t="n">
        <v>224</v>
      </c>
      <c r="K3425" t="n">
        <v>227</v>
      </c>
      <c r="L3425" t="n">
        <v>237</v>
      </c>
      <c r="M3425" t="n">
        <v>252</v>
      </c>
      <c r="N3425" t="n">
        <v>276</v>
      </c>
      <c r="P3425" t="n">
        <v>295</v>
      </c>
      <c r="Q3425" t="n">
        <v>330</v>
      </c>
      <c r="R3425" t="n">
        <v>359</v>
      </c>
      <c r="S3425" t="n">
        <v>1364</v>
      </c>
      <c r="U3425" t="n">
        <v>1419</v>
      </c>
      <c r="V3425" t="n">
        <v>1412</v>
      </c>
      <c r="W3425" t="n">
        <v>1332</v>
      </c>
    </row>
    <row r="3426">
      <c r="A3426" t="inlineStr">
        <is>
          <t>Acadian timber</t>
        </is>
      </c>
      <c r="C3426" t="inlineStr">
        <is>
          <t>Million</t>
        </is>
      </c>
      <c r="D3426" t="inlineStr">
        <is>
          <t>QQQQ</t>
        </is>
      </c>
      <c r="F3426" t="n">
        <v>80</v>
      </c>
      <c r="G3426" t="n">
        <v>80</v>
      </c>
      <c r="H3426" t="n">
        <v>76</v>
      </c>
      <c r="I3426" t="n">
        <v>77</v>
      </c>
      <c r="K3426" t="n">
        <v>81</v>
      </c>
      <c r="L3426" t="n">
        <v>81</v>
      </c>
      <c r="M3426" t="n">
        <v>79</v>
      </c>
      <c r="N3426" t="n">
        <v>79</v>
      </c>
      <c r="P3426" t="n">
        <v>80</v>
      </c>
      <c r="Q3426" t="n">
        <v>82</v>
      </c>
      <c r="R3426" t="n">
        <v>85</v>
      </c>
      <c r="S3426" t="n">
        <v>88</v>
      </c>
      <c r="U3426" t="n">
        <v>85</v>
      </c>
      <c r="V3426" t="n">
        <v>81</v>
      </c>
      <c r="W3426" t="n">
        <v>86</v>
      </c>
    </row>
    <row r="3427">
      <c r="A3427" t="inlineStr">
        <is>
          <t>Other listed-Private equity</t>
        </is>
      </c>
      <c r="C3427" t="inlineStr">
        <is>
          <t>Million</t>
        </is>
      </c>
      <c r="D3427" t="inlineStr">
        <is>
          <t>QQQQ</t>
        </is>
      </c>
      <c r="F3427" t="n">
        <v>442</v>
      </c>
      <c r="G3427" t="n">
        <v>415</v>
      </c>
      <c r="H3427" t="n">
        <v>172</v>
      </c>
      <c r="I3427" t="n">
        <v>150</v>
      </c>
      <c r="K3427" t="n">
        <v>295</v>
      </c>
      <c r="L3427" t="n">
        <v>434</v>
      </c>
      <c r="M3427" t="n">
        <v>432</v>
      </c>
      <c r="N3427" t="n">
        <v>516</v>
      </c>
      <c r="P3427" t="n">
        <v>459</v>
      </c>
      <c r="Q3427" t="n">
        <v>447</v>
      </c>
      <c r="R3427" t="n">
        <v>484</v>
      </c>
      <c r="S3427" t="n">
        <v>467</v>
      </c>
      <c r="U3427" t="n">
        <v>520</v>
      </c>
      <c r="V3427" t="n">
        <v>589</v>
      </c>
      <c r="W3427" t="n">
        <v>622</v>
      </c>
    </row>
    <row r="3428">
      <c r="A3428" t="inlineStr">
        <is>
          <t>Total</t>
        </is>
      </c>
      <c r="C3428" t="inlineStr">
        <is>
          <t>Million</t>
        </is>
      </c>
      <c r="D3428" t="inlineStr">
        <is>
          <t>QQQQ</t>
        </is>
      </c>
      <c r="AL3428" t="n">
        <v>11282</v>
      </c>
      <c r="AM3428" t="n">
        <v>13662</v>
      </c>
      <c r="AO3428" t="n">
        <v>14351</v>
      </c>
      <c r="AP3428" t="n">
        <v>12458</v>
      </c>
      <c r="AQ3428" t="n">
        <v>12333</v>
      </c>
    </row>
    <row r="3429">
      <c r="A3429" t="inlineStr">
        <is>
          <t>Total-c</t>
        </is>
      </c>
      <c r="AL3429">
        <f>SUM(AL3413:AL3414,AL3419:AL3423,AL3424:AL3427)</f>
        <v/>
      </c>
      <c r="AM3429">
        <f>SUM(AM3413:AM3414,AM3419:AM3423,AM3424:AM3427)</f>
        <v/>
      </c>
      <c r="AO3429">
        <f>SUM(AO3413:AO3414,AO3419:AO3423,AO3424:AO3427)</f>
        <v/>
      </c>
      <c r="AP3429">
        <f>SUM(AP3413:AP3414,AP3419:AP3423,AP3424:AP3427)</f>
        <v/>
      </c>
      <c r="AQ3429">
        <f>SUM(AQ3413:AQ3414,AQ3419:AQ3423,AQ3424:AQ3427)</f>
        <v/>
      </c>
    </row>
    <row r="3430">
      <c r="A3430" t="inlineStr">
        <is>
          <t>Sum check</t>
        </is>
      </c>
      <c r="AL3430">
        <f>AL3428-AL3429</f>
        <v/>
      </c>
      <c r="AM3430">
        <f>AM3428-AM3429</f>
        <v/>
      </c>
      <c r="AO3430">
        <f>AO3428-AO3429</f>
        <v/>
      </c>
      <c r="AP3430">
        <f>AP3428-AP3429</f>
        <v/>
      </c>
      <c r="AQ3430">
        <f>AQ3428-AQ3429</f>
        <v/>
      </c>
    </row>
    <row r="3432">
      <c r="A3432" t="inlineStr">
        <is>
          <t>Total</t>
        </is>
      </c>
      <c r="C3432" t="inlineStr">
        <is>
          <t>Million</t>
        </is>
      </c>
      <c r="D3432" t="inlineStr">
        <is>
          <t>QQQQ</t>
        </is>
      </c>
      <c r="U3432" t="n">
        <v>26424</v>
      </c>
      <c r="V3432" t="n">
        <v>26042</v>
      </c>
    </row>
    <row r="3433">
      <c r="A3433" t="inlineStr">
        <is>
          <t>Total-c</t>
        </is>
      </c>
      <c r="U3433">
        <f>SUM(U3424:U3426,U3413:U3414,U3420:U3422)</f>
        <v/>
      </c>
      <c r="V3433">
        <f>SUM(V3424:V3426,V3413:V3414,V3420:V3422)</f>
        <v/>
      </c>
    </row>
    <row r="3434">
      <c r="A3434" t="inlineStr">
        <is>
          <t>Sum check</t>
        </is>
      </c>
      <c r="U3434">
        <f>U3432-U3433</f>
        <v/>
      </c>
      <c r="V3434">
        <f>V3432-V3433</f>
        <v/>
      </c>
    </row>
    <row r="3436">
      <c r="A3436" t="inlineStr">
        <is>
          <t>Total</t>
        </is>
      </c>
      <c r="C3436" t="inlineStr">
        <is>
          <t>Million</t>
        </is>
      </c>
      <c r="D3436" t="inlineStr">
        <is>
          <t>QQQQ</t>
        </is>
      </c>
      <c r="W3436" t="n">
        <v>25129</v>
      </c>
      <c r="X3436" t="n">
        <v>26226</v>
      </c>
      <c r="Z3436" t="n">
        <v>26168</v>
      </c>
      <c r="AA3436" t="n">
        <v>26168</v>
      </c>
      <c r="AB3436" t="n">
        <v>25788</v>
      </c>
      <c r="AC3436" t="n">
        <v>26494</v>
      </c>
      <c r="AE3436" t="n">
        <v>24604</v>
      </c>
      <c r="AF3436" t="n">
        <v>23293</v>
      </c>
      <c r="AG3436" t="n">
        <v>24004</v>
      </c>
      <c r="AH3436" t="n">
        <v>25687</v>
      </c>
      <c r="AJ3436" t="n">
        <v>24805</v>
      </c>
      <c r="AK3436" t="n">
        <v>25012</v>
      </c>
      <c r="AR3436" t="n">
        <v>14066</v>
      </c>
    </row>
    <row r="3437">
      <c r="A3437" t="inlineStr">
        <is>
          <t>Total-c</t>
        </is>
      </c>
      <c r="W3437">
        <f>SUM(W3419:W3422,W3413:W3414,W3424:W3427)</f>
        <v/>
      </c>
      <c r="X3437">
        <f>SUM(X3419:X3422,X3413:X3414,X3424:X3427)</f>
        <v/>
      </c>
      <c r="Z3437">
        <f>SUM(Z3419:Z3422,Z3413:Z3414,Z3424:Z3427)</f>
        <v/>
      </c>
      <c r="AA3437">
        <f>SUM(AA3419:AA3422,AA3413:AA3414,AA3424:AA3427)</f>
        <v/>
      </c>
      <c r="AB3437">
        <f>SUM(AB3419:AB3422,AB3413:AB3414,AB3424:AB3427)</f>
        <v/>
      </c>
      <c r="AC3437">
        <f>SUM(AC3419:AC3422,AC3413:AC3414,AC3424:AC3427)</f>
        <v/>
      </c>
      <c r="AE3437">
        <f>SUM(AE3419:AE3422,AE3413:AE3414,AE3424:AE3427)</f>
        <v/>
      </c>
      <c r="AF3437">
        <f>SUM(AF3419:AF3422,AF3413:AF3414,AF3424:AF3427)</f>
        <v/>
      </c>
      <c r="AG3437">
        <f>SUM(AG3419:AG3422,AG3413:AG3414,AG3424:AG3427)</f>
        <v/>
      </c>
      <c r="AH3437">
        <f>SUM(AH3419:AH3422,AH3413:AH3414,AH3424:AH3427)</f>
        <v/>
      </c>
      <c r="AJ3437">
        <f>SUM(AJ3419:AJ3422,AJ3413:AJ3414,AJ3424:AJ3427)</f>
        <v/>
      </c>
      <c r="AK3437">
        <f>SUM(AK3419:AK3422,AK3413:AK3414,AK3424:AK3427)</f>
        <v/>
      </c>
      <c r="AR3437">
        <f>SUM(AR3419:AR3422,AR3413:AR3414,AR3424:AR3427)</f>
        <v/>
      </c>
    </row>
    <row r="3438">
      <c r="A3438" t="inlineStr">
        <is>
          <t>Sum check</t>
        </is>
      </c>
      <c r="W3438">
        <f>W3436-W3437</f>
        <v/>
      </c>
      <c r="X3438">
        <f>X3436-X3437</f>
        <v/>
      </c>
      <c r="Z3438">
        <f>Z3436-Z3437</f>
        <v/>
      </c>
      <c r="AA3438">
        <f>AA3436-AA3437</f>
        <v/>
      </c>
      <c r="AB3438">
        <f>AB3436-AB3437</f>
        <v/>
      </c>
      <c r="AC3438">
        <f>AC3436-AC3437</f>
        <v/>
      </c>
      <c r="AE3438">
        <f>AE3436-AE3437</f>
        <v/>
      </c>
      <c r="AF3438">
        <f>AF3436-AF3437</f>
        <v/>
      </c>
      <c r="AG3438">
        <f>AG3436-AG3437</f>
        <v/>
      </c>
      <c r="AH3438">
        <f>AH3436-AH3437</f>
        <v/>
      </c>
      <c r="AJ3438">
        <f>AJ3436-AJ3437</f>
        <v/>
      </c>
      <c r="AK3438">
        <f>AK3436-AK3437</f>
        <v/>
      </c>
      <c r="AR3438">
        <f>AR3436-AR3437</f>
        <v/>
      </c>
    </row>
    <row r="3440">
      <c r="A3440" t="inlineStr">
        <is>
          <t>BPG</t>
        </is>
      </c>
      <c r="C3440" t="inlineStr">
        <is>
          <t>Million</t>
        </is>
      </c>
      <c r="D3440" t="inlineStr">
        <is>
          <t>QQQQ</t>
        </is>
      </c>
      <c r="AL3440" t="n">
        <v>30010</v>
      </c>
      <c r="AM3440" t="n">
        <v>32004</v>
      </c>
      <c r="AO3440" t="n">
        <v>32682</v>
      </c>
      <c r="AP3440" t="n">
        <v>31542</v>
      </c>
      <c r="AQ3440" t="n">
        <v>31041</v>
      </c>
      <c r="AR3440" t="n">
        <v>31868</v>
      </c>
    </row>
    <row r="3441">
      <c r="A3441" t="inlineStr">
        <is>
          <t>Insurance solutions</t>
        </is>
      </c>
      <c r="C3441" t="inlineStr">
        <is>
          <t>Million</t>
        </is>
      </c>
      <c r="D3441" t="inlineStr">
        <is>
          <t>QQQQ</t>
        </is>
      </c>
      <c r="AP3441" t="n">
        <v>3868</v>
      </c>
      <c r="AQ3441" t="n">
        <v>3868</v>
      </c>
      <c r="AR3441" t="n">
        <v>3996</v>
      </c>
    </row>
    <row r="3442">
      <c r="A3442" t="inlineStr">
        <is>
          <t>Other investments</t>
        </is>
      </c>
      <c r="C3442" t="inlineStr">
        <is>
          <t>Million</t>
        </is>
      </c>
      <c r="D3442" t="inlineStr">
        <is>
          <t>QQQQ</t>
        </is>
      </c>
      <c r="AL3442" t="n">
        <v>6526</v>
      </c>
      <c r="AM3442" t="n">
        <v>6190</v>
      </c>
      <c r="AO3442" t="n">
        <v>5904</v>
      </c>
      <c r="AP3442" t="n">
        <v>4780</v>
      </c>
      <c r="AQ3442" t="n">
        <v>3660</v>
      </c>
      <c r="AR3442" t="n">
        <v>3494</v>
      </c>
    </row>
    <row r="3443">
      <c r="A3443" t="inlineStr">
        <is>
          <t>Total investments</t>
        </is>
      </c>
      <c r="C3443" t="inlineStr">
        <is>
          <t>Million</t>
        </is>
      </c>
      <c r="D3443" t="inlineStr">
        <is>
          <t>QQQQ</t>
        </is>
      </c>
      <c r="F3443" t="n">
        <v>21619</v>
      </c>
      <c r="G3443" t="n">
        <v>22491</v>
      </c>
      <c r="H3443" t="n">
        <v>21919</v>
      </c>
      <c r="I3443" t="n">
        <v>22622</v>
      </c>
      <c r="K3443" t="n">
        <v>23276</v>
      </c>
      <c r="L3443" t="n">
        <v>25097</v>
      </c>
      <c r="M3443" t="n">
        <v>25816</v>
      </c>
      <c r="N3443" t="n">
        <v>26306</v>
      </c>
      <c r="P3443" t="n">
        <v>26638</v>
      </c>
      <c r="Q3443" t="n">
        <v>26058</v>
      </c>
      <c r="R3443" t="n">
        <v>27567</v>
      </c>
      <c r="S3443" t="n">
        <v>29132</v>
      </c>
      <c r="U3443" t="n">
        <v>29833</v>
      </c>
      <c r="V3443" t="n">
        <v>30032</v>
      </c>
      <c r="W3443" t="n">
        <v>27470</v>
      </c>
      <c r="X3443" t="n">
        <v>28501</v>
      </c>
      <c r="Z3443" t="n">
        <v>30062</v>
      </c>
      <c r="AA3443" t="n">
        <v>30191</v>
      </c>
      <c r="AB3443" t="n">
        <v>27429</v>
      </c>
      <c r="AC3443" t="n">
        <v>28675</v>
      </c>
      <c r="AE3443" t="n">
        <v>26553</v>
      </c>
      <c r="AF3443" t="n">
        <v>26522</v>
      </c>
      <c r="AG3443" t="n">
        <v>27679</v>
      </c>
      <c r="AH3443" t="n">
        <v>30143</v>
      </c>
      <c r="AJ3443" t="n">
        <v>31039</v>
      </c>
      <c r="AK3443" t="n">
        <v>31211</v>
      </c>
      <c r="AL3443" t="n">
        <v>47818</v>
      </c>
      <c r="AM3443" t="n">
        <v>51856</v>
      </c>
      <c r="AO3443" t="n">
        <v>52937</v>
      </c>
      <c r="AP3443" t="n">
        <v>52648</v>
      </c>
      <c r="AQ3443" t="n">
        <v>50902</v>
      </c>
      <c r="AR3443" t="n">
        <v>56317</v>
      </c>
    </row>
    <row r="3444">
      <c r="A3444" t="inlineStr">
        <is>
          <t>Total investments-c</t>
        </is>
      </c>
      <c r="F3444">
        <f>SUM(F3440:F3442,F3419:F3427,F3413:F3414)</f>
        <v/>
      </c>
      <c r="G3444">
        <f>SUM(G3440:G3442,G3419:G3427,G3413:G3414)</f>
        <v/>
      </c>
      <c r="H3444">
        <f>SUM(H3440:H3442,H3419:H3427,H3413:H3414)</f>
        <v/>
      </c>
      <c r="I3444">
        <f>SUM(I3440:I3442,I3419:I3427,I3413:I3414)</f>
        <v/>
      </c>
      <c r="K3444">
        <f>SUM(K3440:K3442,K3419:K3427,K3413:K3414)</f>
        <v/>
      </c>
      <c r="L3444">
        <f>SUM(L3440:L3442,L3419:L3427,L3413:L3414)</f>
        <v/>
      </c>
      <c r="M3444">
        <f>SUM(M3440:M3442,M3419:M3427,M3413:M3414)</f>
        <v/>
      </c>
      <c r="N3444">
        <f>SUM(N3440:N3442,N3419:N3427,N3413:N3414)</f>
        <v/>
      </c>
      <c r="P3444">
        <f>SUM(P3440:P3442,P3419:P3427,P3413:P3414)</f>
        <v/>
      </c>
      <c r="Q3444">
        <f>SUM(Q3440:Q3442,Q3419:Q3427,Q3413:Q3414)</f>
        <v/>
      </c>
      <c r="R3444">
        <f>SUM(R3440:R3442,R3419:R3427,R3413:R3414)</f>
        <v/>
      </c>
      <c r="S3444">
        <f>SUM(S3440:S3442,S3419:S3427,S3413:S3414)</f>
        <v/>
      </c>
      <c r="U3444">
        <f>SUM(U3440:U3442,U3419:U3427,U3413:U3414)</f>
        <v/>
      </c>
      <c r="V3444">
        <f>SUM(V3440:V3442,V3419:V3427,V3413:V3414)</f>
        <v/>
      </c>
      <c r="W3444">
        <f>SUM(W3440:W3442,W3419:W3427,W3413:W3414)</f>
        <v/>
      </c>
      <c r="X3444">
        <f>SUM(X3440:X3442,X3419:X3427,X3413:X3414)</f>
        <v/>
      </c>
      <c r="Z3444">
        <f>SUM(Z3440:Z3442,Z3419:Z3427,Z3413:Z3414)</f>
        <v/>
      </c>
      <c r="AA3444">
        <f>SUM(AA3440:AA3442,AA3419:AA3427,AA3413:AA3414)</f>
        <v/>
      </c>
      <c r="AB3444">
        <f>SUM(AB3440:AB3442,AB3419:AB3427,AB3413:AB3414)</f>
        <v/>
      </c>
      <c r="AC3444">
        <f>SUM(AC3440:AC3442,AC3419:AC3427,AC3413:AC3414)</f>
        <v/>
      </c>
      <c r="AE3444">
        <f>SUM(AE3440:AE3442,AE3419:AE3427,AE3413:AE3414)</f>
        <v/>
      </c>
      <c r="AF3444">
        <f>SUM(AF3440:AF3442,AF3419:AF3427,AF3413:AF3414)</f>
        <v/>
      </c>
      <c r="AG3444">
        <f>SUM(AG3440:AG3442,AG3419:AG3427,AG3413:AG3414)</f>
        <v/>
      </c>
      <c r="AH3444">
        <f>SUM(AH3440:AH3442,AH3419:AH3427,AH3413:AH3414)</f>
        <v/>
      </c>
      <c r="AJ3444">
        <f>SUM(AJ3440:AJ3442,AJ3419:AJ3427,AJ3413:AJ3414)</f>
        <v/>
      </c>
      <c r="AK3444">
        <f>SUM(AK3440:AK3442,AK3419:AK3427,AK3413:AK3414)</f>
        <v/>
      </c>
      <c r="AL3444">
        <f>SUM(AL3440:AL3442,AL3419:AL3427,AL3413:AL3414)</f>
        <v/>
      </c>
      <c r="AM3444">
        <f>SUM(AM3440:AM3442,AM3419:AM3427,AM3413:AM3414)</f>
        <v/>
      </c>
      <c r="AO3444">
        <f>SUM(AO3440:AO3442,AO3419:AO3427,AO3413:AO3414)</f>
        <v/>
      </c>
      <c r="AP3444">
        <f>SUM(AP3440:AP3442,AP3419:AP3427,AP3413:AP3414)</f>
        <v/>
      </c>
      <c r="AQ3444">
        <f>SUM(AQ3440:AQ3442,AQ3419:AQ3427,AQ3413:AQ3414)</f>
        <v/>
      </c>
      <c r="AR3444">
        <f>SUM(AR3440:AR3442,AR3419:AR3427,AR3413:AR3414)</f>
        <v/>
      </c>
    </row>
    <row r="3445">
      <c r="A3445" t="inlineStr">
        <is>
          <t>Sum check</t>
        </is>
      </c>
      <c r="F3445">
        <f>F3443-F3444</f>
        <v/>
      </c>
      <c r="G3445">
        <f>G3443-G3444</f>
        <v/>
      </c>
      <c r="H3445">
        <f>H3443-H3444</f>
        <v/>
      </c>
      <c r="I3445">
        <f>I3443-I3444</f>
        <v/>
      </c>
      <c r="K3445">
        <f>K3443-K3444</f>
        <v/>
      </c>
      <c r="L3445">
        <f>L3443-L3444</f>
        <v/>
      </c>
      <c r="M3445">
        <f>M3443-M3444</f>
        <v/>
      </c>
      <c r="N3445">
        <f>N3443-N3444</f>
        <v/>
      </c>
      <c r="P3445">
        <f>P3443-P3444</f>
        <v/>
      </c>
      <c r="Q3445">
        <f>Q3443-Q3444</f>
        <v/>
      </c>
      <c r="R3445">
        <f>R3443-R3444</f>
        <v/>
      </c>
      <c r="S3445">
        <f>S3443-S3444</f>
        <v/>
      </c>
      <c r="U3445">
        <f>U3443-U3444</f>
        <v/>
      </c>
      <c r="V3445">
        <f>V3443-V3444</f>
        <v/>
      </c>
      <c r="W3445">
        <f>W3443-W3444</f>
        <v/>
      </c>
      <c r="X3445">
        <f>X3443-X3444</f>
        <v/>
      </c>
      <c r="Z3445">
        <f>Z3443-Z3444</f>
        <v/>
      </c>
      <c r="AA3445">
        <f>AA3443-AA3444</f>
        <v/>
      </c>
      <c r="AB3445">
        <f>AB3443-AB3444</f>
        <v/>
      </c>
      <c r="AC3445">
        <f>AC3443-AC3444</f>
        <v/>
      </c>
      <c r="AE3445">
        <f>AE3443-AE3444</f>
        <v/>
      </c>
      <c r="AF3445">
        <f>AF3443-AF3444</f>
        <v/>
      </c>
      <c r="AG3445">
        <f>AG3443-AG3444</f>
        <v/>
      </c>
      <c r="AH3445">
        <f>AH3443-AH3444</f>
        <v/>
      </c>
      <c r="AJ3445">
        <f>AJ3443-AJ3444</f>
        <v/>
      </c>
      <c r="AK3445">
        <f>AK3443-AK3444</f>
        <v/>
      </c>
      <c r="AL3445">
        <f>AL3443-AL3444</f>
        <v/>
      </c>
      <c r="AM3445">
        <f>AM3443-AM3444</f>
        <v/>
      </c>
      <c r="AO3445">
        <f>AO3443-AO3444</f>
        <v/>
      </c>
      <c r="AP3445">
        <f>AP3443-AP3444</f>
        <v/>
      </c>
      <c r="AQ3445">
        <f>AQ3443-AQ3444</f>
        <v/>
      </c>
      <c r="AR3445">
        <f>AR3443-AR3444</f>
        <v/>
      </c>
    </row>
    <row r="3447">
      <c r="A3447" t="inlineStr">
        <is>
          <t>Unlisted investments</t>
        </is>
      </c>
    </row>
    <row r="3448">
      <c r="A3448" t="inlineStr">
        <is>
          <t>Residential development</t>
        </is>
      </c>
      <c r="C3448" t="inlineStr">
        <is>
          <t>Million</t>
        </is>
      </c>
      <c r="D3448" t="inlineStr">
        <is>
          <t>QQQQ</t>
        </is>
      </c>
      <c r="F3448" t="n">
        <v>2143</v>
      </c>
      <c r="G3448" t="n">
        <v>2404</v>
      </c>
      <c r="H3448" t="n">
        <v>2204</v>
      </c>
      <c r="I3448" t="n">
        <v>2221</v>
      </c>
      <c r="K3448" t="n">
        <v>2433</v>
      </c>
      <c r="L3448" t="n">
        <v>2578</v>
      </c>
      <c r="M3448" t="n">
        <v>2699</v>
      </c>
      <c r="N3448" t="n">
        <v>2679</v>
      </c>
      <c r="P3448" t="n">
        <v>2717</v>
      </c>
      <c r="Q3448" t="n">
        <v>2749</v>
      </c>
      <c r="R3448" t="n">
        <v>2885</v>
      </c>
      <c r="S3448" t="n">
        <v>2915</v>
      </c>
      <c r="U3448" t="n">
        <v>2768</v>
      </c>
      <c r="V3448" t="n">
        <v>2601</v>
      </c>
    </row>
    <row r="3449">
      <c r="A3449" t="inlineStr">
        <is>
          <t>Energy marketing</t>
        </is>
      </c>
      <c r="C3449" t="inlineStr">
        <is>
          <t>Million</t>
        </is>
      </c>
      <c r="D3449" t="inlineStr">
        <is>
          <t>QQQQ</t>
        </is>
      </c>
      <c r="F3449" t="n">
        <v>997</v>
      </c>
      <c r="G3449" t="n">
        <v>933</v>
      </c>
      <c r="H3449" t="n">
        <v>912</v>
      </c>
      <c r="I3449" t="n">
        <v>1019</v>
      </c>
      <c r="K3449" t="n">
        <v>1065</v>
      </c>
      <c r="L3449" t="n">
        <v>1076</v>
      </c>
      <c r="M3449" t="n">
        <v>1052</v>
      </c>
      <c r="N3449" t="n">
        <v>1033</v>
      </c>
      <c r="P3449" t="n">
        <v>1039</v>
      </c>
      <c r="Q3449" t="n">
        <v>1060</v>
      </c>
      <c r="R3449" t="n">
        <v>1080</v>
      </c>
      <c r="S3449" t="n">
        <v>801</v>
      </c>
      <c r="U3449" t="n">
        <v>715</v>
      </c>
      <c r="V3449" t="n">
        <v>748</v>
      </c>
    </row>
    <row r="3450">
      <c r="A3450" t="inlineStr">
        <is>
          <t>Industrial investments</t>
        </is>
      </c>
      <c r="C3450" t="inlineStr">
        <is>
          <t>Million</t>
        </is>
      </c>
      <c r="D3450" t="inlineStr">
        <is>
          <t>QQQQ</t>
        </is>
      </c>
      <c r="H3450" t="n">
        <v>642</v>
      </c>
      <c r="I3450" t="n">
        <v>746</v>
      </c>
    </row>
    <row r="3451">
      <c r="A3451" t="inlineStr">
        <is>
          <t>Service activities</t>
        </is>
      </c>
      <c r="C3451" t="inlineStr">
        <is>
          <t>Million</t>
        </is>
      </c>
      <c r="D3451" t="inlineStr">
        <is>
          <t>QQQQ</t>
        </is>
      </c>
      <c r="H3451" t="n">
        <v>1054</v>
      </c>
      <c r="I3451" t="n">
        <v>980</v>
      </c>
    </row>
    <row r="3452">
      <c r="A3452" t="inlineStr">
        <is>
          <t>Other</t>
        </is>
      </c>
      <c r="C3452" t="inlineStr">
        <is>
          <t>Million</t>
        </is>
      </c>
      <c r="D3452" t="inlineStr">
        <is>
          <t>QQQQ</t>
        </is>
      </c>
      <c r="K3452" t="n">
        <v>879</v>
      </c>
      <c r="L3452" t="n">
        <v>968</v>
      </c>
      <c r="M3452" t="n">
        <v>1150</v>
      </c>
      <c r="N3452" t="n">
        <v>980</v>
      </c>
      <c r="P3452" t="n">
        <v>1095</v>
      </c>
      <c r="Q3452" t="n">
        <v>1188</v>
      </c>
      <c r="R3452" t="n">
        <v>1117</v>
      </c>
      <c r="S3452" t="n">
        <v>1081</v>
      </c>
      <c r="U3452" t="n">
        <v>1092</v>
      </c>
      <c r="V3452" t="n">
        <v>1114</v>
      </c>
    </row>
    <row r="3453">
      <c r="A3453" t="inlineStr">
        <is>
          <t>Private funds</t>
        </is>
      </c>
      <c r="C3453" t="inlineStr">
        <is>
          <t>Million</t>
        </is>
      </c>
      <c r="D3453" t="inlineStr">
        <is>
          <t>QQQQ</t>
        </is>
      </c>
      <c r="F3453" t="n">
        <v>482</v>
      </c>
      <c r="G3453" t="n">
        <v>407</v>
      </c>
    </row>
    <row r="3454">
      <c r="A3454" t="inlineStr">
        <is>
          <t>Construction and property services</t>
        </is>
      </c>
      <c r="C3454" t="inlineStr">
        <is>
          <t>Million</t>
        </is>
      </c>
      <c r="D3454" t="inlineStr">
        <is>
          <t>QQQQ</t>
        </is>
      </c>
      <c r="F3454" t="n">
        <v>1268</v>
      </c>
      <c r="G3454" t="n">
        <v>1227</v>
      </c>
    </row>
    <row r="3455">
      <c r="A3455" t="inlineStr">
        <is>
          <t>Other directly held assets</t>
        </is>
      </c>
      <c r="C3455" t="inlineStr">
        <is>
          <t>Million</t>
        </is>
      </c>
      <c r="D3455" t="inlineStr">
        <is>
          <t>QQQQ</t>
        </is>
      </c>
      <c r="F3455" t="n">
        <v>468</v>
      </c>
      <c r="G3455" t="n">
        <v>501</v>
      </c>
      <c r="H3455" t="n">
        <v>585</v>
      </c>
      <c r="I3455" t="n">
        <v>721</v>
      </c>
    </row>
    <row r="3456">
      <c r="A3456" t="inlineStr">
        <is>
          <t>Brookfield business partners</t>
        </is>
      </c>
      <c r="C3456" t="inlineStr">
        <is>
          <t>Million</t>
        </is>
      </c>
      <c r="D3456" t="inlineStr">
        <is>
          <t>QQQQ</t>
        </is>
      </c>
      <c r="K3456" t="n">
        <v>1844</v>
      </c>
    </row>
    <row r="3457">
      <c r="A3457" t="inlineStr">
        <is>
          <t>Unlisted investments</t>
        </is>
      </c>
      <c r="C3457" t="inlineStr">
        <is>
          <t>Million</t>
        </is>
      </c>
      <c r="D3457" t="inlineStr">
        <is>
          <t>QQQQ</t>
        </is>
      </c>
      <c r="F3457" t="n">
        <v>5358</v>
      </c>
      <c r="G3457" t="n">
        <v>5472</v>
      </c>
      <c r="H3457" t="n">
        <v>5397</v>
      </c>
      <c r="I3457" t="n">
        <v>5687</v>
      </c>
      <c r="K3457" t="n">
        <v>6221</v>
      </c>
      <c r="L3457" t="n">
        <v>4622</v>
      </c>
      <c r="M3457" t="n">
        <v>4901</v>
      </c>
      <c r="N3457" t="n">
        <v>4692</v>
      </c>
      <c r="P3457" t="n">
        <v>4851</v>
      </c>
      <c r="Q3457" t="n">
        <v>4997</v>
      </c>
      <c r="R3457" t="n">
        <v>5082</v>
      </c>
      <c r="S3457" t="n">
        <v>4797</v>
      </c>
      <c r="U3457" t="n">
        <v>4575</v>
      </c>
      <c r="V3457" t="n">
        <v>4463</v>
      </c>
      <c r="W3457" t="n">
        <v>5636</v>
      </c>
      <c r="X3457" t="n">
        <v>6314</v>
      </c>
      <c r="Z3457" t="n">
        <v>6576</v>
      </c>
      <c r="AA3457" t="n">
        <v>6520</v>
      </c>
      <c r="AB3457" t="n">
        <v>7276</v>
      </c>
      <c r="AC3457" t="n">
        <v>8024</v>
      </c>
      <c r="AE3457" t="n">
        <v>7874</v>
      </c>
      <c r="AF3457" t="n">
        <v>7906</v>
      </c>
      <c r="AG3457" t="n">
        <v>8250</v>
      </c>
      <c r="AH3457" t="n">
        <v>9313</v>
      </c>
      <c r="AJ3457" t="n">
        <v>9538</v>
      </c>
      <c r="AK3457" t="n">
        <v>10287</v>
      </c>
    </row>
    <row r="3458">
      <c r="A3458" t="inlineStr">
        <is>
          <t>Unlisted investments-c</t>
        </is>
      </c>
      <c r="F3458">
        <f>SUM(F3448:F3456)</f>
        <v/>
      </c>
      <c r="G3458">
        <f>SUM(G3448:G3456)</f>
        <v/>
      </c>
      <c r="H3458">
        <f>SUM(H3448:H3456)</f>
        <v/>
      </c>
      <c r="I3458">
        <f>SUM(I3448:I3456)</f>
        <v/>
      </c>
      <c r="K3458">
        <f>SUM(K3448:K3456)</f>
        <v/>
      </c>
      <c r="L3458">
        <f>SUM(L3448:L3456)</f>
        <v/>
      </c>
      <c r="M3458">
        <f>SUM(M3448:M3456)</f>
        <v/>
      </c>
      <c r="N3458">
        <f>SUM(N3448:N3456)</f>
        <v/>
      </c>
      <c r="P3458">
        <f>SUM(P3448:P3456)</f>
        <v/>
      </c>
      <c r="Q3458">
        <f>SUM(Q3448:Q3456)</f>
        <v/>
      </c>
      <c r="R3458">
        <f>SUM(R3448:R3456)</f>
        <v/>
      </c>
      <c r="S3458">
        <f>SUM(S3448:S3456)</f>
        <v/>
      </c>
      <c r="U3458">
        <f>SUM(U3448:U3456)</f>
        <v/>
      </c>
      <c r="V3458">
        <f>SUM(V3448:V3456)</f>
        <v/>
      </c>
    </row>
    <row r="3459">
      <c r="A3459" t="inlineStr">
        <is>
          <t>Sum check</t>
        </is>
      </c>
      <c r="F3459">
        <f>F3457-F3458</f>
        <v/>
      </c>
      <c r="G3459">
        <f>G3457-G3458</f>
        <v/>
      </c>
      <c r="H3459">
        <f>H3457-H3458</f>
        <v/>
      </c>
      <c r="I3459">
        <f>I3457-I3458</f>
        <v/>
      </c>
      <c r="K3459">
        <f>K3457-K3458</f>
        <v/>
      </c>
      <c r="L3459">
        <f>L3457-L3458</f>
        <v/>
      </c>
      <c r="M3459">
        <f>M3457-M3458</f>
        <v/>
      </c>
      <c r="N3459">
        <f>N3457-N3458</f>
        <v/>
      </c>
      <c r="P3459">
        <f>P3457-P3458</f>
        <v/>
      </c>
      <c r="Q3459">
        <f>Q3457-Q3458</f>
        <v/>
      </c>
      <c r="R3459">
        <f>R3457-R3458</f>
        <v/>
      </c>
      <c r="S3459">
        <f>S3457-S3458</f>
        <v/>
      </c>
      <c r="U3459">
        <f>U3457-U3458</f>
        <v/>
      </c>
      <c r="V3459">
        <f>V3457-V3458</f>
        <v/>
      </c>
    </row>
    <row r="3461">
      <c r="A3461" t="inlineStr">
        <is>
          <t>Working capital, net</t>
        </is>
      </c>
      <c r="C3461" t="inlineStr">
        <is>
          <t>Million</t>
        </is>
      </c>
      <c r="D3461" t="inlineStr">
        <is>
          <t>QQQQ</t>
        </is>
      </c>
      <c r="X3461" t="n">
        <v>1081</v>
      </c>
      <c r="Z3461" t="n">
        <v>1035</v>
      </c>
      <c r="AA3461" t="n">
        <v>826</v>
      </c>
      <c r="AB3461" t="n">
        <v>924</v>
      </c>
      <c r="AC3461" t="n">
        <v>470</v>
      </c>
      <c r="AE3461" t="n">
        <v>732</v>
      </c>
      <c r="AF3461" t="n">
        <v>743</v>
      </c>
      <c r="AG3461" t="n">
        <v>895</v>
      </c>
      <c r="AH3461" t="n">
        <v>742</v>
      </c>
      <c r="AJ3461" t="n">
        <v>829</v>
      </c>
      <c r="AK3461" t="n">
        <v>483</v>
      </c>
      <c r="AL3461" t="n">
        <v>787</v>
      </c>
      <c r="AM3461" t="n">
        <v>699</v>
      </c>
      <c r="AO3461" t="n">
        <v>1128</v>
      </c>
      <c r="AP3461" t="n">
        <v>679</v>
      </c>
      <c r="AQ3461" t="n">
        <v>496</v>
      </c>
      <c r="AR3461" t="n">
        <v>-944</v>
      </c>
    </row>
    <row r="3462">
      <c r="A3462" t="inlineStr">
        <is>
          <t>Total</t>
        </is>
      </c>
      <c r="C3462" t="inlineStr">
        <is>
          <t>Million</t>
        </is>
      </c>
      <c r="D3462" t="inlineStr">
        <is>
          <t>QQQQ</t>
        </is>
      </c>
      <c r="F3462" t="n">
        <v>26977</v>
      </c>
      <c r="G3462" t="n">
        <v>27963</v>
      </c>
      <c r="H3462" t="n">
        <v>27316</v>
      </c>
      <c r="I3462" t="n">
        <v>28309</v>
      </c>
      <c r="K3462" t="n">
        <v>29497</v>
      </c>
      <c r="L3462" t="n">
        <v>29719</v>
      </c>
      <c r="M3462" t="n">
        <v>30717</v>
      </c>
      <c r="N3462" t="n">
        <v>30998</v>
      </c>
      <c r="P3462" t="n">
        <v>31489</v>
      </c>
      <c r="Q3462" t="n">
        <v>31055</v>
      </c>
      <c r="R3462" t="n">
        <v>32649</v>
      </c>
      <c r="S3462" t="n">
        <v>33929</v>
      </c>
      <c r="U3462" t="n">
        <v>34408</v>
      </c>
      <c r="V3462" t="n">
        <v>34495</v>
      </c>
      <c r="W3462" t="n">
        <v>33106</v>
      </c>
      <c r="X3462" t="n">
        <v>35896</v>
      </c>
      <c r="Z3462" t="n">
        <v>37673</v>
      </c>
      <c r="AA3462" t="n">
        <v>37537</v>
      </c>
      <c r="AB3462" t="n">
        <v>35629</v>
      </c>
      <c r="AC3462" t="n">
        <v>37169</v>
      </c>
      <c r="AE3462" t="n">
        <v>35159</v>
      </c>
      <c r="AF3462" t="n">
        <v>35171</v>
      </c>
      <c r="AG3462" t="n">
        <v>36824</v>
      </c>
      <c r="AH3462" t="n">
        <v>40198</v>
      </c>
      <c r="AJ3462" t="n">
        <v>41406</v>
      </c>
      <c r="AK3462" t="n">
        <v>41981</v>
      </c>
      <c r="AL3462" t="n">
        <v>48605</v>
      </c>
      <c r="AM3462" t="n">
        <v>52555</v>
      </c>
      <c r="AO3462" t="n">
        <v>54065</v>
      </c>
      <c r="AP3462" t="n">
        <v>53327</v>
      </c>
      <c r="AQ3462" t="n">
        <v>51398</v>
      </c>
      <c r="AR3462" t="n">
        <v>55373</v>
      </c>
    </row>
    <row r="3463">
      <c r="A3463" t="inlineStr">
        <is>
          <t>Total-c</t>
        </is>
      </c>
      <c r="F3463">
        <f>SUM(F3457,F3461,F3443)</f>
        <v/>
      </c>
      <c r="G3463">
        <f>SUM(G3457,G3461,G3443)</f>
        <v/>
      </c>
      <c r="H3463">
        <f>SUM(H3457,H3461,H3443)</f>
        <v/>
      </c>
      <c r="I3463">
        <f>SUM(I3457,I3461,I3443)</f>
        <v/>
      </c>
      <c r="K3463">
        <f>SUM(K3457,K3461,K3443)</f>
        <v/>
      </c>
      <c r="L3463">
        <f>SUM(L3457,L3461,L3443)</f>
        <v/>
      </c>
      <c r="M3463">
        <f>SUM(M3457,M3461,M3443)</f>
        <v/>
      </c>
      <c r="N3463">
        <f>SUM(N3457,N3461,N3443)</f>
        <v/>
      </c>
      <c r="P3463">
        <f>SUM(P3457,P3461,P3443)</f>
        <v/>
      </c>
      <c r="Q3463">
        <f>SUM(Q3457,Q3461,Q3443)</f>
        <v/>
      </c>
      <c r="R3463">
        <f>SUM(R3457,R3461,R3443)</f>
        <v/>
      </c>
      <c r="S3463">
        <f>SUM(S3457,S3461,S3443)</f>
        <v/>
      </c>
      <c r="U3463">
        <f>SUM(U3457,U3461,U3443)</f>
        <v/>
      </c>
      <c r="V3463">
        <f>SUM(V3457,V3461,V3443)</f>
        <v/>
      </c>
      <c r="W3463">
        <f>SUM(W3457,W3461,W3443)</f>
        <v/>
      </c>
      <c r="X3463">
        <f>SUM(X3457,X3461,X3443)</f>
        <v/>
      </c>
      <c r="Z3463">
        <f>SUM(Z3457,Z3461,Z3443)</f>
        <v/>
      </c>
      <c r="AA3463">
        <f>SUM(AA3457,AA3461,AA3443)</f>
        <v/>
      </c>
      <c r="AB3463">
        <f>SUM(AB3457,AB3461,AB3443)</f>
        <v/>
      </c>
      <c r="AC3463">
        <f>SUM(AC3457,AC3461,AC3443)</f>
        <v/>
      </c>
      <c r="AE3463">
        <f>SUM(AE3457,AE3461,AE3443)</f>
        <v/>
      </c>
      <c r="AF3463">
        <f>SUM(AF3457,AF3461,AF3443)</f>
        <v/>
      </c>
      <c r="AG3463">
        <f>SUM(AG3457,AG3461,AG3443)</f>
        <v/>
      </c>
      <c r="AH3463">
        <f>SUM(AH3457,AH3461,AH3443)</f>
        <v/>
      </c>
      <c r="AJ3463">
        <f>SUM(AJ3457,AJ3461,AJ3443)</f>
        <v/>
      </c>
      <c r="AK3463">
        <f>SUM(AK3457,AK3461,AK3443)</f>
        <v/>
      </c>
      <c r="AL3463">
        <f>SUM(AL3457,AL3461,AL3443)</f>
        <v/>
      </c>
      <c r="AM3463">
        <f>SUM(AM3457,AM3461,AM3443)</f>
        <v/>
      </c>
      <c r="AO3463">
        <f>SUM(AO3457,AO3461,AO3443)</f>
        <v/>
      </c>
      <c r="AP3463">
        <f>SUM(AP3457,AP3461,AP3443)</f>
        <v/>
      </c>
      <c r="AQ3463">
        <f>SUM(AQ3457,AQ3461,AQ3443)</f>
        <v/>
      </c>
      <c r="AR3463">
        <f>SUM(AR3457,AR3461,AR3443)</f>
        <v/>
      </c>
    </row>
    <row r="3464">
      <c r="A3464" t="inlineStr">
        <is>
          <t>Sum check</t>
        </is>
      </c>
      <c r="F3464">
        <f>F3462-F3463</f>
        <v/>
      </c>
      <c r="G3464">
        <f>G3462-G3463</f>
        <v/>
      </c>
      <c r="H3464">
        <f>H3462-H3463</f>
        <v/>
      </c>
      <c r="I3464">
        <f>I3462-I3463</f>
        <v/>
      </c>
      <c r="K3464">
        <f>K3462-K3463</f>
        <v/>
      </c>
      <c r="L3464">
        <f>L3462-L3463</f>
        <v/>
      </c>
      <c r="M3464">
        <f>M3462-M3463</f>
        <v/>
      </c>
      <c r="N3464">
        <f>N3462-N3463</f>
        <v/>
      </c>
      <c r="P3464">
        <f>P3462-P3463</f>
        <v/>
      </c>
      <c r="Q3464">
        <f>Q3462-Q3463</f>
        <v/>
      </c>
      <c r="R3464">
        <f>R3462-R3463</f>
        <v/>
      </c>
      <c r="S3464">
        <f>S3462-S3463</f>
        <v/>
      </c>
      <c r="U3464">
        <f>U3462-U3463</f>
        <v/>
      </c>
      <c r="V3464">
        <f>V3462-V3463</f>
        <v/>
      </c>
      <c r="W3464">
        <f>W3462-W3463</f>
        <v/>
      </c>
      <c r="X3464">
        <f>X3462-X3463</f>
        <v/>
      </c>
      <c r="Z3464">
        <f>Z3462-Z3463</f>
        <v/>
      </c>
      <c r="AA3464">
        <f>AA3462-AA3463</f>
        <v/>
      </c>
      <c r="AB3464">
        <f>AB3462-AB3463</f>
        <v/>
      </c>
      <c r="AC3464">
        <f>AC3462-AC3463</f>
        <v/>
      </c>
      <c r="AE3464">
        <f>AE3462-AE3463</f>
        <v/>
      </c>
      <c r="AF3464">
        <f>AF3462-AF3463</f>
        <v/>
      </c>
      <c r="AG3464">
        <f>AG3462-AG3463</f>
        <v/>
      </c>
      <c r="AH3464">
        <f>AH3462-AH3463</f>
        <v/>
      </c>
      <c r="AJ3464">
        <f>AJ3462-AJ3463</f>
        <v/>
      </c>
      <c r="AK3464">
        <f>AK3462-AK3463</f>
        <v/>
      </c>
      <c r="AL3464">
        <f>AL3462-AL3463</f>
        <v/>
      </c>
      <c r="AM3464">
        <f>AM3462-AM3463</f>
        <v/>
      </c>
      <c r="AO3464">
        <f>AO3462-AO3463</f>
        <v/>
      </c>
      <c r="AP3464">
        <f>AP3462-AP3463</f>
        <v/>
      </c>
      <c r="AQ3464">
        <f>AQ3462-AQ3463</f>
        <v/>
      </c>
      <c r="AR3464">
        <f>AR3462-AR3463</f>
        <v/>
      </c>
    </row>
    <row r="3466">
      <c r="A3466" t="inlineStr">
        <is>
          <t>Debt and preferred capital</t>
        </is>
      </c>
      <c r="C3466" t="inlineStr">
        <is>
          <t>Million</t>
        </is>
      </c>
      <c r="D3466" t="inlineStr">
        <is>
          <t>QQQQ</t>
        </is>
      </c>
      <c r="X3466" t="n">
        <v>-10577</v>
      </c>
      <c r="Z3466" t="n">
        <v>-11608</v>
      </c>
      <c r="AA3466" t="n">
        <v>-11206</v>
      </c>
      <c r="AB3466" t="n">
        <v>-11180</v>
      </c>
      <c r="AC3466" t="n">
        <v>-11228</v>
      </c>
      <c r="AE3466" t="n">
        <v>-11380</v>
      </c>
      <c r="AF3466" t="n">
        <v>-12196</v>
      </c>
      <c r="AG3466" t="n">
        <v>-12732</v>
      </c>
      <c r="AH3466" t="n">
        <v>-13452</v>
      </c>
      <c r="AJ3466" t="n">
        <v>-13477</v>
      </c>
      <c r="AK3466" t="n">
        <v>-13520</v>
      </c>
      <c r="AL3466" t="n">
        <v>-14684</v>
      </c>
      <c r="AM3466" t="n">
        <v>-15250</v>
      </c>
      <c r="AO3466" t="n">
        <v>-15529</v>
      </c>
      <c r="AP3466" t="n">
        <v>-16429</v>
      </c>
      <c r="AQ3466" t="n">
        <v>-15671</v>
      </c>
      <c r="AR3466" t="n">
        <v>-15765</v>
      </c>
    </row>
    <row r="3467">
      <c r="A3467" t="inlineStr">
        <is>
          <t>Invested capital, net</t>
        </is>
      </c>
      <c r="C3467" t="inlineStr">
        <is>
          <t>Million</t>
        </is>
      </c>
      <c r="D3467" t="inlineStr">
        <is>
          <t>QQQQ</t>
        </is>
      </c>
      <c r="X3467" t="n">
        <v>25319</v>
      </c>
      <c r="Z3467" t="n">
        <v>26065</v>
      </c>
      <c r="AA3467" t="n">
        <v>26331</v>
      </c>
      <c r="AB3467" t="n">
        <v>24449</v>
      </c>
      <c r="AC3467" t="n">
        <v>25941</v>
      </c>
      <c r="AE3467" t="n">
        <v>23779</v>
      </c>
      <c r="AF3467" t="n">
        <v>22975</v>
      </c>
      <c r="AG3467" t="n">
        <v>24092</v>
      </c>
      <c r="AH3467" t="n">
        <v>26746</v>
      </c>
      <c r="AJ3467" t="n">
        <v>27929</v>
      </c>
      <c r="AK3467" t="n">
        <v>28461</v>
      </c>
      <c r="AL3467" t="n">
        <v>33921</v>
      </c>
      <c r="AM3467" t="n">
        <v>37305</v>
      </c>
      <c r="AO3467" t="n">
        <v>38536</v>
      </c>
      <c r="AP3467" t="n">
        <v>36898</v>
      </c>
      <c r="AQ3467" t="n">
        <v>35727</v>
      </c>
      <c r="AR3467" t="n">
        <v>39608</v>
      </c>
    </row>
    <row r="3468">
      <c r="A3468" t="inlineStr">
        <is>
          <t>Invested capital, net-c</t>
        </is>
      </c>
      <c r="X3468">
        <f>SUM(X3462,X3466)</f>
        <v/>
      </c>
      <c r="Z3468">
        <f>SUM(Z3462,Z3466)</f>
        <v/>
      </c>
      <c r="AA3468">
        <f>SUM(AA3462,AA3466)</f>
        <v/>
      </c>
      <c r="AB3468">
        <f>SUM(AB3462,AB3466)</f>
        <v/>
      </c>
      <c r="AC3468">
        <f>SUM(AC3462,AC3466)</f>
        <v/>
      </c>
      <c r="AE3468">
        <f>SUM(AE3462,AE3466)</f>
        <v/>
      </c>
      <c r="AF3468">
        <f>SUM(AF3462,AF3466)</f>
        <v/>
      </c>
      <c r="AG3468">
        <f>SUM(AG3462,AG3466)</f>
        <v/>
      </c>
      <c r="AH3468">
        <f>SUM(AH3462,AH3466)</f>
        <v/>
      </c>
      <c r="AJ3468">
        <f>SUM(AJ3462,AJ3466)</f>
        <v/>
      </c>
      <c r="AK3468">
        <f>SUM(AK3462,AK3466)</f>
        <v/>
      </c>
      <c r="AL3468">
        <f>SUM(AL3462,AL3466)</f>
        <v/>
      </c>
      <c r="AM3468">
        <f>SUM(AM3462,AM3466)</f>
        <v/>
      </c>
      <c r="AO3468">
        <f>SUM(AO3462,AO3466)</f>
        <v/>
      </c>
      <c r="AP3468">
        <f>SUM(AP3462,AP3466)</f>
        <v/>
      </c>
      <c r="AQ3468">
        <f>SUM(AQ3462,AQ3466)</f>
        <v/>
      </c>
      <c r="AR3468">
        <f>SUM(AR3462,AR3466)</f>
        <v/>
      </c>
    </row>
    <row r="3469">
      <c r="A3469" t="inlineStr">
        <is>
          <t>Sum check</t>
        </is>
      </c>
      <c r="X3469">
        <f>X3467-X3468</f>
        <v/>
      </c>
      <c r="Z3469">
        <f>Z3467-Z3468</f>
        <v/>
      </c>
      <c r="AA3469">
        <f>AA3467-AA3468</f>
        <v/>
      </c>
      <c r="AB3469">
        <f>AB3467-AB3468</f>
        <v/>
      </c>
      <c r="AC3469">
        <f>AC3467-AC3468</f>
        <v/>
      </c>
      <c r="AE3469">
        <f>AE3467-AE3468</f>
        <v/>
      </c>
      <c r="AF3469">
        <f>AF3467-AF3468</f>
        <v/>
      </c>
      <c r="AG3469">
        <f>AG3467-AG3468</f>
        <v/>
      </c>
      <c r="AH3469">
        <f>AH3467-AH3468</f>
        <v/>
      </c>
      <c r="AJ3469">
        <f>AJ3467-AJ3468</f>
        <v/>
      </c>
      <c r="AK3469">
        <f>AK3467-AK3468</f>
        <v/>
      </c>
      <c r="AL3469">
        <f>AL3467-AL3468</f>
        <v/>
      </c>
      <c r="AM3469">
        <f>AM3467-AM3468</f>
        <v/>
      </c>
      <c r="AO3469">
        <f>AO3467-AO3468</f>
        <v/>
      </c>
      <c r="AP3469">
        <f>AP3467-AP3468</f>
        <v/>
      </c>
      <c r="AQ3469">
        <f>AQ3467-AQ3468</f>
        <v/>
      </c>
      <c r="AR3469">
        <f>AR3467-AR3468</f>
        <v/>
      </c>
    </row>
    <row r="3470">
      <c r="A3470" t="inlineStr">
        <is>
          <t>Link check</t>
        </is>
      </c>
      <c r="X3470">
        <f>X3467-X4487</f>
        <v/>
      </c>
      <c r="Z3470">
        <f>Z3467-Z4487</f>
        <v/>
      </c>
      <c r="AA3470">
        <f>AA3467-AA4487</f>
        <v/>
      </c>
      <c r="AB3470">
        <f>AB3467-AB4487</f>
        <v/>
      </c>
      <c r="AC3470">
        <f>AC3467-AC4487</f>
        <v/>
      </c>
      <c r="AE3470">
        <f>AE3467-AE4487</f>
        <v/>
      </c>
      <c r="AF3470">
        <f>AF3467-AF4487</f>
        <v/>
      </c>
      <c r="AG3470">
        <f>AG3467-AG4487</f>
        <v/>
      </c>
      <c r="AH3470">
        <f>AH3467-AH4487</f>
        <v/>
      </c>
      <c r="AJ3470">
        <f>AJ3467-AJ4487</f>
        <v/>
      </c>
      <c r="AK3470">
        <f>AK3467-AK4487</f>
        <v/>
      </c>
      <c r="AL3470">
        <f>AL3467-AL4487</f>
        <v/>
      </c>
      <c r="AM3470">
        <f>AM3467-AM4487</f>
        <v/>
      </c>
      <c r="AO3470">
        <f>AO3467-AO4487</f>
        <v/>
      </c>
      <c r="AP3470">
        <f>AP3467-AP4487</f>
        <v/>
      </c>
      <c r="AQ3470">
        <f>AQ3467-AQ4487</f>
        <v/>
      </c>
      <c r="AR3470">
        <f>AR3467-AR4487</f>
        <v/>
      </c>
    </row>
    <row r="3472">
      <c r="A3472" t="inlineStr">
        <is>
          <t>Capital IFRS</t>
        </is>
      </c>
    </row>
    <row r="3473">
      <c r="A3473" t="inlineStr">
        <is>
          <t>BAM</t>
        </is>
      </c>
      <c r="C3473" t="inlineStr">
        <is>
          <t>Million</t>
        </is>
      </c>
      <c r="D3473" t="inlineStr">
        <is>
          <t>QQQQ</t>
        </is>
      </c>
      <c r="AT3473" t="n">
        <v>6854</v>
      </c>
    </row>
    <row r="3474">
      <c r="A3474" t="inlineStr">
        <is>
          <t xml:space="preserve">Direct investments </t>
        </is>
      </c>
      <c r="C3474" t="inlineStr">
        <is>
          <t>Million</t>
        </is>
      </c>
      <c r="D3474" t="inlineStr">
        <is>
          <t>QQQQ</t>
        </is>
      </c>
      <c r="AT3474" t="n">
        <v>12488</v>
      </c>
    </row>
    <row r="3475">
      <c r="A3475" t="inlineStr">
        <is>
          <t xml:space="preserve">Asset management </t>
        </is>
      </c>
      <c r="C3475" t="inlineStr">
        <is>
          <t>Million</t>
        </is>
      </c>
      <c r="D3475" t="inlineStr">
        <is>
          <t>QQQQ</t>
        </is>
      </c>
      <c r="AT3475" t="n">
        <v>19342</v>
      </c>
    </row>
    <row r="3476">
      <c r="A3476" t="inlineStr">
        <is>
          <t>Asset management-c</t>
        </is>
      </c>
      <c r="AT3476">
        <f>SUM(AT3473:AT3474)</f>
        <v/>
      </c>
    </row>
    <row r="3477">
      <c r="A3477" t="inlineStr">
        <is>
          <t>Sum check</t>
        </is>
      </c>
      <c r="AT3477">
        <f>AT3475-AT3476</f>
        <v/>
      </c>
    </row>
    <row r="3479">
      <c r="A3479" t="inlineStr">
        <is>
          <t xml:space="preserve">Insurance solutions </t>
        </is>
      </c>
      <c r="C3479" t="inlineStr">
        <is>
          <t>Million</t>
        </is>
      </c>
      <c r="D3479" t="inlineStr">
        <is>
          <t>QQQQ</t>
        </is>
      </c>
      <c r="AT3479" t="n">
        <v>4006</v>
      </c>
    </row>
    <row r="3481">
      <c r="A3481" t="inlineStr">
        <is>
          <t>BEP</t>
        </is>
      </c>
      <c r="C3481" t="inlineStr">
        <is>
          <t>Million</t>
        </is>
      </c>
      <c r="D3481" t="inlineStr">
        <is>
          <t>QQQQ</t>
        </is>
      </c>
      <c r="AT3481" t="n">
        <v>4561</v>
      </c>
    </row>
    <row r="3482">
      <c r="A3482" t="inlineStr">
        <is>
          <t>BIP</t>
        </is>
      </c>
      <c r="C3482" t="inlineStr">
        <is>
          <t>Million</t>
        </is>
      </c>
      <c r="D3482" t="inlineStr">
        <is>
          <t>QQQQ</t>
        </is>
      </c>
      <c r="AT3482" t="n">
        <v>2461</v>
      </c>
    </row>
    <row r="3483">
      <c r="A3483" t="inlineStr">
        <is>
          <t>BBU</t>
        </is>
      </c>
      <c r="C3483" t="inlineStr">
        <is>
          <t>Million</t>
        </is>
      </c>
      <c r="D3483" t="inlineStr">
        <is>
          <t>QQQQ</t>
        </is>
      </c>
      <c r="AT3483" t="n">
        <v>2548</v>
      </c>
    </row>
    <row r="3484">
      <c r="A3484" t="inlineStr">
        <is>
          <t>BPG</t>
        </is>
      </c>
      <c r="C3484" t="inlineStr">
        <is>
          <t>Million</t>
        </is>
      </c>
      <c r="D3484" t="inlineStr">
        <is>
          <t>QQQQ</t>
        </is>
      </c>
      <c r="AT3484" t="n">
        <v>23149</v>
      </c>
    </row>
    <row r="3485">
      <c r="A3485" t="inlineStr">
        <is>
          <t>Other</t>
        </is>
      </c>
      <c r="C3485" t="inlineStr">
        <is>
          <t>Million</t>
        </is>
      </c>
      <c r="D3485" t="inlineStr">
        <is>
          <t>QQQQ</t>
        </is>
      </c>
      <c r="AT3485" t="n">
        <v>942</v>
      </c>
    </row>
    <row r="3486">
      <c r="A3486" t="inlineStr">
        <is>
          <t>Operating businesses</t>
        </is>
      </c>
      <c r="C3486" t="inlineStr">
        <is>
          <t>Million</t>
        </is>
      </c>
      <c r="D3486" t="inlineStr">
        <is>
          <t>QQQQ</t>
        </is>
      </c>
      <c r="AT3486" t="n">
        <v>33661</v>
      </c>
    </row>
    <row r="3487">
      <c r="A3487" t="inlineStr">
        <is>
          <t>Operating businesses-c</t>
        </is>
      </c>
      <c r="AT3487">
        <f>SUM(AT3481:AT3485)</f>
        <v/>
      </c>
    </row>
    <row r="3488">
      <c r="A3488" t="inlineStr">
        <is>
          <t>Sum check</t>
        </is>
      </c>
      <c r="AT3488">
        <f>AT3486-AT3487</f>
        <v/>
      </c>
    </row>
    <row r="3490">
      <c r="A3490" t="inlineStr">
        <is>
          <t xml:space="preserve">Total investments </t>
        </is>
      </c>
      <c r="C3490" t="inlineStr">
        <is>
          <t>Million</t>
        </is>
      </c>
      <c r="D3490" t="inlineStr">
        <is>
          <t>QQQQ</t>
        </is>
      </c>
      <c r="AT3490" t="n">
        <v>57009</v>
      </c>
    </row>
    <row r="3491">
      <c r="A3491" t="inlineStr">
        <is>
          <t>Total investments-c</t>
        </is>
      </c>
      <c r="AT3491">
        <f>SUM(AT3475,AT3479,AT3486)</f>
        <v/>
      </c>
    </row>
    <row r="3492">
      <c r="A3492" t="inlineStr">
        <is>
          <t>Sum check</t>
        </is>
      </c>
      <c r="AT3492">
        <f>AT3490-AT3491</f>
        <v/>
      </c>
    </row>
    <row r="3494">
      <c r="A3494" t="inlineStr">
        <is>
          <t xml:space="preserve">Corporate and other </t>
        </is>
      </c>
      <c r="C3494" t="inlineStr">
        <is>
          <t>Million</t>
        </is>
      </c>
      <c r="D3494" t="inlineStr">
        <is>
          <t>QQQQ</t>
        </is>
      </c>
      <c r="AT3494" t="n">
        <v>-349</v>
      </c>
    </row>
    <row r="3495">
      <c r="A3495" t="inlineStr">
        <is>
          <t xml:space="preserve">Capital </t>
        </is>
      </c>
      <c r="C3495" t="inlineStr">
        <is>
          <t>Million</t>
        </is>
      </c>
      <c r="D3495" t="inlineStr">
        <is>
          <t>QQQQ</t>
        </is>
      </c>
      <c r="AT3495" t="n">
        <v>56660</v>
      </c>
    </row>
    <row r="3496">
      <c r="A3496" t="inlineStr">
        <is>
          <t>Capital-c</t>
        </is>
      </c>
      <c r="AT3496">
        <f>SUM(AT3490,AT3494)</f>
        <v/>
      </c>
    </row>
    <row r="3497">
      <c r="A3497" t="inlineStr">
        <is>
          <t>Sum check</t>
        </is>
      </c>
      <c r="AT3497">
        <f>AT3495-AT3496</f>
        <v/>
      </c>
    </row>
    <row r="3499">
      <c r="A3499" t="inlineStr">
        <is>
          <t xml:space="preserve">Debt and preferred capital </t>
        </is>
      </c>
      <c r="C3499" t="inlineStr">
        <is>
          <t>Million</t>
        </is>
      </c>
      <c r="D3499" t="inlineStr">
        <is>
          <t>QQQQ</t>
        </is>
      </c>
      <c r="AT3499" t="n">
        <v>-16700</v>
      </c>
    </row>
    <row r="3500">
      <c r="A3500" t="inlineStr">
        <is>
          <t xml:space="preserve">Capital, net </t>
        </is>
      </c>
      <c r="C3500" t="inlineStr">
        <is>
          <t>Million</t>
        </is>
      </c>
      <c r="D3500" t="inlineStr">
        <is>
          <t>QQQQ</t>
        </is>
      </c>
      <c r="AT3500" t="n">
        <v>39960</v>
      </c>
    </row>
    <row r="3501">
      <c r="A3501" t="inlineStr">
        <is>
          <t>Capital, net-c</t>
        </is>
      </c>
      <c r="AT3501">
        <f>SUM(AT3495,AT3499)</f>
        <v/>
      </c>
    </row>
    <row r="3502">
      <c r="A3502" t="inlineStr">
        <is>
          <t>Sum check</t>
        </is>
      </c>
      <c r="AT3502">
        <f>AT3500-AT3501</f>
        <v/>
      </c>
    </row>
    <row r="3504">
      <c r="A3504" t="inlineStr">
        <is>
          <t xml:space="preserve">Per share </t>
        </is>
      </c>
      <c r="C3504" t="inlineStr">
        <is>
          <t>Dollar</t>
        </is>
      </c>
      <c r="D3504" t="inlineStr">
        <is>
          <t>QQQQ</t>
        </is>
      </c>
      <c r="AT3504" t="n">
        <v>24.65</v>
      </c>
    </row>
    <row r="3506">
      <c r="A3506" t="inlineStr">
        <is>
          <t>Core and total liquidity</t>
        </is>
      </c>
    </row>
    <row r="3507">
      <c r="A3507" t="inlineStr">
        <is>
          <t>Corporate</t>
        </is>
      </c>
    </row>
    <row r="3508">
      <c r="A3508" t="inlineStr">
        <is>
          <t>Cash and financial assets, net</t>
        </is>
      </c>
      <c r="C3508" t="inlineStr">
        <is>
          <t>Million</t>
        </is>
      </c>
      <c r="D3508" t="inlineStr">
        <is>
          <t>QQQQ</t>
        </is>
      </c>
      <c r="F3508" t="n">
        <v>919</v>
      </c>
      <c r="G3508" t="n">
        <v>805</v>
      </c>
      <c r="H3508" t="n">
        <v>1173</v>
      </c>
      <c r="I3508" t="n">
        <v>1018</v>
      </c>
      <c r="K3508" t="n">
        <v>1440</v>
      </c>
      <c r="L3508" t="n">
        <v>1070</v>
      </c>
      <c r="M3508" t="n">
        <v>1187</v>
      </c>
      <c r="N3508" t="n">
        <v>1207</v>
      </c>
      <c r="P3508" t="n">
        <v>1732</v>
      </c>
      <c r="Q3508" t="n">
        <v>1341</v>
      </c>
      <c r="R3508" t="n">
        <v>1938</v>
      </c>
      <c r="S3508" t="n">
        <v>2255</v>
      </c>
      <c r="U3508" t="n">
        <v>2889</v>
      </c>
      <c r="V3508" t="n">
        <v>3401</v>
      </c>
      <c r="W3508" t="n">
        <v>2341</v>
      </c>
      <c r="X3508" t="n">
        <v>2275</v>
      </c>
      <c r="Z3508" t="n">
        <v>3894</v>
      </c>
      <c r="AA3508" t="n">
        <v>4023</v>
      </c>
      <c r="AB3508" t="n">
        <v>1641</v>
      </c>
      <c r="AC3508" t="n">
        <v>2181</v>
      </c>
      <c r="AE3508" t="n">
        <v>1949</v>
      </c>
      <c r="AF3508" t="n">
        <v>3229</v>
      </c>
      <c r="AG3508" t="n">
        <v>3675</v>
      </c>
      <c r="AH3508" t="n">
        <v>4456</v>
      </c>
      <c r="AJ3508" t="n">
        <v>6234</v>
      </c>
      <c r="AK3508" t="n">
        <v>6199</v>
      </c>
      <c r="AL3508" t="n">
        <v>3042</v>
      </c>
      <c r="AM3508" t="n">
        <v>3522</v>
      </c>
      <c r="AO3508" t="n">
        <v>4107</v>
      </c>
      <c r="AP3508" t="n">
        <v>2680</v>
      </c>
      <c r="AQ3508" t="n">
        <v>3065</v>
      </c>
      <c r="AR3508" t="n">
        <v>2893</v>
      </c>
      <c r="AT3508" t="n">
        <v>2783</v>
      </c>
    </row>
    <row r="3509">
      <c r="A3509" t="inlineStr">
        <is>
          <t>Link check</t>
        </is>
      </c>
      <c r="F3509">
        <f>F3508-F3423</f>
        <v/>
      </c>
      <c r="G3509">
        <f>G3508-G3423</f>
        <v/>
      </c>
      <c r="H3509">
        <f>H3508-H3423</f>
        <v/>
      </c>
      <c r="I3509">
        <f>I3508-I3423</f>
        <v/>
      </c>
      <c r="K3509">
        <f>K3508-K3423</f>
        <v/>
      </c>
      <c r="L3509">
        <f>L3508-L3423</f>
        <v/>
      </c>
      <c r="M3509">
        <f>M3508-M3423</f>
        <v/>
      </c>
      <c r="N3509">
        <f>N3508-N3423</f>
        <v/>
      </c>
      <c r="P3509">
        <f>P3508-P3423</f>
        <v/>
      </c>
      <c r="Q3509">
        <f>Q3508-Q3423</f>
        <v/>
      </c>
      <c r="R3509">
        <f>R3508-R3423</f>
        <v/>
      </c>
      <c r="S3509">
        <f>S3508-S3423</f>
        <v/>
      </c>
      <c r="U3509">
        <f>U3508-U3423</f>
        <v/>
      </c>
      <c r="V3509">
        <f>V3508-V3423</f>
        <v/>
      </c>
      <c r="W3509">
        <f>W3508-W3423</f>
        <v/>
      </c>
      <c r="X3509">
        <f>X3508-X3423</f>
        <v/>
      </c>
      <c r="Z3509">
        <f>Z3508-Z3423</f>
        <v/>
      </c>
      <c r="AA3509">
        <f>AA3508-AA3423</f>
        <v/>
      </c>
      <c r="AB3509">
        <f>AB3508-AB3423</f>
        <v/>
      </c>
      <c r="AC3509">
        <f>AC3508-AC3423</f>
        <v/>
      </c>
      <c r="AE3509">
        <f>AE3508-AE3423</f>
        <v/>
      </c>
      <c r="AF3509">
        <f>AF3508-AF3423</f>
        <v/>
      </c>
      <c r="AG3509">
        <f>AG3508-AG3423</f>
        <v/>
      </c>
      <c r="AH3509">
        <f>AH3508-AH3423</f>
        <v/>
      </c>
      <c r="AJ3509">
        <f>AJ3508-AJ3423</f>
        <v/>
      </c>
      <c r="AK3509">
        <f>AK3508-AK3423</f>
        <v/>
      </c>
      <c r="AL3509">
        <f>AL3508-AL3423</f>
        <v/>
      </c>
      <c r="AM3509">
        <f>AM3508-AM3423</f>
        <v/>
      </c>
      <c r="AO3509">
        <f>AO3508-AO3423</f>
        <v/>
      </c>
      <c r="AP3509">
        <f>AP3508-AP3423</f>
        <v/>
      </c>
      <c r="AQ3509">
        <f>AQ3508-AQ3423</f>
        <v/>
      </c>
      <c r="AR3509">
        <f>AR3508-AR3423</f>
        <v/>
      </c>
    </row>
    <row r="3510">
      <c r="A3510" t="inlineStr">
        <is>
          <t>Undrawn committed credit facilities</t>
        </is>
      </c>
      <c r="C3510" t="inlineStr">
        <is>
          <t>Million</t>
        </is>
      </c>
      <c r="D3510" t="inlineStr">
        <is>
          <t>QQQQ</t>
        </is>
      </c>
      <c r="F3510" t="n">
        <v>909</v>
      </c>
      <c r="G3510" t="n">
        <v>1829</v>
      </c>
      <c r="H3510" t="n">
        <v>1286</v>
      </c>
      <c r="I3510" t="n">
        <v>1673</v>
      </c>
      <c r="K3510" t="n">
        <v>1478</v>
      </c>
      <c r="L3510" t="n">
        <v>1847</v>
      </c>
      <c r="M3510" t="n">
        <v>1746</v>
      </c>
      <c r="N3510" t="n">
        <v>1869</v>
      </c>
      <c r="P3510" t="n">
        <v>1869</v>
      </c>
      <c r="Q3510" t="n">
        <v>1847</v>
      </c>
      <c r="R3510" t="n">
        <v>1722</v>
      </c>
      <c r="S3510" t="n">
        <v>1748</v>
      </c>
      <c r="U3510" t="n">
        <v>1851</v>
      </c>
      <c r="V3510" t="n">
        <v>1861</v>
      </c>
      <c r="W3510" t="n">
        <v>1678</v>
      </c>
      <c r="X3510" t="n">
        <v>1867</v>
      </c>
      <c r="Z3510" t="n">
        <v>1865</v>
      </c>
      <c r="AA3510" t="n">
        <v>2524</v>
      </c>
      <c r="AB3510" t="n">
        <v>2524</v>
      </c>
      <c r="AC3510" t="n">
        <v>2524</v>
      </c>
      <c r="AE3510" t="n">
        <v>2526</v>
      </c>
      <c r="AF3510" t="n">
        <v>2525</v>
      </c>
      <c r="AG3510" t="n">
        <v>2525</v>
      </c>
      <c r="AH3510" t="n">
        <v>2526</v>
      </c>
      <c r="AJ3510" t="n">
        <v>2526</v>
      </c>
      <c r="AK3510" t="n">
        <v>2527</v>
      </c>
      <c r="AL3510" t="n">
        <v>2177</v>
      </c>
      <c r="AM3510" t="n">
        <v>1618</v>
      </c>
      <c r="AO3510" t="n">
        <v>2179</v>
      </c>
      <c r="AP3510" t="n">
        <v>2532</v>
      </c>
      <c r="AQ3510" t="n">
        <v>2538</v>
      </c>
      <c r="AR3510" t="n">
        <v>2540</v>
      </c>
      <c r="AT3510" t="n">
        <v>2540</v>
      </c>
    </row>
    <row r="3511">
      <c r="A3511" t="inlineStr">
        <is>
          <t>Core liquidity</t>
        </is>
      </c>
      <c r="C3511" t="inlineStr">
        <is>
          <t>Million</t>
        </is>
      </c>
      <c r="D3511" t="inlineStr">
        <is>
          <t>QQQQ</t>
        </is>
      </c>
      <c r="F3511" t="n">
        <v>1828</v>
      </c>
      <c r="G3511" t="n">
        <v>2634</v>
      </c>
      <c r="H3511" t="n">
        <v>2459</v>
      </c>
      <c r="I3511" t="n">
        <v>2691</v>
      </c>
      <c r="K3511" t="n">
        <v>2918</v>
      </c>
      <c r="L3511" t="n">
        <v>2917</v>
      </c>
      <c r="M3511" t="n">
        <v>2933</v>
      </c>
      <c r="N3511" t="n">
        <v>3076</v>
      </c>
      <c r="P3511" t="n">
        <v>3601</v>
      </c>
      <c r="Q3511" t="n">
        <v>3188</v>
      </c>
      <c r="R3511" t="n">
        <v>3660</v>
      </c>
      <c r="S3511" t="n">
        <v>4003</v>
      </c>
      <c r="U3511" t="n">
        <v>4740</v>
      </c>
      <c r="V3511" t="n">
        <v>5262</v>
      </c>
      <c r="W3511" t="n">
        <v>4019</v>
      </c>
      <c r="X3511" t="n">
        <v>4142</v>
      </c>
      <c r="Z3511" t="n">
        <v>5759</v>
      </c>
      <c r="AA3511" t="n">
        <v>6547</v>
      </c>
      <c r="AB3511" t="n">
        <v>4165</v>
      </c>
      <c r="AC3511" t="n">
        <v>4705</v>
      </c>
      <c r="AE3511" t="n">
        <v>4475</v>
      </c>
      <c r="AF3511" t="n">
        <v>5754</v>
      </c>
      <c r="AG3511" t="n">
        <v>6200</v>
      </c>
      <c r="AH3511" t="n">
        <v>6982</v>
      </c>
      <c r="AJ3511" t="n">
        <v>8760</v>
      </c>
      <c r="AK3511" t="n">
        <v>8726</v>
      </c>
      <c r="AL3511" t="n">
        <v>5219</v>
      </c>
      <c r="AM3511" t="n">
        <v>5140</v>
      </c>
      <c r="AO3511" t="n">
        <v>6286</v>
      </c>
      <c r="AP3511" t="n">
        <v>5212</v>
      </c>
      <c r="AQ3511" t="n">
        <v>5603</v>
      </c>
      <c r="AR3511" t="n">
        <v>5433</v>
      </c>
      <c r="AT3511" t="n">
        <v>5323</v>
      </c>
    </row>
    <row r="3512">
      <c r="A3512" t="inlineStr">
        <is>
          <t>Core liquidity-c</t>
        </is>
      </c>
      <c r="F3512">
        <f>SUM(F3510,F3508)</f>
        <v/>
      </c>
      <c r="G3512">
        <f>SUM(G3510,G3508)</f>
        <v/>
      </c>
      <c r="H3512">
        <f>SUM(H3510,H3508)</f>
        <v/>
      </c>
      <c r="I3512">
        <f>SUM(I3510,I3508)</f>
        <v/>
      </c>
      <c r="K3512">
        <f>SUM(K3510,K3508)</f>
        <v/>
      </c>
      <c r="L3512">
        <f>SUM(L3510,L3508)</f>
        <v/>
      </c>
      <c r="M3512">
        <f>SUM(M3510,M3508)</f>
        <v/>
      </c>
      <c r="N3512">
        <f>SUM(N3510,N3508)</f>
        <v/>
      </c>
      <c r="P3512">
        <f>SUM(P3510,P3508)</f>
        <v/>
      </c>
      <c r="Q3512">
        <f>SUM(Q3510,Q3508)</f>
        <v/>
      </c>
      <c r="R3512">
        <f>SUM(R3510,R3508)</f>
        <v/>
      </c>
      <c r="S3512">
        <f>SUM(S3510,S3508)</f>
        <v/>
      </c>
      <c r="U3512">
        <f>SUM(U3510,U3508)</f>
        <v/>
      </c>
      <c r="V3512">
        <f>SUM(V3510,V3508)</f>
        <v/>
      </c>
      <c r="W3512">
        <f>SUM(W3510,W3508)</f>
        <v/>
      </c>
      <c r="X3512">
        <f>SUM(X3510,X3508)</f>
        <v/>
      </c>
      <c r="Z3512">
        <f>SUM(Z3510,Z3508)</f>
        <v/>
      </c>
      <c r="AA3512">
        <f>SUM(AA3510,AA3508)</f>
        <v/>
      </c>
      <c r="AB3512">
        <f>SUM(AB3510,AB3508)</f>
        <v/>
      </c>
      <c r="AC3512">
        <f>SUM(AC3510,AC3508)</f>
        <v/>
      </c>
      <c r="AE3512">
        <f>SUM(AE3510,AE3508)</f>
        <v/>
      </c>
      <c r="AF3512">
        <f>SUM(AF3510,AF3508)</f>
        <v/>
      </c>
      <c r="AG3512">
        <f>SUM(AG3510,AG3508)</f>
        <v/>
      </c>
      <c r="AH3512">
        <f>SUM(AH3510,AH3508)</f>
        <v/>
      </c>
      <c r="AJ3512">
        <f>SUM(AJ3510,AJ3508)</f>
        <v/>
      </c>
      <c r="AK3512">
        <f>SUM(AK3510,AK3508)</f>
        <v/>
      </c>
      <c r="AL3512">
        <f>SUM(AL3510,AL3508)</f>
        <v/>
      </c>
      <c r="AM3512">
        <f>SUM(AM3510,AM3508)</f>
        <v/>
      </c>
      <c r="AO3512">
        <f>SUM(AO3510,AO3508)</f>
        <v/>
      </c>
      <c r="AP3512">
        <f>SUM(AP3510,AP3508)</f>
        <v/>
      </c>
      <c r="AQ3512">
        <f>SUM(AQ3510,AQ3508)</f>
        <v/>
      </c>
      <c r="AR3512">
        <f>SUM(AR3510,AR3508)</f>
        <v/>
      </c>
      <c r="AT3512">
        <f>SUM(AT3510,AT3508)</f>
        <v/>
      </c>
    </row>
    <row r="3513">
      <c r="A3513" t="inlineStr">
        <is>
          <t>Sum check</t>
        </is>
      </c>
      <c r="F3513">
        <f>F3511-F3512</f>
        <v/>
      </c>
      <c r="G3513">
        <f>G3511-G3512</f>
        <v/>
      </c>
      <c r="H3513">
        <f>H3511-H3512</f>
        <v/>
      </c>
      <c r="I3513">
        <f>I3511-I3512</f>
        <v/>
      </c>
      <c r="K3513">
        <f>K3511-K3512</f>
        <v/>
      </c>
      <c r="L3513">
        <f>L3511-L3512</f>
        <v/>
      </c>
      <c r="M3513">
        <f>M3511-M3512</f>
        <v/>
      </c>
      <c r="N3513">
        <f>N3511-N3512</f>
        <v/>
      </c>
      <c r="P3513">
        <f>P3511-P3512</f>
        <v/>
      </c>
      <c r="Q3513">
        <f>Q3511-Q3512</f>
        <v/>
      </c>
      <c r="R3513">
        <f>R3511-R3512</f>
        <v/>
      </c>
      <c r="S3513">
        <f>S3511-S3512</f>
        <v/>
      </c>
      <c r="U3513">
        <f>U3511-U3512</f>
        <v/>
      </c>
      <c r="V3513">
        <f>V3511-V3512</f>
        <v/>
      </c>
      <c r="W3513">
        <f>W3511-W3512</f>
        <v/>
      </c>
      <c r="X3513">
        <f>X3511-X3512</f>
        <v/>
      </c>
      <c r="Z3513">
        <f>Z3511-Z3512</f>
        <v/>
      </c>
      <c r="AA3513">
        <f>AA3511-AA3512</f>
        <v/>
      </c>
      <c r="AB3513">
        <f>AB3511-AB3512</f>
        <v/>
      </c>
      <c r="AC3513">
        <f>AC3511-AC3512</f>
        <v/>
      </c>
      <c r="AE3513">
        <f>AE3511-AE3512</f>
        <v/>
      </c>
      <c r="AF3513">
        <f>AF3511-AF3512</f>
        <v/>
      </c>
      <c r="AG3513">
        <f>AG3511-AG3512</f>
        <v/>
      </c>
      <c r="AH3513">
        <f>AH3511-AH3512</f>
        <v/>
      </c>
      <c r="AJ3513">
        <f>AJ3511-AJ3512</f>
        <v/>
      </c>
      <c r="AK3513">
        <f>AK3511-AK3512</f>
        <v/>
      </c>
      <c r="AL3513">
        <f>AL3511-AL3512</f>
        <v/>
      </c>
      <c r="AM3513">
        <f>AM3511-AM3512</f>
        <v/>
      </c>
      <c r="AO3513">
        <f>AO3511-AO3512</f>
        <v/>
      </c>
      <c r="AP3513">
        <f>AP3511-AP3512</f>
        <v/>
      </c>
      <c r="AQ3513">
        <f>AQ3511-AQ3512</f>
        <v/>
      </c>
      <c r="AR3513">
        <f>AR3511-AR3512</f>
        <v/>
      </c>
      <c r="AT3513">
        <f>AT3511-AT3512</f>
        <v/>
      </c>
    </row>
    <row r="3515">
      <c r="A3515" t="inlineStr">
        <is>
          <t>Total liquidity</t>
        </is>
      </c>
      <c r="C3515" t="inlineStr">
        <is>
          <t>Million</t>
        </is>
      </c>
      <c r="D3515" t="inlineStr">
        <is>
          <t>QQQQ</t>
        </is>
      </c>
      <c r="F3515" t="n">
        <v>1828</v>
      </c>
      <c r="G3515" t="n">
        <v>2634</v>
      </c>
      <c r="H3515" t="n">
        <v>2459</v>
      </c>
      <c r="I3515" t="n">
        <v>2691</v>
      </c>
      <c r="K3515" t="n">
        <v>2918</v>
      </c>
      <c r="L3515" t="n">
        <v>2917</v>
      </c>
      <c r="M3515" t="n">
        <v>2933</v>
      </c>
      <c r="N3515" t="n">
        <v>3076</v>
      </c>
      <c r="P3515" t="n">
        <v>3601</v>
      </c>
      <c r="Q3515" t="n">
        <v>3188</v>
      </c>
      <c r="R3515" t="n">
        <v>3660</v>
      </c>
      <c r="S3515" t="n">
        <v>4003</v>
      </c>
      <c r="U3515" t="n">
        <v>4740</v>
      </c>
      <c r="V3515" t="n">
        <v>5262</v>
      </c>
      <c r="W3515" t="n">
        <v>4019</v>
      </c>
      <c r="X3515" t="n">
        <v>4142</v>
      </c>
      <c r="Z3515" t="n">
        <v>5759</v>
      </c>
      <c r="AA3515" t="n">
        <v>6547</v>
      </c>
      <c r="AB3515" t="n">
        <v>4165</v>
      </c>
      <c r="AC3515" t="n">
        <v>4705</v>
      </c>
      <c r="AE3515" t="n">
        <v>4475</v>
      </c>
      <c r="AF3515" t="n">
        <v>5754</v>
      </c>
      <c r="AG3515" t="n">
        <v>6200</v>
      </c>
      <c r="AH3515" t="n">
        <v>6982</v>
      </c>
      <c r="AJ3515" t="n">
        <v>8760</v>
      </c>
      <c r="AK3515" t="n">
        <v>8726</v>
      </c>
      <c r="AL3515" t="n">
        <v>5219</v>
      </c>
      <c r="AM3515" t="n">
        <v>5140</v>
      </c>
      <c r="AO3515" t="n">
        <v>6286</v>
      </c>
      <c r="AP3515" t="n">
        <v>5212</v>
      </c>
      <c r="AQ3515" t="n">
        <v>5603</v>
      </c>
      <c r="AR3515" t="n">
        <v>5433</v>
      </c>
      <c r="AT3515" t="n">
        <v>5323</v>
      </c>
    </row>
    <row r="3517">
      <c r="A3517" t="inlineStr">
        <is>
          <t>Real estate</t>
        </is>
      </c>
    </row>
    <row r="3518">
      <c r="A3518" t="inlineStr">
        <is>
          <t>Cash and financial assets, net</t>
        </is>
      </c>
      <c r="C3518" t="inlineStr">
        <is>
          <t>Million</t>
        </is>
      </c>
      <c r="D3518" t="inlineStr">
        <is>
          <t>QQQQ</t>
        </is>
      </c>
      <c r="F3518" t="n">
        <v>76</v>
      </c>
      <c r="G3518" t="n">
        <v>39</v>
      </c>
      <c r="H3518" t="n">
        <v>32</v>
      </c>
      <c r="I3518" t="n">
        <v>79</v>
      </c>
      <c r="K3518" t="n">
        <v>46</v>
      </c>
      <c r="L3518" t="n">
        <v>11</v>
      </c>
      <c r="M3518" t="n">
        <v>125</v>
      </c>
      <c r="N3518" t="n">
        <v>35</v>
      </c>
      <c r="P3518" t="n">
        <v>56</v>
      </c>
      <c r="Q3518" t="n">
        <v>53</v>
      </c>
      <c r="R3518" t="n">
        <v>25</v>
      </c>
      <c r="S3518" t="n">
        <v>40</v>
      </c>
      <c r="U3518" t="n">
        <v>46</v>
      </c>
      <c r="V3518" t="n">
        <v>214</v>
      </c>
      <c r="W3518" t="n">
        <v>48</v>
      </c>
      <c r="X3518" t="n">
        <v>65</v>
      </c>
      <c r="Z3518" t="n">
        <v>35</v>
      </c>
      <c r="AA3518" t="n">
        <v>47</v>
      </c>
      <c r="AB3518" t="n">
        <v>24</v>
      </c>
      <c r="AC3518" t="n">
        <v>40</v>
      </c>
      <c r="AE3518" t="n">
        <v>23</v>
      </c>
      <c r="AF3518" t="n">
        <v>31</v>
      </c>
      <c r="AG3518" t="n">
        <v>17</v>
      </c>
      <c r="AH3518" t="n">
        <v>36</v>
      </c>
      <c r="AJ3518" t="n">
        <v>36</v>
      </c>
      <c r="AK3518" t="n">
        <v>57</v>
      </c>
      <c r="AL3518" t="n">
        <v>128</v>
      </c>
      <c r="AM3518" t="n">
        <v>74</v>
      </c>
      <c r="AO3518" t="n">
        <v>52</v>
      </c>
      <c r="AP3518" t="n">
        <v>98</v>
      </c>
      <c r="AQ3518" t="n">
        <v>63</v>
      </c>
    </row>
    <row r="3519">
      <c r="A3519" t="inlineStr">
        <is>
          <t>Undrawn committed credit facilities</t>
        </is>
      </c>
      <c r="C3519" t="inlineStr">
        <is>
          <t>Million</t>
        </is>
      </c>
      <c r="D3519" t="inlineStr">
        <is>
          <t>QQQQ</t>
        </is>
      </c>
      <c r="F3519" t="n">
        <v>262</v>
      </c>
      <c r="G3519" t="n">
        <v>159</v>
      </c>
      <c r="H3519" t="n">
        <v>315</v>
      </c>
      <c r="I3519" t="n">
        <v>174</v>
      </c>
      <c r="K3519" t="n">
        <v>526</v>
      </c>
      <c r="L3519" t="n">
        <v>681</v>
      </c>
      <c r="M3519" t="n">
        <v>712</v>
      </c>
      <c r="N3519" t="n">
        <v>1460</v>
      </c>
      <c r="P3519" t="n">
        <v>1329</v>
      </c>
      <c r="Q3519" t="n">
        <v>1137</v>
      </c>
      <c r="R3519" t="n">
        <v>653</v>
      </c>
      <c r="S3519" t="n">
        <v>910</v>
      </c>
      <c r="U3519" t="n">
        <v>648</v>
      </c>
      <c r="V3519" t="n">
        <v>429</v>
      </c>
      <c r="W3519" t="n">
        <v>1705</v>
      </c>
      <c r="X3519" t="n">
        <v>1980</v>
      </c>
      <c r="Z3519" t="n">
        <v>1565</v>
      </c>
      <c r="AA3519" t="n">
        <v>1741</v>
      </c>
      <c r="AB3519" t="n">
        <v>2702</v>
      </c>
      <c r="AC3519" t="n">
        <v>2523</v>
      </c>
      <c r="AE3519" t="n">
        <v>2483</v>
      </c>
      <c r="AF3519" t="n">
        <v>2393</v>
      </c>
      <c r="AG3519" t="n">
        <v>2246</v>
      </c>
      <c r="AH3519" t="n">
        <v>1792</v>
      </c>
      <c r="AJ3519" t="n">
        <v>1082</v>
      </c>
      <c r="AK3519" t="n">
        <v>480</v>
      </c>
      <c r="AL3519" t="n">
        <v>1055</v>
      </c>
      <c r="AM3519" t="n">
        <v>1515</v>
      </c>
      <c r="AO3519" t="n">
        <v>1705</v>
      </c>
      <c r="AP3519" t="n">
        <v>1356</v>
      </c>
      <c r="AQ3519" t="n">
        <v>1425</v>
      </c>
    </row>
    <row r="3520">
      <c r="A3520" t="inlineStr">
        <is>
          <t>Core liquidity</t>
        </is>
      </c>
      <c r="C3520" t="inlineStr">
        <is>
          <t>Million</t>
        </is>
      </c>
      <c r="D3520" t="inlineStr">
        <is>
          <t>QQQQ</t>
        </is>
      </c>
      <c r="F3520" t="n">
        <v>338</v>
      </c>
      <c r="G3520" t="n">
        <v>198</v>
      </c>
      <c r="H3520" t="n">
        <v>347</v>
      </c>
      <c r="I3520" t="n">
        <v>253</v>
      </c>
      <c r="K3520" t="n">
        <v>572</v>
      </c>
      <c r="L3520" t="n">
        <v>692</v>
      </c>
      <c r="M3520" t="n">
        <v>837</v>
      </c>
      <c r="N3520" t="n">
        <v>1495</v>
      </c>
      <c r="P3520" t="n">
        <v>1385</v>
      </c>
      <c r="Q3520" t="n">
        <v>1190</v>
      </c>
      <c r="R3520" t="n">
        <v>678</v>
      </c>
      <c r="S3520" t="n">
        <v>950</v>
      </c>
      <c r="U3520" t="n">
        <v>694</v>
      </c>
      <c r="V3520" t="n">
        <v>643</v>
      </c>
      <c r="W3520" t="n">
        <v>1753</v>
      </c>
      <c r="X3520" t="n">
        <v>2045</v>
      </c>
      <c r="Z3520" t="n">
        <v>1600</v>
      </c>
      <c r="AA3520" t="n">
        <v>1788</v>
      </c>
      <c r="AB3520" t="n">
        <v>2726</v>
      </c>
      <c r="AC3520" t="n">
        <v>2563</v>
      </c>
      <c r="AE3520" t="n">
        <v>2506</v>
      </c>
      <c r="AF3520" t="n">
        <v>2424</v>
      </c>
      <c r="AG3520" t="n">
        <v>2263</v>
      </c>
      <c r="AH3520" t="n">
        <v>1828</v>
      </c>
      <c r="AJ3520" t="n">
        <v>1118</v>
      </c>
      <c r="AK3520" t="n">
        <v>537</v>
      </c>
      <c r="AL3520" t="n">
        <v>1183</v>
      </c>
      <c r="AM3520" t="n">
        <v>1589</v>
      </c>
      <c r="AO3520" t="n">
        <v>1757</v>
      </c>
      <c r="AP3520" t="n">
        <v>1454</v>
      </c>
      <c r="AQ3520" t="n">
        <v>1488</v>
      </c>
    </row>
    <row r="3521">
      <c r="A3521" t="inlineStr">
        <is>
          <t>Core liquidity-c</t>
        </is>
      </c>
      <c r="F3521">
        <f>SUM(F3518:F3519)</f>
        <v/>
      </c>
      <c r="G3521">
        <f>SUM(G3518:G3519)</f>
        <v/>
      </c>
      <c r="H3521">
        <f>SUM(H3518:H3519)</f>
        <v/>
      </c>
      <c r="I3521">
        <f>SUM(I3518:I3519)</f>
        <v/>
      </c>
      <c r="K3521">
        <f>SUM(K3518:K3519)</f>
        <v/>
      </c>
      <c r="L3521">
        <f>SUM(L3518:L3519)</f>
        <v/>
      </c>
      <c r="M3521">
        <f>SUM(M3518:M3519)</f>
        <v/>
      </c>
      <c r="N3521">
        <f>SUM(N3518:N3519)</f>
        <v/>
      </c>
      <c r="P3521">
        <f>SUM(P3518:P3519)</f>
        <v/>
      </c>
      <c r="Q3521">
        <f>SUM(Q3518:Q3519)</f>
        <v/>
      </c>
      <c r="R3521">
        <f>SUM(R3518:R3519)</f>
        <v/>
      </c>
      <c r="S3521">
        <f>SUM(S3518:S3519)</f>
        <v/>
      </c>
      <c r="U3521">
        <f>SUM(U3518:U3519)</f>
        <v/>
      </c>
      <c r="V3521">
        <f>SUM(V3518:V3519)</f>
        <v/>
      </c>
      <c r="W3521">
        <f>SUM(W3518:W3519)</f>
        <v/>
      </c>
      <c r="X3521">
        <f>SUM(X3518:X3519)</f>
        <v/>
      </c>
      <c r="Z3521">
        <f>SUM(Z3518:Z3519)</f>
        <v/>
      </c>
      <c r="AA3521">
        <f>SUM(AA3518:AA3519)</f>
        <v/>
      </c>
      <c r="AB3521">
        <f>SUM(AB3518:AB3519)</f>
        <v/>
      </c>
      <c r="AC3521">
        <f>SUM(AC3518:AC3519)</f>
        <v/>
      </c>
      <c r="AE3521">
        <f>SUM(AE3518:AE3519)</f>
        <v/>
      </c>
      <c r="AF3521">
        <f>SUM(AF3518:AF3519)</f>
        <v/>
      </c>
      <c r="AG3521">
        <f>SUM(AG3518:AG3519)</f>
        <v/>
      </c>
      <c r="AH3521">
        <f>SUM(AH3518:AH3519)</f>
        <v/>
      </c>
      <c r="AJ3521">
        <f>SUM(AJ3518:AJ3519)</f>
        <v/>
      </c>
      <c r="AK3521">
        <f>SUM(AK3518:AK3519)</f>
        <v/>
      </c>
      <c r="AL3521">
        <f>SUM(AL3518:AL3519)</f>
        <v/>
      </c>
      <c r="AM3521">
        <f>SUM(AM3518:AM3519)</f>
        <v/>
      </c>
      <c r="AO3521">
        <f>SUM(AO3518:AO3519)</f>
        <v/>
      </c>
      <c r="AP3521">
        <f>SUM(AP3518:AP3519)</f>
        <v/>
      </c>
      <c r="AQ3521">
        <f>SUM(AQ3518:AQ3519)</f>
        <v/>
      </c>
    </row>
    <row r="3522">
      <c r="A3522" t="inlineStr">
        <is>
          <t>Sum check</t>
        </is>
      </c>
      <c r="F3522">
        <f>F3520-F3521</f>
        <v/>
      </c>
      <c r="G3522">
        <f>G3520-G3521</f>
        <v/>
      </c>
      <c r="H3522">
        <f>H3520-H3521</f>
        <v/>
      </c>
      <c r="I3522">
        <f>I3520-I3521</f>
        <v/>
      </c>
      <c r="K3522">
        <f>K3520-K3521</f>
        <v/>
      </c>
      <c r="L3522">
        <f>L3520-L3521</f>
        <v/>
      </c>
      <c r="M3522">
        <f>M3520-M3521</f>
        <v/>
      </c>
      <c r="N3522">
        <f>N3520-N3521</f>
        <v/>
      </c>
      <c r="P3522">
        <f>P3520-P3521</f>
        <v/>
      </c>
      <c r="Q3522">
        <f>Q3520-Q3521</f>
        <v/>
      </c>
      <c r="R3522">
        <f>R3520-R3521</f>
        <v/>
      </c>
      <c r="S3522">
        <f>S3520-S3521</f>
        <v/>
      </c>
      <c r="U3522">
        <f>U3520-U3521</f>
        <v/>
      </c>
      <c r="V3522">
        <f>V3520-V3521</f>
        <v/>
      </c>
      <c r="W3522">
        <f>W3520-W3521</f>
        <v/>
      </c>
      <c r="X3522">
        <f>X3520-X3521</f>
        <v/>
      </c>
      <c r="Z3522">
        <f>Z3520-Z3521</f>
        <v/>
      </c>
      <c r="AA3522">
        <f>AA3520-AA3521</f>
        <v/>
      </c>
      <c r="AB3522">
        <f>AB3520-AB3521</f>
        <v/>
      </c>
      <c r="AC3522">
        <f>AC3520-AC3521</f>
        <v/>
      </c>
      <c r="AE3522">
        <f>AE3520-AE3521</f>
        <v/>
      </c>
      <c r="AF3522">
        <f>AF3520-AF3521</f>
        <v/>
      </c>
      <c r="AG3522">
        <f>AG3520-AG3521</f>
        <v/>
      </c>
      <c r="AH3522">
        <f>AH3520-AH3521</f>
        <v/>
      </c>
      <c r="AJ3522">
        <f>AJ3520-AJ3521</f>
        <v/>
      </c>
      <c r="AK3522">
        <f>AK3520-AK3521</f>
        <v/>
      </c>
      <c r="AL3522">
        <f>AL3520-AL3521</f>
        <v/>
      </c>
      <c r="AM3522">
        <f>AM3520-AM3521</f>
        <v/>
      </c>
      <c r="AO3522">
        <f>AO3520-AO3521</f>
        <v/>
      </c>
      <c r="AP3522">
        <f>AP3520-AP3521</f>
        <v/>
      </c>
      <c r="AQ3522">
        <f>AQ3520-AQ3521</f>
        <v/>
      </c>
    </row>
    <row r="3524">
      <c r="A3524" t="inlineStr">
        <is>
          <t>Uncalled private fund commitments</t>
        </is>
      </c>
      <c r="C3524" t="inlineStr">
        <is>
          <t>Million</t>
        </is>
      </c>
      <c r="D3524" t="inlineStr">
        <is>
          <t>QQQQ</t>
        </is>
      </c>
      <c r="F3524" t="n">
        <v>2748</v>
      </c>
      <c r="G3524" t="n">
        <v>4583</v>
      </c>
      <c r="H3524" t="n">
        <v>3433</v>
      </c>
      <c r="I3524" t="n">
        <v>4623</v>
      </c>
      <c r="K3524" t="n">
        <v>5387</v>
      </c>
      <c r="L3524" t="n">
        <v>6176</v>
      </c>
      <c r="M3524" t="n">
        <v>6944</v>
      </c>
      <c r="N3524" t="n">
        <v>7943</v>
      </c>
      <c r="P3524" t="n">
        <v>7931</v>
      </c>
      <c r="Q3524" t="n">
        <v>6837</v>
      </c>
      <c r="R3524" t="n">
        <v>7179</v>
      </c>
      <c r="S3524" t="n">
        <v>9126</v>
      </c>
      <c r="U3524" t="n">
        <v>12756</v>
      </c>
      <c r="V3524" t="n">
        <v>13351</v>
      </c>
      <c r="W3524" t="n">
        <v>12743</v>
      </c>
      <c r="X3524" t="n">
        <v>12326</v>
      </c>
      <c r="Z3524" t="n">
        <v>14227</v>
      </c>
      <c r="AA3524" t="n">
        <v>13979</v>
      </c>
      <c r="AB3524" t="n">
        <v>14150</v>
      </c>
      <c r="AC3524" t="n">
        <v>13113</v>
      </c>
      <c r="AE3524" t="n">
        <v>11701</v>
      </c>
      <c r="AF3524" t="n">
        <v>11428</v>
      </c>
      <c r="AG3524" t="n">
        <v>12702</v>
      </c>
      <c r="AH3524" t="n">
        <v>11270</v>
      </c>
      <c r="AJ3524" t="n">
        <v>12268</v>
      </c>
      <c r="AK3524" t="n">
        <v>11856</v>
      </c>
      <c r="AL3524" t="n">
        <v>24303</v>
      </c>
      <c r="AM3524" t="n">
        <v>25831</v>
      </c>
      <c r="AO3524" t="n">
        <v>24735</v>
      </c>
      <c r="AP3524" t="n">
        <v>25013</v>
      </c>
      <c r="AQ3524" t="n">
        <v>23317</v>
      </c>
    </row>
    <row r="3525">
      <c r="A3525" t="inlineStr">
        <is>
          <t>Total liquidity</t>
        </is>
      </c>
      <c r="C3525" t="inlineStr">
        <is>
          <t>Million</t>
        </is>
      </c>
      <c r="D3525" t="inlineStr">
        <is>
          <t>QQQQ</t>
        </is>
      </c>
      <c r="F3525" t="n">
        <v>3086</v>
      </c>
      <c r="G3525" t="n">
        <v>4781</v>
      </c>
      <c r="H3525" t="n">
        <v>3780</v>
      </c>
      <c r="I3525" t="n">
        <v>4876</v>
      </c>
      <c r="K3525" t="n">
        <v>5959</v>
      </c>
      <c r="L3525" t="n">
        <v>6868</v>
      </c>
      <c r="M3525" t="n">
        <v>7781</v>
      </c>
      <c r="N3525" t="n">
        <v>9438</v>
      </c>
      <c r="P3525" t="n">
        <v>9316</v>
      </c>
      <c r="Q3525" t="n">
        <v>8027</v>
      </c>
      <c r="R3525" t="n">
        <v>7857</v>
      </c>
      <c r="S3525" t="n">
        <v>10076</v>
      </c>
      <c r="U3525" t="n">
        <v>13450</v>
      </c>
      <c r="V3525" t="n">
        <v>13994</v>
      </c>
      <c r="W3525" t="n">
        <v>14496</v>
      </c>
      <c r="X3525" t="n">
        <v>14371</v>
      </c>
      <c r="Z3525" t="n">
        <v>15827</v>
      </c>
      <c r="AA3525" t="n">
        <v>15767</v>
      </c>
      <c r="AB3525" t="n">
        <v>16876</v>
      </c>
      <c r="AC3525" t="n">
        <v>15676</v>
      </c>
      <c r="AE3525" t="n">
        <v>14207</v>
      </c>
      <c r="AF3525" t="n">
        <v>13852</v>
      </c>
      <c r="AG3525" t="n">
        <v>14965</v>
      </c>
      <c r="AH3525" t="n">
        <v>13098</v>
      </c>
      <c r="AJ3525" t="n">
        <v>13386</v>
      </c>
      <c r="AK3525" t="n">
        <v>12393</v>
      </c>
      <c r="AL3525" t="n">
        <v>25486</v>
      </c>
      <c r="AM3525" t="n">
        <v>27420</v>
      </c>
      <c r="AO3525" t="n">
        <v>26492</v>
      </c>
      <c r="AP3525" t="n">
        <v>26467</v>
      </c>
      <c r="AQ3525" t="n">
        <v>24805</v>
      </c>
    </row>
    <row r="3526">
      <c r="A3526" t="inlineStr">
        <is>
          <t>Total liquidity-c</t>
        </is>
      </c>
      <c r="F3526">
        <f>SUM(F3520,F3524)</f>
        <v/>
      </c>
      <c r="G3526">
        <f>SUM(G3520,G3524)</f>
        <v/>
      </c>
      <c r="H3526">
        <f>SUM(H3520,H3524)</f>
        <v/>
      </c>
      <c r="I3526">
        <f>SUM(I3520,I3524)</f>
        <v/>
      </c>
      <c r="K3526">
        <f>SUM(K3520,K3524)</f>
        <v/>
      </c>
      <c r="L3526">
        <f>SUM(L3520,L3524)</f>
        <v/>
      </c>
      <c r="M3526">
        <f>SUM(M3520,M3524)</f>
        <v/>
      </c>
      <c r="N3526">
        <f>SUM(N3520,N3524)</f>
        <v/>
      </c>
      <c r="P3526">
        <f>SUM(P3520,P3524)</f>
        <v/>
      </c>
      <c r="Q3526">
        <f>SUM(Q3520,Q3524)</f>
        <v/>
      </c>
      <c r="R3526">
        <f>SUM(R3520,R3524)</f>
        <v/>
      </c>
      <c r="S3526">
        <f>SUM(S3520,S3524)</f>
        <v/>
      </c>
      <c r="U3526">
        <f>SUM(U3520,U3524)</f>
        <v/>
      </c>
      <c r="V3526">
        <f>SUM(V3520,V3524)</f>
        <v/>
      </c>
      <c r="W3526">
        <f>SUM(W3520,W3524)</f>
        <v/>
      </c>
      <c r="X3526">
        <f>SUM(X3520,X3524)</f>
        <v/>
      </c>
      <c r="Z3526">
        <f>SUM(Z3520,Z3524)</f>
        <v/>
      </c>
      <c r="AA3526">
        <f>SUM(AA3520,AA3524)</f>
        <v/>
      </c>
      <c r="AB3526">
        <f>SUM(AB3520,AB3524)</f>
        <v/>
      </c>
      <c r="AC3526">
        <f>SUM(AC3520,AC3524)</f>
        <v/>
      </c>
      <c r="AE3526">
        <f>SUM(AE3520,AE3524)</f>
        <v/>
      </c>
      <c r="AF3526">
        <f>SUM(AF3520,AF3524)</f>
        <v/>
      </c>
      <c r="AG3526">
        <f>SUM(AG3520,AG3524)</f>
        <v/>
      </c>
      <c r="AH3526">
        <f>SUM(AH3520,AH3524)</f>
        <v/>
      </c>
      <c r="AJ3526">
        <f>SUM(AJ3520,AJ3524)</f>
        <v/>
      </c>
      <c r="AK3526">
        <f>SUM(AK3520,AK3524)</f>
        <v/>
      </c>
      <c r="AL3526">
        <f>SUM(AL3520,AL3524)</f>
        <v/>
      </c>
      <c r="AM3526">
        <f>SUM(AM3520,AM3524)</f>
        <v/>
      </c>
      <c r="AO3526">
        <f>SUM(AO3520,AO3524)</f>
        <v/>
      </c>
      <c r="AP3526">
        <f>SUM(AP3520,AP3524)</f>
        <v/>
      </c>
      <c r="AQ3526">
        <f>SUM(AQ3520,AQ3524)</f>
        <v/>
      </c>
    </row>
    <row r="3527">
      <c r="A3527" t="inlineStr">
        <is>
          <t>Sum check</t>
        </is>
      </c>
      <c r="F3527">
        <f>F3525-F3526</f>
        <v/>
      </c>
      <c r="G3527">
        <f>G3525-G3526</f>
        <v/>
      </c>
      <c r="H3527">
        <f>H3525-H3526</f>
        <v/>
      </c>
      <c r="I3527">
        <f>I3525-I3526</f>
        <v/>
      </c>
      <c r="K3527">
        <f>K3525-K3526</f>
        <v/>
      </c>
      <c r="L3527">
        <f>L3525-L3526</f>
        <v/>
      </c>
      <c r="M3527">
        <f>M3525-M3526</f>
        <v/>
      </c>
      <c r="N3527">
        <f>N3525-N3526</f>
        <v/>
      </c>
      <c r="P3527">
        <f>P3525-P3526</f>
        <v/>
      </c>
      <c r="Q3527">
        <f>Q3525-Q3526</f>
        <v/>
      </c>
      <c r="R3527">
        <f>R3525-R3526</f>
        <v/>
      </c>
      <c r="S3527">
        <f>S3525-S3526</f>
        <v/>
      </c>
      <c r="U3527">
        <f>U3525-U3526</f>
        <v/>
      </c>
      <c r="V3527">
        <f>V3525-V3526</f>
        <v/>
      </c>
      <c r="W3527">
        <f>W3525-W3526</f>
        <v/>
      </c>
      <c r="X3527">
        <f>X3525-X3526</f>
        <v/>
      </c>
      <c r="Z3527">
        <f>Z3525-Z3526</f>
        <v/>
      </c>
      <c r="AA3527">
        <f>AA3525-AA3526</f>
        <v/>
      </c>
      <c r="AB3527">
        <f>AB3525-AB3526</f>
        <v/>
      </c>
      <c r="AC3527">
        <f>AC3525-AC3526</f>
        <v/>
      </c>
      <c r="AE3527">
        <f>AE3525-AE3526</f>
        <v/>
      </c>
      <c r="AF3527">
        <f>AF3525-AF3526</f>
        <v/>
      </c>
      <c r="AG3527">
        <f>AG3525-AG3526</f>
        <v/>
      </c>
      <c r="AH3527">
        <f>AH3525-AH3526</f>
        <v/>
      </c>
      <c r="AJ3527">
        <f>AJ3525-AJ3526</f>
        <v/>
      </c>
      <c r="AK3527">
        <f>AK3525-AK3526</f>
        <v/>
      </c>
      <c r="AL3527">
        <f>AL3525-AL3526</f>
        <v/>
      </c>
      <c r="AM3527">
        <f>AM3525-AM3526</f>
        <v/>
      </c>
      <c r="AO3527">
        <f>AO3525-AO3526</f>
        <v/>
      </c>
      <c r="AP3527">
        <f>AP3525-AP3526</f>
        <v/>
      </c>
      <c r="AQ3527">
        <f>AQ3525-AQ3526</f>
        <v/>
      </c>
    </row>
    <row r="3529">
      <c r="A3529" t="inlineStr">
        <is>
          <t>Renewable power and transition</t>
        </is>
      </c>
    </row>
    <row r="3530">
      <c r="A3530" t="inlineStr">
        <is>
          <t>Cash and financial assets, net</t>
        </is>
      </c>
      <c r="C3530" t="inlineStr">
        <is>
          <t>Million</t>
        </is>
      </c>
      <c r="D3530" t="inlineStr">
        <is>
          <t>QQQQ</t>
        </is>
      </c>
      <c r="F3530" t="n">
        <v>196</v>
      </c>
      <c r="G3530" t="n">
        <v>113</v>
      </c>
      <c r="H3530" t="n">
        <v>106</v>
      </c>
      <c r="I3530" t="n">
        <v>63</v>
      </c>
      <c r="K3530" t="n">
        <v>120</v>
      </c>
      <c r="L3530" t="n">
        <v>107</v>
      </c>
      <c r="M3530" t="n">
        <v>103</v>
      </c>
      <c r="N3530" t="n">
        <v>224</v>
      </c>
      <c r="P3530" t="n">
        <v>292</v>
      </c>
      <c r="Q3530" t="n">
        <v>290</v>
      </c>
      <c r="R3530" t="n">
        <v>250</v>
      </c>
      <c r="S3530" t="n">
        <v>327</v>
      </c>
      <c r="U3530" t="n">
        <v>273</v>
      </c>
      <c r="V3530" t="n">
        <v>273</v>
      </c>
      <c r="W3530" t="n">
        <v>425</v>
      </c>
      <c r="X3530" t="n">
        <v>286</v>
      </c>
      <c r="Z3530" t="n">
        <v>319</v>
      </c>
      <c r="AA3530" t="n">
        <v>311</v>
      </c>
      <c r="AB3530" t="n">
        <v>276</v>
      </c>
      <c r="AC3530" t="n">
        <v>238</v>
      </c>
      <c r="AE3530" t="n">
        <v>332</v>
      </c>
      <c r="AF3530" t="n">
        <v>422</v>
      </c>
      <c r="AG3530" t="n">
        <v>512</v>
      </c>
      <c r="AH3530" t="n">
        <v>474</v>
      </c>
      <c r="AJ3530" t="n">
        <v>414</v>
      </c>
      <c r="AK3530" t="n">
        <v>465</v>
      </c>
      <c r="AL3530" t="n">
        <v>510</v>
      </c>
      <c r="AM3530" t="n">
        <v>691</v>
      </c>
      <c r="AO3530" t="n">
        <v>560</v>
      </c>
      <c r="AP3530" t="n">
        <v>673</v>
      </c>
      <c r="AQ3530" t="n">
        <v>665</v>
      </c>
    </row>
    <row r="3531">
      <c r="A3531" t="inlineStr">
        <is>
          <t>Undrawn committed credit facilities</t>
        </is>
      </c>
      <c r="C3531" t="inlineStr">
        <is>
          <t>Million</t>
        </is>
      </c>
      <c r="D3531" t="inlineStr">
        <is>
          <t>QQQQ</t>
        </is>
      </c>
      <c r="F3531" t="n">
        <v>1150</v>
      </c>
      <c r="G3531" t="n">
        <v>712</v>
      </c>
      <c r="H3531" t="n">
        <v>644</v>
      </c>
      <c r="I3531" t="n">
        <v>974</v>
      </c>
      <c r="K3531" t="n">
        <v>951</v>
      </c>
      <c r="L3531" t="n">
        <v>905</v>
      </c>
      <c r="M3531" t="n">
        <v>1004</v>
      </c>
      <c r="N3531" t="n">
        <v>967</v>
      </c>
      <c r="P3531" t="n">
        <v>899</v>
      </c>
      <c r="Q3531" t="n">
        <v>886</v>
      </c>
      <c r="R3531" t="n">
        <v>1303</v>
      </c>
      <c r="S3531" t="n">
        <v>812</v>
      </c>
      <c r="U3531" t="n">
        <v>812</v>
      </c>
      <c r="V3531" t="n">
        <v>558</v>
      </c>
      <c r="W3531" t="n">
        <v>627</v>
      </c>
      <c r="X3531" t="n">
        <v>971</v>
      </c>
      <c r="Z3531" t="n">
        <v>1393</v>
      </c>
      <c r="AA3531" t="n">
        <v>1552</v>
      </c>
      <c r="AB3531" t="n">
        <v>1868</v>
      </c>
      <c r="AC3531" t="n">
        <v>1585</v>
      </c>
      <c r="AE3531" t="n">
        <v>1817</v>
      </c>
      <c r="AF3531" t="n">
        <v>1892</v>
      </c>
      <c r="AG3531" t="n">
        <v>1892</v>
      </c>
      <c r="AH3531" t="n">
        <v>1525</v>
      </c>
      <c r="AJ3531" t="n">
        <v>1538</v>
      </c>
      <c r="AK3531" t="n">
        <v>1557</v>
      </c>
      <c r="AL3531" t="n">
        <v>1955</v>
      </c>
      <c r="AM3531" t="n">
        <v>2062</v>
      </c>
      <c r="AO3531" t="n">
        <v>1931</v>
      </c>
      <c r="AP3531" t="n">
        <v>2037</v>
      </c>
      <c r="AQ3531" t="n">
        <v>1960</v>
      </c>
    </row>
    <row r="3532">
      <c r="A3532" t="inlineStr">
        <is>
          <t>Core liquidity</t>
        </is>
      </c>
      <c r="C3532" t="inlineStr">
        <is>
          <t>Million</t>
        </is>
      </c>
      <c r="D3532" t="inlineStr">
        <is>
          <t>QQQQ</t>
        </is>
      </c>
      <c r="F3532" t="n">
        <v>1346</v>
      </c>
      <c r="G3532" t="n">
        <v>825</v>
      </c>
      <c r="H3532" t="n">
        <v>750</v>
      </c>
      <c r="I3532" t="n">
        <v>1037</v>
      </c>
      <c r="K3532" t="n">
        <v>1071</v>
      </c>
      <c r="L3532" t="n">
        <v>1012</v>
      </c>
      <c r="M3532" t="n">
        <v>1107</v>
      </c>
      <c r="N3532" t="n">
        <v>1191</v>
      </c>
      <c r="P3532" t="n">
        <v>1191</v>
      </c>
      <c r="Q3532" t="n">
        <v>1176</v>
      </c>
      <c r="R3532" t="n">
        <v>1553</v>
      </c>
      <c r="S3532" t="n">
        <v>1139</v>
      </c>
      <c r="U3532" t="n">
        <v>1085</v>
      </c>
      <c r="V3532" t="n">
        <v>831</v>
      </c>
      <c r="W3532" t="n">
        <v>1052</v>
      </c>
      <c r="X3532" t="n">
        <v>1257</v>
      </c>
      <c r="Z3532" t="n">
        <v>1712</v>
      </c>
      <c r="AA3532" t="n">
        <v>1863</v>
      </c>
      <c r="AB3532" t="n">
        <v>2144</v>
      </c>
      <c r="AC3532" t="n">
        <v>1823</v>
      </c>
      <c r="AE3532" t="n">
        <v>2149</v>
      </c>
      <c r="AF3532" t="n">
        <v>2314</v>
      </c>
      <c r="AG3532" t="n">
        <v>2404</v>
      </c>
      <c r="AH3532" t="n">
        <v>1999</v>
      </c>
      <c r="AJ3532" t="n">
        <v>1952</v>
      </c>
      <c r="AK3532" t="n">
        <v>2022</v>
      </c>
      <c r="AL3532" t="n">
        <v>2465</v>
      </c>
      <c r="AM3532" t="n">
        <v>2753</v>
      </c>
      <c r="AO3532" t="n">
        <v>2491</v>
      </c>
      <c r="AP3532" t="n">
        <v>2710</v>
      </c>
      <c r="AQ3532" t="n">
        <v>2625</v>
      </c>
    </row>
    <row r="3533">
      <c r="A3533" t="inlineStr">
        <is>
          <t>Core liquidity-c</t>
        </is>
      </c>
      <c r="F3533">
        <f>SUM(F3530:F3531)</f>
        <v/>
      </c>
      <c r="G3533">
        <f>SUM(G3530:G3531)</f>
        <v/>
      </c>
      <c r="H3533">
        <f>SUM(H3530:H3531)</f>
        <v/>
      </c>
      <c r="I3533">
        <f>SUM(I3530:I3531)</f>
        <v/>
      </c>
      <c r="K3533">
        <f>SUM(K3530:K3531)</f>
        <v/>
      </c>
      <c r="L3533">
        <f>SUM(L3530:L3531)</f>
        <v/>
      </c>
      <c r="M3533">
        <f>SUM(M3530:M3531)</f>
        <v/>
      </c>
      <c r="N3533">
        <f>SUM(N3530:N3531)</f>
        <v/>
      </c>
      <c r="P3533">
        <f>SUM(P3530:P3531)</f>
        <v/>
      </c>
      <c r="Q3533">
        <f>SUM(Q3530:Q3531)</f>
        <v/>
      </c>
      <c r="R3533">
        <f>SUM(R3530:R3531)</f>
        <v/>
      </c>
      <c r="S3533">
        <f>SUM(S3530:S3531)</f>
        <v/>
      </c>
      <c r="U3533">
        <f>SUM(U3530:U3531)</f>
        <v/>
      </c>
      <c r="V3533">
        <f>SUM(V3530:V3531)</f>
        <v/>
      </c>
      <c r="W3533">
        <f>SUM(W3530:W3531)</f>
        <v/>
      </c>
      <c r="X3533">
        <f>SUM(X3530:X3531)</f>
        <v/>
      </c>
      <c r="Z3533">
        <f>SUM(Z3530:Z3531)</f>
        <v/>
      </c>
      <c r="AA3533">
        <f>SUM(AA3530:AA3531)</f>
        <v/>
      </c>
      <c r="AB3533">
        <f>SUM(AB3530:AB3531)</f>
        <v/>
      </c>
      <c r="AC3533">
        <f>SUM(AC3530:AC3531)</f>
        <v/>
      </c>
      <c r="AE3533">
        <f>SUM(AE3530:AE3531)</f>
        <v/>
      </c>
      <c r="AF3533">
        <f>SUM(AF3530:AF3531)</f>
        <v/>
      </c>
      <c r="AG3533">
        <f>SUM(AG3530:AG3531)</f>
        <v/>
      </c>
      <c r="AH3533">
        <f>SUM(AH3530:AH3531)</f>
        <v/>
      </c>
      <c r="AJ3533">
        <f>SUM(AJ3530:AJ3531)</f>
        <v/>
      </c>
      <c r="AK3533">
        <f>SUM(AK3530:AK3531)</f>
        <v/>
      </c>
      <c r="AL3533">
        <f>SUM(AL3530:AL3531)</f>
        <v/>
      </c>
      <c r="AM3533">
        <f>SUM(AM3530:AM3531)</f>
        <v/>
      </c>
      <c r="AO3533">
        <f>SUM(AO3530:AO3531)</f>
        <v/>
      </c>
      <c r="AP3533">
        <f>SUM(AP3530:AP3531)</f>
        <v/>
      </c>
      <c r="AQ3533">
        <f>SUM(AQ3530:AQ3531)</f>
        <v/>
      </c>
    </row>
    <row r="3534">
      <c r="A3534" t="inlineStr">
        <is>
          <t>Sum check</t>
        </is>
      </c>
      <c r="F3534">
        <f>F3532-F3533</f>
        <v/>
      </c>
      <c r="G3534">
        <f>G3532-G3533</f>
        <v/>
      </c>
      <c r="H3534">
        <f>H3532-H3533</f>
        <v/>
      </c>
      <c r="I3534">
        <f>I3532-I3533</f>
        <v/>
      </c>
      <c r="K3534">
        <f>K3532-K3533</f>
        <v/>
      </c>
      <c r="L3534">
        <f>L3532-L3533</f>
        <v/>
      </c>
      <c r="M3534">
        <f>M3532-M3533</f>
        <v/>
      </c>
      <c r="N3534">
        <f>N3532-N3533</f>
        <v/>
      </c>
      <c r="P3534">
        <f>P3532-P3533</f>
        <v/>
      </c>
      <c r="Q3534">
        <f>Q3532-Q3533</f>
        <v/>
      </c>
      <c r="R3534">
        <f>R3532-R3533</f>
        <v/>
      </c>
      <c r="S3534">
        <f>S3532-S3533</f>
        <v/>
      </c>
      <c r="U3534">
        <f>U3532-U3533</f>
        <v/>
      </c>
      <c r="V3534">
        <f>V3532-V3533</f>
        <v/>
      </c>
      <c r="W3534">
        <f>W3532-W3533</f>
        <v/>
      </c>
      <c r="X3534">
        <f>X3532-X3533</f>
        <v/>
      </c>
      <c r="Z3534">
        <f>Z3532-Z3533</f>
        <v/>
      </c>
      <c r="AA3534">
        <f>AA3532-AA3533</f>
        <v/>
      </c>
      <c r="AB3534">
        <f>AB3532-AB3533</f>
        <v/>
      </c>
      <c r="AC3534">
        <f>AC3532-AC3533</f>
        <v/>
      </c>
      <c r="AE3534">
        <f>AE3532-AE3533</f>
        <v/>
      </c>
      <c r="AF3534">
        <f>AF3532-AF3533</f>
        <v/>
      </c>
      <c r="AG3534">
        <f>AG3532-AG3533</f>
        <v/>
      </c>
      <c r="AH3534">
        <f>AH3532-AH3533</f>
        <v/>
      </c>
      <c r="AJ3534">
        <f>AJ3532-AJ3533</f>
        <v/>
      </c>
      <c r="AK3534">
        <f>AK3532-AK3533</f>
        <v/>
      </c>
      <c r="AL3534">
        <f>AL3532-AL3533</f>
        <v/>
      </c>
      <c r="AM3534">
        <f>AM3532-AM3533</f>
        <v/>
      </c>
      <c r="AO3534">
        <f>AO3532-AO3533</f>
        <v/>
      </c>
      <c r="AP3534">
        <f>AP3532-AP3533</f>
        <v/>
      </c>
      <c r="AQ3534">
        <f>AQ3532-AQ3533</f>
        <v/>
      </c>
    </row>
    <row r="3536">
      <c r="A3536" t="inlineStr">
        <is>
          <t>Uncalled private fund commitments</t>
        </is>
      </c>
      <c r="C3536" t="inlineStr">
        <is>
          <t>Million</t>
        </is>
      </c>
      <c r="D3536" t="inlineStr">
        <is>
          <t>QQQQ</t>
        </is>
      </c>
      <c r="F3536" t="n">
        <v>473</v>
      </c>
      <c r="G3536" t="n">
        <v>452</v>
      </c>
      <c r="H3536" t="n">
        <v>545</v>
      </c>
      <c r="I3536" t="n">
        <v>200</v>
      </c>
      <c r="K3536" t="n">
        <v>183</v>
      </c>
      <c r="L3536" t="n">
        <v>2997</v>
      </c>
      <c r="M3536" t="n">
        <v>3195</v>
      </c>
      <c r="N3536" t="n">
        <v>3160</v>
      </c>
      <c r="P3536" t="n">
        <v>2565</v>
      </c>
      <c r="Q3536" t="n">
        <v>2593</v>
      </c>
      <c r="R3536" t="n">
        <v>2717</v>
      </c>
      <c r="S3536" t="n">
        <v>2354</v>
      </c>
      <c r="U3536" t="n">
        <v>2366</v>
      </c>
      <c r="V3536" t="n">
        <v>2242</v>
      </c>
      <c r="W3536" t="n">
        <v>2236</v>
      </c>
      <c r="X3536" t="n">
        <v>1302</v>
      </c>
      <c r="Z3536" t="n">
        <v>611</v>
      </c>
      <c r="AA3536" t="n">
        <v>3435</v>
      </c>
      <c r="AB3536" t="n">
        <v>3636</v>
      </c>
      <c r="AC3536" t="n">
        <v>3264</v>
      </c>
      <c r="AE3536" t="n">
        <v>3685</v>
      </c>
      <c r="AF3536" t="n">
        <v>3843</v>
      </c>
      <c r="AG3536" t="n">
        <v>3531</v>
      </c>
      <c r="AH3536" t="n">
        <v>4748</v>
      </c>
      <c r="AJ3536" t="n">
        <v>4722</v>
      </c>
      <c r="AK3536" t="n">
        <v>4596</v>
      </c>
      <c r="AL3536" t="n">
        <v>3117</v>
      </c>
      <c r="AM3536" t="n">
        <v>12278</v>
      </c>
      <c r="AO3536" t="n">
        <v>11952</v>
      </c>
      <c r="AP3536" t="n">
        <v>14167</v>
      </c>
      <c r="AQ3536" t="n">
        <v>16215</v>
      </c>
    </row>
    <row r="3537">
      <c r="A3537" t="inlineStr">
        <is>
          <t>Total liquidity</t>
        </is>
      </c>
      <c r="C3537" t="inlineStr">
        <is>
          <t>Million</t>
        </is>
      </c>
      <c r="D3537" t="inlineStr">
        <is>
          <t>QQQQ</t>
        </is>
      </c>
      <c r="F3537" t="n">
        <v>1819</v>
      </c>
      <c r="G3537" t="n">
        <v>1277</v>
      </c>
      <c r="H3537" t="n">
        <v>1295</v>
      </c>
      <c r="I3537" t="n">
        <v>1237</v>
      </c>
      <c r="K3537" t="n">
        <v>1254</v>
      </c>
      <c r="L3537" t="n">
        <v>4009</v>
      </c>
      <c r="M3537" t="n">
        <v>4302</v>
      </c>
      <c r="N3537" t="n">
        <v>4351</v>
      </c>
      <c r="P3537" t="n">
        <v>3756</v>
      </c>
      <c r="Q3537" t="n">
        <v>3769</v>
      </c>
      <c r="R3537" t="n">
        <v>4270</v>
      </c>
      <c r="S3537" t="n">
        <v>3493</v>
      </c>
      <c r="U3537" t="n">
        <v>3451</v>
      </c>
      <c r="V3537" t="n">
        <v>3073</v>
      </c>
      <c r="W3537" t="n">
        <v>3288</v>
      </c>
      <c r="X3537" t="n">
        <v>2559</v>
      </c>
      <c r="Z3537" t="n">
        <v>2323</v>
      </c>
      <c r="AA3537" t="n">
        <v>5298</v>
      </c>
      <c r="AB3537" t="n">
        <v>5780</v>
      </c>
      <c r="AC3537" t="n">
        <v>5087</v>
      </c>
      <c r="AE3537" t="n">
        <v>5834</v>
      </c>
      <c r="AF3537" t="n">
        <v>6157</v>
      </c>
      <c r="AG3537" t="n">
        <v>5935</v>
      </c>
      <c r="AH3537" t="n">
        <v>6747</v>
      </c>
      <c r="AJ3537" t="n">
        <v>6674</v>
      </c>
      <c r="AK3537" t="n">
        <v>6618</v>
      </c>
      <c r="AL3537" t="n">
        <v>5582</v>
      </c>
      <c r="AM3537" t="n">
        <v>15031</v>
      </c>
      <c r="AO3537" t="n">
        <v>14443</v>
      </c>
      <c r="AP3537" t="n">
        <v>16877</v>
      </c>
      <c r="AQ3537" t="n">
        <v>18840</v>
      </c>
    </row>
    <row r="3538">
      <c r="A3538" t="inlineStr">
        <is>
          <t>Total liquidity-c</t>
        </is>
      </c>
      <c r="F3538">
        <f>SUM(F3532,F3536)</f>
        <v/>
      </c>
      <c r="G3538">
        <f>SUM(G3532,G3536)</f>
        <v/>
      </c>
      <c r="H3538">
        <f>SUM(H3532,H3536)</f>
        <v/>
      </c>
      <c r="I3538">
        <f>SUM(I3532,I3536)</f>
        <v/>
      </c>
      <c r="K3538">
        <f>SUM(K3532,K3536)</f>
        <v/>
      </c>
      <c r="L3538">
        <f>SUM(L3532,L3536)</f>
        <v/>
      </c>
      <c r="M3538">
        <f>SUM(M3532,M3536)</f>
        <v/>
      </c>
      <c r="N3538">
        <f>SUM(N3532,N3536)</f>
        <v/>
      </c>
      <c r="P3538">
        <f>SUM(P3532,P3536)</f>
        <v/>
      </c>
      <c r="Q3538">
        <f>SUM(Q3532,Q3536)</f>
        <v/>
      </c>
      <c r="R3538">
        <f>SUM(R3532,R3536)</f>
        <v/>
      </c>
      <c r="S3538">
        <f>SUM(S3532,S3536)</f>
        <v/>
      </c>
      <c r="U3538">
        <f>SUM(U3532,U3536)</f>
        <v/>
      </c>
      <c r="V3538">
        <f>SUM(V3532,V3536)</f>
        <v/>
      </c>
      <c r="W3538">
        <f>SUM(W3532,W3536)</f>
        <v/>
      </c>
      <c r="X3538">
        <f>SUM(X3532,X3536)</f>
        <v/>
      </c>
      <c r="Z3538">
        <f>SUM(Z3532,Z3536)</f>
        <v/>
      </c>
      <c r="AA3538">
        <f>SUM(AA3532,AA3536)</f>
        <v/>
      </c>
      <c r="AB3538">
        <f>SUM(AB3532,AB3536)</f>
        <v/>
      </c>
      <c r="AC3538">
        <f>SUM(AC3532,AC3536)</f>
        <v/>
      </c>
      <c r="AE3538">
        <f>SUM(AE3532,AE3536)</f>
        <v/>
      </c>
      <c r="AF3538">
        <f>SUM(AF3532,AF3536)</f>
        <v/>
      </c>
      <c r="AG3538">
        <f>SUM(AG3532,AG3536)</f>
        <v/>
      </c>
      <c r="AH3538">
        <f>SUM(AH3532,AH3536)</f>
        <v/>
      </c>
      <c r="AJ3538">
        <f>SUM(AJ3532,AJ3536)</f>
        <v/>
      </c>
      <c r="AK3538">
        <f>SUM(AK3532,AK3536)</f>
        <v/>
      </c>
      <c r="AL3538">
        <f>SUM(AL3532,AL3536)</f>
        <v/>
      </c>
      <c r="AM3538">
        <f>SUM(AM3532,AM3536)</f>
        <v/>
      </c>
      <c r="AO3538">
        <f>SUM(AO3532,AO3536)</f>
        <v/>
      </c>
      <c r="AP3538">
        <f>SUM(AP3532,AP3536)</f>
        <v/>
      </c>
      <c r="AQ3538">
        <f>SUM(AQ3532,AQ3536)</f>
        <v/>
      </c>
    </row>
    <row r="3539">
      <c r="A3539" t="inlineStr">
        <is>
          <t>Sum check</t>
        </is>
      </c>
      <c r="F3539">
        <f>F3537-F3538</f>
        <v/>
      </c>
      <c r="G3539">
        <f>G3537-G3538</f>
        <v/>
      </c>
      <c r="H3539">
        <f>H3537-H3538</f>
        <v/>
      </c>
      <c r="I3539">
        <f>I3537-I3538</f>
        <v/>
      </c>
      <c r="K3539">
        <f>K3537-K3538</f>
        <v/>
      </c>
      <c r="L3539">
        <f>L3537-L3538</f>
        <v/>
      </c>
      <c r="M3539">
        <f>M3537-M3538</f>
        <v/>
      </c>
      <c r="N3539">
        <f>N3537-N3538</f>
        <v/>
      </c>
      <c r="P3539">
        <f>P3537-P3538</f>
        <v/>
      </c>
      <c r="Q3539">
        <f>Q3537-Q3538</f>
        <v/>
      </c>
      <c r="R3539">
        <f>R3537-R3538</f>
        <v/>
      </c>
      <c r="S3539">
        <f>S3537-S3538</f>
        <v/>
      </c>
      <c r="U3539">
        <f>U3537-U3538</f>
        <v/>
      </c>
      <c r="V3539">
        <f>V3537-V3538</f>
        <v/>
      </c>
      <c r="W3539">
        <f>W3537-W3538</f>
        <v/>
      </c>
      <c r="X3539">
        <f>X3537-X3538</f>
        <v/>
      </c>
      <c r="Z3539">
        <f>Z3537-Z3538</f>
        <v/>
      </c>
      <c r="AA3539">
        <f>AA3537-AA3538</f>
        <v/>
      </c>
      <c r="AB3539">
        <f>AB3537-AB3538</f>
        <v/>
      </c>
      <c r="AC3539">
        <f>AC3537-AC3538</f>
        <v/>
      </c>
      <c r="AE3539">
        <f>AE3537-AE3538</f>
        <v/>
      </c>
      <c r="AF3539">
        <f>AF3537-AF3538</f>
        <v/>
      </c>
      <c r="AG3539">
        <f>AG3537-AG3538</f>
        <v/>
      </c>
      <c r="AH3539">
        <f>AH3537-AH3538</f>
        <v/>
      </c>
      <c r="AJ3539">
        <f>AJ3537-AJ3538</f>
        <v/>
      </c>
      <c r="AK3539">
        <f>AK3537-AK3538</f>
        <v/>
      </c>
      <c r="AL3539">
        <f>AL3537-AL3538</f>
        <v/>
      </c>
      <c r="AM3539">
        <f>AM3537-AM3538</f>
        <v/>
      </c>
      <c r="AO3539">
        <f>AO3537-AO3538</f>
        <v/>
      </c>
      <c r="AP3539">
        <f>AP3537-AP3538</f>
        <v/>
      </c>
      <c r="AQ3539">
        <f>AQ3537-AQ3538</f>
        <v/>
      </c>
    </row>
    <row r="3541">
      <c r="A3541" t="inlineStr">
        <is>
          <t>Infrastructure</t>
        </is>
      </c>
    </row>
    <row r="3542">
      <c r="A3542" t="inlineStr">
        <is>
          <t>Cash and financial assets, net</t>
        </is>
      </c>
      <c r="C3542" t="inlineStr">
        <is>
          <t>Million</t>
        </is>
      </c>
      <c r="D3542" t="inlineStr">
        <is>
          <t>QQQQ</t>
        </is>
      </c>
      <c r="F3542" t="n">
        <v>370</v>
      </c>
      <c r="G3542" t="n">
        <v>800</v>
      </c>
      <c r="H3542" t="n">
        <v>675</v>
      </c>
      <c r="I3542" t="n">
        <v>286</v>
      </c>
      <c r="K3542" t="n">
        <v>476</v>
      </c>
      <c r="L3542" t="n">
        <v>502</v>
      </c>
      <c r="M3542" t="n">
        <v>326</v>
      </c>
      <c r="N3542" t="n">
        <v>549</v>
      </c>
      <c r="P3542" t="n">
        <v>200</v>
      </c>
      <c r="Q3542" t="n">
        <v>130</v>
      </c>
      <c r="R3542" t="n">
        <v>250</v>
      </c>
      <c r="S3542" t="n">
        <v>205</v>
      </c>
      <c r="U3542" t="n">
        <v>557</v>
      </c>
      <c r="V3542" t="n">
        <v>475</v>
      </c>
      <c r="W3542" t="n">
        <v>718</v>
      </c>
      <c r="X3542" t="n">
        <v>238</v>
      </c>
      <c r="Z3542" t="n">
        <v>482</v>
      </c>
      <c r="AA3542" t="n">
        <v>318</v>
      </c>
      <c r="AB3542" t="n">
        <v>299</v>
      </c>
      <c r="AC3542" t="n">
        <v>273</v>
      </c>
      <c r="AE3542" t="n">
        <v>848</v>
      </c>
      <c r="AF3542" t="n">
        <v>999</v>
      </c>
      <c r="AG3542" t="n">
        <v>435</v>
      </c>
      <c r="AH3542" t="n">
        <v>464</v>
      </c>
      <c r="AJ3542" t="n">
        <v>500</v>
      </c>
      <c r="AK3542" t="n">
        <v>836</v>
      </c>
      <c r="AL3542" t="n">
        <v>732</v>
      </c>
      <c r="AM3542" t="n">
        <v>683</v>
      </c>
      <c r="AO3542" t="n">
        <v>498</v>
      </c>
      <c r="AP3542" t="n">
        <v>439</v>
      </c>
      <c r="AQ3542" t="n">
        <v>497</v>
      </c>
    </row>
    <row r="3543">
      <c r="A3543" t="inlineStr">
        <is>
          <t>Undrawn committed credit facilities</t>
        </is>
      </c>
      <c r="C3543" t="inlineStr">
        <is>
          <t>Million</t>
        </is>
      </c>
      <c r="D3543" t="inlineStr">
        <is>
          <t>QQQQ</t>
        </is>
      </c>
      <c r="F3543" t="n">
        <v>919</v>
      </c>
      <c r="G3543" t="n">
        <v>1320</v>
      </c>
      <c r="H3543" t="n">
        <v>1322</v>
      </c>
      <c r="I3543" t="n">
        <v>1385</v>
      </c>
      <c r="K3543" t="n">
        <v>1332</v>
      </c>
      <c r="L3543" t="n">
        <v>704</v>
      </c>
      <c r="M3543" t="n">
        <v>1444</v>
      </c>
      <c r="N3543" t="n">
        <v>1929</v>
      </c>
      <c r="P3543" t="n">
        <v>1476</v>
      </c>
      <c r="Q3543" t="n">
        <v>1154</v>
      </c>
      <c r="R3543" t="n">
        <v>1857</v>
      </c>
      <c r="S3543" t="n">
        <v>1139</v>
      </c>
      <c r="U3543" t="n">
        <v>1912</v>
      </c>
      <c r="V3543" t="n">
        <v>1916</v>
      </c>
      <c r="W3543" t="n">
        <v>1923</v>
      </c>
      <c r="X3543" t="n">
        <v>1418</v>
      </c>
      <c r="Z3543" t="n">
        <v>595</v>
      </c>
      <c r="AA3543" t="n">
        <v>1104</v>
      </c>
      <c r="AB3543" t="n">
        <v>1355</v>
      </c>
      <c r="AC3543" t="n">
        <v>1101</v>
      </c>
      <c r="AE3543" t="n">
        <v>719</v>
      </c>
      <c r="AF3543" t="n">
        <v>1710</v>
      </c>
      <c r="AG3543" t="n">
        <v>1162</v>
      </c>
      <c r="AH3543" t="n">
        <v>1236</v>
      </c>
      <c r="AJ3543" t="n">
        <v>1599</v>
      </c>
      <c r="AK3543" t="n">
        <v>2214</v>
      </c>
      <c r="AL3543" t="n">
        <v>1770</v>
      </c>
      <c r="AM3543" t="n">
        <v>2532</v>
      </c>
      <c r="AO3543" t="n">
        <v>1893</v>
      </c>
      <c r="AP3543" t="n">
        <v>1580</v>
      </c>
      <c r="AQ3543" t="n">
        <v>1243</v>
      </c>
    </row>
    <row r="3544">
      <c r="A3544" t="inlineStr">
        <is>
          <t>Core liquidity</t>
        </is>
      </c>
      <c r="C3544" t="inlineStr">
        <is>
          <t>Million</t>
        </is>
      </c>
      <c r="D3544" t="inlineStr">
        <is>
          <t>QQQQ</t>
        </is>
      </c>
      <c r="F3544" t="n">
        <v>1289</v>
      </c>
      <c r="G3544" t="n">
        <v>2120</v>
      </c>
      <c r="H3544" t="n">
        <v>1997</v>
      </c>
      <c r="I3544" t="n">
        <v>1671</v>
      </c>
      <c r="K3544" t="n">
        <v>1808</v>
      </c>
      <c r="L3544" t="n">
        <v>1206</v>
      </c>
      <c r="M3544" t="n">
        <v>1770</v>
      </c>
      <c r="N3544" t="n">
        <v>2478</v>
      </c>
      <c r="P3544" t="n">
        <v>1676</v>
      </c>
      <c r="Q3544" t="n">
        <v>1284</v>
      </c>
      <c r="R3544" t="n">
        <v>2107</v>
      </c>
      <c r="S3544" t="n">
        <v>1344</v>
      </c>
      <c r="U3544" t="n">
        <v>2469</v>
      </c>
      <c r="V3544" t="n">
        <v>2391</v>
      </c>
      <c r="W3544" t="n">
        <v>2641</v>
      </c>
      <c r="X3544" t="n">
        <v>1656</v>
      </c>
      <c r="Z3544" t="n">
        <v>1077</v>
      </c>
      <c r="AA3544" t="n">
        <v>1422</v>
      </c>
      <c r="AB3544" t="n">
        <v>1654</v>
      </c>
      <c r="AC3544" t="n">
        <v>1374</v>
      </c>
      <c r="AE3544" t="n">
        <v>1567</v>
      </c>
      <c r="AF3544" t="n">
        <v>2709</v>
      </c>
      <c r="AG3544" t="n">
        <v>1597</v>
      </c>
      <c r="AH3544" t="n">
        <v>1700</v>
      </c>
      <c r="AJ3544" t="n">
        <v>2099</v>
      </c>
      <c r="AK3544" t="n">
        <v>3050</v>
      </c>
      <c r="AL3544" t="n">
        <v>2502</v>
      </c>
      <c r="AM3544" t="n">
        <v>3215</v>
      </c>
      <c r="AO3544" t="n">
        <v>2391</v>
      </c>
      <c r="AP3544" t="n">
        <v>2019</v>
      </c>
      <c r="AQ3544" t="n">
        <v>1740</v>
      </c>
    </row>
    <row r="3545">
      <c r="A3545" t="inlineStr">
        <is>
          <t>Core liquidity-c</t>
        </is>
      </c>
      <c r="F3545">
        <f>SUM(F3542:F3543)</f>
        <v/>
      </c>
      <c r="G3545">
        <f>SUM(G3542:G3543)</f>
        <v/>
      </c>
      <c r="H3545">
        <f>SUM(H3542:H3543)</f>
        <v/>
      </c>
      <c r="I3545">
        <f>SUM(I3542:I3543)</f>
        <v/>
      </c>
      <c r="K3545">
        <f>SUM(K3542:K3543)</f>
        <v/>
      </c>
      <c r="L3545">
        <f>SUM(L3542:L3543)</f>
        <v/>
      </c>
      <c r="M3545">
        <f>SUM(M3542:M3543)</f>
        <v/>
      </c>
      <c r="N3545">
        <f>SUM(N3542:N3543)</f>
        <v/>
      </c>
      <c r="P3545">
        <f>SUM(P3542:P3543)</f>
        <v/>
      </c>
      <c r="Q3545">
        <f>SUM(Q3542:Q3543)</f>
        <v/>
      </c>
      <c r="R3545">
        <f>SUM(R3542:R3543)</f>
        <v/>
      </c>
      <c r="S3545">
        <f>SUM(S3542:S3543)</f>
        <v/>
      </c>
      <c r="U3545">
        <f>SUM(U3542:U3543)</f>
        <v/>
      </c>
      <c r="V3545">
        <f>SUM(V3542:V3543)</f>
        <v/>
      </c>
      <c r="W3545">
        <f>SUM(W3542:W3543)</f>
        <v/>
      </c>
      <c r="X3545">
        <f>SUM(X3542:X3543)</f>
        <v/>
      </c>
      <c r="Z3545">
        <f>SUM(Z3542:Z3543)</f>
        <v/>
      </c>
      <c r="AA3545">
        <f>SUM(AA3542:AA3543)</f>
        <v/>
      </c>
      <c r="AB3545">
        <f>SUM(AB3542:AB3543)</f>
        <v/>
      </c>
      <c r="AC3545">
        <f>SUM(AC3542:AC3543)</f>
        <v/>
      </c>
      <c r="AE3545">
        <f>SUM(AE3542:AE3543)</f>
        <v/>
      </c>
      <c r="AF3545">
        <f>SUM(AF3542:AF3543)</f>
        <v/>
      </c>
      <c r="AG3545">
        <f>SUM(AG3542:AG3543)</f>
        <v/>
      </c>
      <c r="AH3545">
        <f>SUM(AH3542:AH3543)</f>
        <v/>
      </c>
      <c r="AJ3545">
        <f>SUM(AJ3542:AJ3543)</f>
        <v/>
      </c>
      <c r="AK3545">
        <f>SUM(AK3542:AK3543)</f>
        <v/>
      </c>
      <c r="AL3545">
        <f>SUM(AL3542:AL3543)</f>
        <v/>
      </c>
      <c r="AM3545">
        <f>SUM(AM3542:AM3543)</f>
        <v/>
      </c>
      <c r="AO3545">
        <f>SUM(AO3542:AO3543)</f>
        <v/>
      </c>
      <c r="AP3545">
        <f>SUM(AP3542:AP3543)</f>
        <v/>
      </c>
      <c r="AQ3545">
        <f>SUM(AQ3542:AQ3543)</f>
        <v/>
      </c>
    </row>
    <row r="3546">
      <c r="A3546" t="inlineStr">
        <is>
          <t>Sum check</t>
        </is>
      </c>
      <c r="F3546">
        <f>F3544-F3545</f>
        <v/>
      </c>
      <c r="G3546">
        <f>G3544-G3545</f>
        <v/>
      </c>
      <c r="H3546">
        <f>H3544-H3545</f>
        <v/>
      </c>
      <c r="I3546">
        <f>I3544-I3545</f>
        <v/>
      </c>
      <c r="K3546">
        <f>K3544-K3545</f>
        <v/>
      </c>
      <c r="L3546">
        <f>L3544-L3545</f>
        <v/>
      </c>
      <c r="M3546">
        <f>M3544-M3545</f>
        <v/>
      </c>
      <c r="N3546">
        <f>N3544-N3545</f>
        <v/>
      </c>
      <c r="P3546">
        <f>P3544-P3545</f>
        <v/>
      </c>
      <c r="Q3546">
        <f>Q3544-Q3545</f>
        <v/>
      </c>
      <c r="R3546">
        <f>R3544-R3545</f>
        <v/>
      </c>
      <c r="S3546">
        <f>S3544-S3545</f>
        <v/>
      </c>
      <c r="U3546">
        <f>U3544-U3545</f>
        <v/>
      </c>
      <c r="V3546">
        <f>V3544-V3545</f>
        <v/>
      </c>
      <c r="W3546">
        <f>W3544-W3545</f>
        <v/>
      </c>
      <c r="X3546">
        <f>X3544-X3545</f>
        <v/>
      </c>
      <c r="Z3546">
        <f>Z3544-Z3545</f>
        <v/>
      </c>
      <c r="AA3546">
        <f>AA3544-AA3545</f>
        <v/>
      </c>
      <c r="AB3546">
        <f>AB3544-AB3545</f>
        <v/>
      </c>
      <c r="AC3546">
        <f>AC3544-AC3545</f>
        <v/>
      </c>
      <c r="AE3546">
        <f>AE3544-AE3545</f>
        <v/>
      </c>
      <c r="AF3546">
        <f>AF3544-AF3545</f>
        <v/>
      </c>
      <c r="AG3546">
        <f>AG3544-AG3545</f>
        <v/>
      </c>
      <c r="AH3546">
        <f>AH3544-AH3545</f>
        <v/>
      </c>
      <c r="AJ3546">
        <f>AJ3544-AJ3545</f>
        <v/>
      </c>
      <c r="AK3546">
        <f>AK3544-AK3545</f>
        <v/>
      </c>
      <c r="AL3546">
        <f>AL3544-AL3545</f>
        <v/>
      </c>
      <c r="AM3546">
        <f>AM3544-AM3545</f>
        <v/>
      </c>
      <c r="AO3546">
        <f>AO3544-AO3545</f>
        <v/>
      </c>
      <c r="AP3546">
        <f>AP3544-AP3545</f>
        <v/>
      </c>
      <c r="AQ3546">
        <f>AQ3544-AQ3545</f>
        <v/>
      </c>
    </row>
    <row r="3548">
      <c r="A3548" t="inlineStr">
        <is>
          <t>Uncalled private fund commitments</t>
        </is>
      </c>
      <c r="C3548" t="inlineStr">
        <is>
          <t>Million</t>
        </is>
      </c>
      <c r="D3548" t="inlineStr">
        <is>
          <t>QQQQ</t>
        </is>
      </c>
      <c r="F3548" t="n">
        <v>2112</v>
      </c>
      <c r="G3548" t="n">
        <v>2408</v>
      </c>
      <c r="H3548" t="n">
        <v>2246</v>
      </c>
      <c r="I3548" t="n">
        <v>2449</v>
      </c>
      <c r="K3548" t="n">
        <v>2242</v>
      </c>
      <c r="L3548" t="n">
        <v>6932</v>
      </c>
      <c r="M3548" t="n">
        <v>6665</v>
      </c>
      <c r="N3548" t="n">
        <v>6650</v>
      </c>
      <c r="P3548" t="n">
        <v>7203</v>
      </c>
      <c r="Q3548" t="n">
        <v>6168</v>
      </c>
      <c r="R3548" t="n">
        <v>5744</v>
      </c>
      <c r="S3548" t="n">
        <v>5437</v>
      </c>
      <c r="U3548" t="n">
        <v>5393</v>
      </c>
      <c r="V3548" t="n">
        <v>5161</v>
      </c>
      <c r="W3548" t="n">
        <v>4754</v>
      </c>
      <c r="X3548" t="n">
        <v>3788</v>
      </c>
      <c r="Z3548" t="n">
        <v>3531</v>
      </c>
      <c r="AA3548" t="n">
        <v>11428</v>
      </c>
      <c r="AB3548" t="n">
        <v>11488</v>
      </c>
      <c r="AC3548" t="n">
        <v>10855</v>
      </c>
      <c r="AE3548" t="n">
        <v>9941</v>
      </c>
      <c r="AF3548" t="n">
        <v>11461</v>
      </c>
      <c r="AG3548" t="n">
        <v>10860</v>
      </c>
      <c r="AH3548" t="n">
        <v>11528</v>
      </c>
      <c r="AJ3548" t="n">
        <v>11481</v>
      </c>
      <c r="AK3548" t="n">
        <v>10851</v>
      </c>
      <c r="AL3548" t="n">
        <v>11046</v>
      </c>
      <c r="AM3548" t="n">
        <v>11643</v>
      </c>
      <c r="AO3548" t="n">
        <v>8504</v>
      </c>
      <c r="AP3548" t="n">
        <v>6356</v>
      </c>
      <c r="AQ3548" t="n">
        <v>19224</v>
      </c>
    </row>
    <row r="3549">
      <c r="A3549" t="inlineStr">
        <is>
          <t>Total liquidity</t>
        </is>
      </c>
      <c r="C3549" t="inlineStr">
        <is>
          <t>Million</t>
        </is>
      </c>
      <c r="D3549" t="inlineStr">
        <is>
          <t>QQQQ</t>
        </is>
      </c>
      <c r="F3549" t="n">
        <v>3401</v>
      </c>
      <c r="G3549" t="n">
        <v>4528</v>
      </c>
      <c r="H3549" t="n">
        <v>4243</v>
      </c>
      <c r="I3549" t="n">
        <v>4120</v>
      </c>
      <c r="K3549" t="n">
        <v>4050</v>
      </c>
      <c r="L3549" t="n">
        <v>8138</v>
      </c>
      <c r="M3549" t="n">
        <v>8435</v>
      </c>
      <c r="N3549" t="n">
        <v>9128</v>
      </c>
      <c r="P3549" t="n">
        <v>8879</v>
      </c>
      <c r="Q3549" t="n">
        <v>7452</v>
      </c>
      <c r="R3549" t="n">
        <v>7851</v>
      </c>
      <c r="S3549" t="n">
        <v>6781</v>
      </c>
      <c r="U3549" t="n">
        <v>7862</v>
      </c>
      <c r="V3549" t="n">
        <v>7552</v>
      </c>
      <c r="W3549" t="n">
        <v>7395</v>
      </c>
      <c r="X3549" t="n">
        <v>5444</v>
      </c>
      <c r="Z3549" t="n">
        <v>4608</v>
      </c>
      <c r="AA3549" t="n">
        <v>12850</v>
      </c>
      <c r="AB3549" t="n">
        <v>13142</v>
      </c>
      <c r="AC3549" t="n">
        <v>12229</v>
      </c>
      <c r="AE3549" t="n">
        <v>11508</v>
      </c>
      <c r="AF3549" t="n">
        <v>14170</v>
      </c>
      <c r="AG3549" t="n">
        <v>12457</v>
      </c>
      <c r="AH3549" t="n">
        <v>13228</v>
      </c>
      <c r="AJ3549" t="n">
        <v>13580</v>
      </c>
      <c r="AK3549" t="n">
        <v>13901</v>
      </c>
      <c r="AL3549" t="n">
        <v>13548</v>
      </c>
      <c r="AM3549" t="n">
        <v>14858</v>
      </c>
      <c r="AO3549" t="n">
        <v>10895</v>
      </c>
      <c r="AP3549" t="n">
        <v>8375</v>
      </c>
      <c r="AQ3549" t="n">
        <v>20964</v>
      </c>
    </row>
    <row r="3550">
      <c r="A3550" t="inlineStr">
        <is>
          <t>Total liquidity-c</t>
        </is>
      </c>
      <c r="F3550">
        <f>SUM(F3544,F3548)</f>
        <v/>
      </c>
      <c r="G3550">
        <f>SUM(G3544,G3548)</f>
        <v/>
      </c>
      <c r="H3550">
        <f>SUM(H3544,H3548)</f>
        <v/>
      </c>
      <c r="I3550">
        <f>SUM(I3544,I3548)</f>
        <v/>
      </c>
      <c r="K3550">
        <f>SUM(K3544,K3548)</f>
        <v/>
      </c>
      <c r="L3550">
        <f>SUM(L3544,L3548)</f>
        <v/>
      </c>
      <c r="M3550">
        <f>SUM(M3544,M3548)</f>
        <v/>
      </c>
      <c r="N3550">
        <f>SUM(N3544,N3548)</f>
        <v/>
      </c>
      <c r="P3550">
        <f>SUM(P3544,P3548)</f>
        <v/>
      </c>
      <c r="Q3550">
        <f>SUM(Q3544,Q3548)</f>
        <v/>
      </c>
      <c r="R3550">
        <f>SUM(R3544,R3548)</f>
        <v/>
      </c>
      <c r="S3550">
        <f>SUM(S3544,S3548)</f>
        <v/>
      </c>
      <c r="U3550">
        <f>SUM(U3544,U3548)</f>
        <v/>
      </c>
      <c r="V3550">
        <f>SUM(V3544,V3548)</f>
        <v/>
      </c>
      <c r="W3550">
        <f>SUM(W3544,W3548)</f>
        <v/>
      </c>
      <c r="X3550">
        <f>SUM(X3544,X3548)</f>
        <v/>
      </c>
      <c r="Z3550">
        <f>SUM(Z3544,Z3548)</f>
        <v/>
      </c>
      <c r="AA3550">
        <f>SUM(AA3544,AA3548)</f>
        <v/>
      </c>
      <c r="AB3550">
        <f>SUM(AB3544,AB3548)</f>
        <v/>
      </c>
      <c r="AC3550">
        <f>SUM(AC3544,AC3548)</f>
        <v/>
      </c>
      <c r="AE3550">
        <f>SUM(AE3544,AE3548)</f>
        <v/>
      </c>
      <c r="AF3550">
        <f>SUM(AF3544,AF3548)</f>
        <v/>
      </c>
      <c r="AG3550">
        <f>SUM(AG3544,AG3548)</f>
        <v/>
      </c>
      <c r="AH3550">
        <f>SUM(AH3544,AH3548)</f>
        <v/>
      </c>
      <c r="AJ3550">
        <f>SUM(AJ3544,AJ3548)</f>
        <v/>
      </c>
      <c r="AK3550">
        <f>SUM(AK3544,AK3548)</f>
        <v/>
      </c>
      <c r="AL3550">
        <f>SUM(AL3544,AL3548)</f>
        <v/>
      </c>
      <c r="AM3550">
        <f>SUM(AM3544,AM3548)</f>
        <v/>
      </c>
      <c r="AO3550">
        <f>SUM(AO3544,AO3548)</f>
        <v/>
      </c>
      <c r="AP3550">
        <f>SUM(AP3544,AP3548)</f>
        <v/>
      </c>
      <c r="AQ3550">
        <f>SUM(AQ3544,AQ3548)</f>
        <v/>
      </c>
    </row>
    <row r="3551">
      <c r="A3551" t="inlineStr">
        <is>
          <t>Sum check</t>
        </is>
      </c>
      <c r="F3551">
        <f>F3549-F3550</f>
        <v/>
      </c>
      <c r="G3551">
        <f>G3549-G3550</f>
        <v/>
      </c>
      <c r="H3551">
        <f>H3549-H3550</f>
        <v/>
      </c>
      <c r="I3551">
        <f>I3549-I3550</f>
        <v/>
      </c>
      <c r="K3551">
        <f>K3549-K3550</f>
        <v/>
      </c>
      <c r="L3551">
        <f>L3549-L3550</f>
        <v/>
      </c>
      <c r="M3551">
        <f>M3549-M3550</f>
        <v/>
      </c>
      <c r="N3551">
        <f>N3549-N3550</f>
        <v/>
      </c>
      <c r="P3551">
        <f>P3549-P3550</f>
        <v/>
      </c>
      <c r="Q3551">
        <f>Q3549-Q3550</f>
        <v/>
      </c>
      <c r="R3551">
        <f>R3549-R3550</f>
        <v/>
      </c>
      <c r="S3551">
        <f>S3549-S3550</f>
        <v/>
      </c>
      <c r="U3551">
        <f>U3549-U3550</f>
        <v/>
      </c>
      <c r="V3551">
        <f>V3549-V3550</f>
        <v/>
      </c>
      <c r="W3551">
        <f>W3549-W3550</f>
        <v/>
      </c>
      <c r="X3551">
        <f>X3549-X3550</f>
        <v/>
      </c>
      <c r="Z3551">
        <f>Z3549-Z3550</f>
        <v/>
      </c>
      <c r="AA3551">
        <f>AA3549-AA3550</f>
        <v/>
      </c>
      <c r="AB3551">
        <f>AB3549-AB3550</f>
        <v/>
      </c>
      <c r="AC3551">
        <f>AC3549-AC3550</f>
        <v/>
      </c>
      <c r="AE3551">
        <f>AE3549-AE3550</f>
        <v/>
      </c>
      <c r="AF3551">
        <f>AF3549-AF3550</f>
        <v/>
      </c>
      <c r="AG3551">
        <f>AG3549-AG3550</f>
        <v/>
      </c>
      <c r="AH3551">
        <f>AH3549-AH3550</f>
        <v/>
      </c>
      <c r="AJ3551">
        <f>AJ3549-AJ3550</f>
        <v/>
      </c>
      <c r="AK3551">
        <f>AK3549-AK3550</f>
        <v/>
      </c>
      <c r="AL3551">
        <f>AL3549-AL3550</f>
        <v/>
      </c>
      <c r="AM3551">
        <f>AM3549-AM3550</f>
        <v/>
      </c>
      <c r="AO3551">
        <f>AO3549-AO3550</f>
        <v/>
      </c>
      <c r="AP3551">
        <f>AP3549-AP3550</f>
        <v/>
      </c>
      <c r="AQ3551">
        <f>AQ3549-AQ3550</f>
        <v/>
      </c>
    </row>
    <row r="3553">
      <c r="A3553" t="inlineStr">
        <is>
          <t>Private equity</t>
        </is>
      </c>
    </row>
    <row r="3554">
      <c r="A3554" t="inlineStr">
        <is>
          <t>Cash and financial assets, net</t>
        </is>
      </c>
      <c r="C3554" t="inlineStr">
        <is>
          <t>Million</t>
        </is>
      </c>
      <c r="D3554" t="inlineStr">
        <is>
          <t>QQQQ</t>
        </is>
      </c>
      <c r="L3554" t="n">
        <v>250</v>
      </c>
      <c r="M3554" t="n">
        <v>214</v>
      </c>
      <c r="N3554" t="n">
        <v>577</v>
      </c>
      <c r="P3554" t="n">
        <v>637</v>
      </c>
      <c r="Q3554" t="n">
        <v>404</v>
      </c>
      <c r="R3554" t="n">
        <v>604</v>
      </c>
      <c r="S3554" t="n">
        <v>391</v>
      </c>
      <c r="U3554" t="n">
        <v>643</v>
      </c>
      <c r="V3554" t="n">
        <v>927</v>
      </c>
      <c r="W3554" t="n">
        <v>736</v>
      </c>
      <c r="X3554" t="n">
        <v>888</v>
      </c>
      <c r="Z3554" t="n">
        <v>823</v>
      </c>
      <c r="AA3554" t="n">
        <v>1503</v>
      </c>
      <c r="AB3554" t="n">
        <v>1122</v>
      </c>
      <c r="AC3554" t="n">
        <v>274</v>
      </c>
      <c r="AE3554" t="n">
        <v>241</v>
      </c>
      <c r="AF3554" t="n">
        <v>243</v>
      </c>
      <c r="AG3554" t="n">
        <v>348</v>
      </c>
      <c r="AH3554" t="n">
        <v>552</v>
      </c>
      <c r="AJ3554" t="n">
        <v>389</v>
      </c>
      <c r="AK3554" t="n">
        <v>424</v>
      </c>
      <c r="AL3554" t="n">
        <v>464</v>
      </c>
      <c r="AM3554" t="n">
        <v>720</v>
      </c>
      <c r="AO3554" t="n">
        <v>590</v>
      </c>
      <c r="AP3554" t="n">
        <v>326</v>
      </c>
      <c r="AQ3554" t="n">
        <v>538</v>
      </c>
    </row>
    <row r="3555">
      <c r="A3555" t="inlineStr">
        <is>
          <t>Undrawn committed credit facilities</t>
        </is>
      </c>
      <c r="C3555" t="inlineStr">
        <is>
          <t>Million</t>
        </is>
      </c>
      <c r="D3555" t="inlineStr">
        <is>
          <t>QQQQ</t>
        </is>
      </c>
      <c r="M3555" t="n">
        <v>150</v>
      </c>
      <c r="N3555" t="n">
        <v>150</v>
      </c>
      <c r="P3555" t="n">
        <v>150</v>
      </c>
      <c r="Q3555" t="n">
        <v>150</v>
      </c>
      <c r="R3555" t="n">
        <v>230</v>
      </c>
      <c r="S3555" t="n">
        <v>230</v>
      </c>
      <c r="U3555" t="n">
        <v>250</v>
      </c>
      <c r="V3555" t="n">
        <v>825</v>
      </c>
      <c r="W3555" t="n">
        <v>825</v>
      </c>
      <c r="X3555" t="n">
        <v>825</v>
      </c>
      <c r="Z3555" t="n">
        <v>825</v>
      </c>
      <c r="AA3555" t="n">
        <v>1050</v>
      </c>
      <c r="AB3555" t="n">
        <v>1050</v>
      </c>
      <c r="AC3555" t="n">
        <v>1575</v>
      </c>
      <c r="AE3555" t="n">
        <v>1292</v>
      </c>
      <c r="AF3555" t="n">
        <v>1512</v>
      </c>
      <c r="AG3555" t="n">
        <v>1737</v>
      </c>
      <c r="AH3555" t="n">
        <v>1465</v>
      </c>
      <c r="AJ3555" t="n">
        <v>1560</v>
      </c>
      <c r="AK3555" t="n">
        <v>1648</v>
      </c>
      <c r="AL3555" t="n">
        <v>1324</v>
      </c>
      <c r="AM3555" t="n">
        <v>456</v>
      </c>
      <c r="AO3555" t="n">
        <v>374</v>
      </c>
      <c r="AP3555" t="n">
        <v>319</v>
      </c>
      <c r="AQ3555" t="n">
        <v>200</v>
      </c>
    </row>
    <row r="3556">
      <c r="A3556" t="inlineStr">
        <is>
          <t>Core liquidity</t>
        </is>
      </c>
      <c r="C3556" t="inlineStr">
        <is>
          <t>Million</t>
        </is>
      </c>
      <c r="D3556" t="inlineStr">
        <is>
          <t>QQQQ</t>
        </is>
      </c>
      <c r="L3556" t="n">
        <v>250</v>
      </c>
      <c r="M3556" t="n">
        <v>364</v>
      </c>
      <c r="N3556" t="n">
        <v>727</v>
      </c>
      <c r="P3556" t="n">
        <v>787</v>
      </c>
      <c r="Q3556" t="n">
        <v>554</v>
      </c>
      <c r="R3556" t="n">
        <v>834</v>
      </c>
      <c r="S3556" t="n">
        <v>621</v>
      </c>
      <c r="U3556" t="n">
        <v>893</v>
      </c>
      <c r="V3556" t="n">
        <v>1752</v>
      </c>
      <c r="W3556" t="n">
        <v>1561</v>
      </c>
      <c r="X3556" t="n">
        <v>1713</v>
      </c>
      <c r="Z3556" t="n">
        <v>1648</v>
      </c>
      <c r="AA3556" t="n">
        <v>2553</v>
      </c>
      <c r="AB3556" t="n">
        <v>2172</v>
      </c>
      <c r="AC3556" t="n">
        <v>1849</v>
      </c>
      <c r="AE3556" t="n">
        <v>1533</v>
      </c>
      <c r="AF3556" t="n">
        <v>1755</v>
      </c>
      <c r="AG3556" t="n">
        <v>2085</v>
      </c>
      <c r="AH3556" t="n">
        <v>2017</v>
      </c>
      <c r="AJ3556" t="n">
        <v>1949</v>
      </c>
      <c r="AK3556" t="n">
        <v>2072</v>
      </c>
      <c r="AL3556" t="n">
        <v>1788</v>
      </c>
      <c r="AM3556" t="n">
        <v>1176</v>
      </c>
      <c r="AO3556" t="n">
        <v>964</v>
      </c>
      <c r="AP3556" t="n">
        <v>645</v>
      </c>
      <c r="AQ3556" t="n">
        <v>738</v>
      </c>
    </row>
    <row r="3557">
      <c r="A3557" t="inlineStr">
        <is>
          <t>Core liquidity-c</t>
        </is>
      </c>
      <c r="L3557">
        <f>SUM(L3554:L3555)</f>
        <v/>
      </c>
      <c r="M3557">
        <f>SUM(M3554:M3555)</f>
        <v/>
      </c>
      <c r="N3557">
        <f>SUM(N3554:N3555)</f>
        <v/>
      </c>
      <c r="P3557">
        <f>SUM(P3554:P3555)</f>
        <v/>
      </c>
      <c r="Q3557">
        <f>SUM(Q3554:Q3555)</f>
        <v/>
      </c>
      <c r="R3557">
        <f>SUM(R3554:R3555)</f>
        <v/>
      </c>
      <c r="S3557">
        <f>SUM(S3554:S3555)</f>
        <v/>
      </c>
      <c r="U3557">
        <f>SUM(U3554:U3555)</f>
        <v/>
      </c>
      <c r="V3557">
        <f>SUM(V3554:V3555)</f>
        <v/>
      </c>
      <c r="W3557">
        <f>SUM(W3554:W3555)</f>
        <v/>
      </c>
      <c r="X3557">
        <f>SUM(X3554:X3555)</f>
        <v/>
      </c>
      <c r="Z3557">
        <f>SUM(Z3554:Z3555)</f>
        <v/>
      </c>
      <c r="AA3557">
        <f>SUM(AA3554:AA3555)</f>
        <v/>
      </c>
      <c r="AB3557">
        <f>SUM(AB3554:AB3555)</f>
        <v/>
      </c>
      <c r="AC3557">
        <f>SUM(AC3554:AC3555)</f>
        <v/>
      </c>
      <c r="AE3557">
        <f>SUM(AE3554:AE3555)</f>
        <v/>
      </c>
      <c r="AF3557">
        <f>SUM(AF3554:AF3555)</f>
        <v/>
      </c>
      <c r="AG3557">
        <f>SUM(AG3554:AG3555)</f>
        <v/>
      </c>
      <c r="AH3557">
        <f>SUM(AH3554:AH3555)</f>
        <v/>
      </c>
      <c r="AJ3557">
        <f>SUM(AJ3554:AJ3555)</f>
        <v/>
      </c>
      <c r="AK3557">
        <f>SUM(AK3554:AK3555)</f>
        <v/>
      </c>
      <c r="AL3557">
        <f>SUM(AL3554:AL3555)</f>
        <v/>
      </c>
      <c r="AM3557">
        <f>SUM(AM3554:AM3555)</f>
        <v/>
      </c>
      <c r="AO3557">
        <f>SUM(AO3554:AO3555)</f>
        <v/>
      </c>
      <c r="AP3557">
        <f>SUM(AP3554:AP3555)</f>
        <v/>
      </c>
      <c r="AQ3557">
        <f>SUM(AQ3554:AQ3555)</f>
        <v/>
      </c>
    </row>
    <row r="3558">
      <c r="A3558" t="inlineStr">
        <is>
          <t>Sum check</t>
        </is>
      </c>
      <c r="L3558">
        <f>L3556-L3557</f>
        <v/>
      </c>
      <c r="M3558">
        <f>M3556-M3557</f>
        <v/>
      </c>
      <c r="N3558">
        <f>N3556-N3557</f>
        <v/>
      </c>
      <c r="P3558">
        <f>P3556-P3557</f>
        <v/>
      </c>
      <c r="Q3558">
        <f>Q3556-Q3557</f>
        <v/>
      </c>
      <c r="R3558">
        <f>R3556-R3557</f>
        <v/>
      </c>
      <c r="S3558">
        <f>S3556-S3557</f>
        <v/>
      </c>
      <c r="U3558">
        <f>U3556-U3557</f>
        <v/>
      </c>
      <c r="V3558">
        <f>V3556-V3557</f>
        <v/>
      </c>
      <c r="W3558">
        <f>W3556-W3557</f>
        <v/>
      </c>
      <c r="X3558">
        <f>X3556-X3557</f>
        <v/>
      </c>
      <c r="Z3558">
        <f>Z3556-Z3557</f>
        <v/>
      </c>
      <c r="AA3558">
        <f>AA3556-AA3557</f>
        <v/>
      </c>
      <c r="AB3558">
        <f>AB3556-AB3557</f>
        <v/>
      </c>
      <c r="AC3558">
        <f>AC3556-AC3557</f>
        <v/>
      </c>
      <c r="AE3558">
        <f>AE3556-AE3557</f>
        <v/>
      </c>
      <c r="AF3558">
        <f>AF3556-AF3557</f>
        <v/>
      </c>
      <c r="AG3558">
        <f>AG3556-AG3557</f>
        <v/>
      </c>
      <c r="AH3558">
        <f>AH3556-AH3557</f>
        <v/>
      </c>
      <c r="AJ3558">
        <f>AJ3556-AJ3557</f>
        <v/>
      </c>
      <c r="AK3558">
        <f>AK3556-AK3557</f>
        <v/>
      </c>
      <c r="AL3558">
        <f>AL3556-AL3557</f>
        <v/>
      </c>
      <c r="AM3558">
        <f>AM3556-AM3557</f>
        <v/>
      </c>
      <c r="AO3558">
        <f>AO3556-AO3557</f>
        <v/>
      </c>
      <c r="AP3558">
        <f>AP3556-AP3557</f>
        <v/>
      </c>
      <c r="AQ3558">
        <f>AQ3556-AQ3557</f>
        <v/>
      </c>
    </row>
    <row r="3560">
      <c r="A3560" t="inlineStr">
        <is>
          <t>Uncalled private fund commitments</t>
        </is>
      </c>
      <c r="C3560" t="inlineStr">
        <is>
          <t>Million</t>
        </is>
      </c>
      <c r="D3560" t="inlineStr">
        <is>
          <t>QQQQ</t>
        </is>
      </c>
      <c r="F3560" t="n">
        <v>481</v>
      </c>
      <c r="G3560" t="n">
        <v>1638</v>
      </c>
      <c r="H3560" t="n">
        <v>1729</v>
      </c>
      <c r="I3560" t="n">
        <v>1993</v>
      </c>
      <c r="K3560" t="n">
        <v>1831</v>
      </c>
      <c r="L3560" t="n">
        <v>2120</v>
      </c>
      <c r="M3560" t="n">
        <v>2081</v>
      </c>
      <c r="N3560" t="n">
        <v>2151</v>
      </c>
      <c r="P3560" t="n">
        <v>2281</v>
      </c>
      <c r="Q3560" t="n">
        <v>1927</v>
      </c>
      <c r="R3560" t="n">
        <v>1624</v>
      </c>
      <c r="S3560" t="n">
        <v>1674</v>
      </c>
      <c r="U3560" t="n">
        <v>1506</v>
      </c>
      <c r="V3560" t="n">
        <v>1251</v>
      </c>
      <c r="W3560" t="n">
        <v>1070</v>
      </c>
      <c r="X3560" t="n">
        <v>6159</v>
      </c>
      <c r="Z3560" t="n">
        <v>6142</v>
      </c>
      <c r="AA3560" t="n">
        <v>6185</v>
      </c>
      <c r="AB3560" t="n">
        <v>5807</v>
      </c>
      <c r="AC3560" t="n">
        <v>7597</v>
      </c>
      <c r="AE3560" t="n">
        <v>6911</v>
      </c>
      <c r="AF3560" t="n">
        <v>6854</v>
      </c>
      <c r="AG3560" t="n">
        <v>6204</v>
      </c>
      <c r="AH3560" t="n">
        <v>6171</v>
      </c>
      <c r="AJ3560" t="n">
        <v>5728</v>
      </c>
      <c r="AK3560" t="n">
        <v>6988</v>
      </c>
      <c r="AL3560" t="n">
        <v>9450</v>
      </c>
      <c r="AM3560" t="n">
        <v>9863</v>
      </c>
      <c r="AO3560" t="n">
        <v>9925</v>
      </c>
      <c r="AP3560" t="n">
        <v>12536</v>
      </c>
      <c r="AQ3560" t="n">
        <v>11852</v>
      </c>
    </row>
    <row r="3561">
      <c r="A3561" t="inlineStr">
        <is>
          <t>Total liquidity</t>
        </is>
      </c>
      <c r="C3561" t="inlineStr">
        <is>
          <t>Million</t>
        </is>
      </c>
      <c r="D3561" t="inlineStr">
        <is>
          <t>QQQQ</t>
        </is>
      </c>
      <c r="F3561" t="n">
        <v>481</v>
      </c>
      <c r="G3561" t="n">
        <v>1638</v>
      </c>
      <c r="H3561" t="n">
        <v>1729</v>
      </c>
      <c r="I3561" t="n">
        <v>1993</v>
      </c>
      <c r="K3561" t="n">
        <v>1831</v>
      </c>
      <c r="L3561" t="n">
        <v>2370</v>
      </c>
      <c r="M3561" t="n">
        <v>2445</v>
      </c>
      <c r="N3561" t="n">
        <v>2878</v>
      </c>
      <c r="P3561" t="n">
        <v>3068</v>
      </c>
      <c r="Q3561" t="n">
        <v>2481</v>
      </c>
      <c r="R3561" t="n">
        <v>2458</v>
      </c>
      <c r="S3561" t="n">
        <v>2295</v>
      </c>
      <c r="U3561" t="n">
        <v>2399</v>
      </c>
      <c r="V3561" t="n">
        <v>3003</v>
      </c>
      <c r="W3561" t="n">
        <v>2631</v>
      </c>
      <c r="X3561" t="n">
        <v>7872</v>
      </c>
      <c r="Z3561" t="n">
        <v>7790</v>
      </c>
      <c r="AA3561" t="n">
        <v>8738</v>
      </c>
      <c r="AB3561" t="n">
        <v>7979</v>
      </c>
      <c r="AC3561" t="n">
        <v>9446</v>
      </c>
      <c r="AE3561" t="n">
        <v>8444</v>
      </c>
      <c r="AF3561" t="n">
        <v>8609</v>
      </c>
      <c r="AG3561" t="n">
        <v>8289</v>
      </c>
      <c r="AH3561" t="n">
        <v>8188</v>
      </c>
      <c r="AJ3561" t="n">
        <v>7677</v>
      </c>
      <c r="AK3561" t="n">
        <v>9060</v>
      </c>
      <c r="AL3561" t="n">
        <v>11238</v>
      </c>
      <c r="AM3561" t="n">
        <v>11039</v>
      </c>
      <c r="AO3561" t="n">
        <v>10889</v>
      </c>
      <c r="AP3561" t="n">
        <v>13181</v>
      </c>
      <c r="AQ3561" t="n">
        <v>12590</v>
      </c>
    </row>
    <row r="3562">
      <c r="A3562" t="inlineStr">
        <is>
          <t>Total liquidity-c</t>
        </is>
      </c>
      <c r="F3562">
        <f>SUM(F3556,F3560)</f>
        <v/>
      </c>
      <c r="G3562">
        <f>SUM(G3556,G3560)</f>
        <v/>
      </c>
      <c r="H3562">
        <f>SUM(H3556,H3560)</f>
        <v/>
      </c>
      <c r="I3562">
        <f>SUM(I3556,I3560)</f>
        <v/>
      </c>
      <c r="K3562">
        <f>SUM(K3556,K3560)</f>
        <v/>
      </c>
      <c r="L3562">
        <f>SUM(L3556,L3560)</f>
        <v/>
      </c>
      <c r="M3562">
        <f>SUM(M3556,M3560)</f>
        <v/>
      </c>
      <c r="N3562">
        <f>SUM(N3556,N3560)</f>
        <v/>
      </c>
      <c r="P3562">
        <f>SUM(P3556,P3560)</f>
        <v/>
      </c>
      <c r="Q3562">
        <f>SUM(Q3556,Q3560)</f>
        <v/>
      </c>
      <c r="R3562">
        <f>SUM(R3556,R3560)</f>
        <v/>
      </c>
      <c r="S3562">
        <f>SUM(S3556,S3560)</f>
        <v/>
      </c>
      <c r="U3562">
        <f>SUM(U3556,U3560)</f>
        <v/>
      </c>
      <c r="V3562">
        <f>SUM(V3556,V3560)</f>
        <v/>
      </c>
      <c r="W3562">
        <f>SUM(W3556,W3560)</f>
        <v/>
      </c>
      <c r="X3562">
        <f>SUM(X3556,X3560)</f>
        <v/>
      </c>
      <c r="Z3562">
        <f>SUM(Z3556,Z3560)</f>
        <v/>
      </c>
      <c r="AA3562">
        <f>SUM(AA3556,AA3560)</f>
        <v/>
      </c>
      <c r="AB3562">
        <f>SUM(AB3556,AB3560)</f>
        <v/>
      </c>
      <c r="AC3562">
        <f>SUM(AC3556,AC3560)</f>
        <v/>
      </c>
      <c r="AE3562">
        <f>SUM(AE3556,AE3560)</f>
        <v/>
      </c>
      <c r="AF3562">
        <f>SUM(AF3556,AF3560)</f>
        <v/>
      </c>
      <c r="AG3562">
        <f>SUM(AG3556,AG3560)</f>
        <v/>
      </c>
      <c r="AH3562">
        <f>SUM(AH3556,AH3560)</f>
        <v/>
      </c>
      <c r="AJ3562">
        <f>SUM(AJ3556,AJ3560)</f>
        <v/>
      </c>
      <c r="AK3562">
        <f>SUM(AK3556,AK3560)</f>
        <v/>
      </c>
      <c r="AL3562">
        <f>SUM(AL3556,AL3560)</f>
        <v/>
      </c>
      <c r="AM3562">
        <f>SUM(AM3556,AM3560)</f>
        <v/>
      </c>
      <c r="AO3562">
        <f>SUM(AO3556,AO3560)</f>
        <v/>
      </c>
      <c r="AP3562">
        <f>SUM(AP3556,AP3560)</f>
        <v/>
      </c>
      <c r="AQ3562">
        <f>SUM(AQ3556,AQ3560)</f>
        <v/>
      </c>
    </row>
    <row r="3563">
      <c r="A3563" t="inlineStr">
        <is>
          <t>Sum check</t>
        </is>
      </c>
      <c r="F3563">
        <f>F3561-F3562</f>
        <v/>
      </c>
      <c r="G3563">
        <f>G3561-G3562</f>
        <v/>
      </c>
      <c r="H3563">
        <f>H3561-H3562</f>
        <v/>
      </c>
      <c r="I3563">
        <f>I3561-I3562</f>
        <v/>
      </c>
      <c r="K3563">
        <f>K3561-K3562</f>
        <v/>
      </c>
      <c r="L3563">
        <f>L3561-L3562</f>
        <v/>
      </c>
      <c r="M3563">
        <f>M3561-M3562</f>
        <v/>
      </c>
      <c r="N3563">
        <f>N3561-N3562</f>
        <v/>
      </c>
      <c r="P3563">
        <f>P3561-P3562</f>
        <v/>
      </c>
      <c r="Q3563">
        <f>Q3561-Q3562</f>
        <v/>
      </c>
      <c r="R3563">
        <f>R3561-R3562</f>
        <v/>
      </c>
      <c r="S3563">
        <f>S3561-S3562</f>
        <v/>
      </c>
      <c r="U3563">
        <f>U3561-U3562</f>
        <v/>
      </c>
      <c r="V3563">
        <f>V3561-V3562</f>
        <v/>
      </c>
      <c r="W3563">
        <f>W3561-W3562</f>
        <v/>
      </c>
      <c r="X3563">
        <f>X3561-X3562</f>
        <v/>
      </c>
      <c r="Z3563">
        <f>Z3561-Z3562</f>
        <v/>
      </c>
      <c r="AA3563">
        <f>AA3561-AA3562</f>
        <v/>
      </c>
      <c r="AB3563">
        <f>AB3561-AB3562</f>
        <v/>
      </c>
      <c r="AC3563">
        <f>AC3561-AC3562</f>
        <v/>
      </c>
      <c r="AE3563">
        <f>AE3561-AE3562</f>
        <v/>
      </c>
      <c r="AF3563">
        <f>AF3561-AF3562</f>
        <v/>
      </c>
      <c r="AG3563">
        <f>AG3561-AG3562</f>
        <v/>
      </c>
      <c r="AH3563">
        <f>AH3561-AH3562</f>
        <v/>
      </c>
      <c r="AJ3563">
        <f>AJ3561-AJ3562</f>
        <v/>
      </c>
      <c r="AK3563">
        <f>AK3561-AK3562</f>
        <v/>
      </c>
      <c r="AL3563">
        <f>AL3561-AL3562</f>
        <v/>
      </c>
      <c r="AM3563">
        <f>AM3561-AM3562</f>
        <v/>
      </c>
      <c r="AO3563">
        <f>AO3561-AO3562</f>
        <v/>
      </c>
      <c r="AP3563">
        <f>AP3561-AP3562</f>
        <v/>
      </c>
      <c r="AQ3563">
        <f>AQ3561-AQ3562</f>
        <v/>
      </c>
    </row>
    <row r="3565">
      <c r="A3565" t="inlineStr">
        <is>
          <t>Credit and other</t>
        </is>
      </c>
    </row>
    <row r="3566">
      <c r="A3566" t="inlineStr">
        <is>
          <t>Cash and financial assets, net</t>
        </is>
      </c>
      <c r="C3566" t="inlineStr">
        <is>
          <t>Million</t>
        </is>
      </c>
      <c r="D3566" t="inlineStr">
        <is>
          <t>QQQQ</t>
        </is>
      </c>
      <c r="AB3566" t="n">
        <v>380</v>
      </c>
      <c r="AC3566" t="n">
        <v>569</v>
      </c>
      <c r="AE3566" t="n">
        <v>410</v>
      </c>
      <c r="AF3566" t="n">
        <v>438</v>
      </c>
      <c r="AG3566" t="n">
        <v>650</v>
      </c>
      <c r="AH3566" t="n">
        <v>841</v>
      </c>
      <c r="AJ3566" t="n">
        <v>974</v>
      </c>
      <c r="AK3566" t="n">
        <v>663</v>
      </c>
      <c r="AL3566" t="n">
        <v>644</v>
      </c>
      <c r="AM3566" t="n">
        <v>543</v>
      </c>
      <c r="AO3566" t="n">
        <v>442</v>
      </c>
      <c r="AP3566" t="n">
        <v>23768</v>
      </c>
      <c r="AQ3566" t="n">
        <v>22726</v>
      </c>
    </row>
    <row r="3567">
      <c r="A3567" t="inlineStr">
        <is>
          <t>Undrawn committed credit facilities</t>
        </is>
      </c>
      <c r="C3567" t="inlineStr">
        <is>
          <t>Million</t>
        </is>
      </c>
      <c r="D3567" t="inlineStr">
        <is>
          <t>QQQQ</t>
        </is>
      </c>
      <c r="AB3567" t="n">
        <v>500</v>
      </c>
      <c r="AC3567" t="n">
        <v>500</v>
      </c>
      <c r="AE3567" t="n">
        <v>500</v>
      </c>
      <c r="AF3567" t="n">
        <v>575</v>
      </c>
      <c r="AG3567" t="n">
        <v>650</v>
      </c>
      <c r="AH3567" t="n">
        <v>650</v>
      </c>
      <c r="AJ3567" t="n">
        <v>650</v>
      </c>
      <c r="AK3567" t="n">
        <v>650</v>
      </c>
      <c r="AL3567" t="n">
        <v>650</v>
      </c>
      <c r="AM3567" t="n">
        <v>595</v>
      </c>
      <c r="AO3567" t="n">
        <v>650</v>
      </c>
      <c r="AP3567" t="n">
        <v>1028</v>
      </c>
      <c r="AQ3567" t="n">
        <v>918</v>
      </c>
    </row>
    <row r="3568">
      <c r="A3568" t="inlineStr">
        <is>
          <t>Core liquidity</t>
        </is>
      </c>
      <c r="C3568" t="inlineStr">
        <is>
          <t>Million</t>
        </is>
      </c>
      <c r="D3568" t="inlineStr">
        <is>
          <t>QQQQ</t>
        </is>
      </c>
      <c r="AB3568" t="n">
        <v>880</v>
      </c>
      <c r="AC3568" t="n">
        <v>1069</v>
      </c>
      <c r="AE3568" t="n">
        <v>910</v>
      </c>
      <c r="AF3568" t="n">
        <v>1013</v>
      </c>
      <c r="AG3568" t="n">
        <v>1300</v>
      </c>
      <c r="AH3568" t="n">
        <v>1491</v>
      </c>
      <c r="AJ3568" t="n">
        <v>1624</v>
      </c>
      <c r="AK3568" t="n">
        <v>1313</v>
      </c>
      <c r="AL3568" t="n">
        <v>1294</v>
      </c>
      <c r="AM3568" t="n">
        <v>1138</v>
      </c>
      <c r="AO3568" t="n">
        <v>1092</v>
      </c>
      <c r="AP3568" t="n">
        <v>24796</v>
      </c>
      <c r="AQ3568" t="n">
        <v>23644</v>
      </c>
    </row>
    <row r="3569">
      <c r="A3569" t="inlineStr">
        <is>
          <t>Core liquidity-c</t>
        </is>
      </c>
      <c r="AB3569">
        <f>SUM(AB3566:AB3567)</f>
        <v/>
      </c>
      <c r="AC3569">
        <f>SUM(AC3566:AC3567)</f>
        <v/>
      </c>
      <c r="AE3569">
        <f>SUM(AE3566:AE3567)</f>
        <v/>
      </c>
      <c r="AF3569">
        <f>SUM(AF3566:AF3567)</f>
        <v/>
      </c>
      <c r="AG3569">
        <f>SUM(AG3566:AG3567)</f>
        <v/>
      </c>
      <c r="AH3569">
        <f>SUM(AH3566:AH3567)</f>
        <v/>
      </c>
      <c r="AJ3569">
        <f>SUM(AJ3566:AJ3567)</f>
        <v/>
      </c>
      <c r="AK3569">
        <f>SUM(AK3566:AK3567)</f>
        <v/>
      </c>
      <c r="AL3569">
        <f>SUM(AL3566:AL3567)</f>
        <v/>
      </c>
      <c r="AM3569">
        <f>SUM(AM3566:AM3567)</f>
        <v/>
      </c>
      <c r="AO3569">
        <f>SUM(AO3566:AO3567)</f>
        <v/>
      </c>
      <c r="AP3569">
        <f>SUM(AP3566:AP3567)</f>
        <v/>
      </c>
      <c r="AQ3569">
        <f>SUM(AQ3566:AQ3567)</f>
        <v/>
      </c>
    </row>
    <row r="3570">
      <c r="A3570" t="inlineStr">
        <is>
          <t>Sum check</t>
        </is>
      </c>
      <c r="AB3570">
        <f>AB3568-AB3569</f>
        <v/>
      </c>
      <c r="AC3570">
        <f>AC3568-AC3569</f>
        <v/>
      </c>
      <c r="AE3570">
        <f>AE3568-AE3569</f>
        <v/>
      </c>
      <c r="AF3570">
        <f>AF3568-AF3569</f>
        <v/>
      </c>
      <c r="AG3570">
        <f>AG3568-AG3569</f>
        <v/>
      </c>
      <c r="AH3570">
        <f>AH3568-AH3569</f>
        <v/>
      </c>
      <c r="AJ3570">
        <f>AJ3568-AJ3569</f>
        <v/>
      </c>
      <c r="AK3570">
        <f>AK3568-AK3569</f>
        <v/>
      </c>
      <c r="AL3570">
        <f>AL3568-AL3569</f>
        <v/>
      </c>
      <c r="AM3570">
        <f>AM3568-AM3569</f>
        <v/>
      </c>
      <c r="AO3570">
        <f>AO3568-AO3569</f>
        <v/>
      </c>
      <c r="AP3570">
        <f>AP3568-AP3569</f>
        <v/>
      </c>
      <c r="AQ3570">
        <f>AQ3568-AQ3569</f>
        <v/>
      </c>
    </row>
    <row r="3572">
      <c r="A3572" t="inlineStr">
        <is>
          <t>Uncalled private fund commitments</t>
        </is>
      </c>
      <c r="C3572" t="inlineStr">
        <is>
          <t>Million</t>
        </is>
      </c>
      <c r="D3572" t="inlineStr">
        <is>
          <t>QQQQ</t>
        </is>
      </c>
      <c r="AB3572" t="n">
        <v>15690</v>
      </c>
      <c r="AC3572" t="n">
        <v>15906</v>
      </c>
      <c r="AE3572" t="n">
        <v>13661</v>
      </c>
      <c r="AF3572" t="n">
        <v>15967</v>
      </c>
      <c r="AG3572" t="n">
        <v>26567</v>
      </c>
      <c r="AH3572" t="n">
        <v>26877</v>
      </c>
      <c r="AJ3572" t="n">
        <v>27866</v>
      </c>
      <c r="AK3572" t="n">
        <v>25845</v>
      </c>
      <c r="AL3572" t="n">
        <v>17943</v>
      </c>
      <c r="AM3572" t="n">
        <v>17464</v>
      </c>
      <c r="AO3572" t="n">
        <v>14735</v>
      </c>
      <c r="AP3572" t="n">
        <v>15783</v>
      </c>
      <c r="AQ3572" t="n">
        <v>17423</v>
      </c>
    </row>
    <row r="3573">
      <c r="A3573" t="inlineStr">
        <is>
          <t>Total liquidity</t>
        </is>
      </c>
      <c r="C3573" t="inlineStr">
        <is>
          <t>Million</t>
        </is>
      </c>
      <c r="D3573" t="inlineStr">
        <is>
          <t>QQQQ</t>
        </is>
      </c>
      <c r="AB3573" t="n">
        <v>16570</v>
      </c>
      <c r="AC3573" t="n">
        <v>16975</v>
      </c>
      <c r="AE3573" t="n">
        <v>14571</v>
      </c>
      <c r="AF3573" t="n">
        <v>16980</v>
      </c>
      <c r="AG3573" t="n">
        <v>27867</v>
      </c>
      <c r="AH3573" t="n">
        <v>28368</v>
      </c>
      <c r="AJ3573" t="n">
        <v>29490</v>
      </c>
      <c r="AK3573" t="n">
        <v>27158</v>
      </c>
      <c r="AL3573" t="n">
        <v>19237</v>
      </c>
      <c r="AM3573" t="n">
        <v>18602</v>
      </c>
      <c r="AO3573" t="n">
        <v>15827</v>
      </c>
      <c r="AP3573" t="n">
        <v>40579</v>
      </c>
      <c r="AQ3573" t="n">
        <v>41067</v>
      </c>
    </row>
    <row r="3574">
      <c r="A3574" t="inlineStr">
        <is>
          <t>Total liquidity-c</t>
        </is>
      </c>
      <c r="AB3574">
        <f>SUM(AB3572,AB3568)</f>
        <v/>
      </c>
      <c r="AC3574">
        <f>SUM(AC3572,AC3568)</f>
        <v/>
      </c>
      <c r="AE3574">
        <f>SUM(AE3572,AE3568)</f>
        <v/>
      </c>
      <c r="AF3574">
        <f>SUM(AF3572,AF3568)</f>
        <v/>
      </c>
      <c r="AG3574">
        <f>SUM(AG3572,AG3568)</f>
        <v/>
      </c>
      <c r="AH3574">
        <f>SUM(AH3572,AH3568)</f>
        <v/>
      </c>
      <c r="AJ3574">
        <f>SUM(AJ3572,AJ3568)</f>
        <v/>
      </c>
      <c r="AK3574">
        <f>SUM(AK3572,AK3568)</f>
        <v/>
      </c>
      <c r="AL3574">
        <f>SUM(AL3572,AL3568)</f>
        <v/>
      </c>
      <c r="AM3574">
        <f>SUM(AM3572,AM3568)</f>
        <v/>
      </c>
      <c r="AO3574">
        <f>SUM(AO3572,AO3568)</f>
        <v/>
      </c>
      <c r="AP3574">
        <f>SUM(AP3572,AP3568)</f>
        <v/>
      </c>
      <c r="AQ3574">
        <f>SUM(AQ3572,AQ3568)</f>
        <v/>
      </c>
    </row>
    <row r="3575">
      <c r="A3575" t="inlineStr">
        <is>
          <t>Sum check</t>
        </is>
      </c>
      <c r="AB3575">
        <f>AB3573-AB3574</f>
        <v/>
      </c>
      <c r="AC3575">
        <f>AC3573-AC3574</f>
        <v/>
      </c>
      <c r="AE3575">
        <f>AE3573-AE3574</f>
        <v/>
      </c>
      <c r="AF3575">
        <f>AF3573-AF3574</f>
        <v/>
      </c>
      <c r="AG3575">
        <f>AG3573-AG3574</f>
        <v/>
      </c>
      <c r="AH3575">
        <f>AH3573-AH3574</f>
        <v/>
      </c>
      <c r="AJ3575">
        <f>AJ3573-AJ3574</f>
        <v/>
      </c>
      <c r="AK3575">
        <f>AK3573-AK3574</f>
        <v/>
      </c>
      <c r="AL3575">
        <f>AL3573-AL3574</f>
        <v/>
      </c>
      <c r="AM3575">
        <f>AM3573-AM3574</f>
        <v/>
      </c>
      <c r="AO3575">
        <f>AO3573-AO3574</f>
        <v/>
      </c>
      <c r="AP3575">
        <f>AP3573-AP3574</f>
        <v/>
      </c>
      <c r="AQ3575">
        <f>AQ3573-AQ3574</f>
        <v/>
      </c>
    </row>
    <row r="3577">
      <c r="A3577" t="inlineStr">
        <is>
          <t>Principal subsidiaries</t>
        </is>
      </c>
    </row>
    <row r="3578">
      <c r="A3578" t="inlineStr">
        <is>
          <t>Cash and financial assets, net</t>
        </is>
      </c>
      <c r="C3578" t="inlineStr">
        <is>
          <t>Million</t>
        </is>
      </c>
      <c r="D3578" t="inlineStr">
        <is>
          <t>QQQQ</t>
        </is>
      </c>
      <c r="F3578" t="n">
        <v>642</v>
      </c>
      <c r="G3578" t="n">
        <v>952</v>
      </c>
      <c r="H3578" t="n">
        <v>813</v>
      </c>
      <c r="I3578" t="n">
        <v>428</v>
      </c>
      <c r="K3578" t="n">
        <v>642</v>
      </c>
      <c r="L3578" t="n">
        <v>870</v>
      </c>
      <c r="M3578" t="n">
        <v>768</v>
      </c>
      <c r="N3578" t="n">
        <v>1385</v>
      </c>
      <c r="P3578" t="n">
        <v>1185</v>
      </c>
      <c r="Q3578" t="n">
        <v>877</v>
      </c>
      <c r="R3578" t="n">
        <v>1129</v>
      </c>
    </row>
    <row r="3579">
      <c r="A3579" t="inlineStr">
        <is>
          <t>Undrawn committed credit facilities</t>
        </is>
      </c>
      <c r="C3579" t="inlineStr">
        <is>
          <t>Million</t>
        </is>
      </c>
      <c r="D3579" t="inlineStr">
        <is>
          <t>QQQQ</t>
        </is>
      </c>
      <c r="F3579" t="n">
        <v>2331</v>
      </c>
      <c r="G3579" t="n">
        <v>2191</v>
      </c>
      <c r="H3579" t="n">
        <v>2281</v>
      </c>
      <c r="I3579" t="n">
        <v>2533</v>
      </c>
      <c r="K3579" t="n">
        <v>2809</v>
      </c>
      <c r="L3579" t="n">
        <v>2290</v>
      </c>
      <c r="M3579" t="n">
        <v>3310</v>
      </c>
      <c r="N3579" t="n">
        <v>4506</v>
      </c>
      <c r="P3579" t="n">
        <v>3854</v>
      </c>
      <c r="Q3579" t="n">
        <v>3327</v>
      </c>
      <c r="R3579" t="n">
        <v>4043</v>
      </c>
    </row>
    <row r="3580">
      <c r="A3580" t="inlineStr">
        <is>
          <t>Total</t>
        </is>
      </c>
      <c r="C3580" t="inlineStr">
        <is>
          <t>Million</t>
        </is>
      </c>
      <c r="D3580" t="inlineStr">
        <is>
          <t>QQQQ</t>
        </is>
      </c>
      <c r="F3580" t="n">
        <v>2973</v>
      </c>
      <c r="G3580" t="n">
        <v>3143</v>
      </c>
      <c r="H3580" t="n">
        <v>3094</v>
      </c>
      <c r="I3580" t="n">
        <v>2961</v>
      </c>
      <c r="K3580" t="n">
        <v>3451</v>
      </c>
      <c r="L3580" t="n">
        <v>3160</v>
      </c>
      <c r="M3580" t="n">
        <v>4078</v>
      </c>
      <c r="N3580" t="n">
        <v>5891</v>
      </c>
      <c r="P3580" t="n">
        <v>5039</v>
      </c>
      <c r="Q3580" t="n">
        <v>4204</v>
      </c>
      <c r="R3580" t="n">
        <v>5172</v>
      </c>
    </row>
    <row r="3581">
      <c r="A3581" t="inlineStr">
        <is>
          <t>Total-c</t>
        </is>
      </c>
      <c r="F3581">
        <f>SUM(F3578:F3579)</f>
        <v/>
      </c>
      <c r="G3581">
        <f>SUM(G3578:G3579)</f>
        <v/>
      </c>
      <c r="H3581">
        <f>SUM(H3578:H3579)</f>
        <v/>
      </c>
      <c r="I3581">
        <f>SUM(I3578:I3579)</f>
        <v/>
      </c>
      <c r="K3581">
        <f>SUM(K3578:K3579)</f>
        <v/>
      </c>
      <c r="L3581">
        <f>SUM(L3578:L3579)</f>
        <v/>
      </c>
      <c r="M3581">
        <f>SUM(M3578:M3579)</f>
        <v/>
      </c>
      <c r="N3581">
        <f>SUM(N3578:N3579)</f>
        <v/>
      </c>
      <c r="P3581">
        <f>SUM(P3578:P3579)</f>
        <v/>
      </c>
      <c r="Q3581">
        <f>SUM(Q3578:Q3579)</f>
        <v/>
      </c>
      <c r="R3581">
        <f>SUM(R3578:R3579)</f>
        <v/>
      </c>
    </row>
    <row r="3582">
      <c r="A3582" t="inlineStr">
        <is>
          <t>Sum check 1</t>
        </is>
      </c>
      <c r="F3582">
        <f>F3580-F3581</f>
        <v/>
      </c>
      <c r="G3582">
        <f>G3580-G3581</f>
        <v/>
      </c>
      <c r="H3582">
        <f>H3580-H3581</f>
        <v/>
      </c>
      <c r="I3582">
        <f>I3580-I3581</f>
        <v/>
      </c>
      <c r="K3582">
        <f>K3580-K3581</f>
        <v/>
      </c>
      <c r="L3582">
        <f>L3580-L3581</f>
        <v/>
      </c>
      <c r="M3582">
        <f>M3580-M3581</f>
        <v/>
      </c>
      <c r="N3582">
        <f>N3580-N3581</f>
        <v/>
      </c>
      <c r="P3582">
        <f>P3580-P3581</f>
        <v/>
      </c>
      <c r="Q3582">
        <f>Q3580-Q3581</f>
        <v/>
      </c>
      <c r="R3582">
        <f>R3580-R3581</f>
        <v/>
      </c>
    </row>
    <row r="3583">
      <c r="A3583" t="inlineStr">
        <is>
          <t>Sum check 2</t>
        </is>
      </c>
      <c r="F3583">
        <f>F3580-SUM(F3557,F3545,F3533,F3521)</f>
        <v/>
      </c>
      <c r="G3583">
        <f>G3580-SUM(G3557,G3545,G3533,G3521)</f>
        <v/>
      </c>
      <c r="H3583">
        <f>H3580-SUM(H3557,H3545,H3533,H3521)</f>
        <v/>
      </c>
      <c r="I3583">
        <f>I3580-SUM(I3557,I3545,I3533,I3521)</f>
        <v/>
      </c>
      <c r="K3583">
        <f>K3580-SUM(K3557,K3545,K3533,K3521)</f>
        <v/>
      </c>
      <c r="L3583">
        <f>L3580-SUM(L3557,L3545,L3533,L3521)</f>
        <v/>
      </c>
      <c r="M3583">
        <f>M3580-SUM(M3557,M3545,M3533,M3521)</f>
        <v/>
      </c>
      <c r="N3583">
        <f>N3580-SUM(N3557,N3545,N3533,N3521)</f>
        <v/>
      </c>
      <c r="P3583">
        <f>P3580-SUM(P3557,P3545,P3533,P3521)</f>
        <v/>
      </c>
      <c r="Q3583">
        <f>Q3580-SUM(Q3557,Q3545,Q3533,Q3521)</f>
        <v/>
      </c>
      <c r="R3583">
        <f>R3580-SUM(R3557,R3545,R3533,R3521)</f>
        <v/>
      </c>
    </row>
    <row r="3585">
      <c r="A3585" t="inlineStr">
        <is>
          <t>Total</t>
        </is>
      </c>
    </row>
    <row r="3586">
      <c r="A3586" t="inlineStr">
        <is>
          <t>Cash and financial assets, net</t>
        </is>
      </c>
      <c r="C3586" t="inlineStr">
        <is>
          <t>Million</t>
        </is>
      </c>
      <c r="D3586" t="inlineStr">
        <is>
          <t>QQQQ</t>
        </is>
      </c>
      <c r="F3586" t="n">
        <v>1561</v>
      </c>
      <c r="G3586" t="n">
        <v>1757</v>
      </c>
      <c r="H3586" t="n">
        <v>1986</v>
      </c>
      <c r="I3586" t="n">
        <v>1446</v>
      </c>
      <c r="K3586" t="n">
        <v>2082</v>
      </c>
      <c r="L3586" t="n">
        <v>1940</v>
      </c>
      <c r="M3586" t="n">
        <v>1955</v>
      </c>
      <c r="N3586" t="n">
        <v>2592</v>
      </c>
      <c r="P3586" t="n">
        <v>2917</v>
      </c>
      <c r="Q3586" t="n">
        <v>2218</v>
      </c>
      <c r="R3586" t="n">
        <v>3067</v>
      </c>
      <c r="S3586" t="n">
        <v>3218</v>
      </c>
      <c r="U3586" t="n">
        <v>4408</v>
      </c>
      <c r="V3586" t="n">
        <v>5290</v>
      </c>
      <c r="W3586" t="n">
        <v>4268</v>
      </c>
      <c r="X3586" t="n">
        <v>3752</v>
      </c>
      <c r="Z3586" t="n">
        <v>5553</v>
      </c>
      <c r="AA3586" t="n">
        <v>6202</v>
      </c>
      <c r="AB3586" t="n">
        <v>3742</v>
      </c>
      <c r="AC3586" t="n">
        <v>3575</v>
      </c>
      <c r="AE3586" t="n">
        <v>3803</v>
      </c>
      <c r="AF3586" t="n">
        <v>5362</v>
      </c>
      <c r="AG3586" t="n">
        <v>5637</v>
      </c>
      <c r="AH3586" t="n">
        <v>6823</v>
      </c>
      <c r="AJ3586" t="n">
        <v>8547</v>
      </c>
      <c r="AK3586" t="n">
        <v>8644</v>
      </c>
      <c r="AL3586" t="n">
        <v>5520</v>
      </c>
      <c r="AM3586" t="n">
        <v>6233</v>
      </c>
      <c r="AO3586" t="n">
        <v>6249</v>
      </c>
      <c r="AP3586" t="n">
        <v>27984</v>
      </c>
      <c r="AQ3586" t="n">
        <v>27554</v>
      </c>
      <c r="AR3586" t="n">
        <v>27440</v>
      </c>
      <c r="AT3586" t="n">
        <v>24453</v>
      </c>
    </row>
    <row r="3587">
      <c r="A3587" t="inlineStr">
        <is>
          <t>Undrawn committed credit facilities</t>
        </is>
      </c>
      <c r="C3587" t="inlineStr">
        <is>
          <t>Million</t>
        </is>
      </c>
      <c r="D3587" t="inlineStr">
        <is>
          <t>QQQQ</t>
        </is>
      </c>
      <c r="F3587" t="n">
        <v>3240</v>
      </c>
      <c r="G3587" t="n">
        <v>4020</v>
      </c>
      <c r="H3587" t="n">
        <v>3567</v>
      </c>
      <c r="I3587" t="n">
        <v>4206</v>
      </c>
      <c r="K3587" t="n">
        <v>4287</v>
      </c>
      <c r="L3587" t="n">
        <v>4137</v>
      </c>
      <c r="M3587" t="n">
        <v>5056</v>
      </c>
      <c r="N3587" t="n">
        <v>6375</v>
      </c>
      <c r="P3587" t="n">
        <v>5723</v>
      </c>
      <c r="Q3587" t="n">
        <v>5174</v>
      </c>
      <c r="R3587" t="n">
        <v>5765</v>
      </c>
      <c r="S3587" t="n">
        <v>4839</v>
      </c>
      <c r="U3587" t="n">
        <v>5473</v>
      </c>
      <c r="V3587" t="n">
        <v>5589</v>
      </c>
      <c r="W3587" t="n">
        <v>6758</v>
      </c>
      <c r="X3587" t="n">
        <v>7061</v>
      </c>
      <c r="Z3587" t="n">
        <v>6243</v>
      </c>
      <c r="AA3587" t="n">
        <v>7971</v>
      </c>
      <c r="AB3587" t="n">
        <v>9999</v>
      </c>
      <c r="AC3587" t="n">
        <v>9808</v>
      </c>
      <c r="AE3587" t="n">
        <v>9337</v>
      </c>
      <c r="AF3587" t="n">
        <v>10607</v>
      </c>
      <c r="AG3587" t="n">
        <v>10212</v>
      </c>
      <c r="AH3587" t="n">
        <v>9194</v>
      </c>
      <c r="AJ3587" t="n">
        <v>8955</v>
      </c>
      <c r="AK3587" t="n">
        <v>9076</v>
      </c>
      <c r="AL3587" t="n">
        <v>8931</v>
      </c>
      <c r="AM3587" t="n">
        <v>8778</v>
      </c>
      <c r="AO3587" t="n">
        <v>8732</v>
      </c>
      <c r="AP3587" t="n">
        <v>8852</v>
      </c>
      <c r="AQ3587" t="n">
        <v>8284</v>
      </c>
      <c r="AR3587" t="n">
        <v>9284</v>
      </c>
      <c r="AT3587" t="n">
        <v>9046</v>
      </c>
    </row>
    <row r="3588">
      <c r="A3588" t="inlineStr">
        <is>
          <t>Core liquidity</t>
        </is>
      </c>
      <c r="C3588" t="inlineStr">
        <is>
          <t>Million</t>
        </is>
      </c>
      <c r="D3588" t="inlineStr">
        <is>
          <t>QQQQ</t>
        </is>
      </c>
      <c r="F3588" t="n">
        <v>4801</v>
      </c>
      <c r="G3588" t="n">
        <v>5777</v>
      </c>
      <c r="H3588" t="n">
        <v>5553</v>
      </c>
      <c r="I3588" t="n">
        <v>5652</v>
      </c>
      <c r="K3588" t="n">
        <v>6369</v>
      </c>
      <c r="L3588" t="n">
        <v>6077</v>
      </c>
      <c r="M3588" t="n">
        <v>7011</v>
      </c>
      <c r="N3588" t="n">
        <v>8967</v>
      </c>
      <c r="P3588" t="n">
        <v>8640</v>
      </c>
      <c r="Q3588" t="n">
        <v>7392</v>
      </c>
      <c r="R3588" t="n">
        <v>8832</v>
      </c>
      <c r="S3588" t="n">
        <v>8057</v>
      </c>
      <c r="U3588" t="n">
        <v>9881</v>
      </c>
      <c r="V3588" t="n">
        <v>10879</v>
      </c>
      <c r="W3588" t="n">
        <v>11026</v>
      </c>
      <c r="X3588" t="n">
        <v>10813</v>
      </c>
      <c r="Z3588" t="n">
        <v>11796</v>
      </c>
      <c r="AA3588" t="n">
        <v>14173</v>
      </c>
      <c r="AB3588" t="n">
        <v>13741</v>
      </c>
      <c r="AC3588" t="n">
        <v>13383</v>
      </c>
      <c r="AE3588" t="n">
        <v>13140</v>
      </c>
      <c r="AF3588" t="n">
        <v>15969</v>
      </c>
      <c r="AG3588" t="n">
        <v>15849</v>
      </c>
      <c r="AH3588" t="n">
        <v>16017</v>
      </c>
      <c r="AJ3588" t="n">
        <v>17502</v>
      </c>
      <c r="AK3588" t="n">
        <v>17720</v>
      </c>
      <c r="AL3588" t="n">
        <v>14451</v>
      </c>
      <c r="AM3588" t="n">
        <v>15011</v>
      </c>
      <c r="AO3588" t="n">
        <v>14981</v>
      </c>
      <c r="AP3588" t="n">
        <v>36836</v>
      </c>
      <c r="AQ3588" t="n">
        <v>35838</v>
      </c>
      <c r="AR3588" t="n">
        <v>36724</v>
      </c>
      <c r="AT3588" t="n">
        <v>33499</v>
      </c>
    </row>
    <row r="3589">
      <c r="A3589" t="inlineStr">
        <is>
          <t>Core liquidity-c</t>
        </is>
      </c>
      <c r="F3589">
        <f>SUM(F3586:F3587)</f>
        <v/>
      </c>
      <c r="G3589">
        <f>SUM(G3586:G3587)</f>
        <v/>
      </c>
      <c r="H3589">
        <f>SUM(H3586:H3587)</f>
        <v/>
      </c>
      <c r="I3589">
        <f>SUM(I3586:I3587)</f>
        <v/>
      </c>
      <c r="K3589">
        <f>SUM(K3586:K3587)</f>
        <v/>
      </c>
      <c r="L3589">
        <f>SUM(L3586:L3587)</f>
        <v/>
      </c>
      <c r="M3589">
        <f>SUM(M3586:M3587)</f>
        <v/>
      </c>
      <c r="N3589">
        <f>SUM(N3586:N3587)</f>
        <v/>
      </c>
      <c r="P3589">
        <f>SUM(P3586:P3587)</f>
        <v/>
      </c>
      <c r="Q3589">
        <f>SUM(Q3586:Q3587)</f>
        <v/>
      </c>
      <c r="R3589">
        <f>SUM(R3586:R3587)</f>
        <v/>
      </c>
      <c r="S3589">
        <f>SUM(S3586:S3587)</f>
        <v/>
      </c>
      <c r="U3589">
        <f>SUM(U3586:U3587)</f>
        <v/>
      </c>
      <c r="V3589">
        <f>SUM(V3586:V3587)</f>
        <v/>
      </c>
      <c r="W3589">
        <f>SUM(W3586:W3587)</f>
        <v/>
      </c>
      <c r="X3589">
        <f>SUM(X3586:X3587)</f>
        <v/>
      </c>
      <c r="Z3589">
        <f>SUM(Z3586:Z3587)</f>
        <v/>
      </c>
      <c r="AA3589">
        <f>SUM(AA3586:AA3587)</f>
        <v/>
      </c>
      <c r="AB3589">
        <f>SUM(AB3586:AB3587)</f>
        <v/>
      </c>
      <c r="AC3589">
        <f>SUM(AC3586:AC3587)</f>
        <v/>
      </c>
      <c r="AE3589">
        <f>SUM(AE3586:AE3587)</f>
        <v/>
      </c>
      <c r="AF3589">
        <f>SUM(AF3586:AF3587)</f>
        <v/>
      </c>
      <c r="AG3589">
        <f>SUM(AG3586:AG3587)</f>
        <v/>
      </c>
      <c r="AH3589">
        <f>SUM(AH3586:AH3587)</f>
        <v/>
      </c>
      <c r="AJ3589">
        <f>SUM(AJ3586:AJ3587)</f>
        <v/>
      </c>
      <c r="AK3589">
        <f>SUM(AK3586:AK3587)</f>
        <v/>
      </c>
      <c r="AL3589">
        <f>SUM(AL3586:AL3587)</f>
        <v/>
      </c>
      <c r="AM3589">
        <f>SUM(AM3586:AM3587)</f>
        <v/>
      </c>
      <c r="AO3589">
        <f>SUM(AO3586:AO3587)</f>
        <v/>
      </c>
      <c r="AP3589">
        <f>SUM(AP3586:AP3587)</f>
        <v/>
      </c>
      <c r="AQ3589">
        <f>SUM(AQ3586:AQ3587)</f>
        <v/>
      </c>
      <c r="AR3589">
        <f>SUM(AR3586:AR3587)</f>
        <v/>
      </c>
      <c r="AT3589">
        <f>SUM(AT3586:AT3587)</f>
        <v/>
      </c>
    </row>
    <row r="3590">
      <c r="A3590" t="inlineStr">
        <is>
          <t>Sum check 1</t>
        </is>
      </c>
      <c r="F3590">
        <f>F3588-F3589</f>
        <v/>
      </c>
      <c r="G3590">
        <f>G3588-G3589</f>
        <v/>
      </c>
      <c r="H3590">
        <f>H3588-H3589</f>
        <v/>
      </c>
      <c r="I3590">
        <f>I3588-I3589</f>
        <v/>
      </c>
      <c r="K3590">
        <f>K3588-K3589</f>
        <v/>
      </c>
      <c r="L3590">
        <f>L3588-L3589</f>
        <v/>
      </c>
      <c r="M3590">
        <f>M3588-M3589</f>
        <v/>
      </c>
      <c r="N3590">
        <f>N3588-N3589</f>
        <v/>
      </c>
      <c r="P3590">
        <f>P3588-P3589</f>
        <v/>
      </c>
      <c r="Q3590">
        <f>Q3588-Q3589</f>
        <v/>
      </c>
      <c r="R3590">
        <f>R3588-R3589</f>
        <v/>
      </c>
      <c r="S3590">
        <f>S3588-S3589</f>
        <v/>
      </c>
      <c r="U3590">
        <f>U3588-U3589</f>
        <v/>
      </c>
      <c r="V3590">
        <f>V3588-V3589</f>
        <v/>
      </c>
      <c r="W3590">
        <f>W3588-W3589</f>
        <v/>
      </c>
      <c r="X3590">
        <f>X3588-X3589</f>
        <v/>
      </c>
      <c r="Z3590">
        <f>Z3588-Z3589</f>
        <v/>
      </c>
      <c r="AA3590">
        <f>AA3588-AA3589</f>
        <v/>
      </c>
      <c r="AB3590">
        <f>AB3588-AB3589</f>
        <v/>
      </c>
      <c r="AC3590">
        <f>AC3588-AC3589</f>
        <v/>
      </c>
      <c r="AE3590">
        <f>AE3588-AE3589</f>
        <v/>
      </c>
      <c r="AF3590">
        <f>AF3588-AF3589</f>
        <v/>
      </c>
      <c r="AG3590">
        <f>AG3588-AG3589</f>
        <v/>
      </c>
      <c r="AH3590">
        <f>AH3588-AH3589</f>
        <v/>
      </c>
      <c r="AJ3590">
        <f>AJ3588-AJ3589</f>
        <v/>
      </c>
      <c r="AK3590">
        <f>AK3588-AK3589</f>
        <v/>
      </c>
      <c r="AL3590">
        <f>AL3588-AL3589</f>
        <v/>
      </c>
      <c r="AM3590">
        <f>AM3588-AM3589</f>
        <v/>
      </c>
      <c r="AO3590">
        <f>AO3588-AO3589</f>
        <v/>
      </c>
      <c r="AP3590">
        <f>AP3588-AP3589</f>
        <v/>
      </c>
      <c r="AQ3590">
        <f>AQ3588-AQ3589</f>
        <v/>
      </c>
      <c r="AR3590">
        <f>AR3588-AR3589</f>
        <v/>
      </c>
      <c r="AT3590">
        <f>AT3588-AT3589</f>
        <v/>
      </c>
    </row>
    <row r="3591">
      <c r="A3591" t="inlineStr">
        <is>
          <t>Sum check 2</t>
        </is>
      </c>
      <c r="F3591">
        <f>F3588-SUM(F3569,F3557,F3545,F3533,F3521,F3512)</f>
        <v/>
      </c>
      <c r="G3591">
        <f>G3588-SUM(G3569,G3557,G3545,G3533,G3521,G3512)</f>
        <v/>
      </c>
      <c r="H3591">
        <f>H3588-SUM(H3569,H3557,H3545,H3533,H3521,H3512)</f>
        <v/>
      </c>
      <c r="I3591">
        <f>I3588-SUM(I3569,I3557,I3545,I3533,I3521,I3512)</f>
        <v/>
      </c>
      <c r="K3591">
        <f>K3588-SUM(K3569,K3557,K3545,K3533,K3521,K3512)</f>
        <v/>
      </c>
      <c r="L3591">
        <f>L3588-SUM(L3569,L3557,L3545,L3533,L3521,L3512)</f>
        <v/>
      </c>
      <c r="M3591">
        <f>M3588-SUM(M3569,M3557,M3545,M3533,M3521,M3512)</f>
        <v/>
      </c>
      <c r="N3591">
        <f>N3588-SUM(N3569,N3557,N3545,N3533,N3521,N3512)</f>
        <v/>
      </c>
      <c r="P3591">
        <f>P3588-SUM(P3569,P3557,P3545,P3533,P3521,P3512)</f>
        <v/>
      </c>
      <c r="Q3591">
        <f>Q3588-SUM(Q3569,Q3557,Q3545,Q3533,Q3521,Q3512)</f>
        <v/>
      </c>
      <c r="R3591">
        <f>R3588-SUM(R3569,R3557,R3545,R3533,R3521,R3512)</f>
        <v/>
      </c>
      <c r="S3591">
        <f>S3588-SUM(S3569,S3557,S3545,S3533,S3521,S3512)</f>
        <v/>
      </c>
      <c r="U3591">
        <f>U3588-SUM(U3569,U3557,U3545,U3533,U3521,U3512)</f>
        <v/>
      </c>
      <c r="V3591">
        <f>V3588-SUM(V3569,V3557,V3545,V3533,V3521,V3512)</f>
        <v/>
      </c>
      <c r="W3591">
        <f>W3588-SUM(W3569,W3557,W3545,W3533,W3521,W3512)</f>
        <v/>
      </c>
      <c r="X3591">
        <f>X3588-SUM(X3569,X3557,X3545,X3533,X3521,X3512)</f>
        <v/>
      </c>
      <c r="Z3591">
        <f>Z3588-SUM(Z3569,Z3557,Z3545,Z3533,Z3521,Z3512)</f>
        <v/>
      </c>
      <c r="AA3591">
        <f>AA3588-SUM(AA3569,AA3557,AA3545,AA3533,AA3521,AA3512)</f>
        <v/>
      </c>
      <c r="AB3591">
        <f>AB3588-SUM(AB3569,AB3557,AB3545,AB3533,AB3521,AB3512)</f>
        <v/>
      </c>
      <c r="AC3591">
        <f>AC3588-SUM(AC3569,AC3557,AC3545,AC3533,AC3521,AC3512)</f>
        <v/>
      </c>
      <c r="AE3591">
        <f>AE3588-SUM(AE3569,AE3557,AE3545,AE3533,AE3521,AE3512)</f>
        <v/>
      </c>
      <c r="AF3591">
        <f>AF3588-SUM(AF3569,AF3557,AF3545,AF3533,AF3521,AF3512)</f>
        <v/>
      </c>
      <c r="AG3591">
        <f>AG3588-SUM(AG3569,AG3557,AG3545,AG3533,AG3521,AG3512)</f>
        <v/>
      </c>
      <c r="AH3591">
        <f>AH3588-SUM(AH3569,AH3557,AH3545,AH3533,AH3521,AH3512)</f>
        <v/>
      </c>
      <c r="AJ3591">
        <f>AJ3588-SUM(AJ3569,AJ3557,AJ3545,AJ3533,AJ3521,AJ3512)</f>
        <v/>
      </c>
      <c r="AK3591">
        <f>AK3588-SUM(AK3569,AK3557,AK3545,AK3533,AK3521,AK3512)</f>
        <v/>
      </c>
      <c r="AL3591">
        <f>AL3588-SUM(AL3569,AL3557,AL3545,AL3533,AL3521,AL3512)</f>
        <v/>
      </c>
      <c r="AM3591">
        <f>AM3588-SUM(AM3569,AM3557,AM3545,AM3533,AM3521,AM3512)</f>
        <v/>
      </c>
      <c r="AO3591">
        <f>AO3588-SUM(AO3569,AO3557,AO3545,AO3533,AO3521,AO3512)</f>
        <v/>
      </c>
      <c r="AP3591">
        <f>AP3588-SUM(AP3569,AP3557,AP3545,AP3533,AP3521,AP3512)</f>
        <v/>
      </c>
      <c r="AQ3591">
        <f>AQ3588-SUM(AQ3569,AQ3557,AQ3545,AQ3533,AQ3521,AQ3512)</f>
        <v/>
      </c>
    </row>
    <row r="3593">
      <c r="A3593" t="inlineStr">
        <is>
          <t>Uncalled private fund commitments</t>
        </is>
      </c>
      <c r="C3593" t="inlineStr">
        <is>
          <t>Million</t>
        </is>
      </c>
      <c r="D3593" t="inlineStr">
        <is>
          <t>QQQQ</t>
        </is>
      </c>
      <c r="F3593" t="n">
        <v>5814</v>
      </c>
      <c r="G3593" t="n">
        <v>9081</v>
      </c>
      <c r="H3593" t="n">
        <v>7953</v>
      </c>
      <c r="I3593" t="n">
        <v>9265</v>
      </c>
      <c r="K3593" t="n">
        <v>9643</v>
      </c>
      <c r="L3593" t="n">
        <v>18225</v>
      </c>
      <c r="M3593" t="n">
        <v>18885</v>
      </c>
      <c r="N3593" t="n">
        <v>19904</v>
      </c>
      <c r="P3593" t="n">
        <v>19980</v>
      </c>
      <c r="Q3593" t="n">
        <v>17525</v>
      </c>
      <c r="R3593" t="n">
        <v>17264</v>
      </c>
      <c r="S3593" t="n">
        <v>18591</v>
      </c>
      <c r="U3593" t="n">
        <v>22021</v>
      </c>
      <c r="V3593" t="n">
        <v>22005</v>
      </c>
      <c r="W3593" t="n">
        <v>20803</v>
      </c>
      <c r="X3593" t="n">
        <v>23575</v>
      </c>
      <c r="Z3593" t="n">
        <v>24511</v>
      </c>
      <c r="AA3593" t="n">
        <v>35027</v>
      </c>
      <c r="AB3593" t="n">
        <v>50771</v>
      </c>
      <c r="AC3593" t="n">
        <v>50735</v>
      </c>
      <c r="AE3593" t="n">
        <v>45899</v>
      </c>
      <c r="AF3593" t="n">
        <v>49553</v>
      </c>
      <c r="AG3593" t="n">
        <v>59864</v>
      </c>
      <c r="AH3593" t="n">
        <v>60594</v>
      </c>
      <c r="AJ3593" t="n">
        <v>62065</v>
      </c>
      <c r="AK3593" t="n">
        <v>60136</v>
      </c>
      <c r="AL3593" t="n">
        <v>65859</v>
      </c>
      <c r="AM3593" t="n">
        <v>77079</v>
      </c>
      <c r="AO3593" t="n">
        <v>69851</v>
      </c>
      <c r="AP3593" t="n">
        <v>73855</v>
      </c>
      <c r="AQ3593" t="n">
        <v>88031</v>
      </c>
      <c r="AR3593" t="n">
        <v>87364</v>
      </c>
      <c r="AT3593" t="n">
        <v>79064</v>
      </c>
    </row>
    <row r="3594">
      <c r="A3594" t="inlineStr">
        <is>
          <t>Total liquidity</t>
        </is>
      </c>
      <c r="C3594" t="inlineStr">
        <is>
          <t>Million</t>
        </is>
      </c>
      <c r="D3594" t="inlineStr">
        <is>
          <t>QQQQ</t>
        </is>
      </c>
      <c r="F3594" t="n">
        <v>10615</v>
      </c>
      <c r="G3594" t="n">
        <v>14858</v>
      </c>
      <c r="H3594" t="n">
        <v>13506</v>
      </c>
      <c r="I3594" t="n">
        <v>14917</v>
      </c>
      <c r="K3594" t="n">
        <v>16012</v>
      </c>
      <c r="L3594" t="n">
        <v>24302</v>
      </c>
      <c r="M3594" t="n">
        <v>25896</v>
      </c>
      <c r="N3594" t="n">
        <v>28871</v>
      </c>
      <c r="P3594" t="n">
        <v>28620</v>
      </c>
      <c r="Q3594" t="n">
        <v>24917</v>
      </c>
      <c r="R3594" t="n">
        <v>26096</v>
      </c>
      <c r="S3594" t="n">
        <v>26648</v>
      </c>
      <c r="U3594" t="n">
        <v>31902</v>
      </c>
      <c r="V3594" t="n">
        <v>32884</v>
      </c>
      <c r="W3594" t="n">
        <v>31829</v>
      </c>
      <c r="X3594" t="n">
        <v>34388</v>
      </c>
      <c r="Z3594" t="n">
        <v>36307</v>
      </c>
      <c r="AA3594" t="n">
        <v>49200</v>
      </c>
      <c r="AB3594" t="n">
        <v>64512</v>
      </c>
      <c r="AC3594" t="n">
        <v>64118</v>
      </c>
      <c r="AE3594" t="n">
        <v>59039</v>
      </c>
      <c r="AF3594" t="n">
        <v>65522</v>
      </c>
      <c r="AG3594" t="n">
        <v>75713</v>
      </c>
      <c r="AH3594" t="n">
        <v>76611</v>
      </c>
      <c r="AJ3594" t="n">
        <v>79567</v>
      </c>
      <c r="AK3594" t="n">
        <v>77856</v>
      </c>
      <c r="AL3594" t="n">
        <v>80310</v>
      </c>
      <c r="AM3594" t="n">
        <v>92090</v>
      </c>
      <c r="AO3594" t="n">
        <v>84832</v>
      </c>
      <c r="AP3594" t="n">
        <v>110691</v>
      </c>
      <c r="AQ3594" t="n">
        <v>123869</v>
      </c>
      <c r="AR3594" t="n">
        <v>124088</v>
      </c>
      <c r="AT3594" t="n">
        <v>112563</v>
      </c>
    </row>
    <row r="3595">
      <c r="A3595" t="inlineStr">
        <is>
          <t>Total liquidity-c</t>
        </is>
      </c>
      <c r="F3595">
        <f>SUM(F3588,F3593)</f>
        <v/>
      </c>
      <c r="G3595">
        <f>SUM(G3588,G3593)</f>
        <v/>
      </c>
      <c r="H3595">
        <f>SUM(H3588,H3593)</f>
        <v/>
      </c>
      <c r="I3595">
        <f>SUM(I3588,I3593)</f>
        <v/>
      </c>
      <c r="K3595">
        <f>SUM(K3588,K3593)</f>
        <v/>
      </c>
      <c r="L3595">
        <f>SUM(L3588,L3593)</f>
        <v/>
      </c>
      <c r="M3595">
        <f>SUM(M3588,M3593)</f>
        <v/>
      </c>
      <c r="N3595">
        <f>SUM(N3588,N3593)</f>
        <v/>
      </c>
      <c r="P3595">
        <f>SUM(P3588,P3593)</f>
        <v/>
      </c>
      <c r="Q3595">
        <f>SUM(Q3588,Q3593)</f>
        <v/>
      </c>
      <c r="R3595">
        <f>SUM(R3588,R3593)</f>
        <v/>
      </c>
      <c r="S3595">
        <f>SUM(S3588,S3593)</f>
        <v/>
      </c>
      <c r="U3595">
        <f>SUM(U3588,U3593)</f>
        <v/>
      </c>
      <c r="V3595">
        <f>SUM(V3588,V3593)</f>
        <v/>
      </c>
      <c r="W3595">
        <f>SUM(W3588,W3593)</f>
        <v/>
      </c>
      <c r="X3595">
        <f>SUM(X3588,X3593)</f>
        <v/>
      </c>
      <c r="Z3595">
        <f>SUM(Z3588,Z3593)</f>
        <v/>
      </c>
      <c r="AA3595">
        <f>SUM(AA3588,AA3593)</f>
        <v/>
      </c>
      <c r="AB3595">
        <f>SUM(AB3588,AB3593)</f>
        <v/>
      </c>
      <c r="AC3595">
        <f>SUM(AC3588,AC3593)</f>
        <v/>
      </c>
      <c r="AE3595">
        <f>SUM(AE3588,AE3593)</f>
        <v/>
      </c>
      <c r="AF3595">
        <f>SUM(AF3588,AF3593)</f>
        <v/>
      </c>
      <c r="AG3595">
        <f>SUM(AG3588,AG3593)</f>
        <v/>
      </c>
      <c r="AH3595">
        <f>SUM(AH3588,AH3593)</f>
        <v/>
      </c>
      <c r="AJ3595">
        <f>SUM(AJ3588,AJ3593)</f>
        <v/>
      </c>
      <c r="AK3595">
        <f>SUM(AK3588,AK3593)</f>
        <v/>
      </c>
      <c r="AL3595">
        <f>SUM(AL3588,AL3593)</f>
        <v/>
      </c>
      <c r="AM3595">
        <f>SUM(AM3588,AM3593)</f>
        <v/>
      </c>
      <c r="AO3595">
        <f>SUM(AO3588,AO3593)</f>
        <v/>
      </c>
      <c r="AP3595">
        <f>SUM(AP3588,AP3593)</f>
        <v/>
      </c>
      <c r="AQ3595">
        <f>SUM(AQ3588,AQ3593)</f>
        <v/>
      </c>
      <c r="AR3595">
        <f>SUM(AR3588,AR3593)</f>
        <v/>
      </c>
      <c r="AT3595">
        <f>SUM(AT3588,AT3593)</f>
        <v/>
      </c>
    </row>
    <row r="3596">
      <c r="A3596" t="inlineStr">
        <is>
          <t>Sum check 1</t>
        </is>
      </c>
      <c r="F3596">
        <f>F3594-F3595</f>
        <v/>
      </c>
      <c r="G3596">
        <f>G3594-G3595</f>
        <v/>
      </c>
      <c r="H3596">
        <f>H3594-H3595</f>
        <v/>
      </c>
      <c r="I3596">
        <f>I3594-I3595</f>
        <v/>
      </c>
      <c r="K3596">
        <f>K3594-K3595</f>
        <v/>
      </c>
      <c r="L3596">
        <f>L3594-L3595</f>
        <v/>
      </c>
      <c r="M3596">
        <f>M3594-M3595</f>
        <v/>
      </c>
      <c r="N3596">
        <f>N3594-N3595</f>
        <v/>
      </c>
      <c r="P3596">
        <f>P3594-P3595</f>
        <v/>
      </c>
      <c r="Q3596">
        <f>Q3594-Q3595</f>
        <v/>
      </c>
      <c r="R3596">
        <f>R3594-R3595</f>
        <v/>
      </c>
      <c r="S3596">
        <f>S3594-S3595</f>
        <v/>
      </c>
      <c r="U3596">
        <f>U3594-U3595</f>
        <v/>
      </c>
      <c r="V3596">
        <f>V3594-V3595</f>
        <v/>
      </c>
      <c r="W3596">
        <f>W3594-W3595</f>
        <v/>
      </c>
      <c r="X3596">
        <f>X3594-X3595</f>
        <v/>
      </c>
      <c r="Z3596">
        <f>Z3594-Z3595</f>
        <v/>
      </c>
      <c r="AA3596">
        <f>AA3594-AA3595</f>
        <v/>
      </c>
      <c r="AB3596">
        <f>AB3594-AB3595</f>
        <v/>
      </c>
      <c r="AC3596">
        <f>AC3594-AC3595</f>
        <v/>
      </c>
      <c r="AE3596">
        <f>AE3594-AE3595</f>
        <v/>
      </c>
      <c r="AF3596">
        <f>AF3594-AF3595</f>
        <v/>
      </c>
      <c r="AG3596">
        <f>AG3594-AG3595</f>
        <v/>
      </c>
      <c r="AH3596">
        <f>AH3594-AH3595</f>
        <v/>
      </c>
      <c r="AJ3596">
        <f>AJ3594-AJ3595</f>
        <v/>
      </c>
      <c r="AK3596">
        <f>AK3594-AK3595</f>
        <v/>
      </c>
      <c r="AL3596">
        <f>AL3594-AL3595</f>
        <v/>
      </c>
      <c r="AM3596">
        <f>AM3594-AM3595</f>
        <v/>
      </c>
      <c r="AO3596">
        <f>AO3594-AO3595</f>
        <v/>
      </c>
      <c r="AP3596">
        <f>AP3594-AP3595</f>
        <v/>
      </c>
      <c r="AQ3596">
        <f>AQ3594-AQ3595</f>
        <v/>
      </c>
      <c r="AR3596">
        <f>AR3594-AR3595</f>
        <v/>
      </c>
      <c r="AT3596">
        <f>AT3594-AT3595</f>
        <v/>
      </c>
    </row>
    <row r="3597">
      <c r="A3597" t="inlineStr">
        <is>
          <t>Sum check 2</t>
        </is>
      </c>
      <c r="F3597">
        <f>F3594-SUM(F3574,F3562,F3550,F3538,F3526,F3515)</f>
        <v/>
      </c>
      <c r="G3597">
        <f>G3594-SUM(G3574,G3562,G3550,G3538,G3526,G3515)</f>
        <v/>
      </c>
      <c r="H3597">
        <f>H3594-SUM(H3574,H3562,H3550,H3538,H3526,H3515)</f>
        <v/>
      </c>
      <c r="I3597">
        <f>I3594-SUM(I3574,I3562,I3550,I3538,I3526,I3515)</f>
        <v/>
      </c>
      <c r="K3597">
        <f>K3594-SUM(K3574,K3562,K3550,K3538,K3526,K3515)</f>
        <v/>
      </c>
      <c r="L3597">
        <f>L3594-SUM(L3574,L3562,L3550,L3538,L3526,L3515)</f>
        <v/>
      </c>
      <c r="M3597">
        <f>M3594-SUM(M3574,M3562,M3550,M3538,M3526,M3515)</f>
        <v/>
      </c>
      <c r="N3597">
        <f>N3594-SUM(N3574,N3562,N3550,N3538,N3526,N3515)</f>
        <v/>
      </c>
      <c r="P3597">
        <f>P3594-SUM(P3574,P3562,P3550,P3538,P3526,P3515)</f>
        <v/>
      </c>
      <c r="Q3597">
        <f>Q3594-SUM(Q3574,Q3562,Q3550,Q3538,Q3526,Q3515)</f>
        <v/>
      </c>
      <c r="R3597">
        <f>R3594-SUM(R3574,R3562,R3550,R3538,R3526,R3515)</f>
        <v/>
      </c>
      <c r="S3597">
        <f>S3594-SUM(S3574,S3562,S3550,S3538,S3526,S3515)</f>
        <v/>
      </c>
      <c r="U3597">
        <f>U3594-SUM(U3574,U3562,U3550,U3538,U3526,U3515)</f>
        <v/>
      </c>
      <c r="V3597">
        <f>V3594-SUM(V3574,V3562,V3550,V3538,V3526,V3515)</f>
        <v/>
      </c>
      <c r="W3597">
        <f>W3594-SUM(W3574,W3562,W3550,W3538,W3526,W3515)</f>
        <v/>
      </c>
      <c r="X3597">
        <f>X3594-SUM(X3574,X3562,X3550,X3538,X3526,X3515)</f>
        <v/>
      </c>
      <c r="Z3597">
        <f>Z3594-SUM(Z3574,Z3562,Z3550,Z3538,Z3526,Z3515)</f>
        <v/>
      </c>
      <c r="AA3597">
        <f>AA3594-SUM(AA3574,AA3562,AA3550,AA3538,AA3526,AA3515)</f>
        <v/>
      </c>
      <c r="AB3597">
        <f>AB3594-SUM(AB3574,AB3562,AB3550,AB3538,AB3526,AB3515)</f>
        <v/>
      </c>
      <c r="AC3597">
        <f>AC3594-SUM(AC3574,AC3562,AC3550,AC3538,AC3526,AC3515)</f>
        <v/>
      </c>
      <c r="AE3597">
        <f>AE3594-SUM(AE3574,AE3562,AE3550,AE3538,AE3526,AE3515)</f>
        <v/>
      </c>
      <c r="AF3597">
        <f>AF3594-SUM(AF3574,AF3562,AF3550,AF3538,AF3526,AF3515)</f>
        <v/>
      </c>
      <c r="AG3597">
        <f>AG3594-SUM(AG3574,AG3562,AG3550,AG3538,AG3526,AG3515)</f>
        <v/>
      </c>
      <c r="AH3597">
        <f>AH3594-SUM(AH3574,AH3562,AH3550,AH3538,AH3526,AH3515)</f>
        <v/>
      </c>
      <c r="AJ3597">
        <f>AJ3594-SUM(AJ3574,AJ3562,AJ3550,AJ3538,AJ3526,AJ3515)</f>
        <v/>
      </c>
      <c r="AK3597">
        <f>AK3594-SUM(AK3574,AK3562,AK3550,AK3538,AK3526,AK3515)</f>
        <v/>
      </c>
      <c r="AL3597">
        <f>AL3594-SUM(AL3574,AL3562,AL3550,AL3538,AL3526,AL3515)</f>
        <v/>
      </c>
      <c r="AM3597">
        <f>AM3594-SUM(AM3574,AM3562,AM3550,AM3538,AM3526,AM3515)</f>
        <v/>
      </c>
      <c r="AO3597">
        <f>AO3594-SUM(AO3574,AO3562,AO3550,AO3538,AO3526,AO3515)</f>
        <v/>
      </c>
      <c r="AP3597">
        <f>AP3594-SUM(AP3574,AP3562,AP3550,AP3538,AP3526,AP3515)</f>
        <v/>
      </c>
      <c r="AQ3597">
        <f>AQ3594-SUM(AQ3574,AQ3562,AQ3550,AQ3538,AQ3526,AQ3515)</f>
        <v/>
      </c>
    </row>
    <row r="3599">
      <c r="A3599" t="inlineStr">
        <is>
          <t>Term debt</t>
        </is>
      </c>
    </row>
    <row r="3600">
      <c r="A3600" s="2" t="inlineStr">
        <is>
          <t>Next year</t>
        </is>
      </c>
      <c r="B3600" s="2" t="n"/>
      <c r="C3600" s="2" t="inlineStr">
        <is>
          <t>Million</t>
        </is>
      </c>
      <c r="D3600" s="2" t="inlineStr">
        <is>
          <t>QQQQ</t>
        </is>
      </c>
      <c r="E3600" s="2" t="n"/>
      <c r="F3600" s="2" t="n"/>
      <c r="G3600" s="2" t="n"/>
      <c r="H3600" s="2" t="n"/>
      <c r="I3600" s="2" t="n"/>
      <c r="J3600" s="2" t="n"/>
      <c r="K3600" s="2" t="n"/>
      <c r="L3600" s="2" t="n"/>
      <c r="M3600" s="2" t="n"/>
      <c r="N3600" s="2" t="n"/>
      <c r="O3600" s="2" t="n"/>
      <c r="P3600" s="2" t="n"/>
      <c r="Q3600" s="2" t="n"/>
      <c r="R3600" s="2" t="n"/>
      <c r="S3600" s="2" t="n"/>
      <c r="T3600" s="2" t="n"/>
      <c r="U3600" s="2" t="n"/>
      <c r="V3600" s="2" t="n"/>
      <c r="W3600" s="2" t="n"/>
      <c r="X3600" s="2" t="n"/>
      <c r="Y3600" s="2" t="n"/>
      <c r="Z3600" s="2" t="n"/>
      <c r="AA3600" s="2" t="n"/>
      <c r="AB3600" s="2" t="n"/>
      <c r="AC3600" s="2" t="n"/>
      <c r="AD3600" s="2" t="n"/>
      <c r="AE3600" s="2" t="n"/>
      <c r="AF3600" s="2" t="n"/>
      <c r="AG3600" s="2" t="n"/>
      <c r="AH3600" s="2" t="n"/>
      <c r="AI3600" s="2" t="n"/>
      <c r="AJ3600" s="2" t="n"/>
      <c r="AK3600" s="2" t="n"/>
      <c r="AL3600" s="2" t="n"/>
      <c r="AM3600" s="2" t="n"/>
      <c r="AN3600" s="2" t="n"/>
      <c r="AO3600" s="2" t="n"/>
      <c r="AP3600" s="2" t="n"/>
      <c r="AQ3600" s="2" t="n"/>
      <c r="AR3600" s="2" t="n"/>
      <c r="AS3600" s="2" t="n"/>
      <c r="AT3600" s="2" t="n">
        <v>1120</v>
      </c>
    </row>
    <row r="3601">
      <c r="A3601" s="2" t="inlineStr">
        <is>
          <t>Next to next year</t>
        </is>
      </c>
      <c r="B3601" s="2" t="n"/>
      <c r="C3601" s="2" t="inlineStr">
        <is>
          <t>Million</t>
        </is>
      </c>
      <c r="D3601" s="2" t="inlineStr">
        <is>
          <t>QQQQ</t>
        </is>
      </c>
      <c r="E3601" s="2" t="n"/>
      <c r="F3601" s="2" t="n"/>
      <c r="G3601" s="2" t="n"/>
      <c r="H3601" s="2" t="n"/>
      <c r="I3601" s="2" t="n"/>
      <c r="J3601" s="2" t="n"/>
      <c r="K3601" s="2" t="n"/>
      <c r="L3601" s="2" t="n"/>
      <c r="M3601" s="2" t="n"/>
      <c r="N3601" s="2" t="n"/>
      <c r="O3601" s="2" t="n"/>
      <c r="P3601" s="2" t="n"/>
      <c r="Q3601" s="2" t="n"/>
      <c r="R3601" s="2" t="n"/>
      <c r="S3601" s="2" t="n"/>
      <c r="T3601" s="2" t="n"/>
      <c r="U3601" s="2" t="n"/>
      <c r="V3601" s="2" t="n"/>
      <c r="W3601" s="2" t="n"/>
      <c r="X3601" s="2" t="n"/>
      <c r="Y3601" s="2" t="n"/>
      <c r="Z3601" s="2" t="n"/>
      <c r="AA3601" s="2" t="n"/>
      <c r="AB3601" s="2" t="n"/>
      <c r="AC3601" s="2" t="n"/>
      <c r="AD3601" s="2" t="n"/>
      <c r="AE3601" s="2" t="n"/>
      <c r="AF3601" s="2" t="n"/>
      <c r="AG3601" s="2" t="n"/>
      <c r="AH3601" s="2" t="n"/>
      <c r="AI3601" s="2" t="n"/>
      <c r="AJ3601" s="2" t="n"/>
      <c r="AK3601" s="2" t="n"/>
      <c r="AL3601" s="2" t="n"/>
      <c r="AM3601" s="2" t="n"/>
      <c r="AN3601" s="2" t="n"/>
      <c r="AO3601" s="2" t="n">
        <v>1150</v>
      </c>
      <c r="AP3601" s="2" t="n">
        <v>1138</v>
      </c>
      <c r="AQ3601" s="2" t="n">
        <v>1112</v>
      </c>
      <c r="AR3601" s="2" t="n">
        <v>1119</v>
      </c>
      <c r="AS3601" s="2" t="n"/>
      <c r="AT3601" s="2" t="n">
        <v>500</v>
      </c>
    </row>
    <row r="3602">
      <c r="A3602" s="2" t="inlineStr">
        <is>
          <t>Next 3rd year</t>
        </is>
      </c>
      <c r="B3602" s="2" t="n"/>
      <c r="C3602" s="2" t="inlineStr">
        <is>
          <t>Million</t>
        </is>
      </c>
      <c r="D3602" s="2" t="inlineStr">
        <is>
          <t>QQQQ</t>
        </is>
      </c>
      <c r="E3602" s="2" t="n"/>
      <c r="F3602" s="2" t="n"/>
      <c r="G3602" s="2" t="n"/>
      <c r="H3602" s="2" t="n"/>
      <c r="I3602" s="2" t="n"/>
      <c r="J3602" s="2" t="n"/>
      <c r="K3602" s="2" t="n"/>
      <c r="L3602" s="2" t="n"/>
      <c r="M3602" s="2" t="n"/>
      <c r="N3602" s="2" t="n"/>
      <c r="O3602" s="2" t="n"/>
      <c r="P3602" s="2" t="n"/>
      <c r="Q3602" s="2" t="n"/>
      <c r="R3602" s="2" t="n"/>
      <c r="S3602" s="2" t="n"/>
      <c r="T3602" s="2" t="n"/>
      <c r="U3602" s="2" t="n"/>
      <c r="V3602" s="2" t="n"/>
      <c r="W3602" s="2" t="n"/>
      <c r="X3602" s="2" t="n"/>
      <c r="Y3602" s="2" t="n"/>
      <c r="Z3602" s="2" t="n"/>
      <c r="AA3602" s="2" t="n"/>
      <c r="AB3602" s="2" t="n"/>
      <c r="AC3602" s="2" t="n"/>
      <c r="AD3602" s="2" t="n"/>
      <c r="AE3602" s="2" t="n"/>
      <c r="AF3602" s="2" t="n"/>
      <c r="AG3602" s="2" t="n"/>
      <c r="AH3602" s="2" t="n"/>
      <c r="AI3602" s="2" t="n"/>
      <c r="AJ3602" s="2" t="n"/>
      <c r="AK3602" s="2" t="n"/>
      <c r="AL3602" s="2" t="n"/>
      <c r="AM3602" s="2" t="n">
        <v>1146</v>
      </c>
      <c r="AN3602" s="2" t="n"/>
      <c r="AO3602" s="2" t="n">
        <v>500</v>
      </c>
      <c r="AP3602" s="2" t="n">
        <v>500</v>
      </c>
      <c r="AQ3602" s="2" t="n">
        <v>500</v>
      </c>
      <c r="AR3602" s="2" t="n">
        <v>500</v>
      </c>
      <c r="AS3602" s="2" t="n"/>
      <c r="AT3602" s="2" t="n">
        <v>1129</v>
      </c>
    </row>
    <row r="3603">
      <c r="A3603" s="2" t="inlineStr">
        <is>
          <t>Next 4th year</t>
        </is>
      </c>
      <c r="B3603" s="2" t="n"/>
      <c r="C3603" s="2" t="inlineStr">
        <is>
          <t>Million</t>
        </is>
      </c>
      <c r="D3603" s="2" t="inlineStr">
        <is>
          <t>QQQQ</t>
        </is>
      </c>
      <c r="E3603" s="2" t="n"/>
      <c r="F3603" s="2" t="n"/>
      <c r="G3603" s="2" t="n"/>
      <c r="H3603" s="2" t="n"/>
      <c r="I3603" s="2" t="n"/>
      <c r="J3603" s="2" t="n"/>
      <c r="K3603" s="2" t="n"/>
      <c r="L3603" s="2" t="n"/>
      <c r="M3603" s="2" t="n"/>
      <c r="N3603" s="2" t="n"/>
      <c r="O3603" s="2" t="n"/>
      <c r="P3603" s="2" t="n"/>
      <c r="Q3603" s="2" t="n"/>
      <c r="R3603" s="2" t="n"/>
      <c r="S3603" s="2" t="n"/>
      <c r="T3603" s="2" t="n"/>
      <c r="U3603" s="2" t="n"/>
      <c r="V3603" s="2" t="n"/>
      <c r="W3603" s="2" t="n"/>
      <c r="X3603" s="2" t="n"/>
      <c r="Y3603" s="2" t="n"/>
      <c r="Z3603" s="2" t="n"/>
      <c r="AA3603" s="2" t="n"/>
      <c r="AB3603" s="2" t="n"/>
      <c r="AC3603" s="2" t="n"/>
      <c r="AD3603" s="2" t="n"/>
      <c r="AE3603" s="2" t="n"/>
      <c r="AF3603" s="2" t="n"/>
      <c r="AG3603" s="2" t="n"/>
      <c r="AH3603" s="2" t="n"/>
      <c r="AI3603" s="2" t="n"/>
      <c r="AJ3603" s="2" t="n"/>
      <c r="AK3603" s="2" t="n"/>
      <c r="AL3603" s="2" t="n"/>
      <c r="AM3603" s="2" t="n">
        <v>500</v>
      </c>
      <c r="AN3603" s="2" t="n"/>
      <c r="AO3603" s="2" t="n">
        <v>1180</v>
      </c>
      <c r="AP3603" s="2" t="n">
        <v>1160</v>
      </c>
      <c r="AQ3603" s="2" t="n">
        <v>1115</v>
      </c>
      <c r="AR3603" s="2" t="n">
        <v>1127</v>
      </c>
      <c r="AS3603" s="2" t="n"/>
      <c r="AT3603" s="2" t="n">
        <v>370</v>
      </c>
    </row>
    <row r="3604">
      <c r="A3604" t="inlineStr">
        <is>
          <t>Next 5th year</t>
        </is>
      </c>
      <c r="C3604" t="inlineStr">
        <is>
          <t>Million</t>
        </is>
      </c>
      <c r="D3604" t="inlineStr">
        <is>
          <t>QQQQ</t>
        </is>
      </c>
      <c r="AM3604" t="n">
        <v>8317</v>
      </c>
      <c r="AO3604" t="n">
        <v>7968</v>
      </c>
      <c r="AP3604" t="n">
        <v>7941</v>
      </c>
      <c r="AQ3604" t="n">
        <v>7886</v>
      </c>
      <c r="AR3604" t="n">
        <v>369</v>
      </c>
    </row>
    <row r="3605">
      <c r="A3605" t="inlineStr">
        <is>
          <t>Next 6th year +</t>
        </is>
      </c>
      <c r="C3605" t="inlineStr">
        <is>
          <t>Million</t>
        </is>
      </c>
      <c r="D3605" t="inlineStr">
        <is>
          <t>QQQQ</t>
        </is>
      </c>
      <c r="AR3605" t="n">
        <v>8275</v>
      </c>
      <c r="AT3605" t="n">
        <v>8276</v>
      </c>
    </row>
    <row r="3606">
      <c r="A3606" t="inlineStr">
        <is>
          <t>Term debt</t>
        </is>
      </c>
      <c r="C3606" t="inlineStr">
        <is>
          <t>Million</t>
        </is>
      </c>
      <c r="D3606" t="inlineStr">
        <is>
          <t>QQQQ</t>
        </is>
      </c>
      <c r="F3606" t="n">
        <v>3744</v>
      </c>
      <c r="G3606" t="n">
        <v>3786</v>
      </c>
      <c r="H3606" t="n">
        <v>3891</v>
      </c>
      <c r="I3606" t="n">
        <v>3780</v>
      </c>
      <c r="K3606" t="n">
        <v>3960</v>
      </c>
      <c r="L3606" t="n">
        <v>4469</v>
      </c>
      <c r="M3606" t="n">
        <v>4573</v>
      </c>
      <c r="N3606" t="n">
        <v>4500</v>
      </c>
      <c r="P3606" t="n">
        <v>5272</v>
      </c>
      <c r="Q3606" t="n">
        <v>4924</v>
      </c>
      <c r="R3606" t="n">
        <v>5581</v>
      </c>
      <c r="S3606" t="n">
        <v>5659</v>
      </c>
      <c r="U3606" t="n">
        <v>6476</v>
      </c>
      <c r="V3606" t="n">
        <v>6424</v>
      </c>
      <c r="W3606" t="n">
        <v>6477</v>
      </c>
      <c r="X3606" t="n">
        <v>6409</v>
      </c>
      <c r="Z3606" t="n">
        <v>7459</v>
      </c>
      <c r="AA3606" t="n">
        <v>7060</v>
      </c>
      <c r="AB3606" t="n">
        <v>7035</v>
      </c>
      <c r="AC3606" t="n">
        <v>7083</v>
      </c>
      <c r="AE3606" t="n">
        <v>7235</v>
      </c>
      <c r="AF3606" t="n">
        <v>8051</v>
      </c>
      <c r="AG3606" t="n">
        <v>8587</v>
      </c>
      <c r="AH3606" t="n">
        <v>9077</v>
      </c>
      <c r="AJ3606" t="n">
        <v>9102</v>
      </c>
      <c r="AK3606" t="n">
        <v>9145</v>
      </c>
      <c r="AL3606" t="n">
        <v>9959</v>
      </c>
      <c r="AM3606" t="n">
        <v>9963</v>
      </c>
      <c r="AO3606" t="n">
        <v>10798</v>
      </c>
      <c r="AP3606" t="n">
        <v>10739</v>
      </c>
      <c r="AQ3606" t="n">
        <v>10613</v>
      </c>
      <c r="AR3606" t="n">
        <v>11390</v>
      </c>
      <c r="AT3606" t="n">
        <v>11395</v>
      </c>
    </row>
    <row r="3607">
      <c r="A3607" t="inlineStr">
        <is>
          <t>Term debt-c</t>
        </is>
      </c>
      <c r="AM3607">
        <f>SUM(AM3600:AM3605)</f>
        <v/>
      </c>
      <c r="AO3607">
        <f>SUM(AO3600:AO3605)</f>
        <v/>
      </c>
      <c r="AP3607">
        <f>SUM(AP3600:AP3605)</f>
        <v/>
      </c>
      <c r="AQ3607">
        <f>SUM(AQ3600:AQ3605)</f>
        <v/>
      </c>
      <c r="AR3607">
        <f>SUM(AR3600:AR3605)</f>
        <v/>
      </c>
      <c r="AT3607">
        <f>SUM(AT3600:AT3605)</f>
        <v/>
      </c>
    </row>
    <row r="3608">
      <c r="A3608" t="inlineStr">
        <is>
          <t>Sum check</t>
        </is>
      </c>
      <c r="AM3608">
        <f>AM3606-AM3607</f>
        <v/>
      </c>
      <c r="AO3608">
        <f>AO3606-AO3607</f>
        <v/>
      </c>
      <c r="AP3608">
        <f>AP3606-AP3607</f>
        <v/>
      </c>
      <c r="AQ3608">
        <f>AQ3606-AQ3607</f>
        <v/>
      </c>
      <c r="AR3608">
        <f>AR3606-AR3607</f>
        <v/>
      </c>
      <c r="AT3608">
        <f>AT3606-AT3607</f>
        <v/>
      </c>
    </row>
    <row r="3610">
      <c r="A3610" t="inlineStr">
        <is>
          <t>Fee-revenues diversification</t>
        </is>
      </c>
    </row>
    <row r="3611">
      <c r="A3611" t="inlineStr">
        <is>
          <t>Renewable power and transition</t>
        </is>
      </c>
    </row>
    <row r="3612">
      <c r="A3612" t="inlineStr">
        <is>
          <t>Base management fees</t>
        </is>
      </c>
    </row>
    <row r="3613">
      <c r="A3613" t="inlineStr">
        <is>
          <t>Long-term private funds</t>
        </is>
      </c>
    </row>
    <row r="3614">
      <c r="A3614" t="inlineStr">
        <is>
          <t>Flagship funds</t>
        </is>
      </c>
      <c r="C3614" t="inlineStr">
        <is>
          <t>Million</t>
        </is>
      </c>
      <c r="D3614" t="inlineStr">
        <is>
          <t>QQQQ</t>
        </is>
      </c>
      <c r="AG3614" t="n">
        <v>23</v>
      </c>
      <c r="AH3614" t="n">
        <v>24</v>
      </c>
      <c r="AI3614" t="n">
        <v>97</v>
      </c>
      <c r="AJ3614" t="n">
        <v>24</v>
      </c>
      <c r="AK3614" t="n">
        <v>22</v>
      </c>
      <c r="AL3614" t="n">
        <v>24</v>
      </c>
      <c r="AM3614" t="n">
        <v>28</v>
      </c>
      <c r="AN3614" t="n">
        <v>98</v>
      </c>
      <c r="AO3614" t="n">
        <v>41</v>
      </c>
      <c r="AP3614" t="n">
        <v>51</v>
      </c>
      <c r="AQ3614" t="n">
        <v>56</v>
      </c>
    </row>
    <row r="3615">
      <c r="A3615" t="inlineStr">
        <is>
          <t>Co-investment and other funds</t>
        </is>
      </c>
      <c r="C3615" t="inlineStr">
        <is>
          <t>Million</t>
        </is>
      </c>
      <c r="D3615" t="inlineStr">
        <is>
          <t>QQQQ</t>
        </is>
      </c>
      <c r="AG3615" t="n">
        <v>3</v>
      </c>
      <c r="AH3615" t="n">
        <v>5</v>
      </c>
      <c r="AI3615" t="n">
        <v>14</v>
      </c>
      <c r="AJ3615" t="n">
        <v>4</v>
      </c>
      <c r="AK3615" t="n">
        <v>4</v>
      </c>
      <c r="AL3615" t="n">
        <v>4</v>
      </c>
      <c r="AM3615" t="n">
        <v>4</v>
      </c>
      <c r="AN3615" t="n">
        <v>16</v>
      </c>
      <c r="AO3615" t="n">
        <v>5</v>
      </c>
      <c r="AP3615" t="n">
        <v>5</v>
      </c>
      <c r="AQ3615" t="n">
        <v>4</v>
      </c>
    </row>
    <row r="3616">
      <c r="A3616" t="inlineStr">
        <is>
          <t>Total</t>
        </is>
      </c>
      <c r="C3616" t="inlineStr">
        <is>
          <t>Million</t>
        </is>
      </c>
      <c r="D3616" t="inlineStr">
        <is>
          <t>QQQQ</t>
        </is>
      </c>
      <c r="AH3616" t="n">
        <v>29</v>
      </c>
      <c r="AI3616" t="n">
        <v>111</v>
      </c>
      <c r="AJ3616" t="n">
        <v>28</v>
      </c>
      <c r="AK3616" t="n">
        <v>26</v>
      </c>
      <c r="AL3616" t="n">
        <v>28</v>
      </c>
      <c r="AM3616" t="n">
        <v>32</v>
      </c>
      <c r="AN3616" t="n">
        <v>114</v>
      </c>
      <c r="AO3616" t="n">
        <v>46</v>
      </c>
      <c r="AP3616" t="n">
        <v>56</v>
      </c>
      <c r="AQ3616" t="n">
        <v>60</v>
      </c>
    </row>
    <row r="3617">
      <c r="A3617" t="inlineStr">
        <is>
          <t>Total-c</t>
        </is>
      </c>
      <c r="AH3617">
        <f>SUM(AH3614:AH3615)</f>
        <v/>
      </c>
      <c r="AI3617">
        <f>SUM(AI3614:AI3615)</f>
        <v/>
      </c>
      <c r="AJ3617">
        <f>SUM(AJ3614:AJ3615)</f>
        <v/>
      </c>
      <c r="AK3617">
        <f>SUM(AK3614:AK3615)</f>
        <v/>
      </c>
      <c r="AL3617">
        <f>SUM(AL3614:AL3615)</f>
        <v/>
      </c>
      <c r="AM3617">
        <f>SUM(AM3614:AM3615)</f>
        <v/>
      </c>
      <c r="AN3617">
        <f>SUM(AN3614:AN3615)</f>
        <v/>
      </c>
      <c r="AO3617">
        <f>SUM(AO3614:AO3615)</f>
        <v/>
      </c>
      <c r="AP3617">
        <f>SUM(AP3614:AP3615)</f>
        <v/>
      </c>
      <c r="AQ3617">
        <f>SUM(AQ3614:AQ3615)</f>
        <v/>
      </c>
    </row>
    <row r="3618">
      <c r="A3618" t="inlineStr">
        <is>
          <t>Sum check</t>
        </is>
      </c>
      <c r="AH3618">
        <f>AH3616-AH3617</f>
        <v/>
      </c>
      <c r="AI3618">
        <f>AI3616-AI3617</f>
        <v/>
      </c>
      <c r="AJ3618">
        <f>AJ3616-AJ3617</f>
        <v/>
      </c>
      <c r="AK3618">
        <f>AK3616-AK3617</f>
        <v/>
      </c>
      <c r="AL3618">
        <f>AL3616-AL3617</f>
        <v/>
      </c>
      <c r="AM3618">
        <f>AM3616-AM3617</f>
        <v/>
      </c>
      <c r="AN3618">
        <f>AN3616-AN3617</f>
        <v/>
      </c>
      <c r="AO3618">
        <f>AO3616-AO3617</f>
        <v/>
      </c>
      <c r="AP3618">
        <f>AP3616-AP3617</f>
        <v/>
      </c>
      <c r="AQ3618">
        <f>AQ3616-AQ3617</f>
        <v/>
      </c>
    </row>
    <row r="3620">
      <c r="A3620" t="inlineStr">
        <is>
          <t>Perpetual strategies</t>
        </is>
      </c>
    </row>
    <row r="3621">
      <c r="A3621" t="inlineStr">
        <is>
          <t>BEP</t>
        </is>
      </c>
      <c r="C3621" t="inlineStr">
        <is>
          <t>Million</t>
        </is>
      </c>
      <c r="D3621" t="inlineStr">
        <is>
          <t>QQQQ</t>
        </is>
      </c>
      <c r="AH3621" t="n">
        <v>85</v>
      </c>
      <c r="AI3621" t="n">
        <v>211</v>
      </c>
      <c r="AJ3621" t="n">
        <v>81</v>
      </c>
      <c r="AK3621" t="n">
        <v>72</v>
      </c>
      <c r="AL3621" t="n">
        <v>71</v>
      </c>
      <c r="AM3621" t="n">
        <v>64</v>
      </c>
      <c r="AN3621" t="n">
        <v>288</v>
      </c>
      <c r="AO3621" t="n">
        <v>76</v>
      </c>
      <c r="AP3621" t="n">
        <v>65</v>
      </c>
      <c r="AQ3621" t="n">
        <v>59</v>
      </c>
    </row>
    <row r="3622">
      <c r="A3622" t="inlineStr">
        <is>
          <t>Co-investment and other funds</t>
        </is>
      </c>
      <c r="C3622" t="inlineStr">
        <is>
          <t>Million</t>
        </is>
      </c>
      <c r="D3622" t="inlineStr">
        <is>
          <t>QQQQ</t>
        </is>
      </c>
      <c r="AH3622" t="n">
        <v>1</v>
      </c>
      <c r="AI3622" t="n">
        <v>27</v>
      </c>
      <c r="AJ3622" t="n">
        <v>3</v>
      </c>
      <c r="AN3622" t="n">
        <v>3</v>
      </c>
    </row>
    <row r="3623">
      <c r="A3623" t="inlineStr">
        <is>
          <t>Total</t>
        </is>
      </c>
      <c r="C3623" t="inlineStr">
        <is>
          <t>Million</t>
        </is>
      </c>
      <c r="D3623" t="inlineStr">
        <is>
          <t>QQQQ</t>
        </is>
      </c>
      <c r="AG3623" t="n">
        <v>64</v>
      </c>
      <c r="AH3623" t="n">
        <v>86</v>
      </c>
      <c r="AI3623" t="n">
        <v>238</v>
      </c>
      <c r="AJ3623" t="n">
        <v>84</v>
      </c>
      <c r="AK3623" t="n">
        <v>72</v>
      </c>
      <c r="AL3623" t="n">
        <v>71</v>
      </c>
      <c r="AM3623" t="n">
        <v>64</v>
      </c>
      <c r="AN3623" t="n">
        <v>291</v>
      </c>
      <c r="AO3623" t="n">
        <v>76</v>
      </c>
      <c r="AP3623" t="n">
        <v>65</v>
      </c>
      <c r="AQ3623" t="n">
        <v>59</v>
      </c>
    </row>
    <row r="3624">
      <c r="A3624" t="inlineStr">
        <is>
          <t>Total-c</t>
        </is>
      </c>
      <c r="AH3624">
        <f>SUM(AH3621:AH3622)</f>
        <v/>
      </c>
      <c r="AI3624">
        <f>SUM(AI3621:AI3622)</f>
        <v/>
      </c>
      <c r="AJ3624">
        <f>SUM(AJ3621:AJ3622)</f>
        <v/>
      </c>
      <c r="AK3624">
        <f>SUM(AK3621:AK3622)</f>
        <v/>
      </c>
      <c r="AL3624">
        <f>SUM(AL3621:AL3622)</f>
        <v/>
      </c>
      <c r="AM3624">
        <f>SUM(AM3621:AM3622)</f>
        <v/>
      </c>
      <c r="AN3624">
        <f>SUM(AN3621:AN3622)</f>
        <v/>
      </c>
      <c r="AO3624">
        <f>SUM(AO3621:AO3622)</f>
        <v/>
      </c>
      <c r="AP3624">
        <f>SUM(AP3621:AP3622)</f>
        <v/>
      </c>
      <c r="AQ3624">
        <f>SUM(AQ3621:AQ3622)</f>
        <v/>
      </c>
    </row>
    <row r="3625">
      <c r="A3625" t="inlineStr">
        <is>
          <t>Sum check</t>
        </is>
      </c>
      <c r="AH3625">
        <f>AH3623-AH3624</f>
        <v/>
      </c>
      <c r="AI3625">
        <f>AI3623-AI3624</f>
        <v/>
      </c>
      <c r="AJ3625">
        <f>AJ3623-AJ3624</f>
        <v/>
      </c>
      <c r="AK3625">
        <f>AK3623-AK3624</f>
        <v/>
      </c>
      <c r="AL3625">
        <f>AL3623-AL3624</f>
        <v/>
      </c>
      <c r="AM3625">
        <f>AM3623-AM3624</f>
        <v/>
      </c>
      <c r="AN3625">
        <f>AN3623-AN3624</f>
        <v/>
      </c>
      <c r="AO3625">
        <f>AO3623-AO3624</f>
        <v/>
      </c>
      <c r="AP3625">
        <f>AP3623-AP3624</f>
        <v/>
      </c>
      <c r="AQ3625">
        <f>AQ3623-AQ3624</f>
        <v/>
      </c>
    </row>
    <row r="3627">
      <c r="A3627" t="inlineStr">
        <is>
          <t>Total</t>
        </is>
      </c>
      <c r="C3627" t="inlineStr">
        <is>
          <t>Million</t>
        </is>
      </c>
      <c r="D3627" t="inlineStr">
        <is>
          <t>QQQQ</t>
        </is>
      </c>
      <c r="AG3627" t="n">
        <v>87</v>
      </c>
      <c r="AL3627" t="n">
        <v>95</v>
      </c>
    </row>
    <row r="3628">
      <c r="A3628" t="inlineStr">
        <is>
          <t>Total-c</t>
        </is>
      </c>
      <c r="AG3628">
        <f>SUM(AG3614,AG3623)</f>
        <v/>
      </c>
      <c r="AL3628">
        <f>SUM(AL3614,AL3623)</f>
        <v/>
      </c>
    </row>
    <row r="3629">
      <c r="A3629" t="inlineStr">
        <is>
          <t>Sum check</t>
        </is>
      </c>
      <c r="AG3629">
        <f>AG3627-AG3628</f>
        <v/>
      </c>
      <c r="AL3629">
        <f>AL3627-AL3628</f>
        <v/>
      </c>
    </row>
    <row r="3631">
      <c r="A3631" t="inlineStr">
        <is>
          <t>Total base management fees</t>
        </is>
      </c>
      <c r="C3631" t="inlineStr">
        <is>
          <t>Million</t>
        </is>
      </c>
      <c r="D3631" t="inlineStr">
        <is>
          <t>QQQQ</t>
        </is>
      </c>
      <c r="AG3631" t="n">
        <v>90</v>
      </c>
      <c r="AH3631" t="n">
        <v>115</v>
      </c>
      <c r="AI3631" t="n">
        <v>349</v>
      </c>
      <c r="AJ3631" t="n">
        <v>112</v>
      </c>
      <c r="AK3631" t="n">
        <v>98</v>
      </c>
      <c r="AL3631" t="n">
        <v>99</v>
      </c>
      <c r="AM3631" t="n">
        <v>96</v>
      </c>
      <c r="AN3631" t="n">
        <v>405</v>
      </c>
      <c r="AO3631" t="n">
        <v>122</v>
      </c>
      <c r="AP3631" t="n">
        <v>121</v>
      </c>
      <c r="AQ3631" t="n">
        <v>119</v>
      </c>
    </row>
    <row r="3632">
      <c r="A3632" t="inlineStr">
        <is>
          <t>Total base management fees-c</t>
        </is>
      </c>
      <c r="AG3632">
        <f>SUM(AG3623,AG3614:AG3615)</f>
        <v/>
      </c>
      <c r="AH3632">
        <f>SUM(AH3621:AH3622,AH3614:AH3615)</f>
        <v/>
      </c>
      <c r="AI3632">
        <f>SUM(AI3621:AI3622,AI3614:AI3615)</f>
        <v/>
      </c>
      <c r="AJ3632">
        <f>SUM(AJ3621:AJ3622,AJ3614:AJ3615)</f>
        <v/>
      </c>
      <c r="AK3632">
        <f>SUM(AK3621:AK3622,AK3614:AK3615)</f>
        <v/>
      </c>
      <c r="AL3632">
        <f>SUM(AL3621:AL3622,AL3614:AL3615)</f>
        <v/>
      </c>
      <c r="AM3632">
        <f>SUM(AM3621:AM3622,AM3614:AM3615)</f>
        <v/>
      </c>
      <c r="AN3632">
        <f>SUM(AN3621:AN3622,AN3614:AN3615)</f>
        <v/>
      </c>
      <c r="AO3632">
        <f>SUM(AO3621:AO3622,AO3614:AO3615)</f>
        <v/>
      </c>
      <c r="AP3632">
        <f>SUM(AP3621:AP3622,AP3614:AP3615)</f>
        <v/>
      </c>
      <c r="AQ3632">
        <f>SUM(AQ3621:AQ3622,AQ3614:AQ3615)</f>
        <v/>
      </c>
    </row>
    <row r="3633">
      <c r="A3633" t="inlineStr">
        <is>
          <t>Sum check</t>
        </is>
      </c>
      <c r="AG3633">
        <f>AG3631-AG3632</f>
        <v/>
      </c>
      <c r="AH3633">
        <f>AH3631-AH3632</f>
        <v/>
      </c>
      <c r="AI3633">
        <f>AI3631-AI3632</f>
        <v/>
      </c>
      <c r="AJ3633">
        <f>AJ3631-AJ3632</f>
        <v/>
      </c>
      <c r="AK3633">
        <f>AK3631-AK3632</f>
        <v/>
      </c>
      <c r="AL3633">
        <f>AL3631-AL3632</f>
        <v/>
      </c>
      <c r="AM3633">
        <f>AM3631-AM3632</f>
        <v/>
      </c>
      <c r="AN3633">
        <f>AN3631-AN3632</f>
        <v/>
      </c>
      <c r="AO3633">
        <f>AO3631-AO3632</f>
        <v/>
      </c>
      <c r="AP3633">
        <f>AP3631-AP3632</f>
        <v/>
      </c>
      <c r="AQ3633">
        <f>AQ3631-AQ3632</f>
        <v/>
      </c>
    </row>
    <row r="3635">
      <c r="A3635" t="inlineStr">
        <is>
          <t>Catchup fees</t>
        </is>
      </c>
      <c r="C3635" t="inlineStr">
        <is>
          <t>Million</t>
        </is>
      </c>
      <c r="D3635" t="inlineStr">
        <is>
          <t>QQQQ</t>
        </is>
      </c>
      <c r="AH3635" t="n">
        <v>1</v>
      </c>
      <c r="AI3635" t="n">
        <v>4</v>
      </c>
      <c r="AP3635" t="n">
        <v>11</v>
      </c>
      <c r="AQ3635" t="n">
        <v>1</v>
      </c>
    </row>
    <row r="3636">
      <c r="A3636" t="inlineStr">
        <is>
          <t>Incentive distributions</t>
        </is>
      </c>
      <c r="C3636" t="inlineStr">
        <is>
          <t>Million</t>
        </is>
      </c>
      <c r="D3636" t="inlineStr">
        <is>
          <t>QQQQ</t>
        </is>
      </c>
      <c r="AG3636" t="n">
        <v>17</v>
      </c>
      <c r="AH3636" t="n">
        <v>17</v>
      </c>
      <c r="AI3636" t="n">
        <v>66</v>
      </c>
      <c r="AJ3636" t="n">
        <v>20</v>
      </c>
      <c r="AK3636" t="n">
        <v>20</v>
      </c>
      <c r="AL3636" t="n">
        <v>20</v>
      </c>
      <c r="AM3636" t="n">
        <v>20</v>
      </c>
      <c r="AN3636" t="n">
        <v>80</v>
      </c>
      <c r="AO3636" t="n">
        <v>24</v>
      </c>
      <c r="AP3636" t="n">
        <v>24</v>
      </c>
      <c r="AQ3636" t="n">
        <v>24</v>
      </c>
    </row>
    <row r="3637">
      <c r="A3637" t="inlineStr">
        <is>
          <t>Transaction and advisory fees</t>
        </is>
      </c>
      <c r="C3637" t="inlineStr">
        <is>
          <t>Million</t>
        </is>
      </c>
      <c r="D3637" t="inlineStr">
        <is>
          <t>QQQQ</t>
        </is>
      </c>
      <c r="AG3637" t="n">
        <v>1</v>
      </c>
      <c r="AI3637" t="n">
        <v>1</v>
      </c>
      <c r="AK3637" t="n">
        <v>1</v>
      </c>
      <c r="AL3637" t="n">
        <v>1</v>
      </c>
      <c r="AN3637" t="n">
        <v>2</v>
      </c>
      <c r="AP3637" t="n">
        <v>1</v>
      </c>
    </row>
    <row r="3638">
      <c r="A3638" t="inlineStr">
        <is>
          <t>Total</t>
        </is>
      </c>
      <c r="C3638" t="inlineStr">
        <is>
          <t>Million</t>
        </is>
      </c>
      <c r="D3638" t="inlineStr">
        <is>
          <t>QQQQ</t>
        </is>
      </c>
      <c r="AG3638" t="n">
        <v>108</v>
      </c>
      <c r="AH3638" t="n">
        <v>133</v>
      </c>
      <c r="AI3638" t="n">
        <v>420</v>
      </c>
      <c r="AJ3638" t="n">
        <v>132</v>
      </c>
      <c r="AK3638" t="n">
        <v>119</v>
      </c>
      <c r="AL3638" t="n">
        <v>120</v>
      </c>
      <c r="AM3638" t="n">
        <v>116</v>
      </c>
      <c r="AN3638" t="n">
        <v>487</v>
      </c>
      <c r="AO3638" t="n">
        <v>146</v>
      </c>
      <c r="AP3638" t="n">
        <v>157</v>
      </c>
      <c r="AQ3638" t="n">
        <v>144</v>
      </c>
    </row>
    <row r="3639">
      <c r="A3639" t="inlineStr">
        <is>
          <t>Total-c</t>
        </is>
      </c>
      <c r="AG3639">
        <f>SUM(AG3635:AG3637,AG3631)</f>
        <v/>
      </c>
      <c r="AH3639">
        <f>SUM(AH3635:AH3637,AH3631)</f>
        <v/>
      </c>
      <c r="AI3639">
        <f>SUM(AI3635:AI3637,AI3631)</f>
        <v/>
      </c>
      <c r="AJ3639">
        <f>SUM(AJ3635:AJ3637,AJ3631)</f>
        <v/>
      </c>
      <c r="AK3639">
        <f>SUM(AK3635:AK3637,AK3631)</f>
        <v/>
      </c>
      <c r="AL3639">
        <f>SUM(AL3635:AL3637,AL3631)</f>
        <v/>
      </c>
      <c r="AM3639">
        <f>SUM(AM3635:AM3637,AM3631)</f>
        <v/>
      </c>
      <c r="AN3639">
        <f>SUM(AN3635:AN3637,AN3631)</f>
        <v/>
      </c>
      <c r="AO3639">
        <f>SUM(AO3635:AO3637,AO3631)</f>
        <v/>
      </c>
      <c r="AP3639">
        <f>SUM(AP3635:AP3637,AP3631)</f>
        <v/>
      </c>
      <c r="AQ3639">
        <f>SUM(AQ3635:AQ3637,AQ3631)</f>
        <v/>
      </c>
    </row>
    <row r="3640">
      <c r="A3640" t="inlineStr">
        <is>
          <t>Sum check</t>
        </is>
      </c>
      <c r="AG3640">
        <f>AG3638-AG3639</f>
        <v/>
      </c>
      <c r="AH3640">
        <f>AH3638-AH3639</f>
        <v/>
      </c>
      <c r="AI3640">
        <f>AI3638-AI3639</f>
        <v/>
      </c>
      <c r="AJ3640">
        <f>AJ3638-AJ3639</f>
        <v/>
      </c>
      <c r="AK3640">
        <f>AK3638-AK3639</f>
        <v/>
      </c>
      <c r="AL3640">
        <f>AL3638-AL3639</f>
        <v/>
      </c>
      <c r="AM3640">
        <f>AM3638-AM3639</f>
        <v/>
      </c>
      <c r="AN3640">
        <f>AN3638-AN3639</f>
        <v/>
      </c>
      <c r="AO3640">
        <f>AO3638-AO3639</f>
        <v/>
      </c>
      <c r="AP3640">
        <f>AP3638-AP3639</f>
        <v/>
      </c>
      <c r="AQ3640">
        <f>AQ3638-AQ3639</f>
        <v/>
      </c>
    </row>
    <row r="3642">
      <c r="A3642" t="inlineStr">
        <is>
          <t>Infrastructure</t>
        </is>
      </c>
    </row>
    <row r="3643">
      <c r="A3643" t="inlineStr">
        <is>
          <t>Base management fees</t>
        </is>
      </c>
    </row>
    <row r="3644">
      <c r="A3644" t="inlineStr">
        <is>
          <t>Long-term private funds</t>
        </is>
      </c>
    </row>
    <row r="3645">
      <c r="A3645" t="inlineStr">
        <is>
          <t>Flagship funds</t>
        </is>
      </c>
      <c r="C3645" t="inlineStr">
        <is>
          <t>Million</t>
        </is>
      </c>
      <c r="D3645" t="inlineStr">
        <is>
          <t>QQQQ</t>
        </is>
      </c>
      <c r="AH3645" t="n">
        <v>53</v>
      </c>
      <c r="AI3645" t="n">
        <v>217</v>
      </c>
      <c r="AJ3645" t="n">
        <v>54</v>
      </c>
      <c r="AK3645" t="n">
        <v>55</v>
      </c>
      <c r="AL3645" t="n">
        <v>53</v>
      </c>
      <c r="AM3645" t="n">
        <v>53</v>
      </c>
      <c r="AN3645" t="n">
        <v>215</v>
      </c>
      <c r="AO3645" t="n">
        <v>53</v>
      </c>
      <c r="AP3645" t="n">
        <v>56</v>
      </c>
      <c r="AQ3645" t="n">
        <v>79</v>
      </c>
    </row>
    <row r="3646">
      <c r="A3646" t="inlineStr">
        <is>
          <t>Co-investment and other funds</t>
        </is>
      </c>
      <c r="C3646" t="inlineStr">
        <is>
          <t>Million</t>
        </is>
      </c>
      <c r="D3646" t="inlineStr">
        <is>
          <t>QQQQ</t>
        </is>
      </c>
      <c r="AH3646" t="n">
        <v>9</v>
      </c>
      <c r="AI3646" t="n">
        <v>36</v>
      </c>
      <c r="AJ3646" t="n">
        <v>9</v>
      </c>
      <c r="AK3646" t="n">
        <v>9</v>
      </c>
      <c r="AL3646" t="n">
        <v>8</v>
      </c>
      <c r="AM3646" t="n">
        <v>7</v>
      </c>
      <c r="AN3646" t="n">
        <v>33</v>
      </c>
      <c r="AO3646" t="n">
        <v>11</v>
      </c>
      <c r="AP3646" t="n">
        <v>9</v>
      </c>
      <c r="AQ3646" t="n">
        <v>9</v>
      </c>
    </row>
    <row r="3647">
      <c r="A3647" t="inlineStr">
        <is>
          <t>Total</t>
        </is>
      </c>
      <c r="C3647" t="inlineStr">
        <is>
          <t>Million</t>
        </is>
      </c>
      <c r="D3647" t="inlineStr">
        <is>
          <t>QQQQ</t>
        </is>
      </c>
      <c r="AG3647" t="n">
        <v>60</v>
      </c>
      <c r="AH3647" t="n">
        <v>62</v>
      </c>
      <c r="AI3647" t="n">
        <v>253</v>
      </c>
      <c r="AJ3647" t="n">
        <v>63</v>
      </c>
      <c r="AK3647" t="n">
        <v>64</v>
      </c>
      <c r="AL3647" t="n">
        <v>61</v>
      </c>
      <c r="AM3647" t="n">
        <v>60</v>
      </c>
      <c r="AN3647" t="n">
        <v>248</v>
      </c>
      <c r="AO3647" t="n">
        <v>64</v>
      </c>
      <c r="AP3647" t="n">
        <v>65</v>
      </c>
      <c r="AQ3647" t="n">
        <v>88</v>
      </c>
    </row>
    <row r="3648">
      <c r="A3648" t="inlineStr">
        <is>
          <t>Total-c</t>
        </is>
      </c>
      <c r="AH3648">
        <f>SUM(AH3645:AH3646)</f>
        <v/>
      </c>
      <c r="AI3648">
        <f>SUM(AI3645:AI3646)</f>
        <v/>
      </c>
      <c r="AJ3648">
        <f>SUM(AJ3645:AJ3646)</f>
        <v/>
      </c>
      <c r="AK3648">
        <f>SUM(AK3645:AK3646)</f>
        <v/>
      </c>
      <c r="AL3648">
        <f>SUM(AL3645:AL3646)</f>
        <v/>
      </c>
      <c r="AM3648">
        <f>SUM(AM3645:AM3646)</f>
        <v/>
      </c>
      <c r="AN3648">
        <f>SUM(AN3645:AN3646)</f>
        <v/>
      </c>
      <c r="AO3648">
        <f>SUM(AO3645:AO3646)</f>
        <v/>
      </c>
      <c r="AP3648">
        <f>SUM(AP3645:AP3646)</f>
        <v/>
      </c>
      <c r="AQ3648">
        <f>SUM(AQ3645:AQ3646)</f>
        <v/>
      </c>
    </row>
    <row r="3649">
      <c r="A3649" t="inlineStr">
        <is>
          <t>Sum check</t>
        </is>
      </c>
      <c r="AH3649">
        <f>AH3647-AH3648</f>
        <v/>
      </c>
      <c r="AI3649">
        <f>AI3647-AI3648</f>
        <v/>
      </c>
      <c r="AJ3649">
        <f>AJ3647-AJ3648</f>
        <v/>
      </c>
      <c r="AK3649">
        <f>AK3647-AK3648</f>
        <v/>
      </c>
      <c r="AL3649">
        <f>AL3647-AL3648</f>
        <v/>
      </c>
      <c r="AM3649">
        <f>AM3647-AM3648</f>
        <v/>
      </c>
      <c r="AN3649">
        <f>AN3647-AN3648</f>
        <v/>
      </c>
      <c r="AO3649">
        <f>AO3647-AO3648</f>
        <v/>
      </c>
      <c r="AP3649">
        <f>AP3647-AP3648</f>
        <v/>
      </c>
      <c r="AQ3649">
        <f>AQ3647-AQ3648</f>
        <v/>
      </c>
    </row>
    <row r="3651">
      <c r="A3651" t="inlineStr">
        <is>
          <t>Perpetual strategies</t>
        </is>
      </c>
    </row>
    <row r="3652">
      <c r="A3652" t="inlineStr">
        <is>
          <t>BIP</t>
        </is>
      </c>
      <c r="C3652" t="inlineStr">
        <is>
          <t>Million</t>
        </is>
      </c>
      <c r="D3652" t="inlineStr">
        <is>
          <t>QQQQ</t>
        </is>
      </c>
      <c r="AH3652" t="n">
        <v>90</v>
      </c>
      <c r="AI3652" t="n">
        <v>301</v>
      </c>
      <c r="AJ3652" t="n">
        <v>92</v>
      </c>
      <c r="AK3652" t="n">
        <v>93</v>
      </c>
      <c r="AL3652" t="n">
        <v>99</v>
      </c>
      <c r="AM3652" t="n">
        <v>110</v>
      </c>
      <c r="AN3652" t="n">
        <v>394</v>
      </c>
      <c r="AO3652" t="n">
        <v>118</v>
      </c>
      <c r="AP3652" t="n">
        <v>105</v>
      </c>
      <c r="AQ3652" t="n">
        <v>106</v>
      </c>
    </row>
    <row r="3653">
      <c r="A3653" t="inlineStr">
        <is>
          <t>Co-investment and other funds</t>
        </is>
      </c>
      <c r="C3653" t="inlineStr">
        <is>
          <t>Million</t>
        </is>
      </c>
      <c r="D3653" t="inlineStr">
        <is>
          <t>QQQQ</t>
        </is>
      </c>
      <c r="AH3653" t="n">
        <v>2</v>
      </c>
      <c r="AI3653" t="n">
        <v>9</v>
      </c>
      <c r="AJ3653" t="n">
        <v>4</v>
      </c>
      <c r="AK3653" t="n">
        <v>5</v>
      </c>
      <c r="AL3653" t="n">
        <v>6</v>
      </c>
      <c r="AM3653" t="n">
        <v>4</v>
      </c>
      <c r="AN3653" t="n">
        <v>19</v>
      </c>
      <c r="AO3653" t="n">
        <v>6</v>
      </c>
      <c r="AP3653" t="n">
        <v>15</v>
      </c>
      <c r="AQ3653" t="n">
        <v>16</v>
      </c>
    </row>
    <row r="3654">
      <c r="A3654" t="inlineStr">
        <is>
          <t>Total</t>
        </is>
      </c>
      <c r="C3654" t="inlineStr">
        <is>
          <t>Million</t>
        </is>
      </c>
      <c r="D3654" t="inlineStr">
        <is>
          <t>QQQQ</t>
        </is>
      </c>
      <c r="AG3654" t="n">
        <v>86</v>
      </c>
      <c r="AH3654" t="n">
        <v>92</v>
      </c>
      <c r="AI3654" t="n">
        <v>310</v>
      </c>
      <c r="AJ3654" t="n">
        <v>96</v>
      </c>
      <c r="AK3654" t="n">
        <v>98</v>
      </c>
      <c r="AL3654" t="n">
        <v>105</v>
      </c>
      <c r="AM3654" t="n">
        <v>114</v>
      </c>
      <c r="AN3654" t="n">
        <v>413</v>
      </c>
      <c r="AO3654" t="n">
        <v>124</v>
      </c>
      <c r="AP3654" t="n">
        <v>120</v>
      </c>
      <c r="AQ3654" t="n">
        <v>122</v>
      </c>
    </row>
    <row r="3655">
      <c r="A3655" t="inlineStr">
        <is>
          <t>Total-c</t>
        </is>
      </c>
      <c r="AH3655">
        <f>SUM(AH3652:AH3653)</f>
        <v/>
      </c>
      <c r="AI3655">
        <f>SUM(AI3652:AI3653)</f>
        <v/>
      </c>
      <c r="AJ3655">
        <f>SUM(AJ3652:AJ3653)</f>
        <v/>
      </c>
      <c r="AK3655">
        <f>SUM(AK3652:AK3653)</f>
        <v/>
      </c>
      <c r="AL3655">
        <f>SUM(AL3652:AL3653)</f>
        <v/>
      </c>
      <c r="AM3655">
        <f>SUM(AM3652:AM3653)</f>
        <v/>
      </c>
      <c r="AN3655">
        <f>SUM(AN3652:AN3653)</f>
        <v/>
      </c>
      <c r="AO3655">
        <f>SUM(AO3652:AO3653)</f>
        <v/>
      </c>
      <c r="AP3655">
        <f>SUM(AP3652:AP3653)</f>
        <v/>
      </c>
      <c r="AQ3655">
        <f>SUM(AQ3652:AQ3653)</f>
        <v/>
      </c>
    </row>
    <row r="3656">
      <c r="A3656" t="inlineStr">
        <is>
          <t>Sum check</t>
        </is>
      </c>
      <c r="AH3656">
        <f>AH3654-AH3655</f>
        <v/>
      </c>
      <c r="AI3656">
        <f>AI3654-AI3655</f>
        <v/>
      </c>
      <c r="AJ3656">
        <f>AJ3654-AJ3655</f>
        <v/>
      </c>
      <c r="AK3656">
        <f>AK3654-AK3655</f>
        <v/>
      </c>
      <c r="AL3656">
        <f>AL3654-AL3655</f>
        <v/>
      </c>
      <c r="AM3656">
        <f>AM3654-AM3655</f>
        <v/>
      </c>
      <c r="AN3656">
        <f>AN3654-AN3655</f>
        <v/>
      </c>
      <c r="AO3656">
        <f>AO3654-AO3655</f>
        <v/>
      </c>
      <c r="AP3656">
        <f>AP3654-AP3655</f>
        <v/>
      </c>
      <c r="AQ3656">
        <f>AQ3654-AQ3655</f>
        <v/>
      </c>
    </row>
    <row r="3658">
      <c r="A3658" t="inlineStr">
        <is>
          <t>Total</t>
        </is>
      </c>
      <c r="C3658" t="inlineStr">
        <is>
          <t>Million</t>
        </is>
      </c>
      <c r="D3658" t="inlineStr">
        <is>
          <t>QQQQ</t>
        </is>
      </c>
      <c r="AG3658" t="n">
        <v>146</v>
      </c>
      <c r="AL3658" t="n">
        <v>166</v>
      </c>
    </row>
    <row r="3659">
      <c r="A3659" t="inlineStr">
        <is>
          <t>Total-c</t>
        </is>
      </c>
      <c r="AG3659">
        <f>SUM(AG3654,AG3647)</f>
        <v/>
      </c>
      <c r="AL3659">
        <f>SUM(AL3654,AL3647)</f>
        <v/>
      </c>
    </row>
    <row r="3660">
      <c r="A3660" t="inlineStr">
        <is>
          <t>Sum check</t>
        </is>
      </c>
      <c r="AG3660">
        <f>AG3658-AG3659</f>
        <v/>
      </c>
      <c r="AL3660">
        <f>AL3658-AL3659</f>
        <v/>
      </c>
    </row>
    <row r="3662">
      <c r="A3662" t="inlineStr">
        <is>
          <t>Co-investment and other funds</t>
        </is>
      </c>
      <c r="C3662" t="inlineStr">
        <is>
          <t>Million</t>
        </is>
      </c>
      <c r="D3662" t="inlineStr">
        <is>
          <t>QQQQ</t>
        </is>
      </c>
      <c r="AG3662" t="n">
        <v>1</v>
      </c>
    </row>
    <row r="3663">
      <c r="A3663" t="inlineStr">
        <is>
          <t>Total base management fees</t>
        </is>
      </c>
      <c r="C3663" t="inlineStr">
        <is>
          <t>Million</t>
        </is>
      </c>
      <c r="D3663" t="inlineStr">
        <is>
          <t>QQQQ</t>
        </is>
      </c>
      <c r="AG3663" t="n">
        <v>147</v>
      </c>
      <c r="AH3663" t="n">
        <v>154</v>
      </c>
      <c r="AI3663" t="n">
        <v>563</v>
      </c>
      <c r="AJ3663" t="n">
        <v>159</v>
      </c>
      <c r="AK3663" t="n">
        <v>162</v>
      </c>
      <c r="AL3663" t="n">
        <v>166</v>
      </c>
      <c r="AM3663" t="n">
        <v>174</v>
      </c>
      <c r="AN3663" t="n">
        <v>661</v>
      </c>
      <c r="AO3663" t="n">
        <v>188</v>
      </c>
      <c r="AP3663" t="n">
        <v>185</v>
      </c>
      <c r="AQ3663" t="n">
        <v>210</v>
      </c>
    </row>
    <row r="3664">
      <c r="A3664" t="inlineStr">
        <is>
          <t>Total base management fees-c</t>
        </is>
      </c>
      <c r="AG3664">
        <f>SUM(AG3654,AG3647,AG3662)</f>
        <v/>
      </c>
      <c r="AH3664">
        <f>SUM(AH3654,AH3647,AH3662)</f>
        <v/>
      </c>
      <c r="AI3664">
        <f>SUM(AI3654,AI3647,AI3662)</f>
        <v/>
      </c>
      <c r="AJ3664">
        <f>SUM(AJ3654,AJ3647,AJ3662)</f>
        <v/>
      </c>
      <c r="AK3664">
        <f>SUM(AK3654,AK3647,AK3662)</f>
        <v/>
      </c>
      <c r="AL3664">
        <f>SUM(AL3654,AL3647,AL3662)</f>
        <v/>
      </c>
      <c r="AM3664">
        <f>SUM(AM3654,AM3647,AM3662)</f>
        <v/>
      </c>
      <c r="AN3664">
        <f>SUM(AN3654,AN3647,AN3662)</f>
        <v/>
      </c>
      <c r="AO3664">
        <f>SUM(AO3654,AO3647,AO3662)</f>
        <v/>
      </c>
      <c r="AP3664">
        <f>SUM(AP3654,AP3647,AP3662)</f>
        <v/>
      </c>
      <c r="AQ3664">
        <f>SUM(AQ3654,AQ3647,AQ3662)</f>
        <v/>
      </c>
    </row>
    <row r="3665">
      <c r="A3665" t="inlineStr">
        <is>
          <t>Sum check</t>
        </is>
      </c>
      <c r="AG3665">
        <f>AG3663-AG3664</f>
        <v/>
      </c>
      <c r="AH3665">
        <f>AH3663-AH3664</f>
        <v/>
      </c>
      <c r="AI3665">
        <f>AI3663-AI3664</f>
        <v/>
      </c>
      <c r="AJ3665">
        <f>AJ3663-AJ3664</f>
        <v/>
      </c>
      <c r="AK3665">
        <f>AK3663-AK3664</f>
        <v/>
      </c>
      <c r="AL3665">
        <f>AL3663-AL3664</f>
        <v/>
      </c>
      <c r="AM3665">
        <f>AM3663-AM3664</f>
        <v/>
      </c>
      <c r="AN3665">
        <f>AN3663-AN3664</f>
        <v/>
      </c>
      <c r="AO3665">
        <f>AO3663-AO3664</f>
        <v/>
      </c>
      <c r="AP3665">
        <f>AP3663-AP3664</f>
        <v/>
      </c>
      <c r="AQ3665">
        <f>AQ3663-AQ3664</f>
        <v/>
      </c>
    </row>
    <row r="3667">
      <c r="A3667" t="inlineStr">
        <is>
          <t>Catch-up fees</t>
        </is>
      </c>
      <c r="C3667" t="inlineStr">
        <is>
          <t>Million</t>
        </is>
      </c>
      <c r="D3667" t="inlineStr">
        <is>
          <t>QQQQ</t>
        </is>
      </c>
      <c r="AH3667" t="n">
        <v>5</v>
      </c>
      <c r="AI3667" t="n">
        <v>13</v>
      </c>
    </row>
    <row r="3668">
      <c r="A3668" t="inlineStr">
        <is>
          <t>Incentive distributions</t>
        </is>
      </c>
      <c r="C3668" t="inlineStr">
        <is>
          <t>Million</t>
        </is>
      </c>
      <c r="D3668" t="inlineStr">
        <is>
          <t>QQQQ</t>
        </is>
      </c>
      <c r="AG3668" t="n">
        <v>46</v>
      </c>
      <c r="AH3668" t="n">
        <v>46</v>
      </c>
      <c r="AI3668" t="n">
        <v>184</v>
      </c>
      <c r="AJ3668" t="n">
        <v>50</v>
      </c>
      <c r="AK3668" t="n">
        <v>50</v>
      </c>
      <c r="AL3668" t="n">
        <v>52</v>
      </c>
      <c r="AM3668" t="n">
        <v>55</v>
      </c>
      <c r="AN3668" t="n">
        <v>207</v>
      </c>
      <c r="AO3668" t="n">
        <v>60</v>
      </c>
      <c r="AP3668" t="n">
        <v>60</v>
      </c>
      <c r="AQ3668" t="n">
        <v>60</v>
      </c>
    </row>
    <row r="3669">
      <c r="A3669" t="inlineStr">
        <is>
          <t>Transaction and advisory fees</t>
        </is>
      </c>
      <c r="C3669" t="inlineStr">
        <is>
          <t>Million</t>
        </is>
      </c>
      <c r="D3669" t="inlineStr">
        <is>
          <t>QQQQ</t>
        </is>
      </c>
      <c r="AG3669" t="n">
        <v>14</v>
      </c>
      <c r="AI3669" t="n">
        <v>14</v>
      </c>
      <c r="AM3669" t="n">
        <v>2</v>
      </c>
      <c r="AN3669" t="n">
        <v>2</v>
      </c>
      <c r="AO3669" t="n">
        <v>30</v>
      </c>
      <c r="AP3669" t="n">
        <v>3</v>
      </c>
    </row>
    <row r="3670">
      <c r="A3670" t="inlineStr">
        <is>
          <t>Total</t>
        </is>
      </c>
      <c r="C3670" t="inlineStr">
        <is>
          <t>Million</t>
        </is>
      </c>
      <c r="D3670" t="inlineStr">
        <is>
          <t>QQQQ</t>
        </is>
      </c>
      <c r="AG3670" t="n">
        <v>207</v>
      </c>
      <c r="AH3670" t="n">
        <v>205</v>
      </c>
      <c r="AI3670" t="n">
        <v>774</v>
      </c>
      <c r="AJ3670" t="n">
        <v>209</v>
      </c>
      <c r="AK3670" t="n">
        <v>212</v>
      </c>
      <c r="AL3670" t="n">
        <v>218</v>
      </c>
      <c r="AM3670" t="n">
        <v>231</v>
      </c>
      <c r="AN3670" t="n">
        <v>870</v>
      </c>
      <c r="AO3670" t="n">
        <v>278</v>
      </c>
      <c r="AP3670" t="n">
        <v>248</v>
      </c>
      <c r="AQ3670" t="n">
        <v>270</v>
      </c>
    </row>
    <row r="3671">
      <c r="A3671" t="inlineStr">
        <is>
          <t>Total-c</t>
        </is>
      </c>
      <c r="AG3671">
        <f>SUM(AG3663,AG3667:AG3669)</f>
        <v/>
      </c>
      <c r="AH3671">
        <f>SUM(AH3663,AH3667:AH3669)</f>
        <v/>
      </c>
      <c r="AI3671">
        <f>SUM(AI3663,AI3667:AI3669)</f>
        <v/>
      </c>
      <c r="AJ3671">
        <f>SUM(AJ3663,AJ3667:AJ3669)</f>
        <v/>
      </c>
      <c r="AK3671">
        <f>SUM(AK3663,AK3667:AK3669)</f>
        <v/>
      </c>
      <c r="AL3671">
        <f>SUM(AL3663,AL3667:AL3669)</f>
        <v/>
      </c>
      <c r="AM3671">
        <f>SUM(AM3663,AM3667:AM3669)</f>
        <v/>
      </c>
      <c r="AN3671">
        <f>SUM(AN3663,AN3667:AN3669)</f>
        <v/>
      </c>
      <c r="AO3671">
        <f>SUM(AO3663,AO3667:AO3669)</f>
        <v/>
      </c>
      <c r="AP3671">
        <f>SUM(AP3663,AP3667:AP3669)</f>
        <v/>
      </c>
      <c r="AQ3671">
        <f>SUM(AQ3663,AQ3667:AQ3669)</f>
        <v/>
      </c>
    </row>
    <row r="3672">
      <c r="A3672" t="inlineStr">
        <is>
          <t>Sum check</t>
        </is>
      </c>
      <c r="AG3672">
        <f>AG3670-AG3671</f>
        <v/>
      </c>
      <c r="AH3672">
        <f>AH3670-AH3671</f>
        <v/>
      </c>
      <c r="AI3672">
        <f>AI3670-AI3671</f>
        <v/>
      </c>
      <c r="AJ3672">
        <f>AJ3670-AJ3671</f>
        <v/>
      </c>
      <c r="AK3672">
        <f>AK3670-AK3671</f>
        <v/>
      </c>
      <c r="AL3672">
        <f>AL3670-AL3671</f>
        <v/>
      </c>
      <c r="AM3672">
        <f>AM3670-AM3671</f>
        <v/>
      </c>
      <c r="AN3672">
        <f>AN3670-AN3671</f>
        <v/>
      </c>
      <c r="AO3672">
        <f>AO3670-AO3671</f>
        <v/>
      </c>
      <c r="AP3672">
        <f>AP3670-AP3671</f>
        <v/>
      </c>
      <c r="AQ3672">
        <f>AQ3670-AQ3671</f>
        <v/>
      </c>
    </row>
    <row r="3674">
      <c r="A3674" t="inlineStr">
        <is>
          <t>Private equity</t>
        </is>
      </c>
    </row>
    <row r="3675">
      <c r="A3675" t="inlineStr">
        <is>
          <t>Base management fees</t>
        </is>
      </c>
    </row>
    <row r="3676">
      <c r="A3676" t="inlineStr">
        <is>
          <t>Long-term private funds</t>
        </is>
      </c>
    </row>
    <row r="3677">
      <c r="A3677" t="inlineStr">
        <is>
          <t>Flagship funds</t>
        </is>
      </c>
      <c r="C3677" t="inlineStr">
        <is>
          <t>Million</t>
        </is>
      </c>
      <c r="D3677" t="inlineStr">
        <is>
          <t>QQQQ</t>
        </is>
      </c>
      <c r="AH3677" t="n">
        <v>28</v>
      </c>
      <c r="AI3677" t="n">
        <v>121</v>
      </c>
      <c r="AJ3677" t="n">
        <v>26</v>
      </c>
      <c r="AK3677" t="n">
        <v>25</v>
      </c>
      <c r="AM3677" t="n">
        <v>26</v>
      </c>
      <c r="AN3677" t="n">
        <v>103</v>
      </c>
      <c r="AO3677" t="n">
        <v>25</v>
      </c>
      <c r="AP3677" t="n">
        <v>30</v>
      </c>
      <c r="AQ3677" t="n">
        <v>40</v>
      </c>
    </row>
    <row r="3678">
      <c r="A3678" t="inlineStr">
        <is>
          <t>Co-investments and other funds</t>
        </is>
      </c>
      <c r="C3678" t="inlineStr">
        <is>
          <t>Million</t>
        </is>
      </c>
      <c r="D3678" t="inlineStr">
        <is>
          <t>QQQQ</t>
        </is>
      </c>
      <c r="AH3678" t="n">
        <v>46</v>
      </c>
      <c r="AI3678" t="n">
        <v>164</v>
      </c>
      <c r="AJ3678" t="n">
        <v>42</v>
      </c>
      <c r="AK3678" t="n">
        <v>43</v>
      </c>
      <c r="AM3678" t="n">
        <v>46</v>
      </c>
      <c r="AN3678" t="n">
        <v>175</v>
      </c>
      <c r="AO3678" t="n">
        <v>45</v>
      </c>
      <c r="AP3678" t="n">
        <v>50</v>
      </c>
      <c r="AQ3678" t="n">
        <v>54</v>
      </c>
    </row>
    <row r="3679">
      <c r="A3679" t="inlineStr">
        <is>
          <t>Total</t>
        </is>
      </c>
      <c r="C3679" t="inlineStr">
        <is>
          <t>Million</t>
        </is>
      </c>
      <c r="D3679" t="inlineStr">
        <is>
          <t>QQQQ</t>
        </is>
      </c>
      <c r="AG3679" t="n">
        <v>71</v>
      </c>
      <c r="AH3679" t="n">
        <v>74</v>
      </c>
      <c r="AI3679" t="n">
        <v>285</v>
      </c>
      <c r="AJ3679" t="n">
        <v>68</v>
      </c>
      <c r="AK3679" t="n">
        <v>68</v>
      </c>
      <c r="AL3679" t="n">
        <v>67</v>
      </c>
      <c r="AM3679" t="n">
        <v>72</v>
      </c>
      <c r="AN3679" t="n">
        <v>278</v>
      </c>
      <c r="AO3679" t="n">
        <v>70</v>
      </c>
      <c r="AP3679" t="n">
        <v>80</v>
      </c>
      <c r="AQ3679" t="n">
        <v>94</v>
      </c>
    </row>
    <row r="3680">
      <c r="A3680" t="inlineStr">
        <is>
          <t>Total-c</t>
        </is>
      </c>
      <c r="AH3680">
        <f>SUM(AH3677:AH3678)</f>
        <v/>
      </c>
      <c r="AI3680">
        <f>SUM(AI3677:AI3678)</f>
        <v/>
      </c>
      <c r="AJ3680">
        <f>SUM(AJ3677:AJ3678)</f>
        <v/>
      </c>
      <c r="AK3680">
        <f>SUM(AK3677:AK3678)</f>
        <v/>
      </c>
      <c r="AM3680">
        <f>SUM(AM3677:AM3678)</f>
        <v/>
      </c>
      <c r="AN3680">
        <f>SUM(AN3677:AN3678)</f>
        <v/>
      </c>
      <c r="AO3680">
        <f>SUM(AO3677:AO3678)</f>
        <v/>
      </c>
      <c r="AP3680">
        <f>SUM(AP3677:AP3678)</f>
        <v/>
      </c>
      <c r="AQ3680">
        <f>SUM(AQ3677:AQ3678)</f>
        <v/>
      </c>
    </row>
    <row r="3681">
      <c r="A3681" t="inlineStr">
        <is>
          <t>Sum check</t>
        </is>
      </c>
      <c r="AH3681">
        <f>AH3679-AH3680</f>
        <v/>
      </c>
      <c r="AI3681">
        <f>AI3679-AI3680</f>
        <v/>
      </c>
      <c r="AJ3681">
        <f>AJ3679-AJ3680</f>
        <v/>
      </c>
      <c r="AK3681">
        <f>AK3679-AK3680</f>
        <v/>
      </c>
      <c r="AM3681">
        <f>AM3679-AM3680</f>
        <v/>
      </c>
      <c r="AN3681">
        <f>AN3679-AN3680</f>
        <v/>
      </c>
      <c r="AO3681">
        <f>AO3679-AO3680</f>
        <v/>
      </c>
      <c r="AP3681">
        <f>AP3679-AP3680</f>
        <v/>
      </c>
      <c r="AQ3681">
        <f>AQ3679-AQ3680</f>
        <v/>
      </c>
    </row>
    <row r="3683">
      <c r="A3683" t="inlineStr">
        <is>
          <t>Perpetual strategies</t>
        </is>
      </c>
    </row>
    <row r="3684">
      <c r="A3684" t="inlineStr">
        <is>
          <t>BBU</t>
        </is>
      </c>
      <c r="C3684" t="inlineStr">
        <is>
          <t>Million</t>
        </is>
      </c>
      <c r="D3684" t="inlineStr">
        <is>
          <t>QQQQ</t>
        </is>
      </c>
      <c r="AH3684" t="n">
        <v>16</v>
      </c>
      <c r="AI3684" t="n">
        <v>63</v>
      </c>
      <c r="AJ3684" t="n">
        <v>18</v>
      </c>
      <c r="AK3684" t="n">
        <v>23</v>
      </c>
      <c r="AM3684" t="n">
        <v>27</v>
      </c>
      <c r="AN3684" t="n">
        <v>93</v>
      </c>
      <c r="AO3684" t="n">
        <v>24</v>
      </c>
      <c r="AP3684" t="n">
        <v>23</v>
      </c>
      <c r="AQ3684" t="n">
        <v>23</v>
      </c>
    </row>
    <row r="3685">
      <c r="A3685" t="inlineStr">
        <is>
          <t>Co-investment and other funds</t>
        </is>
      </c>
      <c r="C3685" t="inlineStr">
        <is>
          <t>Million</t>
        </is>
      </c>
      <c r="D3685" t="inlineStr">
        <is>
          <t>QQQQ</t>
        </is>
      </c>
      <c r="AI3685" t="n">
        <v>2</v>
      </c>
    </row>
    <row r="3686">
      <c r="A3686" t="inlineStr">
        <is>
          <t>Total</t>
        </is>
      </c>
      <c r="C3686" t="inlineStr">
        <is>
          <t>Million</t>
        </is>
      </c>
      <c r="D3686" t="inlineStr">
        <is>
          <t>QQQQ</t>
        </is>
      </c>
      <c r="AG3686" t="n">
        <v>15</v>
      </c>
      <c r="AH3686" t="n">
        <v>16</v>
      </c>
      <c r="AI3686" t="n">
        <v>65</v>
      </c>
      <c r="AJ3686" t="n">
        <v>18</v>
      </c>
      <c r="AK3686" t="n">
        <v>23</v>
      </c>
      <c r="AL3686" t="n">
        <v>25</v>
      </c>
      <c r="AM3686" t="n">
        <v>27</v>
      </c>
      <c r="AN3686" t="n">
        <v>93</v>
      </c>
      <c r="AO3686" t="n">
        <v>24</v>
      </c>
      <c r="AP3686" t="n">
        <v>23</v>
      </c>
      <c r="AQ3686" t="n">
        <v>23</v>
      </c>
    </row>
    <row r="3687">
      <c r="A3687" t="inlineStr">
        <is>
          <t>Total-c</t>
        </is>
      </c>
      <c r="AH3687">
        <f>SUM(AH3684:AH3685)</f>
        <v/>
      </c>
      <c r="AI3687">
        <f>SUM(AI3684:AI3685)</f>
        <v/>
      </c>
      <c r="AJ3687">
        <f>SUM(AJ3684:AJ3685)</f>
        <v/>
      </c>
      <c r="AK3687">
        <f>SUM(AK3684:AK3685)</f>
        <v/>
      </c>
      <c r="AM3687">
        <f>SUM(AM3684:AM3685)</f>
        <v/>
      </c>
      <c r="AN3687">
        <f>SUM(AN3684:AN3685)</f>
        <v/>
      </c>
      <c r="AO3687">
        <f>SUM(AO3684:AO3685)</f>
        <v/>
      </c>
      <c r="AP3687">
        <f>SUM(AP3684:AP3685)</f>
        <v/>
      </c>
      <c r="AQ3687">
        <f>SUM(AQ3684:AQ3685)</f>
        <v/>
      </c>
    </row>
    <row r="3688">
      <c r="A3688" t="inlineStr">
        <is>
          <t>Sum check</t>
        </is>
      </c>
      <c r="AH3688">
        <f>AH3686-AH3687</f>
        <v/>
      </c>
      <c r="AI3688">
        <f>AI3686-AI3687</f>
        <v/>
      </c>
      <c r="AJ3688">
        <f>AJ3686-AJ3687</f>
        <v/>
      </c>
      <c r="AK3688">
        <f>AK3686-AK3687</f>
        <v/>
      </c>
      <c r="AM3688">
        <f>AM3686-AM3687</f>
        <v/>
      </c>
      <c r="AN3688">
        <f>AN3686-AN3687</f>
        <v/>
      </c>
      <c r="AO3688">
        <f>AO3686-AO3687</f>
        <v/>
      </c>
      <c r="AP3688">
        <f>AP3686-AP3687</f>
        <v/>
      </c>
      <c r="AQ3688">
        <f>AQ3686-AQ3687</f>
        <v/>
      </c>
    </row>
    <row r="3690">
      <c r="A3690" t="inlineStr">
        <is>
          <t>Total</t>
        </is>
      </c>
      <c r="C3690" t="inlineStr">
        <is>
          <t>Million</t>
        </is>
      </c>
      <c r="D3690" t="inlineStr">
        <is>
          <t>QQQQ</t>
        </is>
      </c>
      <c r="AG3690" t="n">
        <v>86</v>
      </c>
      <c r="AL3690" t="n">
        <v>92</v>
      </c>
    </row>
    <row r="3691">
      <c r="A3691" t="inlineStr">
        <is>
          <t>Total-c</t>
        </is>
      </c>
      <c r="AG3691">
        <f>SUM(AG3686,AG3679)</f>
        <v/>
      </c>
      <c r="AL3691">
        <f>SUM(AL3686,AL3679)</f>
        <v/>
      </c>
    </row>
    <row r="3692">
      <c r="A3692" t="inlineStr">
        <is>
          <t>Sum check</t>
        </is>
      </c>
      <c r="AG3692">
        <f>AG3690-AG3691</f>
        <v/>
      </c>
      <c r="AL3692">
        <f>AL3690-AL3691</f>
        <v/>
      </c>
    </row>
    <row r="3693">
      <c r="AL3693" t="inlineStr">
        <is>
          <t xml:space="preserve">  </t>
        </is>
      </c>
    </row>
    <row r="3694">
      <c r="A3694" t="inlineStr">
        <is>
          <t>Co-investments and other funds</t>
        </is>
      </c>
      <c r="C3694" t="inlineStr">
        <is>
          <t>Million</t>
        </is>
      </c>
      <c r="D3694" t="inlineStr">
        <is>
          <t>QQQQ</t>
        </is>
      </c>
      <c r="AG3694" t="n">
        <v>1</v>
      </c>
      <c r="AL3694" t="n">
        <v>3</v>
      </c>
    </row>
    <row r="3695">
      <c r="A3695" t="inlineStr">
        <is>
          <t>Total base management fees</t>
        </is>
      </c>
      <c r="C3695" t="inlineStr">
        <is>
          <t>Million</t>
        </is>
      </c>
      <c r="D3695" t="inlineStr">
        <is>
          <t>QQQQ</t>
        </is>
      </c>
      <c r="AG3695" t="n">
        <v>87</v>
      </c>
      <c r="AH3695" t="n">
        <v>90</v>
      </c>
      <c r="AI3695" t="n">
        <v>350</v>
      </c>
      <c r="AJ3695" t="n">
        <v>86</v>
      </c>
      <c r="AK3695" t="n">
        <v>91</v>
      </c>
      <c r="AL3695" t="n">
        <v>95</v>
      </c>
      <c r="AM3695" t="n">
        <v>99</v>
      </c>
      <c r="AN3695" t="n">
        <v>371</v>
      </c>
      <c r="AO3695" t="n">
        <v>94</v>
      </c>
      <c r="AP3695" t="n">
        <v>103</v>
      </c>
      <c r="AQ3695" t="n">
        <v>117</v>
      </c>
    </row>
    <row r="3696">
      <c r="A3696" t="inlineStr">
        <is>
          <t>Total base management fees-c</t>
        </is>
      </c>
      <c r="AG3696">
        <f>SUM(AG3686,AG3679,AG3694)</f>
        <v/>
      </c>
      <c r="AH3696">
        <f>SUM(AH3686,AH3679,AH3694)</f>
        <v/>
      </c>
      <c r="AI3696">
        <f>SUM(AI3686,AI3679,AI3694)</f>
        <v/>
      </c>
      <c r="AJ3696">
        <f>SUM(AJ3686,AJ3679,AJ3694)</f>
        <v/>
      </c>
      <c r="AK3696">
        <f>SUM(AK3686,AK3679,AK3694)</f>
        <v/>
      </c>
      <c r="AL3696">
        <f>SUM(AL3686,AL3679,AL3694)</f>
        <v/>
      </c>
      <c r="AM3696">
        <f>SUM(AM3686,AM3679,AM3694)</f>
        <v/>
      </c>
      <c r="AN3696">
        <f>SUM(AN3686,AN3679,AN3694)</f>
        <v/>
      </c>
      <c r="AO3696">
        <f>SUM(AO3686,AO3679,AO3694)</f>
        <v/>
      </c>
      <c r="AP3696">
        <f>SUM(AP3686,AP3679,AP3694)</f>
        <v/>
      </c>
      <c r="AQ3696">
        <f>SUM(AQ3686,AQ3679,AQ3694)</f>
        <v/>
      </c>
    </row>
    <row r="3697">
      <c r="A3697" t="inlineStr">
        <is>
          <t>Sum check</t>
        </is>
      </c>
      <c r="AG3697">
        <f>AG3695-AG3696</f>
        <v/>
      </c>
      <c r="AH3697">
        <f>AH3695-AH3696</f>
        <v/>
      </c>
      <c r="AI3697">
        <f>AI3695-AI3696</f>
        <v/>
      </c>
      <c r="AJ3697">
        <f>AJ3695-AJ3696</f>
        <v/>
      </c>
      <c r="AK3697">
        <f>AK3695-AK3696</f>
        <v/>
      </c>
      <c r="AL3697">
        <f>AL3695-AL3696</f>
        <v/>
      </c>
      <c r="AM3697">
        <f>AM3695-AM3696</f>
        <v/>
      </c>
      <c r="AN3697">
        <f>AN3695-AN3696</f>
        <v/>
      </c>
      <c r="AO3697">
        <f>AO3695-AO3696</f>
        <v/>
      </c>
      <c r="AP3697">
        <f>AP3695-AP3696</f>
        <v/>
      </c>
      <c r="AQ3697">
        <f>AQ3695-AQ3696</f>
        <v/>
      </c>
    </row>
    <row r="3699">
      <c r="A3699" t="inlineStr">
        <is>
          <t>Catchup fees</t>
        </is>
      </c>
      <c r="C3699" t="inlineStr">
        <is>
          <t>Million</t>
        </is>
      </c>
      <c r="D3699" t="inlineStr">
        <is>
          <t>QQQQ</t>
        </is>
      </c>
      <c r="AI3699" t="n">
        <v>5</v>
      </c>
      <c r="AL3699" t="n">
        <v>1</v>
      </c>
      <c r="AM3699" t="n">
        <v>2</v>
      </c>
      <c r="AN3699" t="n">
        <v>3</v>
      </c>
    </row>
    <row r="3700">
      <c r="A3700" t="inlineStr">
        <is>
          <t>Performance fees</t>
        </is>
      </c>
      <c r="C3700" t="inlineStr">
        <is>
          <t>Million</t>
        </is>
      </c>
      <c r="D3700" t="inlineStr">
        <is>
          <t>QQQQ</t>
        </is>
      </c>
      <c r="AK3700" t="n">
        <v>79</v>
      </c>
      <c r="AM3700" t="n">
        <v>78</v>
      </c>
      <c r="AN3700" t="n">
        <v>157</v>
      </c>
    </row>
    <row r="3701">
      <c r="A3701" t="inlineStr">
        <is>
          <t>Transaction and advisory fees</t>
        </is>
      </c>
      <c r="C3701" t="inlineStr">
        <is>
          <t>Million</t>
        </is>
      </c>
      <c r="D3701" t="inlineStr">
        <is>
          <t>QQQQ</t>
        </is>
      </c>
      <c r="AG3701" t="n">
        <v>2</v>
      </c>
      <c r="AH3701" t="n">
        <v>2</v>
      </c>
      <c r="AI3701" t="n">
        <v>10</v>
      </c>
      <c r="AL3701" t="n">
        <v>1</v>
      </c>
      <c r="AM3701" t="n">
        <v>6</v>
      </c>
      <c r="AN3701" t="n">
        <v>7</v>
      </c>
      <c r="AO3701" t="n">
        <v>1</v>
      </c>
      <c r="AP3701" t="n">
        <v>3</v>
      </c>
      <c r="AQ3701" t="n">
        <v>2</v>
      </c>
    </row>
    <row r="3702">
      <c r="A3702" t="inlineStr">
        <is>
          <t>Total</t>
        </is>
      </c>
      <c r="C3702" t="inlineStr">
        <is>
          <t>Million</t>
        </is>
      </c>
      <c r="D3702" t="inlineStr">
        <is>
          <t>QQQQ</t>
        </is>
      </c>
      <c r="AG3702" t="n">
        <v>89</v>
      </c>
      <c r="AH3702" t="n">
        <v>92</v>
      </c>
      <c r="AI3702" t="n">
        <v>365</v>
      </c>
      <c r="AJ3702" t="n">
        <v>86</v>
      </c>
      <c r="AK3702" t="n">
        <v>170</v>
      </c>
      <c r="AL3702" t="n">
        <v>97</v>
      </c>
      <c r="AM3702" t="n">
        <v>185</v>
      </c>
      <c r="AN3702" t="n">
        <v>538</v>
      </c>
      <c r="AO3702" t="n">
        <v>95</v>
      </c>
      <c r="AP3702" t="n">
        <v>106</v>
      </c>
      <c r="AQ3702" t="n">
        <v>119</v>
      </c>
    </row>
    <row r="3703">
      <c r="A3703" t="inlineStr">
        <is>
          <t>Total-c</t>
        </is>
      </c>
      <c r="AG3703">
        <f>SUM(AG3695,AG3699:AG3701)</f>
        <v/>
      </c>
      <c r="AH3703">
        <f>SUM(AH3695,AH3699:AH3701)</f>
        <v/>
      </c>
      <c r="AI3703">
        <f>SUM(AI3695,AI3699:AI3701)</f>
        <v/>
      </c>
      <c r="AJ3703">
        <f>SUM(AJ3695,AJ3699:AJ3701)</f>
        <v/>
      </c>
      <c r="AK3703">
        <f>SUM(AK3695,AK3699:AK3701)</f>
        <v/>
      </c>
      <c r="AL3703">
        <f>SUM(AL3695,AL3699:AL3701)</f>
        <v/>
      </c>
      <c r="AM3703">
        <f>SUM(AM3695,AM3699:AM3701)</f>
        <v/>
      </c>
      <c r="AN3703">
        <f>SUM(AN3695,AN3699:AN3701)</f>
        <v/>
      </c>
      <c r="AO3703">
        <f>SUM(AO3695,AO3699:AO3701)</f>
        <v/>
      </c>
      <c r="AP3703">
        <f>SUM(AP3695,AP3699:AP3701)</f>
        <v/>
      </c>
      <c r="AQ3703">
        <f>SUM(AQ3695,AQ3699:AQ3701)</f>
        <v/>
      </c>
    </row>
    <row r="3704">
      <c r="A3704" t="inlineStr">
        <is>
          <t>Sum check</t>
        </is>
      </c>
      <c r="AG3704">
        <f>AG3702-AG3703</f>
        <v/>
      </c>
      <c r="AH3704">
        <f>AH3702-AH3703</f>
        <v/>
      </c>
      <c r="AI3704">
        <f>AI3702-AI3703</f>
        <v/>
      </c>
      <c r="AJ3704">
        <f>AJ3702-AJ3703</f>
        <v/>
      </c>
      <c r="AK3704">
        <f>AK3702-AK3703</f>
        <v/>
      </c>
      <c r="AL3704">
        <f>AL3702-AL3703</f>
        <v/>
      </c>
      <c r="AM3704">
        <f>AM3702-AM3703</f>
        <v/>
      </c>
      <c r="AN3704">
        <f>AN3702-AN3703</f>
        <v/>
      </c>
      <c r="AO3704">
        <f>AO3702-AO3703</f>
        <v/>
      </c>
      <c r="AP3704">
        <f>AP3702-AP3703</f>
        <v/>
      </c>
      <c r="AQ3704">
        <f>AQ3702-AQ3703</f>
        <v/>
      </c>
    </row>
    <row r="3705">
      <c r="A3705" t="inlineStr">
        <is>
          <t xml:space="preserve"> </t>
        </is>
      </c>
    </row>
    <row r="3706">
      <c r="A3706" t="inlineStr">
        <is>
          <t>Real estate</t>
        </is>
      </c>
    </row>
    <row r="3707">
      <c r="A3707" t="inlineStr">
        <is>
          <t>Fee revenues</t>
        </is>
      </c>
    </row>
    <row r="3708">
      <c r="A3708" t="inlineStr">
        <is>
          <t>Long-term private funds</t>
        </is>
      </c>
    </row>
    <row r="3709">
      <c r="A3709" t="inlineStr">
        <is>
          <t>Flagship funds</t>
        </is>
      </c>
      <c r="C3709" t="inlineStr">
        <is>
          <t>Million</t>
        </is>
      </c>
      <c r="D3709" t="inlineStr">
        <is>
          <t>QQQQ</t>
        </is>
      </c>
      <c r="AH3709" t="n">
        <v>54</v>
      </c>
      <c r="AI3709" t="n">
        <v>220</v>
      </c>
      <c r="AJ3709" t="n">
        <v>52</v>
      </c>
      <c r="AK3709" t="n">
        <v>52</v>
      </c>
      <c r="AM3709" t="n">
        <v>84</v>
      </c>
      <c r="AN3709" t="n">
        <v>264</v>
      </c>
      <c r="AO3709" t="n">
        <v>85</v>
      </c>
      <c r="AP3709" t="n">
        <v>87</v>
      </c>
      <c r="AQ3709" t="n">
        <v>89</v>
      </c>
    </row>
    <row r="3710">
      <c r="A3710" t="inlineStr">
        <is>
          <t>Co-investment and other funds</t>
        </is>
      </c>
      <c r="C3710" t="inlineStr">
        <is>
          <t>Million</t>
        </is>
      </c>
      <c r="D3710" t="inlineStr">
        <is>
          <t>QQQQ</t>
        </is>
      </c>
      <c r="AH3710" t="n">
        <v>34</v>
      </c>
      <c r="AI3710" t="n">
        <v>129</v>
      </c>
      <c r="AJ3710" t="n">
        <v>43</v>
      </c>
      <c r="AK3710" t="n">
        <v>44</v>
      </c>
      <c r="AM3710" t="n">
        <v>49</v>
      </c>
      <c r="AN3710" t="n">
        <v>183</v>
      </c>
      <c r="AO3710" t="n">
        <v>50</v>
      </c>
      <c r="AP3710" t="n">
        <v>55</v>
      </c>
      <c r="AQ3710" t="n">
        <v>54</v>
      </c>
    </row>
    <row r="3711">
      <c r="A3711" t="inlineStr">
        <is>
          <t>Total</t>
        </is>
      </c>
      <c r="C3711" t="inlineStr">
        <is>
          <t>Million</t>
        </is>
      </c>
      <c r="D3711" t="inlineStr">
        <is>
          <t>QQQQ</t>
        </is>
      </c>
      <c r="AG3711" t="n">
        <v>69</v>
      </c>
      <c r="AH3711" t="n">
        <v>88</v>
      </c>
      <c r="AI3711" t="n">
        <v>349</v>
      </c>
      <c r="AJ3711" t="n">
        <v>95</v>
      </c>
      <c r="AK3711" t="n">
        <v>96</v>
      </c>
      <c r="AL3711" t="n">
        <v>102</v>
      </c>
      <c r="AM3711" t="n">
        <v>133</v>
      </c>
      <c r="AN3711" t="n">
        <v>447</v>
      </c>
      <c r="AO3711" t="n">
        <v>135</v>
      </c>
      <c r="AP3711" t="n">
        <v>142</v>
      </c>
      <c r="AQ3711" t="n">
        <v>143</v>
      </c>
    </row>
    <row r="3712">
      <c r="A3712" t="inlineStr">
        <is>
          <t>Total-c</t>
        </is>
      </c>
      <c r="AM3712">
        <f>SUM(AM3709:AM3710)</f>
        <v/>
      </c>
      <c r="AN3712">
        <f>SUM(AN3709:AN3710)</f>
        <v/>
      </c>
      <c r="AO3712">
        <f>SUM(AO3709:AO3710)</f>
        <v/>
      </c>
      <c r="AP3712">
        <f>SUM(AP3709:AP3710)</f>
        <v/>
      </c>
      <c r="AQ3712">
        <f>SUM(AQ3709:AQ3710)</f>
        <v/>
      </c>
    </row>
    <row r="3713">
      <c r="A3713" t="inlineStr">
        <is>
          <t>Sum check</t>
        </is>
      </c>
      <c r="AM3713">
        <f>AM3711-AM3712</f>
        <v/>
      </c>
      <c r="AN3713">
        <f>AN3711-AN3712</f>
        <v/>
      </c>
      <c r="AO3713">
        <f>AO3711-AO3712</f>
        <v/>
      </c>
      <c r="AP3713">
        <f>AP3711-AP3712</f>
        <v/>
      </c>
      <c r="AQ3713">
        <f>AQ3711-AQ3712</f>
        <v/>
      </c>
    </row>
    <row r="3715">
      <c r="A3715" t="inlineStr">
        <is>
          <t>Perpetual strategies</t>
        </is>
      </c>
    </row>
    <row r="3716">
      <c r="A3716" t="inlineStr">
        <is>
          <t>BPG</t>
        </is>
      </c>
      <c r="C3716" t="inlineStr">
        <is>
          <t>Million</t>
        </is>
      </c>
      <c r="D3716" t="inlineStr">
        <is>
          <t>QQQQ</t>
        </is>
      </c>
      <c r="AH3716" t="n">
        <v>42</v>
      </c>
      <c r="AI3716" t="n">
        <v>114</v>
      </c>
      <c r="AJ3716" t="n">
        <v>53</v>
      </c>
      <c r="AK3716" t="n">
        <v>57</v>
      </c>
      <c r="AM3716" t="n">
        <v>54</v>
      </c>
      <c r="AN3716" t="n">
        <v>224</v>
      </c>
      <c r="AO3716" t="n">
        <v>55</v>
      </c>
      <c r="AP3716" t="n">
        <v>58</v>
      </c>
      <c r="AQ3716" t="n">
        <v>57</v>
      </c>
    </row>
    <row r="3717">
      <c r="A3717" t="inlineStr">
        <is>
          <t>Co-investment and other funds</t>
        </is>
      </c>
      <c r="C3717" t="inlineStr">
        <is>
          <t>Million</t>
        </is>
      </c>
      <c r="D3717" t="inlineStr">
        <is>
          <t>QQQQ</t>
        </is>
      </c>
      <c r="AH3717" t="n">
        <v>11</v>
      </c>
      <c r="AI3717" t="n">
        <v>43</v>
      </c>
      <c r="AJ3717" t="n">
        <v>13</v>
      </c>
      <c r="AK3717" t="n">
        <v>14</v>
      </c>
      <c r="AM3717" t="n">
        <v>20</v>
      </c>
      <c r="AN3717" t="n">
        <v>65</v>
      </c>
      <c r="AO3717" t="n">
        <v>22</v>
      </c>
      <c r="AP3717" t="n">
        <v>27</v>
      </c>
      <c r="AQ3717" t="n">
        <v>28</v>
      </c>
    </row>
    <row r="3718">
      <c r="A3718" t="inlineStr">
        <is>
          <t>Total</t>
        </is>
      </c>
      <c r="C3718" t="inlineStr">
        <is>
          <t>Million</t>
        </is>
      </c>
      <c r="D3718" t="inlineStr">
        <is>
          <t>QQQQ</t>
        </is>
      </c>
      <c r="AG3718" t="n">
        <v>40</v>
      </c>
      <c r="AH3718" t="n">
        <v>53</v>
      </c>
      <c r="AI3718" t="n">
        <v>157</v>
      </c>
      <c r="AJ3718" t="n">
        <v>66</v>
      </c>
      <c r="AK3718" t="n">
        <v>71</v>
      </c>
      <c r="AL3718" t="n">
        <v>78</v>
      </c>
      <c r="AM3718" t="n">
        <v>74</v>
      </c>
      <c r="AN3718" t="n">
        <v>289</v>
      </c>
      <c r="AO3718" t="n">
        <v>77</v>
      </c>
      <c r="AP3718" t="n">
        <v>85</v>
      </c>
      <c r="AQ3718" t="n">
        <v>85</v>
      </c>
    </row>
    <row r="3719">
      <c r="A3719" t="inlineStr">
        <is>
          <t>Total-c</t>
        </is>
      </c>
      <c r="AM3719">
        <f>SUM(AM3716:AM3717)</f>
        <v/>
      </c>
      <c r="AN3719">
        <f>SUM(AN3716:AN3717)</f>
        <v/>
      </c>
      <c r="AO3719">
        <f>SUM(AO3716:AO3717)</f>
        <v/>
      </c>
      <c r="AP3719">
        <f>SUM(AP3716:AP3717)</f>
        <v/>
      </c>
      <c r="AQ3719">
        <f>SUM(AQ3716:AQ3717)</f>
        <v/>
      </c>
    </row>
    <row r="3720">
      <c r="A3720" t="inlineStr">
        <is>
          <t>Sum check</t>
        </is>
      </c>
      <c r="AM3720">
        <f>AM3718-AM3719</f>
        <v/>
      </c>
      <c r="AN3720">
        <f>AN3718-AN3719</f>
        <v/>
      </c>
      <c r="AO3720">
        <f>AO3718-AO3719</f>
        <v/>
      </c>
      <c r="AP3720">
        <f>AP3718-AP3719</f>
        <v/>
      </c>
      <c r="AQ3720">
        <f>AQ3718-AQ3719</f>
        <v/>
      </c>
    </row>
    <row r="3722">
      <c r="A3722" t="inlineStr">
        <is>
          <t>Total revenue</t>
        </is>
      </c>
      <c r="C3722" t="inlineStr">
        <is>
          <t>Million</t>
        </is>
      </c>
      <c r="D3722" t="inlineStr">
        <is>
          <t>QQQQ</t>
        </is>
      </c>
      <c r="AG3722" t="n">
        <v>109</v>
      </c>
      <c r="AL3722" t="n">
        <v>180</v>
      </c>
    </row>
    <row r="3723">
      <c r="A3723" t="inlineStr">
        <is>
          <t>Total revenue-c</t>
        </is>
      </c>
      <c r="AG3723">
        <f>SUM(AG3718,AG3711)</f>
        <v/>
      </c>
      <c r="AL3723">
        <f>SUM(AL3718,AL3711)</f>
        <v/>
      </c>
    </row>
    <row r="3724">
      <c r="A3724" t="inlineStr">
        <is>
          <t>Sum check</t>
        </is>
      </c>
      <c r="AG3724">
        <f>AG3722-AG3723</f>
        <v/>
      </c>
      <c r="AL3724">
        <f>AL3722-AL3723</f>
        <v/>
      </c>
    </row>
    <row r="3726">
      <c r="A3726" t="inlineStr">
        <is>
          <t>Co-investments and other funds</t>
        </is>
      </c>
      <c r="C3726" t="inlineStr">
        <is>
          <t>Million</t>
        </is>
      </c>
      <c r="D3726" t="inlineStr">
        <is>
          <t>QQQQ</t>
        </is>
      </c>
      <c r="AG3726" t="n">
        <v>17</v>
      </c>
      <c r="AL3726" t="n">
        <v>21</v>
      </c>
    </row>
    <row r="3727">
      <c r="A3727" t="inlineStr">
        <is>
          <t>Total base management fees</t>
        </is>
      </c>
      <c r="C3727" t="inlineStr">
        <is>
          <t>Million</t>
        </is>
      </c>
      <c r="D3727" t="inlineStr">
        <is>
          <t>QQQQ</t>
        </is>
      </c>
      <c r="AG3727" t="n">
        <v>126</v>
      </c>
      <c r="AH3727" t="n">
        <v>141</v>
      </c>
      <c r="AI3727" t="n">
        <v>506</v>
      </c>
      <c r="AJ3727" t="n">
        <v>161</v>
      </c>
      <c r="AK3727" t="n">
        <v>167</v>
      </c>
      <c r="AL3727" t="n">
        <v>201</v>
      </c>
      <c r="AM3727" t="n">
        <v>207</v>
      </c>
      <c r="AN3727" t="n">
        <v>736</v>
      </c>
      <c r="AO3727" t="n">
        <v>212</v>
      </c>
      <c r="AP3727" t="n">
        <v>227</v>
      </c>
      <c r="AQ3727" t="n">
        <v>228</v>
      </c>
    </row>
    <row r="3728">
      <c r="A3728" t="inlineStr">
        <is>
          <t>Total base management fees-c</t>
        </is>
      </c>
      <c r="AG3728">
        <f>SUM(AG3718,AG3711,AG3726)</f>
        <v/>
      </c>
      <c r="AH3728">
        <f>SUM(AH3718,AH3711,AH3726)</f>
        <v/>
      </c>
      <c r="AI3728">
        <f>SUM(AI3718,AI3711,AI3726)</f>
        <v/>
      </c>
      <c r="AJ3728">
        <f>SUM(AJ3718,AJ3711,AJ3726)</f>
        <v/>
      </c>
      <c r="AK3728">
        <f>SUM(AK3718,AK3711,AK3726)</f>
        <v/>
      </c>
      <c r="AL3728">
        <f>SUM(AL3718,AL3711,AL3726)</f>
        <v/>
      </c>
      <c r="AM3728">
        <f>SUM(AM3718,AM3711,AM3726)</f>
        <v/>
      </c>
      <c r="AN3728">
        <f>SUM(AN3718,AN3711,AN3726)</f>
        <v/>
      </c>
      <c r="AO3728">
        <f>SUM(AO3718,AO3711,AO3726)</f>
        <v/>
      </c>
      <c r="AP3728">
        <f>SUM(AP3718,AP3711,AP3726)</f>
        <v/>
      </c>
      <c r="AQ3728">
        <f>SUM(AQ3718,AQ3711,AQ3726)</f>
        <v/>
      </c>
    </row>
    <row r="3729">
      <c r="A3729" t="inlineStr">
        <is>
          <t>Sum check</t>
        </is>
      </c>
      <c r="AG3729">
        <f>AG3727-AG3728</f>
        <v/>
      </c>
      <c r="AH3729">
        <f>AH3727-AH3728</f>
        <v/>
      </c>
      <c r="AI3729">
        <f>AI3727-AI3728</f>
        <v/>
      </c>
      <c r="AJ3729">
        <f>AJ3727-AJ3728</f>
        <v/>
      </c>
      <c r="AK3729">
        <f>AK3727-AK3728</f>
        <v/>
      </c>
      <c r="AL3729">
        <f>AL3727-AL3728</f>
        <v/>
      </c>
      <c r="AM3729">
        <f>AM3727-AM3728</f>
        <v/>
      </c>
      <c r="AN3729">
        <f>AN3727-AN3728</f>
        <v/>
      </c>
      <c r="AO3729">
        <f>AO3727-AO3728</f>
        <v/>
      </c>
      <c r="AP3729">
        <f>AP3727-AP3728</f>
        <v/>
      </c>
      <c r="AQ3729">
        <f>AQ3727-AQ3728</f>
        <v/>
      </c>
    </row>
    <row r="3731">
      <c r="A3731" t="inlineStr">
        <is>
          <t>Catchup fees</t>
        </is>
      </c>
      <c r="C3731" t="inlineStr">
        <is>
          <t>Million</t>
        </is>
      </c>
      <c r="D3731" t="inlineStr">
        <is>
          <t>QQQQ</t>
        </is>
      </c>
      <c r="AM3731" t="n">
        <v>5</v>
      </c>
      <c r="AN3731" t="n">
        <v>5</v>
      </c>
      <c r="AO3731" t="n">
        <v>2</v>
      </c>
      <c r="AP3731" t="n">
        <v>10</v>
      </c>
      <c r="AQ3731" t="n">
        <v>7</v>
      </c>
    </row>
    <row r="3732">
      <c r="A3732" t="inlineStr">
        <is>
          <t>Incentive distributions</t>
        </is>
      </c>
      <c r="C3732" t="inlineStr">
        <is>
          <t>Million</t>
        </is>
      </c>
      <c r="D3732" t="inlineStr">
        <is>
          <t>QQQQ</t>
        </is>
      </c>
      <c r="AG3732" t="n">
        <v>14</v>
      </c>
      <c r="AH3732" t="n">
        <v>14</v>
      </c>
      <c r="AI3732" t="n">
        <v>56</v>
      </c>
      <c r="AJ3732" t="n">
        <v>14</v>
      </c>
      <c r="AK3732" t="n">
        <v>14</v>
      </c>
      <c r="AN3732" t="n">
        <v>28</v>
      </c>
    </row>
    <row r="3733">
      <c r="A3733" t="inlineStr">
        <is>
          <t>Total</t>
        </is>
      </c>
      <c r="C3733" t="inlineStr">
        <is>
          <t>Million</t>
        </is>
      </c>
      <c r="D3733" t="inlineStr">
        <is>
          <t>QQQQ</t>
        </is>
      </c>
      <c r="AG3733" t="n">
        <v>140</v>
      </c>
      <c r="AH3733" t="n">
        <v>155</v>
      </c>
      <c r="AI3733" t="n">
        <v>562</v>
      </c>
      <c r="AJ3733" t="n">
        <v>175</v>
      </c>
      <c r="AK3733" t="n">
        <v>181</v>
      </c>
      <c r="AL3733" t="n">
        <v>201</v>
      </c>
      <c r="AM3733" t="n">
        <v>212</v>
      </c>
      <c r="AN3733" t="n">
        <v>769</v>
      </c>
      <c r="AO3733" t="n">
        <v>214</v>
      </c>
      <c r="AP3733" t="n">
        <v>237</v>
      </c>
      <c r="AQ3733" t="n">
        <v>235</v>
      </c>
    </row>
    <row r="3734">
      <c r="A3734" t="inlineStr">
        <is>
          <t>Total-c</t>
        </is>
      </c>
      <c r="AG3734">
        <f>SUM(AG3731:AG3732,AG3727)</f>
        <v/>
      </c>
      <c r="AH3734">
        <f>SUM(AH3731:AH3732,AH3727)</f>
        <v/>
      </c>
      <c r="AI3734">
        <f>SUM(AI3731:AI3732,AI3727)</f>
        <v/>
      </c>
      <c r="AJ3734">
        <f>SUM(AJ3731:AJ3732,AJ3727)</f>
        <v/>
      </c>
      <c r="AK3734">
        <f>SUM(AK3731:AK3732,AK3727)</f>
        <v/>
      </c>
      <c r="AL3734">
        <f>SUM(AL3731:AL3732,AL3727)</f>
        <v/>
      </c>
      <c r="AM3734">
        <f>SUM(AM3731:AM3732,AM3727)</f>
        <v/>
      </c>
      <c r="AN3734">
        <f>SUM(AN3731:AN3732,AN3727)</f>
        <v/>
      </c>
      <c r="AO3734">
        <f>SUM(AO3731:AO3732,AO3727)</f>
        <v/>
      </c>
      <c r="AP3734">
        <f>SUM(AP3731:AP3732,AP3727)</f>
        <v/>
      </c>
      <c r="AQ3734">
        <f>SUM(AQ3731:AQ3732,AQ3727)</f>
        <v/>
      </c>
    </row>
    <row r="3735">
      <c r="A3735" t="inlineStr">
        <is>
          <t>Sum check</t>
        </is>
      </c>
      <c r="AG3735">
        <f>AG3733-AG3734</f>
        <v/>
      </c>
      <c r="AH3735">
        <f>AH3733-AH3734</f>
        <v/>
      </c>
      <c r="AI3735">
        <f>AI3733-AI3734</f>
        <v/>
      </c>
      <c r="AJ3735">
        <f>AJ3733-AJ3734</f>
        <v/>
      </c>
      <c r="AK3735">
        <f>AK3733-AK3734</f>
        <v/>
      </c>
      <c r="AL3735">
        <f>AL3733-AL3734</f>
        <v/>
      </c>
      <c r="AM3735">
        <f>AM3733-AM3734</f>
        <v/>
      </c>
      <c r="AN3735">
        <f>AN3733-AN3734</f>
        <v/>
      </c>
      <c r="AO3735">
        <f>AO3733-AO3734</f>
        <v/>
      </c>
      <c r="AP3735">
        <f>AP3733-AP3734</f>
        <v/>
      </c>
      <c r="AQ3735">
        <f>AQ3733-AQ3734</f>
        <v/>
      </c>
    </row>
    <row r="3737">
      <c r="A3737" t="inlineStr">
        <is>
          <t>Credit and other</t>
        </is>
      </c>
    </row>
    <row r="3738">
      <c r="A3738" t="inlineStr">
        <is>
          <t>Long-term private funds</t>
        </is>
      </c>
      <c r="C3738" t="inlineStr">
        <is>
          <t>Million</t>
        </is>
      </c>
      <c r="D3738" t="inlineStr">
        <is>
          <t>QQQQ</t>
        </is>
      </c>
      <c r="AG3738" t="n">
        <v>80</v>
      </c>
      <c r="AH3738" t="n">
        <v>85</v>
      </c>
      <c r="AI3738" t="n">
        <v>325</v>
      </c>
      <c r="AJ3738" t="n">
        <v>91</v>
      </c>
      <c r="AK3738" t="n">
        <v>100</v>
      </c>
      <c r="AL3738" t="n">
        <v>108</v>
      </c>
      <c r="AM3738" t="n">
        <v>115</v>
      </c>
      <c r="AN3738" t="n">
        <v>414</v>
      </c>
      <c r="AO3738" t="n">
        <v>120</v>
      </c>
      <c r="AP3738" t="n">
        <v>127</v>
      </c>
      <c r="AQ3738" t="n">
        <v>138</v>
      </c>
    </row>
    <row r="3739">
      <c r="A3739" t="inlineStr">
        <is>
          <t>Perpetual strategies</t>
        </is>
      </c>
      <c r="C3739" t="inlineStr">
        <is>
          <t>Million</t>
        </is>
      </c>
      <c r="D3739" t="inlineStr">
        <is>
          <t>QQQQ</t>
        </is>
      </c>
      <c r="AG3739" t="n">
        <v>34</v>
      </c>
      <c r="AH3739" t="n">
        <v>29</v>
      </c>
      <c r="AI3739" t="n">
        <v>118</v>
      </c>
      <c r="AJ3739" t="n">
        <v>35</v>
      </c>
      <c r="AK3739" t="n">
        <v>34</v>
      </c>
      <c r="AL3739" t="n">
        <v>36</v>
      </c>
      <c r="AM3739" t="n">
        <v>39</v>
      </c>
      <c r="AN3739" t="n">
        <v>144</v>
      </c>
      <c r="AO3739" t="n">
        <v>41</v>
      </c>
      <c r="AP3739" t="n">
        <v>42</v>
      </c>
      <c r="AQ3739" t="n">
        <v>49</v>
      </c>
    </row>
    <row r="3740">
      <c r="A3740" t="inlineStr">
        <is>
          <t>Liquid strategies</t>
        </is>
      </c>
      <c r="C3740" t="inlineStr">
        <is>
          <t>Million</t>
        </is>
      </c>
      <c r="D3740" t="inlineStr">
        <is>
          <t>QQQQ</t>
        </is>
      </c>
      <c r="AG3740" t="n">
        <v>70</v>
      </c>
      <c r="AH3740" t="n">
        <v>72</v>
      </c>
      <c r="AI3740" t="n">
        <v>276</v>
      </c>
      <c r="AJ3740" t="n">
        <v>73</v>
      </c>
      <c r="AK3740" t="n">
        <v>74</v>
      </c>
      <c r="AL3740" t="n">
        <v>77</v>
      </c>
      <c r="AM3740" t="n">
        <v>77</v>
      </c>
      <c r="AN3740" t="n">
        <v>301</v>
      </c>
      <c r="AO3740" t="n">
        <v>71</v>
      </c>
      <c r="AP3740" t="n">
        <v>68</v>
      </c>
      <c r="AQ3740" t="n">
        <v>66</v>
      </c>
    </row>
    <row r="3741">
      <c r="A3741" t="inlineStr">
        <is>
          <t>Total base management fees</t>
        </is>
      </c>
      <c r="C3741" t="inlineStr">
        <is>
          <t>Million</t>
        </is>
      </c>
      <c r="D3741" t="inlineStr">
        <is>
          <t>QQQQ</t>
        </is>
      </c>
      <c r="AG3741" t="n">
        <v>184</v>
      </c>
      <c r="AH3741" t="n">
        <v>186</v>
      </c>
      <c r="AI3741" t="n">
        <v>719</v>
      </c>
      <c r="AJ3741" t="n">
        <v>199</v>
      </c>
      <c r="AK3741" t="n">
        <v>208</v>
      </c>
      <c r="AL3741" t="n">
        <v>221</v>
      </c>
      <c r="AM3741" t="n">
        <v>231</v>
      </c>
      <c r="AN3741" t="n">
        <v>859</v>
      </c>
      <c r="AO3741" t="n">
        <v>232</v>
      </c>
      <c r="AP3741" t="n">
        <v>237</v>
      </c>
      <c r="AQ3741" t="n">
        <v>253</v>
      </c>
    </row>
    <row r="3742">
      <c r="A3742" t="inlineStr">
        <is>
          <t>Total base management fees-c</t>
        </is>
      </c>
      <c r="AG3742">
        <f>SUM(AG3738:AG3740)</f>
        <v/>
      </c>
      <c r="AH3742">
        <f>SUM(AH3738:AH3740)</f>
        <v/>
      </c>
      <c r="AI3742">
        <f>SUM(AI3738:AI3740)</f>
        <v/>
      </c>
      <c r="AJ3742">
        <f>SUM(AJ3738:AJ3740)</f>
        <v/>
      </c>
      <c r="AK3742">
        <f>SUM(AK3738:AK3740)</f>
        <v/>
      </c>
      <c r="AL3742">
        <f>SUM(AL3738:AL3740)</f>
        <v/>
      </c>
      <c r="AM3742">
        <f>SUM(AM3738:AM3740)</f>
        <v/>
      </c>
      <c r="AN3742">
        <f>SUM(AN3738:AN3740)</f>
        <v/>
      </c>
      <c r="AO3742">
        <f>SUM(AO3738:AO3740)</f>
        <v/>
      </c>
      <c r="AP3742">
        <f>SUM(AP3738:AP3740)</f>
        <v/>
      </c>
      <c r="AQ3742">
        <f>SUM(AQ3738:AQ3740)</f>
        <v/>
      </c>
    </row>
    <row r="3743">
      <c r="A3743" t="inlineStr">
        <is>
          <t>Sum check</t>
        </is>
      </c>
      <c r="AG3743">
        <f>AG3741-AG3742</f>
        <v/>
      </c>
      <c r="AH3743">
        <f>AH3741-AH3742</f>
        <v/>
      </c>
      <c r="AI3743">
        <f>AI3741-AI3742</f>
        <v/>
      </c>
      <c r="AJ3743">
        <f>AJ3741-AJ3742</f>
        <v/>
      </c>
      <c r="AK3743">
        <f>AK3741-AK3742</f>
        <v/>
      </c>
      <c r="AL3743">
        <f>AL3741-AL3742</f>
        <v/>
      </c>
      <c r="AM3743">
        <f>AM3741-AM3742</f>
        <v/>
      </c>
      <c r="AN3743">
        <f>AN3741-AN3742</f>
        <v/>
      </c>
      <c r="AO3743">
        <f>AO3741-AO3742</f>
        <v/>
      </c>
      <c r="AP3743">
        <f>AP3741-AP3742</f>
        <v/>
      </c>
      <c r="AQ3743">
        <f>AQ3741-AQ3742</f>
        <v/>
      </c>
    </row>
    <row r="3745">
      <c r="A3745" t="inlineStr">
        <is>
          <t>Transaction and advisory fees</t>
        </is>
      </c>
      <c r="C3745" t="inlineStr">
        <is>
          <t>Million</t>
        </is>
      </c>
      <c r="D3745" t="inlineStr">
        <is>
          <t>QQQQ</t>
        </is>
      </c>
      <c r="AP3745" t="n">
        <v>8</v>
      </c>
    </row>
    <row r="3746">
      <c r="A3746" t="inlineStr">
        <is>
          <t>Total fee revenues</t>
        </is>
      </c>
      <c r="C3746" t="inlineStr">
        <is>
          <t>Million</t>
        </is>
      </c>
      <c r="D3746" t="inlineStr">
        <is>
          <t>QQQQ</t>
        </is>
      </c>
      <c r="AG3746" t="n">
        <v>184</v>
      </c>
      <c r="AH3746" t="n">
        <v>186</v>
      </c>
      <c r="AI3746" t="n">
        <v>719</v>
      </c>
      <c r="AJ3746" t="n">
        <v>199</v>
      </c>
      <c r="AK3746" t="n">
        <v>208</v>
      </c>
      <c r="AL3746" t="n">
        <v>221</v>
      </c>
      <c r="AM3746" t="n">
        <v>231</v>
      </c>
      <c r="AN3746" t="n">
        <v>859</v>
      </c>
      <c r="AO3746" t="n">
        <v>232</v>
      </c>
      <c r="AP3746" t="n">
        <v>245</v>
      </c>
      <c r="AQ3746" t="n">
        <v>253</v>
      </c>
    </row>
    <row r="3747">
      <c r="A3747" t="inlineStr">
        <is>
          <t>Total fee revenues-c</t>
        </is>
      </c>
      <c r="AG3747">
        <f>SUM(AG3741,AG3745)</f>
        <v/>
      </c>
      <c r="AH3747">
        <f>SUM(AH3741,AH3745)</f>
        <v/>
      </c>
      <c r="AI3747">
        <f>SUM(AI3741,AI3745)</f>
        <v/>
      </c>
      <c r="AJ3747">
        <f>SUM(AJ3741,AJ3745)</f>
        <v/>
      </c>
      <c r="AK3747">
        <f>SUM(AK3741,AK3745)</f>
        <v/>
      </c>
      <c r="AL3747">
        <f>SUM(AL3741,AL3745)</f>
        <v/>
      </c>
      <c r="AM3747">
        <f>SUM(AM3741,AM3745)</f>
        <v/>
      </c>
      <c r="AN3747">
        <f>SUM(AN3741,AN3745)</f>
        <v/>
      </c>
      <c r="AO3747">
        <f>SUM(AO3741,AO3745)</f>
        <v/>
      </c>
      <c r="AP3747">
        <f>SUM(AP3741,AP3745)</f>
        <v/>
      </c>
      <c r="AQ3747">
        <f>SUM(AQ3741,AQ3745)</f>
        <v/>
      </c>
    </row>
    <row r="3748">
      <c r="A3748" t="inlineStr">
        <is>
          <t>Sum check</t>
        </is>
      </c>
      <c r="AG3748">
        <f>AG3746-AG3747</f>
        <v/>
      </c>
      <c r="AH3748">
        <f>AH3746-AH3747</f>
        <v/>
      </c>
      <c r="AI3748">
        <f>AI3746-AI3747</f>
        <v/>
      </c>
      <c r="AJ3748">
        <f>AJ3746-AJ3747</f>
        <v/>
      </c>
      <c r="AK3748">
        <f>AK3746-AK3747</f>
        <v/>
      </c>
      <c r="AL3748">
        <f>AL3746-AL3747</f>
        <v/>
      </c>
      <c r="AM3748">
        <f>AM3746-AM3747</f>
        <v/>
      </c>
      <c r="AN3748">
        <f>AN3746-AN3747</f>
        <v/>
      </c>
      <c r="AO3748">
        <f>AO3746-AO3747</f>
        <v/>
      </c>
      <c r="AP3748">
        <f>AP3746-AP3747</f>
        <v/>
      </c>
      <c r="AQ3748">
        <f>AQ3746-AQ3747</f>
        <v/>
      </c>
    </row>
    <row r="3750">
      <c r="A3750" t="inlineStr">
        <is>
          <t>Long-term private funds - fee revenues</t>
        </is>
      </c>
    </row>
    <row r="3751">
      <c r="A3751" t="inlineStr">
        <is>
          <t>Real estate</t>
        </is>
      </c>
      <c r="C3751" t="inlineStr">
        <is>
          <t>Million</t>
        </is>
      </c>
      <c r="D3751" t="inlineStr">
        <is>
          <t>QQQQ</t>
        </is>
      </c>
      <c r="S3751" t="n">
        <v>26</v>
      </c>
      <c r="T3751" t="n">
        <v>103</v>
      </c>
      <c r="U3751" t="n">
        <v>44</v>
      </c>
      <c r="V3751" t="n">
        <v>50</v>
      </c>
      <c r="W3751" t="n">
        <v>53</v>
      </c>
      <c r="X3751" t="n">
        <v>57</v>
      </c>
      <c r="Y3751" t="n">
        <v>202</v>
      </c>
      <c r="Z3751" t="n">
        <v>60</v>
      </c>
      <c r="AA3751" t="n">
        <v>57</v>
      </c>
      <c r="AB3751" t="n">
        <v>59</v>
      </c>
      <c r="AC3751" t="n">
        <v>58</v>
      </c>
      <c r="AD3751" t="n">
        <v>234</v>
      </c>
      <c r="AE3751" t="n">
        <v>57</v>
      </c>
      <c r="AF3751" t="n">
        <v>56</v>
      </c>
      <c r="AG3751" t="n">
        <v>53</v>
      </c>
      <c r="AH3751" t="n">
        <v>54</v>
      </c>
      <c r="AI3751" t="n">
        <v>220</v>
      </c>
      <c r="AJ3751" t="n">
        <v>52</v>
      </c>
      <c r="AK3751" t="n">
        <v>52</v>
      </c>
    </row>
    <row r="3752">
      <c r="A3752" t="inlineStr">
        <is>
          <t>Infrastructure</t>
        </is>
      </c>
      <c r="C3752" t="inlineStr">
        <is>
          <t>Million</t>
        </is>
      </c>
      <c r="D3752" t="inlineStr">
        <is>
          <t>QQQQ</t>
        </is>
      </c>
      <c r="S3752" t="n">
        <v>42</v>
      </c>
      <c r="T3752" t="n">
        <v>174</v>
      </c>
      <c r="U3752" t="n">
        <v>43</v>
      </c>
      <c r="V3752" t="n">
        <v>43</v>
      </c>
      <c r="W3752" t="n">
        <v>44</v>
      </c>
      <c r="X3752" t="n">
        <v>43</v>
      </c>
      <c r="Y3752" t="n">
        <v>172</v>
      </c>
      <c r="Z3752" t="n">
        <v>43</v>
      </c>
      <c r="AA3752" t="n">
        <v>54</v>
      </c>
      <c r="AB3752" t="n">
        <v>68</v>
      </c>
      <c r="AC3752" t="n">
        <v>83</v>
      </c>
      <c r="AD3752" t="n">
        <v>248</v>
      </c>
      <c r="AE3752" t="n">
        <v>79</v>
      </c>
      <c r="AF3752" t="n">
        <v>82</v>
      </c>
      <c r="AG3752" t="n">
        <v>76</v>
      </c>
      <c r="AH3752" t="n">
        <v>77</v>
      </c>
      <c r="AI3752" t="n">
        <v>314</v>
      </c>
      <c r="AJ3752" t="n">
        <v>78</v>
      </c>
      <c r="AK3752" t="n">
        <v>77</v>
      </c>
    </row>
    <row r="3753">
      <c r="A3753" t="inlineStr">
        <is>
          <t>Private equity</t>
        </is>
      </c>
      <c r="C3753" t="inlineStr">
        <is>
          <t>Million</t>
        </is>
      </c>
      <c r="D3753" t="inlineStr">
        <is>
          <t>QQQQ</t>
        </is>
      </c>
      <c r="S3753" t="n">
        <v>14</v>
      </c>
      <c r="T3753" t="n">
        <v>56</v>
      </c>
      <c r="U3753" t="n">
        <v>13</v>
      </c>
      <c r="V3753" t="n">
        <v>14</v>
      </c>
      <c r="W3753" t="n">
        <v>13</v>
      </c>
      <c r="X3753" t="n">
        <v>25</v>
      </c>
      <c r="Y3753" t="n">
        <v>65</v>
      </c>
      <c r="Z3753" t="n">
        <v>27</v>
      </c>
      <c r="AA3753" t="n">
        <v>30</v>
      </c>
      <c r="AB3753" t="n">
        <v>30</v>
      </c>
      <c r="AC3753" t="n">
        <v>32</v>
      </c>
      <c r="AD3753" t="n">
        <v>119</v>
      </c>
      <c r="AE3753" t="n">
        <v>32</v>
      </c>
      <c r="AF3753" t="n">
        <v>32</v>
      </c>
      <c r="AG3753" t="n">
        <v>29</v>
      </c>
      <c r="AH3753" t="n">
        <v>28</v>
      </c>
      <c r="AI3753" t="n">
        <v>121</v>
      </c>
      <c r="AJ3753" t="n">
        <v>26</v>
      </c>
      <c r="AK3753" t="n">
        <v>25</v>
      </c>
    </row>
    <row r="3754">
      <c r="A3754" t="inlineStr">
        <is>
          <t>Total</t>
        </is>
      </c>
      <c r="C3754" t="inlineStr">
        <is>
          <t>Million</t>
        </is>
      </c>
      <c r="D3754" t="inlineStr">
        <is>
          <t>QQQQ</t>
        </is>
      </c>
      <c r="S3754" t="n">
        <v>82</v>
      </c>
      <c r="T3754" t="n">
        <v>333</v>
      </c>
      <c r="U3754" t="n">
        <v>100</v>
      </c>
      <c r="V3754" t="n">
        <v>107</v>
      </c>
      <c r="W3754" t="n">
        <v>110</v>
      </c>
      <c r="X3754" t="n">
        <v>125</v>
      </c>
      <c r="Y3754" t="n">
        <v>439</v>
      </c>
      <c r="Z3754" t="n">
        <v>130</v>
      </c>
      <c r="AA3754" t="n">
        <v>141</v>
      </c>
      <c r="AB3754" t="n">
        <v>157</v>
      </c>
      <c r="AC3754" t="n">
        <v>173</v>
      </c>
      <c r="AD3754" t="n">
        <v>601</v>
      </c>
      <c r="AE3754" t="n">
        <v>168</v>
      </c>
      <c r="AF3754" t="n">
        <v>170</v>
      </c>
      <c r="AG3754" t="n">
        <v>158</v>
      </c>
      <c r="AH3754" t="n">
        <v>159</v>
      </c>
      <c r="AI3754" t="n">
        <v>655</v>
      </c>
      <c r="AJ3754" t="n">
        <v>156</v>
      </c>
      <c r="AK3754" t="n">
        <v>154</v>
      </c>
    </row>
    <row r="3755">
      <c r="A3755" t="inlineStr">
        <is>
          <t>Total-c</t>
        </is>
      </c>
      <c r="S3755">
        <f>SUM(S3751:S3753)</f>
        <v/>
      </c>
      <c r="T3755">
        <f>SUM(T3751:T3753)</f>
        <v/>
      </c>
      <c r="U3755">
        <f>SUM(U3751:U3753)</f>
        <v/>
      </c>
      <c r="V3755">
        <f>SUM(V3751:V3753)</f>
        <v/>
      </c>
      <c r="W3755">
        <f>SUM(W3751:W3753)</f>
        <v/>
      </c>
      <c r="X3755">
        <f>SUM(X3751:X3753)</f>
        <v/>
      </c>
      <c r="Y3755">
        <f>SUM(Y3751:Y3753)</f>
        <v/>
      </c>
      <c r="Z3755">
        <f>SUM(Z3751:Z3753)</f>
        <v/>
      </c>
      <c r="AA3755">
        <f>SUM(AA3751:AA3753)</f>
        <v/>
      </c>
      <c r="AB3755">
        <f>SUM(AB3751:AB3753)</f>
        <v/>
      </c>
      <c r="AC3755">
        <f>SUM(AC3751:AC3753)</f>
        <v/>
      </c>
      <c r="AD3755">
        <f>SUM(AD3751:AD3753)</f>
        <v/>
      </c>
      <c r="AE3755">
        <f>SUM(AE3751:AE3753)</f>
        <v/>
      </c>
      <c r="AF3755">
        <f>SUM(AF3751:AF3753)</f>
        <v/>
      </c>
      <c r="AG3755">
        <f>SUM(AG3751:AG3753)</f>
        <v/>
      </c>
      <c r="AH3755">
        <f>SUM(AH3751:AH3753)</f>
        <v/>
      </c>
      <c r="AI3755">
        <f>SUM(AI3751:AI3753)</f>
        <v/>
      </c>
      <c r="AJ3755">
        <f>SUM(AJ3751:AJ3753)</f>
        <v/>
      </c>
      <c r="AK3755">
        <f>SUM(AK3751:AK3753)</f>
        <v/>
      </c>
    </row>
    <row r="3756">
      <c r="A3756" t="inlineStr">
        <is>
          <t>Sum check</t>
        </is>
      </c>
      <c r="S3756">
        <f>S3754-S3755</f>
        <v/>
      </c>
      <c r="T3756">
        <f>T3754-T3755</f>
        <v/>
      </c>
      <c r="U3756">
        <f>U3754-U3755</f>
        <v/>
      </c>
      <c r="V3756">
        <f>V3754-V3755</f>
        <v/>
      </c>
      <c r="W3756">
        <f>W3754-W3755</f>
        <v/>
      </c>
      <c r="X3756">
        <f>X3754-X3755</f>
        <v/>
      </c>
      <c r="Y3756">
        <f>Y3754-Y3755</f>
        <v/>
      </c>
      <c r="Z3756">
        <f>Z3754-Z3755</f>
        <v/>
      </c>
      <c r="AA3756">
        <f>AA3754-AA3755</f>
        <v/>
      </c>
      <c r="AB3756">
        <f>AB3754-AB3755</f>
        <v/>
      </c>
      <c r="AC3756">
        <f>AC3754-AC3755</f>
        <v/>
      </c>
      <c r="AD3756">
        <f>AD3754-AD3755</f>
        <v/>
      </c>
      <c r="AE3756">
        <f>AE3754-AE3755</f>
        <v/>
      </c>
      <c r="AF3756">
        <f>AF3754-AF3755</f>
        <v/>
      </c>
      <c r="AG3756">
        <f>AG3754-AG3755</f>
        <v/>
      </c>
      <c r="AH3756">
        <f>AH3754-AH3755</f>
        <v/>
      </c>
      <c r="AI3756">
        <f>AI3754-AI3755</f>
        <v/>
      </c>
      <c r="AJ3756">
        <f>AJ3754-AJ3755</f>
        <v/>
      </c>
      <c r="AK3756">
        <f>AK3754-AK3755</f>
        <v/>
      </c>
    </row>
    <row r="3758">
      <c r="A3758" t="inlineStr">
        <is>
          <t>Credit and core plus</t>
        </is>
      </c>
      <c r="C3758" t="inlineStr">
        <is>
          <t>Million</t>
        </is>
      </c>
      <c r="D3758" t="inlineStr">
        <is>
          <t>QQQQ</t>
        </is>
      </c>
      <c r="S3758" t="n">
        <v>6</v>
      </c>
      <c r="T3758" t="n">
        <v>19</v>
      </c>
      <c r="U3758" t="n">
        <v>4</v>
      </c>
      <c r="V3758" t="n">
        <v>4</v>
      </c>
      <c r="W3758" t="n">
        <v>9</v>
      </c>
      <c r="X3758" t="n">
        <v>5</v>
      </c>
      <c r="Y3758" t="n">
        <v>20</v>
      </c>
      <c r="Z3758" t="n">
        <v>8</v>
      </c>
      <c r="AA3758" t="n">
        <v>7</v>
      </c>
      <c r="AB3758" t="n">
        <v>14</v>
      </c>
    </row>
    <row r="3759">
      <c r="A3759" t="inlineStr">
        <is>
          <t>Co-investments and other funds</t>
        </is>
      </c>
      <c r="C3759" t="inlineStr">
        <is>
          <t>Million</t>
        </is>
      </c>
      <c r="D3759" t="inlineStr">
        <is>
          <t>QQQQ</t>
        </is>
      </c>
      <c r="S3759" t="n">
        <v>17</v>
      </c>
      <c r="T3759" t="n">
        <v>82</v>
      </c>
      <c r="U3759" t="n">
        <v>20</v>
      </c>
      <c r="V3759" t="n">
        <v>17</v>
      </c>
      <c r="W3759" t="n">
        <v>17</v>
      </c>
      <c r="X3759" t="n">
        <v>24</v>
      </c>
      <c r="Y3759" t="n">
        <v>83</v>
      </c>
      <c r="Z3759" t="n">
        <v>25</v>
      </c>
      <c r="AA3759" t="n">
        <v>28</v>
      </c>
      <c r="AB3759" t="n">
        <v>20</v>
      </c>
      <c r="AC3759" t="n">
        <v>28</v>
      </c>
      <c r="AD3759" t="n">
        <v>104</v>
      </c>
      <c r="AE3759" t="n">
        <v>21</v>
      </c>
      <c r="AF3759" t="n">
        <v>20</v>
      </c>
      <c r="AG3759" t="n">
        <v>22</v>
      </c>
      <c r="AH3759" t="n">
        <v>27</v>
      </c>
      <c r="AI3759" t="n">
        <v>90</v>
      </c>
      <c r="AJ3759" t="n">
        <v>24</v>
      </c>
      <c r="AK3759" t="n">
        <v>24</v>
      </c>
    </row>
    <row r="3760">
      <c r="A3760" t="inlineStr">
        <is>
          <t>Total</t>
        </is>
      </c>
      <c r="C3760" t="inlineStr">
        <is>
          <t>Million</t>
        </is>
      </c>
      <c r="D3760" t="inlineStr">
        <is>
          <t>QQQQ</t>
        </is>
      </c>
      <c r="S3760" t="n">
        <v>105</v>
      </c>
      <c r="T3760" t="n">
        <v>434</v>
      </c>
      <c r="U3760" t="n">
        <v>124</v>
      </c>
      <c r="V3760" t="n">
        <v>128</v>
      </c>
      <c r="W3760" t="n">
        <v>136</v>
      </c>
      <c r="X3760" t="n">
        <v>154</v>
      </c>
      <c r="Y3760" t="n">
        <v>542</v>
      </c>
      <c r="Z3760" t="n">
        <v>163</v>
      </c>
      <c r="AA3760" t="n">
        <v>176</v>
      </c>
      <c r="AB3760" t="n">
        <v>191</v>
      </c>
      <c r="AC3760" t="n">
        <v>201</v>
      </c>
      <c r="AD3760" t="n">
        <v>705</v>
      </c>
      <c r="AE3760" t="n">
        <v>189</v>
      </c>
      <c r="AF3760" t="n">
        <v>190</v>
      </c>
      <c r="AG3760" t="n">
        <v>180</v>
      </c>
      <c r="AH3760" t="n">
        <v>186</v>
      </c>
      <c r="AI3760" t="n">
        <v>745</v>
      </c>
      <c r="AJ3760" t="n">
        <v>180</v>
      </c>
      <c r="AK3760" t="n">
        <v>178</v>
      </c>
    </row>
    <row r="3761">
      <c r="A3761" t="inlineStr">
        <is>
          <t>Total-c</t>
        </is>
      </c>
      <c r="S3761">
        <f>SUM(S3754,S3759,S3758)</f>
        <v/>
      </c>
      <c r="T3761">
        <f>SUM(T3754,T3759,T3758)</f>
        <v/>
      </c>
      <c r="U3761">
        <f>SUM(U3754,U3759,U3758)</f>
        <v/>
      </c>
      <c r="V3761">
        <f>SUM(V3754,V3759,V3758)</f>
        <v/>
      </c>
      <c r="W3761">
        <f>SUM(W3754,W3759,W3758)</f>
        <v/>
      </c>
      <c r="X3761">
        <f>SUM(X3754,X3759,X3758)</f>
        <v/>
      </c>
      <c r="Y3761">
        <f>SUM(Y3754,Y3759,Y3758)</f>
        <v/>
      </c>
      <c r="Z3761">
        <f>SUM(Z3754,Z3759,Z3758)</f>
        <v/>
      </c>
      <c r="AA3761">
        <f>SUM(AA3754,AA3759,AA3758)</f>
        <v/>
      </c>
      <c r="AB3761">
        <f>SUM(AB3754,AB3759,AB3758)</f>
        <v/>
      </c>
      <c r="AC3761">
        <f>SUM(AC3754,AC3759,AC3758)</f>
        <v/>
      </c>
      <c r="AD3761">
        <f>SUM(AD3754,AD3759,AD3758)</f>
        <v/>
      </c>
      <c r="AE3761">
        <f>SUM(AE3754,AE3759,AE3758)</f>
        <v/>
      </c>
      <c r="AF3761">
        <f>SUM(AF3754,AF3759,AF3758)</f>
        <v/>
      </c>
      <c r="AG3761">
        <f>SUM(AG3754,AG3759,AG3758)</f>
        <v/>
      </c>
      <c r="AH3761">
        <f>SUM(AH3754,AH3759,AH3758)</f>
        <v/>
      </c>
      <c r="AI3761">
        <f>SUM(AI3754,AI3759,AI3758)</f>
        <v/>
      </c>
      <c r="AJ3761">
        <f>SUM(AJ3754,AJ3759,AJ3758)</f>
        <v/>
      </c>
      <c r="AK3761">
        <f>SUM(AK3754,AK3759,AK3758)</f>
        <v/>
      </c>
    </row>
    <row r="3762">
      <c r="A3762" t="inlineStr">
        <is>
          <t>Sum check</t>
        </is>
      </c>
      <c r="S3762">
        <f>S3760-S3761</f>
        <v/>
      </c>
      <c r="T3762">
        <f>T3760-T3761</f>
        <v/>
      </c>
      <c r="U3762">
        <f>U3760-U3761</f>
        <v/>
      </c>
      <c r="V3762">
        <f>V3760-V3761</f>
        <v/>
      </c>
      <c r="W3762">
        <f>W3760-W3761</f>
        <v/>
      </c>
      <c r="X3762">
        <f>X3760-X3761</f>
        <v/>
      </c>
      <c r="Y3762">
        <f>Y3760-Y3761</f>
        <v/>
      </c>
      <c r="Z3762">
        <f>Z3760-Z3761</f>
        <v/>
      </c>
      <c r="AA3762">
        <f>AA3760-AA3761</f>
        <v/>
      </c>
      <c r="AB3762">
        <f>AB3760-AB3761</f>
        <v/>
      </c>
      <c r="AC3762">
        <f>AC3760-AC3761</f>
        <v/>
      </c>
      <c r="AD3762">
        <f>AD3760-AD3761</f>
        <v/>
      </c>
      <c r="AE3762">
        <f>AE3760-AE3761</f>
        <v/>
      </c>
      <c r="AF3762">
        <f>AF3760-AF3761</f>
        <v/>
      </c>
      <c r="AG3762">
        <f>AG3760-AG3761</f>
        <v/>
      </c>
      <c r="AH3762">
        <f>AH3760-AH3761</f>
        <v/>
      </c>
      <c r="AI3762">
        <f>AI3760-AI3761</f>
        <v/>
      </c>
      <c r="AJ3762">
        <f>AJ3760-AJ3761</f>
        <v/>
      </c>
      <c r="AK3762">
        <f>AK3760-AK3761</f>
        <v/>
      </c>
    </row>
    <row r="3764">
      <c r="A3764" t="inlineStr">
        <is>
          <t>Total</t>
        </is>
      </c>
      <c r="C3764" t="inlineStr">
        <is>
          <t>Million</t>
        </is>
      </c>
      <c r="D3764" t="inlineStr">
        <is>
          <t>QQQQ</t>
        </is>
      </c>
      <c r="W3764" t="n">
        <v>136</v>
      </c>
      <c r="AB3764" t="n">
        <v>191</v>
      </c>
    </row>
    <row r="3766">
      <c r="A3766" t="inlineStr">
        <is>
          <t>Catchup fees</t>
        </is>
      </c>
      <c r="C3766" t="inlineStr">
        <is>
          <t>Million</t>
        </is>
      </c>
      <c r="D3766" t="inlineStr">
        <is>
          <t>QQQQ</t>
        </is>
      </c>
      <c r="W3766" t="n">
        <v>5</v>
      </c>
      <c r="X3766" t="n">
        <v>20</v>
      </c>
      <c r="Y3766" t="n">
        <v>25</v>
      </c>
      <c r="Z3766" t="n">
        <v>9</v>
      </c>
      <c r="AA3766" t="n">
        <v>4</v>
      </c>
      <c r="AB3766" t="n">
        <v>1</v>
      </c>
      <c r="AC3766" t="n">
        <v>18</v>
      </c>
      <c r="AD3766" t="n">
        <v>32</v>
      </c>
      <c r="AE3766" t="n">
        <v>16</v>
      </c>
      <c r="AH3766" t="n">
        <v>6</v>
      </c>
      <c r="AI3766" t="n">
        <v>22</v>
      </c>
    </row>
    <row r="3767">
      <c r="A3767" t="inlineStr">
        <is>
          <t>Transaction and advisory fees</t>
        </is>
      </c>
      <c r="C3767" t="inlineStr">
        <is>
          <t>Million</t>
        </is>
      </c>
      <c r="D3767" t="inlineStr">
        <is>
          <t>QQQQ</t>
        </is>
      </c>
      <c r="S3767" t="n">
        <v>2</v>
      </c>
      <c r="T3767" t="n">
        <v>27</v>
      </c>
      <c r="U3767" t="n">
        <v>1</v>
      </c>
      <c r="V3767" t="n">
        <v>2</v>
      </c>
      <c r="W3767" t="n">
        <v>4</v>
      </c>
      <c r="X3767" t="n">
        <v>7</v>
      </c>
      <c r="Y3767" t="n">
        <v>14</v>
      </c>
      <c r="AA3767" t="n">
        <v>5</v>
      </c>
      <c r="AB3767" t="n">
        <v>14</v>
      </c>
      <c r="AC3767" t="n">
        <v>25</v>
      </c>
      <c r="AD3767" t="n">
        <v>44</v>
      </c>
      <c r="AE3767" t="n">
        <v>6</v>
      </c>
      <c r="AG3767" t="n">
        <v>17</v>
      </c>
      <c r="AH3767" t="n">
        <v>2</v>
      </c>
      <c r="AI3767" t="n">
        <v>25</v>
      </c>
      <c r="AK3767" t="n">
        <v>1</v>
      </c>
    </row>
    <row r="3768">
      <c r="A3768" t="inlineStr">
        <is>
          <t>Total</t>
        </is>
      </c>
      <c r="C3768" t="inlineStr">
        <is>
          <t>Million</t>
        </is>
      </c>
      <c r="D3768" t="inlineStr">
        <is>
          <t>QQQQ</t>
        </is>
      </c>
      <c r="S3768" t="n">
        <v>107</v>
      </c>
      <c r="T3768" t="n">
        <v>461</v>
      </c>
      <c r="U3768" t="n">
        <v>125</v>
      </c>
      <c r="V3768" t="n">
        <v>130</v>
      </c>
      <c r="W3768" t="n">
        <v>145</v>
      </c>
      <c r="X3768" t="n">
        <v>181</v>
      </c>
      <c r="Y3768" t="n">
        <v>581</v>
      </c>
      <c r="Z3768" t="n">
        <v>172</v>
      </c>
      <c r="AA3768" t="n">
        <v>185</v>
      </c>
      <c r="AB3768" t="n">
        <v>206</v>
      </c>
      <c r="AC3768" t="n">
        <v>244</v>
      </c>
      <c r="AD3768" t="n">
        <v>781</v>
      </c>
      <c r="AE3768" t="n">
        <v>211</v>
      </c>
      <c r="AF3768" t="n">
        <v>190</v>
      </c>
      <c r="AG3768" t="n">
        <v>197</v>
      </c>
      <c r="AH3768" t="n">
        <v>194</v>
      </c>
      <c r="AI3768" t="n">
        <v>792</v>
      </c>
      <c r="AJ3768" t="n">
        <v>180</v>
      </c>
      <c r="AK3768" t="n">
        <v>179</v>
      </c>
    </row>
    <row r="3769">
      <c r="A3769" t="inlineStr">
        <is>
          <t>Total-c</t>
        </is>
      </c>
      <c r="S3769">
        <f>SUM(S3766:S3767,S3760)</f>
        <v/>
      </c>
      <c r="T3769">
        <f>SUM(T3766:T3767,T3760)</f>
        <v/>
      </c>
      <c r="U3769">
        <f>SUM(U3766:U3767,U3760)</f>
        <v/>
      </c>
      <c r="V3769">
        <f>SUM(V3766:V3767,V3760)</f>
        <v/>
      </c>
      <c r="W3769">
        <f>SUM(W3766:W3767,W3760)</f>
        <v/>
      </c>
      <c r="X3769">
        <f>SUM(X3766:X3767,X3760)</f>
        <v/>
      </c>
      <c r="Y3769">
        <f>SUM(Y3766:Y3767,Y3760)</f>
        <v/>
      </c>
      <c r="Z3769">
        <f>SUM(Z3766:Z3767,Z3760)</f>
        <v/>
      </c>
      <c r="AA3769">
        <f>SUM(AA3766:AA3767,AA3760)</f>
        <v/>
      </c>
      <c r="AB3769">
        <f>SUM(AB3766:AB3767,AB3760)</f>
        <v/>
      </c>
      <c r="AC3769">
        <f>SUM(AC3766:AC3767,AC3760)</f>
        <v/>
      </c>
      <c r="AD3769">
        <f>SUM(AD3766:AD3767,AD3760)</f>
        <v/>
      </c>
      <c r="AE3769">
        <f>SUM(AE3766:AE3767,AE3760)</f>
        <v/>
      </c>
      <c r="AF3769">
        <f>SUM(AF3766:AF3767,AF3760)</f>
        <v/>
      </c>
      <c r="AG3769">
        <f>SUM(AG3766:AG3767,AG3760)</f>
        <v/>
      </c>
      <c r="AH3769">
        <f>SUM(AH3766:AH3767,AH3760)</f>
        <v/>
      </c>
      <c r="AI3769">
        <f>SUM(AI3766:AI3767,AI3760)</f>
        <v/>
      </c>
      <c r="AJ3769">
        <f>SUM(AJ3766:AJ3767,AJ3760)</f>
        <v/>
      </c>
      <c r="AK3769">
        <f>SUM(AK3766:AK3767,AK3760)</f>
        <v/>
      </c>
    </row>
    <row r="3770">
      <c r="A3770" t="inlineStr">
        <is>
          <t>Sum check</t>
        </is>
      </c>
      <c r="S3770">
        <f>S3768-S3769</f>
        <v/>
      </c>
      <c r="T3770">
        <f>T3768-T3769</f>
        <v/>
      </c>
      <c r="U3770">
        <f>U3768-U3769</f>
        <v/>
      </c>
      <c r="V3770">
        <f>V3768-V3769</f>
        <v/>
      </c>
      <c r="W3770">
        <f>W3768-W3769</f>
        <v/>
      </c>
      <c r="X3770">
        <f>X3768-X3769</f>
        <v/>
      </c>
      <c r="Y3770">
        <f>Y3768-Y3769</f>
        <v/>
      </c>
      <c r="Z3770">
        <f>Z3768-Z3769</f>
        <v/>
      </c>
      <c r="AA3770">
        <f>AA3768-AA3769</f>
        <v/>
      </c>
      <c r="AB3770">
        <f>AB3768-AB3769</f>
        <v/>
      </c>
      <c r="AC3770">
        <f>AC3768-AC3769</f>
        <v/>
      </c>
      <c r="AD3770">
        <f>AD3768-AD3769</f>
        <v/>
      </c>
      <c r="AE3770">
        <f>AE3768-AE3769</f>
        <v/>
      </c>
      <c r="AF3770">
        <f>AF3768-AF3769</f>
        <v/>
      </c>
      <c r="AG3770">
        <f>AG3768-AG3769</f>
        <v/>
      </c>
      <c r="AH3770">
        <f>AH3768-AH3769</f>
        <v/>
      </c>
      <c r="AI3770">
        <f>AI3768-AI3769</f>
        <v/>
      </c>
      <c r="AJ3770">
        <f>AJ3768-AJ3769</f>
        <v/>
      </c>
      <c r="AK3770">
        <f>AK3768-AK3769</f>
        <v/>
      </c>
    </row>
    <row r="3772">
      <c r="A3772" t="inlineStr">
        <is>
          <t>Total</t>
        </is>
      </c>
      <c r="C3772" t="inlineStr">
        <is>
          <t>Million</t>
        </is>
      </c>
      <c r="D3772" t="inlineStr">
        <is>
          <t>QQQQ</t>
        </is>
      </c>
      <c r="W3772" t="n">
        <v>145</v>
      </c>
      <c r="AB3772" t="n">
        <v>206</v>
      </c>
    </row>
    <row r="3774">
      <c r="A3774" t="inlineStr">
        <is>
          <t>Credit strategies</t>
        </is>
      </c>
    </row>
    <row r="3775">
      <c r="A3775" t="inlineStr">
        <is>
          <t>Fee revenues</t>
        </is>
      </c>
      <c r="C3775" t="inlineStr">
        <is>
          <t>Million</t>
        </is>
      </c>
      <c r="D3775" t="inlineStr">
        <is>
          <t>QQQQ</t>
        </is>
      </c>
    </row>
    <row r="3776">
      <c r="A3776" t="inlineStr">
        <is>
          <t>Longterm private funds</t>
        </is>
      </c>
      <c r="C3776" t="inlineStr">
        <is>
          <t>Million</t>
        </is>
      </c>
      <c r="D3776" t="inlineStr">
        <is>
          <t>QQQQ</t>
        </is>
      </c>
      <c r="AC3776" t="n">
        <v>118</v>
      </c>
      <c r="AD3776" t="n">
        <v>118</v>
      </c>
      <c r="AE3776" t="n">
        <v>141</v>
      </c>
      <c r="AF3776" t="n">
        <v>141</v>
      </c>
      <c r="AG3776" t="n">
        <v>147</v>
      </c>
      <c r="AH3776" t="n">
        <v>151</v>
      </c>
      <c r="AI3776" t="n">
        <v>580</v>
      </c>
      <c r="AJ3776" t="n">
        <v>164</v>
      </c>
      <c r="AK3776" t="n">
        <v>175</v>
      </c>
    </row>
    <row r="3777">
      <c r="A3777" t="inlineStr">
        <is>
          <t>Perpetual strategies</t>
        </is>
      </c>
      <c r="C3777" t="inlineStr">
        <is>
          <t>Million</t>
        </is>
      </c>
      <c r="D3777" t="inlineStr">
        <is>
          <t>QQQQ</t>
        </is>
      </c>
      <c r="AC3777" t="n">
        <v>30</v>
      </c>
      <c r="AD3777" t="n">
        <v>30</v>
      </c>
      <c r="AE3777" t="n">
        <v>25</v>
      </c>
      <c r="AF3777" t="n">
        <v>34</v>
      </c>
      <c r="AG3777" t="n">
        <v>35</v>
      </c>
      <c r="AH3777" t="n">
        <v>32</v>
      </c>
      <c r="AI3777" t="n">
        <v>126</v>
      </c>
      <c r="AJ3777" t="n">
        <v>38</v>
      </c>
      <c r="AK3777" t="n">
        <v>37</v>
      </c>
    </row>
    <row r="3778">
      <c r="A3778" t="inlineStr">
        <is>
          <t>Other</t>
        </is>
      </c>
      <c r="C3778" t="inlineStr">
        <is>
          <t>Million</t>
        </is>
      </c>
      <c r="D3778" t="inlineStr">
        <is>
          <t>QQQQ</t>
        </is>
      </c>
      <c r="AC3778" t="n">
        <v>49</v>
      </c>
      <c r="AD3778" t="n">
        <v>49</v>
      </c>
      <c r="AE3778" t="n">
        <v>47</v>
      </c>
      <c r="AF3778" t="n">
        <v>43</v>
      </c>
      <c r="AG3778" t="n">
        <v>50</v>
      </c>
      <c r="AH3778" t="n">
        <v>51</v>
      </c>
      <c r="AI3778" t="n">
        <v>191</v>
      </c>
      <c r="AJ3778" t="n">
        <v>51</v>
      </c>
      <c r="AK3778" t="n">
        <v>51</v>
      </c>
    </row>
    <row r="3779">
      <c r="A3779" t="inlineStr">
        <is>
          <t>Total</t>
        </is>
      </c>
      <c r="C3779" t="inlineStr">
        <is>
          <t>Million</t>
        </is>
      </c>
      <c r="D3779" t="inlineStr">
        <is>
          <t>QQQQ</t>
        </is>
      </c>
      <c r="AC3779" t="n">
        <v>197</v>
      </c>
      <c r="AD3779" t="n">
        <v>197</v>
      </c>
      <c r="AE3779" t="n">
        <v>213</v>
      </c>
      <c r="AF3779" t="n">
        <v>218</v>
      </c>
      <c r="AG3779" t="n">
        <v>232</v>
      </c>
      <c r="AH3779" t="n">
        <v>234</v>
      </c>
      <c r="AI3779" t="n">
        <v>897</v>
      </c>
      <c r="AJ3779" t="n">
        <v>253</v>
      </c>
      <c r="AK3779" t="n">
        <v>263</v>
      </c>
    </row>
    <row r="3780">
      <c r="A3780" t="inlineStr">
        <is>
          <t>Total-c</t>
        </is>
      </c>
      <c r="AC3780">
        <f>SUM(AC3775:AC3778)</f>
        <v/>
      </c>
      <c r="AD3780">
        <f>SUM(AD3775:AD3778)</f>
        <v/>
      </c>
      <c r="AE3780">
        <f>SUM(AE3775:AE3778)</f>
        <v/>
      </c>
      <c r="AF3780">
        <f>SUM(AF3775:AF3778)</f>
        <v/>
      </c>
      <c r="AG3780">
        <f>SUM(AG3775:AG3778)</f>
        <v/>
      </c>
      <c r="AH3780">
        <f>SUM(AH3775:AH3778)</f>
        <v/>
      </c>
      <c r="AI3780">
        <f>SUM(AI3775:AI3778)</f>
        <v/>
      </c>
      <c r="AJ3780">
        <f>SUM(AJ3775:AJ3778)</f>
        <v/>
      </c>
      <c r="AK3780">
        <f>SUM(AK3775:AK3778)</f>
        <v/>
      </c>
    </row>
    <row r="3781">
      <c r="A3781" t="inlineStr">
        <is>
          <t>Sum check</t>
        </is>
      </c>
      <c r="AC3781">
        <f>AC3779-AC3780</f>
        <v/>
      </c>
      <c r="AD3781">
        <f>AD3779-AD3780</f>
        <v/>
      </c>
      <c r="AE3781">
        <f>AE3779-AE3780</f>
        <v/>
      </c>
      <c r="AF3781">
        <f>AF3779-AF3780</f>
        <v/>
      </c>
      <c r="AG3781">
        <f>AG3779-AG3780</f>
        <v/>
      </c>
      <c r="AH3781">
        <f>AH3779-AH3780</f>
        <v/>
      </c>
      <c r="AI3781">
        <f>AI3779-AI3780</f>
        <v/>
      </c>
      <c r="AJ3781">
        <f>AJ3779-AJ3780</f>
        <v/>
      </c>
      <c r="AK3781">
        <f>AK3779-AK3780</f>
        <v/>
      </c>
    </row>
    <row r="3783">
      <c r="A3783" t="inlineStr">
        <is>
          <t>Brookfield</t>
        </is>
      </c>
      <c r="C3783" t="inlineStr">
        <is>
          <t>Million</t>
        </is>
      </c>
      <c r="D3783" t="inlineStr">
        <is>
          <t>QQQQ</t>
        </is>
      </c>
      <c r="AC3783" t="n">
        <v>121</v>
      </c>
      <c r="AD3783" t="n">
        <v>121</v>
      </c>
      <c r="AE3783" t="n">
        <v>132</v>
      </c>
      <c r="AF3783" t="n">
        <v>134</v>
      </c>
      <c r="AG3783" t="n">
        <v>143</v>
      </c>
      <c r="AH3783" t="n">
        <v>144</v>
      </c>
      <c r="AI3783" t="n">
        <v>553</v>
      </c>
      <c r="AJ3783" t="n">
        <v>156</v>
      </c>
      <c r="AK3783" t="n">
        <v>163</v>
      </c>
    </row>
    <row r="3784">
      <c r="A3784" t="inlineStr">
        <is>
          <t>No Brookfield shareholders</t>
        </is>
      </c>
      <c r="C3784" t="inlineStr">
        <is>
          <t>Million</t>
        </is>
      </c>
      <c r="D3784" t="inlineStr">
        <is>
          <t>QQQQ</t>
        </is>
      </c>
      <c r="AC3784" t="n">
        <v>76</v>
      </c>
      <c r="AD3784" t="n">
        <v>76</v>
      </c>
      <c r="AE3784" t="n">
        <v>81</v>
      </c>
      <c r="AF3784" t="n">
        <v>84</v>
      </c>
      <c r="AG3784" t="n">
        <v>89</v>
      </c>
      <c r="AH3784" t="n">
        <v>90</v>
      </c>
      <c r="AI3784" t="n">
        <v>344</v>
      </c>
      <c r="AJ3784" t="n">
        <v>97</v>
      </c>
      <c r="AK3784" t="n">
        <v>100</v>
      </c>
    </row>
    <row r="3785">
      <c r="A3785" t="inlineStr">
        <is>
          <t>Total</t>
        </is>
      </c>
      <c r="C3785" t="inlineStr">
        <is>
          <t>Million</t>
        </is>
      </c>
      <c r="D3785" t="inlineStr">
        <is>
          <t>QQQQ</t>
        </is>
      </c>
      <c r="AC3785" t="n">
        <v>197</v>
      </c>
      <c r="AD3785" t="n">
        <v>197</v>
      </c>
      <c r="AE3785" t="n">
        <v>213</v>
      </c>
      <c r="AF3785" t="n">
        <v>218</v>
      </c>
      <c r="AG3785" t="n">
        <v>232</v>
      </c>
      <c r="AH3785" t="n">
        <v>234</v>
      </c>
      <c r="AI3785" t="n">
        <v>897</v>
      </c>
      <c r="AJ3785" t="n">
        <v>253</v>
      </c>
      <c r="AK3785" t="n">
        <v>263</v>
      </c>
    </row>
    <row r="3786">
      <c r="A3786" t="inlineStr">
        <is>
          <t>Total-c</t>
        </is>
      </c>
      <c r="AC3786">
        <f>SUM(AC3783:AC3784)</f>
        <v/>
      </c>
      <c r="AD3786">
        <f>SUM(AD3783:AD3784)</f>
        <v/>
      </c>
      <c r="AE3786">
        <f>SUM(AE3783:AE3784)</f>
        <v/>
      </c>
      <c r="AF3786">
        <f>SUM(AF3783:AF3784)</f>
        <v/>
      </c>
      <c r="AG3786">
        <f>SUM(AG3783:AG3784)</f>
        <v/>
      </c>
      <c r="AH3786">
        <f>SUM(AH3783:AH3784)</f>
        <v/>
      </c>
      <c r="AI3786">
        <f>SUM(AI3783:AI3784)</f>
        <v/>
      </c>
      <c r="AJ3786">
        <f>SUM(AJ3783:AJ3784)</f>
        <v/>
      </c>
      <c r="AK3786">
        <f>SUM(AK3783:AK3784)</f>
        <v/>
      </c>
    </row>
    <row r="3787">
      <c r="A3787" t="inlineStr">
        <is>
          <t>Sum check</t>
        </is>
      </c>
      <c r="AC3787">
        <f>AC3785-AC3786</f>
        <v/>
      </c>
      <c r="AD3787">
        <f>AD3785-AD3786</f>
        <v/>
      </c>
      <c r="AE3787">
        <f>AE3785-AE3786</f>
        <v/>
      </c>
      <c r="AF3787">
        <f>AF3785-AF3786</f>
        <v/>
      </c>
      <c r="AG3787">
        <f>AG3785-AG3786</f>
        <v/>
      </c>
      <c r="AH3787">
        <f>AH3785-AH3786</f>
        <v/>
      </c>
      <c r="AI3787">
        <f>AI3785-AI3786</f>
        <v/>
      </c>
      <c r="AJ3787">
        <f>AJ3785-AJ3786</f>
        <v/>
      </c>
      <c r="AK3787">
        <f>AK3785-AK3786</f>
        <v/>
      </c>
    </row>
    <row r="3789">
      <c r="A3789" t="inlineStr">
        <is>
          <t>Public securities</t>
        </is>
      </c>
    </row>
    <row r="3790">
      <c r="A3790" t="inlineStr">
        <is>
          <t>Mutual funds</t>
        </is>
      </c>
      <c r="C3790" t="inlineStr">
        <is>
          <t>Million</t>
        </is>
      </c>
      <c r="D3790" t="inlineStr">
        <is>
          <t>QQQQ</t>
        </is>
      </c>
      <c r="S3790" t="n">
        <v>12</v>
      </c>
      <c r="T3790" t="n">
        <v>45</v>
      </c>
      <c r="U3790" t="n">
        <v>17</v>
      </c>
      <c r="V3790" t="n">
        <v>19</v>
      </c>
      <c r="W3790" t="n">
        <v>19</v>
      </c>
      <c r="X3790" t="n">
        <v>18</v>
      </c>
      <c r="Y3790" t="n">
        <v>74</v>
      </c>
      <c r="Z3790" t="n">
        <v>17</v>
      </c>
      <c r="AA3790" t="n">
        <v>18</v>
      </c>
      <c r="AB3790" t="n">
        <v>16</v>
      </c>
      <c r="AC3790" t="n">
        <v>15</v>
      </c>
      <c r="AD3790" t="n">
        <v>66</v>
      </c>
      <c r="AE3790" t="n">
        <v>13</v>
      </c>
      <c r="AF3790" t="n">
        <v>9</v>
      </c>
      <c r="AG3790" t="n">
        <v>9</v>
      </c>
      <c r="AH3790" t="n">
        <v>9</v>
      </c>
      <c r="AI3790" t="n">
        <v>40</v>
      </c>
      <c r="AJ3790" t="n">
        <v>10</v>
      </c>
      <c r="AK3790" t="n">
        <v>10</v>
      </c>
    </row>
    <row r="3791">
      <c r="A3791" t="inlineStr">
        <is>
          <t>Separately managed accounts</t>
        </is>
      </c>
      <c r="C3791" t="inlineStr">
        <is>
          <t>Million</t>
        </is>
      </c>
      <c r="D3791" t="inlineStr">
        <is>
          <t>QQQQ</t>
        </is>
      </c>
      <c r="S3791" t="n">
        <v>9</v>
      </c>
      <c r="T3791" t="n">
        <v>34</v>
      </c>
      <c r="U3791" t="n">
        <v>9</v>
      </c>
      <c r="V3791" t="n">
        <v>10</v>
      </c>
      <c r="W3791" t="n">
        <v>10</v>
      </c>
      <c r="X3791" t="n">
        <v>9</v>
      </c>
      <c r="Y3791" t="n">
        <v>38</v>
      </c>
      <c r="Z3791" t="n">
        <v>9</v>
      </c>
      <c r="AA3791" t="n">
        <v>9</v>
      </c>
      <c r="AB3791" t="n">
        <v>11</v>
      </c>
      <c r="AC3791" t="n">
        <v>11</v>
      </c>
      <c r="AD3791" t="n">
        <v>40</v>
      </c>
      <c r="AE3791" t="n">
        <v>11</v>
      </c>
      <c r="AF3791" t="n">
        <v>8</v>
      </c>
      <c r="AG3791" t="n">
        <v>10</v>
      </c>
      <c r="AH3791" t="n">
        <v>10</v>
      </c>
      <c r="AI3791" t="n">
        <v>39</v>
      </c>
      <c r="AJ3791" t="n">
        <v>10</v>
      </c>
      <c r="AK3791" t="n">
        <v>11</v>
      </c>
    </row>
    <row r="3792">
      <c r="A3792" t="inlineStr">
        <is>
          <t>Other</t>
        </is>
      </c>
      <c r="C3792" t="inlineStr">
        <is>
          <t>Million</t>
        </is>
      </c>
      <c r="D3792" t="inlineStr">
        <is>
          <t>QQQQ</t>
        </is>
      </c>
      <c r="S3792" t="n">
        <v>1</v>
      </c>
      <c r="T3792" t="n">
        <v>6</v>
      </c>
      <c r="U3792" t="n">
        <v>1</v>
      </c>
      <c r="V3792" t="n">
        <v>1</v>
      </c>
      <c r="W3792" t="n">
        <v>3</v>
      </c>
      <c r="X3792" t="n">
        <v>1</v>
      </c>
      <c r="Y3792" t="n">
        <v>5</v>
      </c>
      <c r="Z3792" t="n">
        <v>1</v>
      </c>
      <c r="AA3792" t="n">
        <v>2</v>
      </c>
      <c r="AB3792" t="n">
        <v>2</v>
      </c>
      <c r="AC3792" t="n">
        <v>1</v>
      </c>
      <c r="AD3792" t="n">
        <v>6</v>
      </c>
      <c r="AE3792" t="n">
        <v>1</v>
      </c>
      <c r="AF3792" t="n">
        <v>1</v>
      </c>
      <c r="AG3792" t="n">
        <v>1</v>
      </c>
      <c r="AH3792" t="n">
        <v>2</v>
      </c>
      <c r="AI3792" t="n">
        <v>5</v>
      </c>
      <c r="AJ3792" t="n">
        <v>2</v>
      </c>
      <c r="AK3792" t="n">
        <v>2</v>
      </c>
    </row>
    <row r="3793">
      <c r="A3793" t="inlineStr">
        <is>
          <t>Total</t>
        </is>
      </c>
      <c r="C3793" t="inlineStr">
        <is>
          <t>Million</t>
        </is>
      </c>
      <c r="D3793" t="inlineStr">
        <is>
          <t>QQQQ</t>
        </is>
      </c>
      <c r="S3793" t="n">
        <v>22</v>
      </c>
      <c r="T3793" t="n">
        <v>85</v>
      </c>
      <c r="U3793" t="n">
        <v>27</v>
      </c>
      <c r="V3793" t="n">
        <v>30</v>
      </c>
      <c r="W3793" t="n">
        <v>32</v>
      </c>
      <c r="X3793" t="n">
        <v>28</v>
      </c>
      <c r="Y3793" t="n">
        <v>117</v>
      </c>
      <c r="Z3793" t="n">
        <v>27</v>
      </c>
      <c r="AA3793" t="n">
        <v>29</v>
      </c>
      <c r="AB3793" t="n">
        <v>29</v>
      </c>
      <c r="AC3793" t="n">
        <v>27</v>
      </c>
      <c r="AD3793" t="n">
        <v>112</v>
      </c>
      <c r="AE3793" t="n">
        <v>25</v>
      </c>
      <c r="AF3793" t="n">
        <v>18</v>
      </c>
      <c r="AG3793" t="n">
        <v>20</v>
      </c>
      <c r="AH3793" t="n">
        <v>21</v>
      </c>
      <c r="AI3793" t="n">
        <v>84</v>
      </c>
      <c r="AJ3793" t="n">
        <v>22</v>
      </c>
      <c r="AK3793" t="n">
        <v>23</v>
      </c>
    </row>
    <row r="3794">
      <c r="A3794" t="inlineStr">
        <is>
          <t>Total-c</t>
        </is>
      </c>
      <c r="S3794">
        <f>SUM(S3790:S3792)</f>
        <v/>
      </c>
      <c r="T3794">
        <f>SUM(T3790:T3792)</f>
        <v/>
      </c>
      <c r="U3794">
        <f>SUM(U3790:U3792)</f>
        <v/>
      </c>
      <c r="V3794">
        <f>SUM(V3790:V3792)</f>
        <v/>
      </c>
      <c r="W3794">
        <f>SUM(W3790:W3792)</f>
        <v/>
      </c>
      <c r="X3794">
        <f>SUM(X3790:X3792)</f>
        <v/>
      </c>
      <c r="Y3794">
        <f>SUM(Y3790:Y3792)</f>
        <v/>
      </c>
      <c r="Z3794">
        <f>SUM(Z3790:Z3792)</f>
        <v/>
      </c>
      <c r="AA3794">
        <f>SUM(AA3790:AA3792)</f>
        <v/>
      </c>
      <c r="AB3794">
        <f>SUM(AB3790:AB3792)</f>
        <v/>
      </c>
      <c r="AC3794">
        <f>SUM(AC3790:AC3792)</f>
        <v/>
      </c>
      <c r="AD3794">
        <f>SUM(AD3790:AD3792)</f>
        <v/>
      </c>
      <c r="AE3794">
        <f>SUM(AE3790:AE3792)</f>
        <v/>
      </c>
      <c r="AF3794">
        <f>SUM(AF3790:AF3792)</f>
        <v/>
      </c>
      <c r="AG3794">
        <f>SUM(AG3790:AG3792)</f>
        <v/>
      </c>
      <c r="AH3794">
        <f>SUM(AH3790:AH3792)</f>
        <v/>
      </c>
      <c r="AI3794">
        <f>SUM(AI3790:AI3792)</f>
        <v/>
      </c>
      <c r="AJ3794">
        <f>SUM(AJ3790:AJ3792)</f>
        <v/>
      </c>
      <c r="AK3794">
        <f>SUM(AK3790:AK3792)</f>
        <v/>
      </c>
    </row>
    <row r="3795">
      <c r="A3795" t="inlineStr">
        <is>
          <t>Sum check</t>
        </is>
      </c>
      <c r="S3795">
        <f>S3793-S3794</f>
        <v/>
      </c>
      <c r="T3795">
        <f>T3793-T3794</f>
        <v/>
      </c>
      <c r="U3795">
        <f>U3793-U3794</f>
        <v/>
      </c>
      <c r="V3795">
        <f>V3793-V3794</f>
        <v/>
      </c>
      <c r="W3795">
        <f>W3793-W3794</f>
        <v/>
      </c>
      <c r="X3795">
        <f>X3793-X3794</f>
        <v/>
      </c>
      <c r="Y3795">
        <f>Y3793-Y3794</f>
        <v/>
      </c>
      <c r="Z3795">
        <f>Z3793-Z3794</f>
        <v/>
      </c>
      <c r="AA3795">
        <f>AA3793-AA3794</f>
        <v/>
      </c>
      <c r="AB3795">
        <f>AB3793-AB3794</f>
        <v/>
      </c>
      <c r="AC3795">
        <f>AC3793-AC3794</f>
        <v/>
      </c>
      <c r="AD3795">
        <f>AD3793-AD3794</f>
        <v/>
      </c>
      <c r="AE3795">
        <f>AE3793-AE3794</f>
        <v/>
      </c>
      <c r="AF3795">
        <f>AF3793-AF3794</f>
        <v/>
      </c>
      <c r="AG3795">
        <f>AG3793-AG3794</f>
        <v/>
      </c>
      <c r="AH3795">
        <f>AH3793-AH3794</f>
        <v/>
      </c>
      <c r="AI3795">
        <f>AI3793-AI3794</f>
        <v/>
      </c>
      <c r="AJ3795">
        <f>AJ3793-AJ3794</f>
        <v/>
      </c>
      <c r="AK3795">
        <f>AK3793-AK3794</f>
        <v/>
      </c>
    </row>
    <row r="3797">
      <c r="A3797" t="inlineStr">
        <is>
          <t>Perpetual strategies</t>
        </is>
      </c>
    </row>
    <row r="3798">
      <c r="A3798" t="inlineStr">
        <is>
          <t>BPY</t>
        </is>
      </c>
      <c r="C3798" t="inlineStr">
        <is>
          <t>Million</t>
        </is>
      </c>
      <c r="D3798" t="inlineStr">
        <is>
          <t>QQQQ</t>
        </is>
      </c>
      <c r="S3798" t="n">
        <v>40</v>
      </c>
      <c r="T3798" t="n">
        <v>166</v>
      </c>
      <c r="U3798" t="n">
        <v>37</v>
      </c>
      <c r="V3798" t="n">
        <v>34</v>
      </c>
      <c r="W3798" t="n">
        <v>44</v>
      </c>
      <c r="X3798" t="n">
        <v>32</v>
      </c>
      <c r="Y3798" t="n">
        <v>148</v>
      </c>
      <c r="Z3798" t="n">
        <v>41</v>
      </c>
      <c r="AA3798" t="n">
        <v>36</v>
      </c>
      <c r="AB3798" t="n">
        <v>43</v>
      </c>
      <c r="AC3798" t="n">
        <v>45</v>
      </c>
      <c r="AD3798" t="n">
        <v>165</v>
      </c>
      <c r="AE3798" t="n">
        <v>19</v>
      </c>
      <c r="AF3798" t="n">
        <v>23</v>
      </c>
      <c r="AG3798" t="n">
        <v>30</v>
      </c>
      <c r="AH3798" t="n">
        <v>42</v>
      </c>
      <c r="AI3798" t="n">
        <v>114</v>
      </c>
      <c r="AJ3798" t="n">
        <v>53</v>
      </c>
      <c r="AK3798" t="n">
        <v>57</v>
      </c>
    </row>
    <row r="3799">
      <c r="A3799" t="inlineStr">
        <is>
          <t>BEP</t>
        </is>
      </c>
      <c r="C3799" t="inlineStr">
        <is>
          <t>Million</t>
        </is>
      </c>
      <c r="D3799" t="inlineStr">
        <is>
          <t>QQQQ</t>
        </is>
      </c>
      <c r="S3799" t="n">
        <v>24</v>
      </c>
      <c r="T3799" t="n">
        <v>82</v>
      </c>
      <c r="U3799" t="n">
        <v>21</v>
      </c>
      <c r="V3799" t="n">
        <v>23</v>
      </c>
      <c r="W3799" t="n">
        <v>23</v>
      </c>
      <c r="X3799" t="n">
        <v>14</v>
      </c>
      <c r="Y3799" t="n">
        <v>80</v>
      </c>
      <c r="Z3799" t="n">
        <v>20</v>
      </c>
      <c r="AA3799" t="n">
        <v>23</v>
      </c>
      <c r="AB3799" t="n">
        <v>30</v>
      </c>
      <c r="AC3799" t="n">
        <v>33</v>
      </c>
      <c r="AD3799" t="n">
        <v>106</v>
      </c>
      <c r="AE3799" t="n">
        <v>31</v>
      </c>
      <c r="AF3799" t="n">
        <v>36</v>
      </c>
      <c r="AG3799" t="n">
        <v>59</v>
      </c>
      <c r="AH3799" t="n">
        <v>85</v>
      </c>
      <c r="AI3799" t="n">
        <v>211</v>
      </c>
      <c r="AJ3799" t="n">
        <v>81</v>
      </c>
      <c r="AK3799" t="n">
        <v>72</v>
      </c>
    </row>
    <row r="3800">
      <c r="A3800" t="inlineStr">
        <is>
          <t>BIP</t>
        </is>
      </c>
      <c r="C3800" t="inlineStr">
        <is>
          <t>Million</t>
        </is>
      </c>
      <c r="D3800" t="inlineStr">
        <is>
          <t>QQQQ</t>
        </is>
      </c>
      <c r="S3800" t="n">
        <v>64</v>
      </c>
      <c r="T3800" t="n">
        <v>230</v>
      </c>
      <c r="U3800" t="n">
        <v>55</v>
      </c>
      <c r="V3800" t="n">
        <v>52</v>
      </c>
      <c r="W3800" t="n">
        <v>54</v>
      </c>
      <c r="X3800" t="n">
        <v>49</v>
      </c>
      <c r="Y3800" t="n">
        <v>210</v>
      </c>
      <c r="Z3800" t="n">
        <v>58</v>
      </c>
      <c r="AA3800" t="n">
        <v>62</v>
      </c>
      <c r="AB3800" t="n">
        <v>73</v>
      </c>
      <c r="AC3800" t="n">
        <v>73</v>
      </c>
      <c r="AD3800" t="n">
        <v>266</v>
      </c>
      <c r="AE3800" t="n">
        <v>59</v>
      </c>
      <c r="AF3800" t="n">
        <v>69</v>
      </c>
      <c r="AG3800" t="n">
        <v>83</v>
      </c>
      <c r="AH3800" t="n">
        <v>90</v>
      </c>
      <c r="AI3800" t="n">
        <v>301</v>
      </c>
      <c r="AJ3800" t="n">
        <v>92</v>
      </c>
      <c r="AK3800" t="n">
        <v>93</v>
      </c>
    </row>
    <row r="3801">
      <c r="A3801" t="inlineStr">
        <is>
          <t>BBU</t>
        </is>
      </c>
      <c r="C3801" t="inlineStr">
        <is>
          <t>Million</t>
        </is>
      </c>
      <c r="D3801" t="inlineStr">
        <is>
          <t>QQQQ</t>
        </is>
      </c>
      <c r="S3801" t="n">
        <v>11</v>
      </c>
      <c r="T3801" t="n">
        <v>35</v>
      </c>
      <c r="U3801" t="n">
        <v>13</v>
      </c>
      <c r="V3801" t="n">
        <v>13</v>
      </c>
      <c r="W3801" t="n">
        <v>15</v>
      </c>
      <c r="X3801" t="n">
        <v>15</v>
      </c>
      <c r="Y3801" t="n">
        <v>56</v>
      </c>
      <c r="Z3801" t="n">
        <v>12</v>
      </c>
      <c r="AA3801" t="n">
        <v>14</v>
      </c>
      <c r="AB3801" t="n">
        <v>14</v>
      </c>
      <c r="AC3801" t="n">
        <v>19</v>
      </c>
      <c r="AD3801" t="n">
        <v>59</v>
      </c>
      <c r="AE3801" t="n">
        <v>16</v>
      </c>
      <c r="AF3801" t="n">
        <v>16</v>
      </c>
      <c r="AG3801" t="n">
        <v>15</v>
      </c>
      <c r="AH3801" t="n">
        <v>16</v>
      </c>
      <c r="AI3801" t="n">
        <v>63</v>
      </c>
      <c r="AJ3801" t="n">
        <v>18</v>
      </c>
      <c r="AK3801" t="n">
        <v>23</v>
      </c>
    </row>
    <row r="3802">
      <c r="A3802" t="inlineStr">
        <is>
          <t>Other</t>
        </is>
      </c>
      <c r="C3802" t="inlineStr">
        <is>
          <t>Million</t>
        </is>
      </c>
      <c r="D3802" t="inlineStr">
        <is>
          <t>QQQQ</t>
        </is>
      </c>
      <c r="S3802" t="n">
        <v>5</v>
      </c>
      <c r="T3802" t="n">
        <v>16</v>
      </c>
      <c r="U3802" t="n">
        <v>4</v>
      </c>
      <c r="V3802" t="n">
        <v>4</v>
      </c>
      <c r="W3802" t="n">
        <v>4</v>
      </c>
      <c r="X3802" t="n">
        <v>5</v>
      </c>
      <c r="Y3802" t="n">
        <v>17</v>
      </c>
      <c r="Z3802" t="n">
        <v>6</v>
      </c>
      <c r="AA3802" t="n">
        <v>7</v>
      </c>
      <c r="AB3802" t="n">
        <v>6</v>
      </c>
      <c r="AC3802" t="n">
        <v>9</v>
      </c>
      <c r="AD3802" t="n">
        <v>28</v>
      </c>
      <c r="AE3802" t="n">
        <v>10</v>
      </c>
      <c r="AF3802" t="n">
        <v>10</v>
      </c>
      <c r="AG3802" t="n">
        <v>4</v>
      </c>
      <c r="AI3802" t="n">
        <v>24</v>
      </c>
    </row>
    <row r="3803">
      <c r="A3803" t="inlineStr">
        <is>
          <t>Total</t>
        </is>
      </c>
      <c r="C3803" t="inlineStr">
        <is>
          <t>Million</t>
        </is>
      </c>
      <c r="D3803" t="inlineStr">
        <is>
          <t>QQQQ</t>
        </is>
      </c>
      <c r="S3803" t="n">
        <v>144</v>
      </c>
      <c r="T3803" t="n">
        <v>529</v>
      </c>
      <c r="U3803" t="n">
        <v>130</v>
      </c>
      <c r="V3803" t="n">
        <v>126</v>
      </c>
      <c r="W3803" t="n">
        <v>140</v>
      </c>
      <c r="X3803" t="n">
        <v>115</v>
      </c>
      <c r="Y3803" t="n">
        <v>511</v>
      </c>
      <c r="Z3803" t="n">
        <v>137</v>
      </c>
      <c r="AA3803" t="n">
        <v>142</v>
      </c>
      <c r="AB3803" t="n">
        <v>166</v>
      </c>
      <c r="AC3803" t="n">
        <v>179</v>
      </c>
      <c r="AD3803" t="n">
        <v>624</v>
      </c>
      <c r="AE3803" t="n">
        <v>135</v>
      </c>
      <c r="AF3803" t="n">
        <v>154</v>
      </c>
      <c r="AG3803" t="n">
        <v>191</v>
      </c>
      <c r="AH3803" t="n">
        <v>233</v>
      </c>
      <c r="AI3803" t="n">
        <v>713</v>
      </c>
      <c r="AJ3803" t="n">
        <v>244</v>
      </c>
      <c r="AK3803" t="n">
        <v>245</v>
      </c>
    </row>
    <row r="3804">
      <c r="A3804" t="inlineStr">
        <is>
          <t>Total-c</t>
        </is>
      </c>
      <c r="S3804">
        <f>SUM(S3798:S3802)</f>
        <v/>
      </c>
      <c r="T3804">
        <f>SUM(T3798:T3802)</f>
        <v/>
      </c>
      <c r="U3804">
        <f>SUM(U3798:U3802)</f>
        <v/>
      </c>
      <c r="V3804">
        <f>SUM(V3798:V3802)</f>
        <v/>
      </c>
      <c r="W3804">
        <f>SUM(W3798:W3802)</f>
        <v/>
      </c>
      <c r="X3804">
        <f>SUM(X3798:X3802)</f>
        <v/>
      </c>
      <c r="Y3804">
        <f>SUM(Y3798:Y3802)</f>
        <v/>
      </c>
      <c r="Z3804">
        <f>SUM(Z3798:Z3802)</f>
        <v/>
      </c>
      <c r="AA3804">
        <f>SUM(AA3798:AA3802)</f>
        <v/>
      </c>
      <c r="AB3804">
        <f>SUM(AB3798:AB3802)</f>
        <v/>
      </c>
      <c r="AC3804">
        <f>SUM(AC3798:AC3802)</f>
        <v/>
      </c>
      <c r="AD3804">
        <f>SUM(AD3798:AD3802)</f>
        <v/>
      </c>
      <c r="AE3804">
        <f>SUM(AE3798:AE3802)</f>
        <v/>
      </c>
      <c r="AF3804">
        <f>SUM(AF3798:AF3802)</f>
        <v/>
      </c>
      <c r="AG3804">
        <f>SUM(AG3798:AG3802)</f>
        <v/>
      </c>
      <c r="AH3804">
        <f>SUM(AH3798:AH3802)</f>
        <v/>
      </c>
      <c r="AI3804">
        <f>SUM(AI3798:AI3802)</f>
        <v/>
      </c>
      <c r="AJ3804">
        <f>SUM(AJ3798:AJ3802)</f>
        <v/>
      </c>
      <c r="AK3804">
        <f>SUM(AK3798:AK3802)</f>
        <v/>
      </c>
    </row>
    <row r="3805">
      <c r="A3805" t="inlineStr">
        <is>
          <t>Sum check</t>
        </is>
      </c>
      <c r="S3805">
        <f>S3803-S3804</f>
        <v/>
      </c>
      <c r="T3805">
        <f>T3803-T3804</f>
        <v/>
      </c>
      <c r="U3805">
        <f>U3803-U3804</f>
        <v/>
      </c>
      <c r="V3805">
        <f>V3803-V3804</f>
        <v/>
      </c>
      <c r="W3805">
        <f>W3803-W3804</f>
        <v/>
      </c>
      <c r="X3805">
        <f>X3803-X3804</f>
        <v/>
      </c>
      <c r="Y3805">
        <f>Y3803-Y3804</f>
        <v/>
      </c>
      <c r="Z3805">
        <f>Z3803-Z3804</f>
        <v/>
      </c>
      <c r="AA3805">
        <f>AA3803-AA3804</f>
        <v/>
      </c>
      <c r="AB3805">
        <f>AB3803-AB3804</f>
        <v/>
      </c>
      <c r="AC3805">
        <f>AC3803-AC3804</f>
        <v/>
      </c>
      <c r="AD3805">
        <f>AD3803-AD3804</f>
        <v/>
      </c>
      <c r="AE3805">
        <f>AE3803-AE3804</f>
        <v/>
      </c>
      <c r="AF3805">
        <f>AF3803-AF3804</f>
        <v/>
      </c>
      <c r="AG3805">
        <f>AG3803-AG3804</f>
        <v/>
      </c>
      <c r="AH3805">
        <f>AH3803-AH3804</f>
        <v/>
      </c>
      <c r="AI3805">
        <f>AI3803-AI3804</f>
        <v/>
      </c>
      <c r="AJ3805">
        <f>AJ3803-AJ3804</f>
        <v/>
      </c>
      <c r="AK3805">
        <f>AK3803-AK3804</f>
        <v/>
      </c>
    </row>
    <row r="3807">
      <c r="A3807" t="inlineStr">
        <is>
          <t>Core and core plus funds</t>
        </is>
      </c>
      <c r="C3807" t="inlineStr">
        <is>
          <t>Million</t>
        </is>
      </c>
      <c r="D3807" t="inlineStr">
        <is>
          <t>QQQQ</t>
        </is>
      </c>
      <c r="AC3807" t="n">
        <v>12</v>
      </c>
      <c r="AD3807" t="n">
        <v>38</v>
      </c>
      <c r="AE3807" t="n">
        <v>14</v>
      </c>
      <c r="AF3807" t="n">
        <v>11</v>
      </c>
      <c r="AG3807" t="n">
        <v>11</v>
      </c>
      <c r="AH3807" t="n">
        <v>12</v>
      </c>
      <c r="AI3807" t="n">
        <v>48</v>
      </c>
      <c r="AJ3807" t="n">
        <v>18</v>
      </c>
      <c r="AK3807" t="n">
        <v>17</v>
      </c>
    </row>
    <row r="3808">
      <c r="A3808" t="inlineStr">
        <is>
          <t>Total base management fees</t>
        </is>
      </c>
      <c r="C3808" t="inlineStr">
        <is>
          <t>Million</t>
        </is>
      </c>
      <c r="D3808" t="inlineStr">
        <is>
          <t>QQQQ</t>
        </is>
      </c>
      <c r="AC3808" t="n">
        <v>191</v>
      </c>
      <c r="AD3808" t="n">
        <v>662</v>
      </c>
      <c r="AE3808" t="n">
        <v>149</v>
      </c>
      <c r="AF3808" t="n">
        <v>165</v>
      </c>
      <c r="AG3808" t="n">
        <v>202</v>
      </c>
      <c r="AH3808" t="n">
        <v>245</v>
      </c>
      <c r="AI3808" t="n">
        <v>761</v>
      </c>
      <c r="AJ3808" t="n">
        <v>262</v>
      </c>
      <c r="AK3808" t="n">
        <v>262</v>
      </c>
    </row>
    <row r="3809">
      <c r="A3809" t="inlineStr">
        <is>
          <t>Total base management fees-c</t>
        </is>
      </c>
      <c r="AC3809">
        <f>SUM(AC3803,AC3807)</f>
        <v/>
      </c>
      <c r="AD3809">
        <f>SUM(AD3803,AD3807)</f>
        <v/>
      </c>
      <c r="AE3809">
        <f>SUM(AE3803,AE3807)</f>
        <v/>
      </c>
      <c r="AF3809">
        <f>SUM(AF3803,AF3807)</f>
        <v/>
      </c>
      <c r="AG3809">
        <f>SUM(AG3803,AG3807)</f>
        <v/>
      </c>
      <c r="AH3809">
        <f>SUM(AH3803,AH3807)</f>
        <v/>
      </c>
      <c r="AI3809">
        <f>SUM(AI3803,AI3807)</f>
        <v/>
      </c>
      <c r="AJ3809">
        <f>SUM(AJ3803,AJ3807)</f>
        <v/>
      </c>
      <c r="AK3809">
        <f>SUM(AK3803,AK3807)</f>
        <v/>
      </c>
    </row>
    <row r="3810">
      <c r="A3810" t="inlineStr">
        <is>
          <t>Sum check</t>
        </is>
      </c>
      <c r="AC3810">
        <f>AC3808-AC3809</f>
        <v/>
      </c>
      <c r="AD3810">
        <f>AD3808-AD3809</f>
        <v/>
      </c>
      <c r="AE3810">
        <f>AE3808-AE3809</f>
        <v/>
      </c>
      <c r="AF3810">
        <f>AF3808-AF3809</f>
        <v/>
      </c>
      <c r="AG3810">
        <f>AG3808-AG3809</f>
        <v/>
      </c>
      <c r="AH3810">
        <f>AH3808-AH3809</f>
        <v/>
      </c>
      <c r="AI3810">
        <f>AI3808-AI3809</f>
        <v/>
      </c>
      <c r="AJ3810">
        <f>AJ3808-AJ3809</f>
        <v/>
      </c>
      <c r="AK3810">
        <f>AK3808-AK3809</f>
        <v/>
      </c>
    </row>
    <row r="3812">
      <c r="A3812" t="inlineStr">
        <is>
          <t>Incentive distributions</t>
        </is>
      </c>
      <c r="C3812" t="inlineStr">
        <is>
          <t>Million</t>
        </is>
      </c>
      <c r="D3812" t="inlineStr">
        <is>
          <t>QQQQ</t>
        </is>
      </c>
      <c r="S3812" t="n">
        <v>38</v>
      </c>
      <c r="T3812" t="n">
        <v>151</v>
      </c>
      <c r="U3812" t="n">
        <v>50</v>
      </c>
      <c r="V3812" t="n">
        <v>50</v>
      </c>
      <c r="W3812" t="n">
        <v>52</v>
      </c>
      <c r="X3812" t="n">
        <v>54</v>
      </c>
      <c r="Y3812" t="n">
        <v>206</v>
      </c>
      <c r="Z3812" t="n">
        <v>64</v>
      </c>
      <c r="AA3812" t="n">
        <v>64</v>
      </c>
      <c r="AB3812" t="n">
        <v>67</v>
      </c>
      <c r="AC3812" t="n">
        <v>67</v>
      </c>
      <c r="AD3812" t="n">
        <v>262</v>
      </c>
      <c r="AE3812" t="n">
        <v>76</v>
      </c>
      <c r="AF3812" t="n">
        <v>76</v>
      </c>
      <c r="AG3812" t="n">
        <v>77</v>
      </c>
      <c r="AH3812" t="n">
        <v>77</v>
      </c>
      <c r="AI3812" t="n">
        <v>306</v>
      </c>
      <c r="AJ3812" t="n">
        <v>84</v>
      </c>
      <c r="AK3812" t="n">
        <v>84</v>
      </c>
    </row>
    <row r="3813">
      <c r="A3813" t="inlineStr">
        <is>
          <t>Performance fees</t>
        </is>
      </c>
      <c r="C3813" t="inlineStr">
        <is>
          <t>Million</t>
        </is>
      </c>
      <c r="D3813" t="inlineStr">
        <is>
          <t>QQQQ</t>
        </is>
      </c>
      <c r="S3813" t="n">
        <v>117</v>
      </c>
      <c r="T3813" t="n">
        <v>142</v>
      </c>
      <c r="U3813" t="n">
        <v>143</v>
      </c>
      <c r="V3813" t="n">
        <v>41</v>
      </c>
      <c r="W3813" t="n">
        <v>94</v>
      </c>
      <c r="Y3813" t="n">
        <v>278</v>
      </c>
      <c r="AK3813" t="n">
        <v>79</v>
      </c>
    </row>
    <row r="3814">
      <c r="A3814" t="inlineStr">
        <is>
          <t>Total</t>
        </is>
      </c>
      <c r="C3814" t="inlineStr">
        <is>
          <t>Million</t>
        </is>
      </c>
      <c r="D3814" t="inlineStr">
        <is>
          <t>QQQQ</t>
        </is>
      </c>
      <c r="S3814" t="n">
        <v>299</v>
      </c>
      <c r="T3814" t="n">
        <v>822</v>
      </c>
      <c r="U3814" t="n">
        <v>323</v>
      </c>
      <c r="V3814" t="n">
        <v>217</v>
      </c>
      <c r="W3814" t="n">
        <v>286</v>
      </c>
      <c r="X3814" t="n">
        <v>169</v>
      </c>
      <c r="Y3814" t="n">
        <v>995</v>
      </c>
      <c r="Z3814" t="n">
        <v>201</v>
      </c>
      <c r="AA3814" t="n">
        <v>206</v>
      </c>
      <c r="AB3814" t="n">
        <v>233</v>
      </c>
      <c r="AC3814" t="n">
        <v>258</v>
      </c>
      <c r="AD3814" t="n">
        <v>924</v>
      </c>
      <c r="AE3814" t="n">
        <v>225</v>
      </c>
      <c r="AF3814" t="n">
        <v>241</v>
      </c>
      <c r="AG3814" t="n">
        <v>279</v>
      </c>
      <c r="AH3814" t="n">
        <v>322</v>
      </c>
      <c r="AI3814" t="n">
        <v>1067</v>
      </c>
      <c r="AJ3814" t="n">
        <v>346</v>
      </c>
      <c r="AK3814" t="n">
        <v>425</v>
      </c>
    </row>
    <row r="3815">
      <c r="A3815" t="inlineStr">
        <is>
          <t>Total-c</t>
        </is>
      </c>
      <c r="S3815">
        <f>SUM(S3812:S3813,S3807,S3798:S3802)</f>
        <v/>
      </c>
      <c r="T3815">
        <f>SUM(T3812:T3813,T3807,T3798:T3802)</f>
        <v/>
      </c>
      <c r="U3815">
        <f>SUM(U3812:U3813,U3807,U3798:U3802)</f>
        <v/>
      </c>
      <c r="V3815">
        <f>SUM(V3812:V3813,V3807,V3798:V3802)</f>
        <v/>
      </c>
      <c r="W3815">
        <f>SUM(W3812:W3813,W3807,W3798:W3802)</f>
        <v/>
      </c>
      <c r="X3815">
        <f>SUM(X3812:X3813,X3807,X3798:X3802)</f>
        <v/>
      </c>
      <c r="Y3815">
        <f>SUM(Y3812:Y3813,Y3807,Y3798:Y3802)</f>
        <v/>
      </c>
      <c r="Z3815">
        <f>SUM(Z3812:Z3813,Z3807,Z3798:Z3802)</f>
        <v/>
      </c>
      <c r="AA3815">
        <f>SUM(AA3812:AA3813,AA3807,AA3798:AA3802)</f>
        <v/>
      </c>
      <c r="AB3815">
        <f>SUM(AB3812:AB3813,AB3807,AB3798:AB3802)</f>
        <v/>
      </c>
      <c r="AC3815">
        <f>SUM(AC3812:AC3813,AC3807,AC3798:AC3802)</f>
        <v/>
      </c>
      <c r="AD3815">
        <f>SUM(AD3812:AD3813,AD3807,AD3798:AD3802)</f>
        <v/>
      </c>
      <c r="AE3815">
        <f>SUM(AE3812:AE3813,AE3807,AE3798:AE3802)</f>
        <v/>
      </c>
      <c r="AF3815">
        <f>SUM(AF3812:AF3813,AF3807,AF3798:AF3802)</f>
        <v/>
      </c>
      <c r="AG3815">
        <f>SUM(AG3812:AG3813,AG3807,AG3798:AG3802)</f>
        <v/>
      </c>
      <c r="AH3815">
        <f>SUM(AH3812:AH3813,AH3807,AH3798:AH3802)</f>
        <v/>
      </c>
      <c r="AI3815">
        <f>SUM(AI3812:AI3813,AI3807,AI3798:AI3802)</f>
        <v/>
      </c>
      <c r="AJ3815">
        <f>SUM(AJ3812:AJ3813,AJ3807,AJ3798:AJ3802)</f>
        <v/>
      </c>
      <c r="AK3815">
        <f>SUM(AK3812:AK3813,AK3807,AK3798:AK3802)</f>
        <v/>
      </c>
    </row>
    <row r="3816">
      <c r="A3816" t="inlineStr">
        <is>
          <t>Sum check</t>
        </is>
      </c>
      <c r="S3816">
        <f>S3814-S3815</f>
        <v/>
      </c>
      <c r="T3816">
        <f>T3814-T3815</f>
        <v/>
      </c>
      <c r="U3816">
        <f>U3814-U3815</f>
        <v/>
      </c>
      <c r="V3816">
        <f>V3814-V3815</f>
        <v/>
      </c>
      <c r="W3816">
        <f>W3814-W3815</f>
        <v/>
      </c>
      <c r="X3816">
        <f>X3814-X3815</f>
        <v/>
      </c>
      <c r="Y3816">
        <f>Y3814-Y3815</f>
        <v/>
      </c>
      <c r="Z3816">
        <f>Z3814-Z3815</f>
        <v/>
      </c>
      <c r="AA3816">
        <f>AA3814-AA3815</f>
        <v/>
      </c>
      <c r="AB3816">
        <f>AB3814-AB3815</f>
        <v/>
      </c>
      <c r="AC3816">
        <f>AC3814-AC3815</f>
        <v/>
      </c>
      <c r="AD3816">
        <f>AD3814-AD3815</f>
        <v/>
      </c>
      <c r="AE3816">
        <f>AE3814-AE3815</f>
        <v/>
      </c>
      <c r="AF3816">
        <f>AF3814-AF3815</f>
        <v/>
      </c>
      <c r="AG3816">
        <f>AG3814-AG3815</f>
        <v/>
      </c>
      <c r="AH3816">
        <f>AH3814-AH3815</f>
        <v/>
      </c>
      <c r="AI3816">
        <f>AI3814-AI3815</f>
        <v/>
      </c>
      <c r="AJ3816">
        <f>AJ3814-AJ3815</f>
        <v/>
      </c>
      <c r="AK3816">
        <f>AK3814-AK3815</f>
        <v/>
      </c>
    </row>
    <row r="3818">
      <c r="A3818" t="inlineStr">
        <is>
          <t>Unrealized carried interest and expected realization timeline</t>
        </is>
      </c>
    </row>
    <row r="3819">
      <c r="A3819" t="inlineStr">
        <is>
          <t>Year 0-3</t>
        </is>
      </c>
      <c r="C3819" t="inlineStr">
        <is>
          <t>Percent</t>
        </is>
      </c>
      <c r="D3819" t="inlineStr">
        <is>
          <t>QQQQ</t>
        </is>
      </c>
      <c r="AM3819" t="n">
        <v>35</v>
      </c>
      <c r="AO3819" t="n">
        <v>48</v>
      </c>
      <c r="AP3819" t="n">
        <v>48</v>
      </c>
      <c r="AQ3819" t="n">
        <v>49</v>
      </c>
      <c r="AR3819" t="n">
        <v>55</v>
      </c>
    </row>
    <row r="3820">
      <c r="A3820" t="inlineStr">
        <is>
          <t>Year 4-7</t>
        </is>
      </c>
      <c r="C3820" t="inlineStr">
        <is>
          <t>Percent</t>
        </is>
      </c>
      <c r="D3820" t="inlineStr">
        <is>
          <t>QQQQ</t>
        </is>
      </c>
      <c r="AM3820" t="n">
        <v>39</v>
      </c>
      <c r="AO3820" t="n">
        <v>33</v>
      </c>
      <c r="AP3820" t="n">
        <v>30</v>
      </c>
      <c r="AQ3820" t="n">
        <v>29</v>
      </c>
      <c r="AR3820" t="n">
        <v>34</v>
      </c>
    </row>
    <row r="3821">
      <c r="A3821" t="inlineStr">
        <is>
          <t>Year 8 and more</t>
        </is>
      </c>
      <c r="C3821" t="inlineStr">
        <is>
          <t>Percent</t>
        </is>
      </c>
      <c r="D3821" t="inlineStr">
        <is>
          <t>QQQQ</t>
        </is>
      </c>
      <c r="AM3821" t="n">
        <v>26</v>
      </c>
      <c r="AO3821" t="n">
        <v>19</v>
      </c>
      <c r="AP3821" t="n">
        <v>22</v>
      </c>
      <c r="AQ3821" t="n">
        <v>22</v>
      </c>
      <c r="AR3821" t="n">
        <v>11</v>
      </c>
    </row>
    <row r="3822">
      <c r="A3822" t="inlineStr">
        <is>
          <t>Total</t>
        </is>
      </c>
      <c r="C3822" t="inlineStr">
        <is>
          <t>Billion</t>
        </is>
      </c>
      <c r="D3822" t="inlineStr">
        <is>
          <t>QQQQ</t>
        </is>
      </c>
      <c r="AM3822" t="n">
        <v>6.8</v>
      </c>
      <c r="AO3822" t="n">
        <v>7.4</v>
      </c>
      <c r="AP3822" t="n">
        <v>7.7</v>
      </c>
      <c r="AQ3822" t="n">
        <v>7.8</v>
      </c>
      <c r="AR3822" t="n">
        <v>8.1</v>
      </c>
    </row>
    <row r="3823">
      <c r="A3823" t="inlineStr">
        <is>
          <t>Carried interest expected to be realized within next three years</t>
        </is>
      </c>
      <c r="C3823" t="inlineStr">
        <is>
          <t>Billion</t>
        </is>
      </c>
      <c r="D3823" t="inlineStr">
        <is>
          <t>QQQQ</t>
        </is>
      </c>
      <c r="AM3823" t="n">
        <v>2.4</v>
      </c>
      <c r="AO3823" t="n">
        <v>3.5</v>
      </c>
      <c r="AP3823" t="n">
        <v>3.7</v>
      </c>
      <c r="AQ3823" t="n">
        <v>3.9</v>
      </c>
      <c r="AR3823" t="n">
        <v>4.5</v>
      </c>
      <c r="AT3823" t="n">
        <v>4.4</v>
      </c>
    </row>
    <row r="3825">
      <c r="A3825" t="inlineStr">
        <is>
          <t>Annualized target carried interest</t>
        </is>
      </c>
    </row>
    <row r="3826">
      <c r="A3826" t="inlineStr">
        <is>
          <t>Opportunistic</t>
        </is>
      </c>
      <c r="C3826" t="inlineStr">
        <is>
          <t>Million</t>
        </is>
      </c>
      <c r="D3826" t="inlineStr">
        <is>
          <t>QQQQ</t>
        </is>
      </c>
      <c r="S3826" t="n">
        <v>600</v>
      </c>
      <c r="U3826" t="n">
        <v>645</v>
      </c>
      <c r="V3826" t="n">
        <v>395</v>
      </c>
      <c r="W3826" t="n">
        <v>440</v>
      </c>
      <c r="X3826" t="n">
        <v>540</v>
      </c>
      <c r="Z3826" t="n">
        <v>500</v>
      </c>
      <c r="AA3826" t="n">
        <v>535</v>
      </c>
      <c r="AB3826" t="n">
        <v>535</v>
      </c>
      <c r="AC3826" t="n">
        <v>572</v>
      </c>
      <c r="AE3826" t="n">
        <v>630</v>
      </c>
      <c r="AF3826" t="n">
        <v>669</v>
      </c>
      <c r="AG3826" t="n">
        <v>706</v>
      </c>
      <c r="AH3826" t="n">
        <v>750</v>
      </c>
      <c r="AJ3826" t="n">
        <v>755</v>
      </c>
      <c r="AK3826" t="n">
        <v>768</v>
      </c>
      <c r="AL3826" t="n">
        <v>836</v>
      </c>
      <c r="AM3826" t="n">
        <v>929</v>
      </c>
      <c r="AO3826" t="n">
        <v>932</v>
      </c>
      <c r="AP3826" t="n">
        <v>990</v>
      </c>
      <c r="AQ3826" t="n">
        <v>1093</v>
      </c>
      <c r="AR3826" t="n">
        <v>1559</v>
      </c>
      <c r="AT3826" t="n">
        <v>1543</v>
      </c>
    </row>
    <row r="3827">
      <c r="A3827" t="inlineStr">
        <is>
          <t>Opportunistic and private equity</t>
        </is>
      </c>
      <c r="C3827" t="inlineStr">
        <is>
          <t>Million</t>
        </is>
      </c>
      <c r="D3827" t="inlineStr">
        <is>
          <t>QQQQ</t>
        </is>
      </c>
      <c r="F3827" t="n">
        <v>155</v>
      </c>
      <c r="G3827" t="n">
        <v>270</v>
      </c>
      <c r="H3827" t="n">
        <v>285</v>
      </c>
      <c r="I3827" t="n">
        <v>360</v>
      </c>
      <c r="K3827" t="n">
        <v>400</v>
      </c>
      <c r="L3827" t="n">
        <v>480</v>
      </c>
      <c r="M3827" t="n">
        <v>480</v>
      </c>
      <c r="N3827" t="n">
        <v>480</v>
      </c>
      <c r="P3827" t="n">
        <v>480</v>
      </c>
      <c r="Q3827" t="n">
        <v>480</v>
      </c>
      <c r="R3827" t="n">
        <v>480</v>
      </c>
    </row>
    <row r="3828">
      <c r="A3828" t="inlineStr">
        <is>
          <t>Value add</t>
        </is>
      </c>
      <c r="C3828" t="inlineStr">
        <is>
          <t>Million</t>
        </is>
      </c>
      <c r="D3828" t="inlineStr">
        <is>
          <t>QQQQ</t>
        </is>
      </c>
      <c r="V3828" t="n">
        <v>195</v>
      </c>
      <c r="W3828" t="n">
        <v>200</v>
      </c>
      <c r="X3828" t="n">
        <v>250</v>
      </c>
      <c r="Z3828" t="n">
        <v>265</v>
      </c>
      <c r="AA3828" t="n">
        <v>270</v>
      </c>
      <c r="AB3828" t="n">
        <v>140</v>
      </c>
      <c r="AC3828" t="n">
        <v>370</v>
      </c>
      <c r="AE3828" t="n">
        <v>414</v>
      </c>
      <c r="AF3828" t="n">
        <v>380</v>
      </c>
      <c r="AG3828" t="n">
        <v>420</v>
      </c>
      <c r="AH3828" t="n">
        <v>418</v>
      </c>
      <c r="AJ3828" t="n">
        <v>435</v>
      </c>
      <c r="AK3828" t="n">
        <v>439</v>
      </c>
      <c r="AL3828" t="n">
        <v>22</v>
      </c>
      <c r="AM3828" t="n">
        <v>31</v>
      </c>
      <c r="AO3828" t="n">
        <v>40</v>
      </c>
      <c r="AP3828" t="n">
        <v>39</v>
      </c>
      <c r="AQ3828" t="n">
        <v>48</v>
      </c>
      <c r="AR3828" t="n">
        <v>61</v>
      </c>
      <c r="AT3828" t="n">
        <v>62</v>
      </c>
    </row>
    <row r="3829">
      <c r="A3829" t="inlineStr">
        <is>
          <t>Credit, core plus and value add</t>
        </is>
      </c>
      <c r="C3829" t="inlineStr">
        <is>
          <t>Million</t>
        </is>
      </c>
      <c r="D3829" t="inlineStr">
        <is>
          <t>QQQQ</t>
        </is>
      </c>
      <c r="S3829" t="n">
        <v>400</v>
      </c>
      <c r="U3829" t="n">
        <v>395</v>
      </c>
    </row>
    <row r="3830">
      <c r="A3830" t="inlineStr">
        <is>
          <t>Core and value add</t>
        </is>
      </c>
      <c r="C3830" t="inlineStr">
        <is>
          <t>Million</t>
        </is>
      </c>
      <c r="D3830" t="inlineStr">
        <is>
          <t>QQQQ</t>
        </is>
      </c>
      <c r="F3830" t="n">
        <v>220</v>
      </c>
      <c r="G3830" t="n">
        <v>205</v>
      </c>
      <c r="H3830" t="n">
        <v>200</v>
      </c>
      <c r="I3830" t="n">
        <v>200</v>
      </c>
      <c r="K3830" t="n">
        <v>200</v>
      </c>
      <c r="L3830" t="n">
        <v>350</v>
      </c>
      <c r="M3830" t="n">
        <v>350</v>
      </c>
      <c r="N3830" t="n">
        <v>380</v>
      </c>
      <c r="P3830" t="n">
        <v>380</v>
      </c>
      <c r="Q3830" t="n">
        <v>380</v>
      </c>
      <c r="R3830" t="n">
        <v>380</v>
      </c>
    </row>
    <row r="3831">
      <c r="A3831" t="inlineStr">
        <is>
          <t>Credit, core plus and other</t>
        </is>
      </c>
      <c r="C3831" t="inlineStr">
        <is>
          <t>Million</t>
        </is>
      </c>
      <c r="D3831" t="inlineStr">
        <is>
          <t>QQQQ</t>
        </is>
      </c>
      <c r="AF3831" t="n">
        <v>153</v>
      </c>
      <c r="AG3831" t="n">
        <v>168</v>
      </c>
      <c r="AH3831" t="n">
        <v>169</v>
      </c>
      <c r="AJ3831" t="n">
        <v>182</v>
      </c>
      <c r="AK3831" t="n">
        <v>202</v>
      </c>
      <c r="AL3831" t="n">
        <v>707</v>
      </c>
      <c r="AM3831" t="n">
        <v>796</v>
      </c>
      <c r="AO3831" t="n">
        <v>821</v>
      </c>
      <c r="AP3831" t="n">
        <v>841</v>
      </c>
      <c r="AQ3831" t="n">
        <v>877</v>
      </c>
      <c r="AR3831" t="n">
        <v>1017</v>
      </c>
      <c r="AT3831" t="n">
        <v>1040</v>
      </c>
    </row>
    <row r="3832">
      <c r="A3832" t="inlineStr">
        <is>
          <t>Credit and core plus</t>
        </is>
      </c>
      <c r="C3832" t="inlineStr">
        <is>
          <t>Million</t>
        </is>
      </c>
      <c r="D3832" t="inlineStr">
        <is>
          <t>QQQQ</t>
        </is>
      </c>
      <c r="V3832" t="n">
        <v>55</v>
      </c>
      <c r="W3832" t="n">
        <v>85</v>
      </c>
      <c r="X3832" t="n">
        <v>100</v>
      </c>
      <c r="Z3832" t="n">
        <v>105</v>
      </c>
      <c r="AA3832" t="n">
        <v>110</v>
      </c>
      <c r="AB3832" t="n">
        <v>285</v>
      </c>
      <c r="AC3832" t="n">
        <v>123</v>
      </c>
      <c r="AE3832" t="n">
        <v>139</v>
      </c>
    </row>
    <row r="3833">
      <c r="A3833" t="inlineStr">
        <is>
          <t>Oaktree</t>
        </is>
      </c>
      <c r="C3833" t="inlineStr">
        <is>
          <t>Million</t>
        </is>
      </c>
      <c r="D3833" t="inlineStr">
        <is>
          <t>QQQQ</t>
        </is>
      </c>
      <c r="AB3833" t="n">
        <v>590</v>
      </c>
      <c r="AC3833" t="n">
        <v>646</v>
      </c>
      <c r="AE3833" t="n">
        <v>685</v>
      </c>
      <c r="AF3833" t="n">
        <v>752</v>
      </c>
      <c r="AG3833" t="n">
        <v>779</v>
      </c>
      <c r="AH3833" t="n">
        <v>845</v>
      </c>
      <c r="AJ3833" t="n">
        <v>877</v>
      </c>
      <c r="AK3833" t="n">
        <v>916</v>
      </c>
      <c r="AL3833" t="n">
        <v>986</v>
      </c>
      <c r="AM3833" t="n">
        <v>1036</v>
      </c>
      <c r="AO3833" t="n">
        <v>1101</v>
      </c>
      <c r="AP3833" t="n">
        <v>1076</v>
      </c>
      <c r="AQ3833" t="n">
        <v>1134</v>
      </c>
      <c r="AR3833" t="n">
        <v>1179</v>
      </c>
      <c r="AT3833" t="n">
        <v>1208</v>
      </c>
    </row>
    <row r="3834">
      <c r="A3834" t="inlineStr">
        <is>
          <t>Total</t>
        </is>
      </c>
      <c r="C3834" t="inlineStr">
        <is>
          <t>Million</t>
        </is>
      </c>
      <c r="D3834" t="inlineStr">
        <is>
          <t>QQQQ</t>
        </is>
      </c>
      <c r="F3834" t="n">
        <v>375</v>
      </c>
      <c r="G3834" t="n">
        <v>475</v>
      </c>
      <c r="H3834" t="n">
        <v>485</v>
      </c>
      <c r="I3834" t="n">
        <v>560</v>
      </c>
      <c r="K3834" t="n">
        <v>600</v>
      </c>
      <c r="L3834" t="n">
        <v>830</v>
      </c>
      <c r="M3834" t="n">
        <v>830</v>
      </c>
      <c r="N3834" t="n">
        <v>860</v>
      </c>
      <c r="P3834" t="n">
        <v>860</v>
      </c>
      <c r="Q3834" t="n">
        <v>860</v>
      </c>
      <c r="R3834" t="n">
        <v>860</v>
      </c>
      <c r="S3834" t="n">
        <v>1000</v>
      </c>
      <c r="U3834" t="n">
        <v>1040</v>
      </c>
      <c r="V3834" t="n">
        <v>645</v>
      </c>
      <c r="W3834" t="n">
        <v>725</v>
      </c>
      <c r="X3834" t="n">
        <v>890</v>
      </c>
      <c r="Z3834" t="n">
        <v>870</v>
      </c>
      <c r="AA3834" t="n">
        <v>915</v>
      </c>
      <c r="AB3834" t="n">
        <v>1550</v>
      </c>
      <c r="AC3834" t="n">
        <v>1711</v>
      </c>
      <c r="AE3834" t="n">
        <v>1868</v>
      </c>
      <c r="AF3834" t="n">
        <v>1954</v>
      </c>
      <c r="AG3834" t="n">
        <v>2073</v>
      </c>
      <c r="AH3834" t="n">
        <v>2182</v>
      </c>
      <c r="AJ3834" t="n">
        <v>2249</v>
      </c>
      <c r="AK3834" t="n">
        <v>2325</v>
      </c>
      <c r="AL3834" t="n">
        <v>2551</v>
      </c>
      <c r="AM3834" t="n">
        <v>2792</v>
      </c>
      <c r="AO3834" t="n">
        <v>2894</v>
      </c>
      <c r="AP3834" t="n">
        <v>2946</v>
      </c>
      <c r="AQ3834" t="n">
        <v>3152</v>
      </c>
      <c r="AR3834" t="n">
        <v>3816</v>
      </c>
      <c r="AT3834" t="n">
        <v>3853</v>
      </c>
    </row>
    <row r="3835">
      <c r="A3835" t="inlineStr">
        <is>
          <t>Total-c</t>
        </is>
      </c>
      <c r="F3835">
        <f>SUM(F3826:F3833)</f>
        <v/>
      </c>
      <c r="G3835">
        <f>SUM(G3826:G3833)</f>
        <v/>
      </c>
      <c r="H3835">
        <f>SUM(H3826:H3833)</f>
        <v/>
      </c>
      <c r="I3835">
        <f>SUM(I3826:I3833)</f>
        <v/>
      </c>
      <c r="K3835">
        <f>SUM(K3826:K3833)</f>
        <v/>
      </c>
      <c r="L3835">
        <f>SUM(L3826:L3833)</f>
        <v/>
      </c>
      <c r="M3835">
        <f>SUM(M3826:M3833)</f>
        <v/>
      </c>
      <c r="N3835">
        <f>SUM(N3826:N3833)</f>
        <v/>
      </c>
      <c r="P3835">
        <f>SUM(P3826:P3833)</f>
        <v/>
      </c>
      <c r="Q3835">
        <f>SUM(Q3826:Q3833)</f>
        <v/>
      </c>
      <c r="R3835">
        <f>SUM(R3826:R3833)</f>
        <v/>
      </c>
      <c r="S3835">
        <f>SUM(S3826:S3833)</f>
        <v/>
      </c>
      <c r="U3835">
        <f>SUM(U3826:U3833)</f>
        <v/>
      </c>
      <c r="V3835">
        <f>SUM(V3826:V3833)</f>
        <v/>
      </c>
      <c r="W3835">
        <f>SUM(W3826:W3833)</f>
        <v/>
      </c>
      <c r="X3835">
        <f>SUM(X3826:X3833)</f>
        <v/>
      </c>
      <c r="Z3835">
        <f>SUM(Z3826:Z3833)</f>
        <v/>
      </c>
      <c r="AA3835">
        <f>SUM(AA3826:AA3833)</f>
        <v/>
      </c>
      <c r="AB3835">
        <f>SUM(AB3826:AB3833)</f>
        <v/>
      </c>
      <c r="AC3835">
        <f>SUM(AC3826:AC3833)</f>
        <v/>
      </c>
      <c r="AE3835">
        <f>SUM(AE3826:AE3833)</f>
        <v/>
      </c>
      <c r="AF3835">
        <f>SUM(AF3826:AF3833)</f>
        <v/>
      </c>
      <c r="AG3835">
        <f>SUM(AG3826:AG3833)</f>
        <v/>
      </c>
      <c r="AH3835">
        <f>SUM(AH3826:AH3833)</f>
        <v/>
      </c>
      <c r="AJ3835">
        <f>SUM(AJ3826:AJ3833)</f>
        <v/>
      </c>
      <c r="AK3835">
        <f>SUM(AK3826:AK3833)</f>
        <v/>
      </c>
      <c r="AL3835">
        <f>SUM(AL3826:AL3833)</f>
        <v/>
      </c>
      <c r="AM3835">
        <f>SUM(AM3826:AM3833)</f>
        <v/>
      </c>
      <c r="AO3835">
        <f>SUM(AO3826:AO3833)</f>
        <v/>
      </c>
      <c r="AP3835">
        <f>SUM(AP3826:AP3833)</f>
        <v/>
      </c>
      <c r="AQ3835">
        <f>SUM(AQ3826:AQ3833)</f>
        <v/>
      </c>
      <c r="AR3835">
        <f>SUM(AR3826:AR3833)</f>
        <v/>
      </c>
      <c r="AT3835">
        <f>SUM(AT3826:AT3833)</f>
        <v/>
      </c>
    </row>
    <row r="3836">
      <c r="A3836" t="inlineStr">
        <is>
          <t>Sum check</t>
        </is>
      </c>
      <c r="F3836">
        <f>F3834-F3835</f>
        <v/>
      </c>
      <c r="G3836">
        <f>G3834-G3835</f>
        <v/>
      </c>
      <c r="H3836">
        <f>H3834-H3835</f>
        <v/>
      </c>
      <c r="I3836">
        <f>I3834-I3835</f>
        <v/>
      </c>
      <c r="K3836">
        <f>K3834-K3835</f>
        <v/>
      </c>
      <c r="L3836">
        <f>L3834-L3835</f>
        <v/>
      </c>
      <c r="M3836">
        <f>M3834-M3835</f>
        <v/>
      </c>
      <c r="N3836">
        <f>N3834-N3835</f>
        <v/>
      </c>
      <c r="P3836">
        <f>P3834-P3835</f>
        <v/>
      </c>
      <c r="Q3836">
        <f>Q3834-Q3835</f>
        <v/>
      </c>
      <c r="R3836">
        <f>R3834-R3835</f>
        <v/>
      </c>
      <c r="S3836">
        <f>S3834-S3835</f>
        <v/>
      </c>
      <c r="U3836">
        <f>U3834-U3835</f>
        <v/>
      </c>
      <c r="V3836">
        <f>V3834-V3835</f>
        <v/>
      </c>
      <c r="W3836">
        <f>W3834-W3835</f>
        <v/>
      </c>
      <c r="X3836">
        <f>X3834-X3835</f>
        <v/>
      </c>
      <c r="Z3836">
        <f>Z3834-Z3835</f>
        <v/>
      </c>
      <c r="AA3836">
        <f>AA3834-AA3835</f>
        <v/>
      </c>
      <c r="AB3836">
        <f>AB3834-AB3835</f>
        <v/>
      </c>
      <c r="AC3836">
        <f>AC3834-AC3835</f>
        <v/>
      </c>
      <c r="AE3836">
        <f>AE3834-AE3835</f>
        <v/>
      </c>
      <c r="AF3836">
        <f>AF3834-AF3835</f>
        <v/>
      </c>
      <c r="AG3836">
        <f>AG3834-AG3835</f>
        <v/>
      </c>
      <c r="AH3836">
        <f>AH3834-AH3835</f>
        <v/>
      </c>
      <c r="AJ3836">
        <f>AJ3834-AJ3835</f>
        <v/>
      </c>
      <c r="AK3836">
        <f>AK3834-AK3835</f>
        <v/>
      </c>
      <c r="AL3836">
        <f>AL3834-AL3835</f>
        <v/>
      </c>
      <c r="AM3836">
        <f>AM3834-AM3835</f>
        <v/>
      </c>
      <c r="AO3836">
        <f>AO3834-AO3835</f>
        <v/>
      </c>
      <c r="AP3836">
        <f>AP3834-AP3835</f>
        <v/>
      </c>
      <c r="AQ3836">
        <f>AQ3834-AQ3835</f>
        <v/>
      </c>
      <c r="AR3836">
        <f>AR3834-AR3835</f>
        <v/>
      </c>
      <c r="AT3836">
        <f>AT3834-AT3835</f>
        <v/>
      </c>
    </row>
    <row r="3838">
      <c r="A3838" t="inlineStr">
        <is>
          <t>Uncalled fund commitments</t>
        </is>
      </c>
      <c r="C3838" t="inlineStr">
        <is>
          <t>Million</t>
        </is>
      </c>
      <c r="D3838" t="inlineStr">
        <is>
          <t>QQQQ</t>
        </is>
      </c>
      <c r="V3838" t="n">
        <v>510</v>
      </c>
      <c r="W3838" t="n">
        <v>470</v>
      </c>
      <c r="X3838" t="n">
        <v>540</v>
      </c>
      <c r="Z3838" t="n">
        <v>580</v>
      </c>
      <c r="AA3838" t="n">
        <v>745</v>
      </c>
    </row>
    <row r="3839">
      <c r="A3839" t="inlineStr">
        <is>
          <t>Brookfield</t>
        </is>
      </c>
      <c r="C3839" t="inlineStr">
        <is>
          <t>Million</t>
        </is>
      </c>
      <c r="D3839" t="inlineStr">
        <is>
          <t>QQQQ</t>
        </is>
      </c>
      <c r="AB3839" t="n">
        <v>760</v>
      </c>
      <c r="AC3839" t="n">
        <v>736</v>
      </c>
      <c r="AE3839" t="n">
        <v>648</v>
      </c>
      <c r="AF3839" t="n">
        <v>619</v>
      </c>
      <c r="AG3839" t="n">
        <v>569</v>
      </c>
      <c r="AH3839" t="n">
        <v>544</v>
      </c>
      <c r="AJ3839" t="n">
        <v>516</v>
      </c>
      <c r="AK3839" t="n">
        <v>492</v>
      </c>
      <c r="AL3839" t="n">
        <v>745</v>
      </c>
      <c r="AM3839" t="n">
        <v>862</v>
      </c>
      <c r="AO3839" t="n">
        <v>825</v>
      </c>
      <c r="AP3839" t="n">
        <v>972</v>
      </c>
      <c r="AQ3839" t="n">
        <v>1157</v>
      </c>
      <c r="AR3839" t="n">
        <v>1155</v>
      </c>
      <c r="AT3839" t="n">
        <v>1112</v>
      </c>
    </row>
    <row r="3840">
      <c r="A3840" t="inlineStr">
        <is>
          <t>Oaktree</t>
        </is>
      </c>
      <c r="C3840" t="inlineStr">
        <is>
          <t>Million</t>
        </is>
      </c>
      <c r="D3840" t="inlineStr">
        <is>
          <t>QQQQ</t>
        </is>
      </c>
      <c r="AB3840" t="n">
        <v>330</v>
      </c>
      <c r="AC3840" t="n">
        <v>313</v>
      </c>
      <c r="AE3840" t="n">
        <v>279</v>
      </c>
      <c r="AF3840" t="n">
        <v>248</v>
      </c>
      <c r="AG3840" t="n">
        <v>455</v>
      </c>
      <c r="AH3840" t="n">
        <v>463</v>
      </c>
      <c r="AJ3840" t="n">
        <v>498</v>
      </c>
      <c r="AK3840" t="n">
        <v>442</v>
      </c>
      <c r="AL3840" t="n">
        <v>379</v>
      </c>
      <c r="AM3840" t="n">
        <v>399</v>
      </c>
      <c r="AO3840" t="n">
        <v>322</v>
      </c>
      <c r="AP3840" t="n">
        <v>345</v>
      </c>
      <c r="AQ3840" t="n">
        <v>306</v>
      </c>
      <c r="AR3840" t="n">
        <v>297</v>
      </c>
      <c r="AT3840" t="n">
        <v>249</v>
      </c>
    </row>
    <row r="3841">
      <c r="A3841" t="inlineStr">
        <is>
          <t>Total carry eligible capital/target carried interest</t>
        </is>
      </c>
      <c r="C3841" t="inlineStr">
        <is>
          <t>Million</t>
        </is>
      </c>
      <c r="D3841" t="inlineStr">
        <is>
          <t>QQQQ</t>
        </is>
      </c>
      <c r="F3841" t="n">
        <v>375</v>
      </c>
      <c r="G3841" t="n">
        <v>475</v>
      </c>
      <c r="H3841" t="n">
        <v>485</v>
      </c>
      <c r="I3841" t="n">
        <v>560</v>
      </c>
      <c r="K3841" t="n">
        <v>600</v>
      </c>
      <c r="L3841" t="n">
        <v>830</v>
      </c>
      <c r="M3841" t="n">
        <v>830</v>
      </c>
      <c r="N3841" t="n">
        <v>860</v>
      </c>
      <c r="P3841" t="n">
        <v>860</v>
      </c>
      <c r="Q3841" t="n">
        <v>860</v>
      </c>
      <c r="R3841" t="n">
        <v>860</v>
      </c>
      <c r="S3841" t="n">
        <v>1000</v>
      </c>
      <c r="U3841" t="n">
        <v>1040</v>
      </c>
      <c r="V3841" t="n">
        <v>1155</v>
      </c>
      <c r="W3841" t="n">
        <v>1195</v>
      </c>
      <c r="X3841" t="n">
        <v>1430</v>
      </c>
      <c r="Z3841" t="n">
        <v>1450</v>
      </c>
      <c r="AA3841" t="n">
        <v>1660</v>
      </c>
      <c r="AB3841" t="n">
        <v>2640</v>
      </c>
      <c r="AC3841" t="n">
        <v>2760</v>
      </c>
      <c r="AE3841" t="n">
        <v>2795</v>
      </c>
      <c r="AF3841" t="n">
        <v>2821</v>
      </c>
      <c r="AG3841" t="n">
        <v>3097</v>
      </c>
      <c r="AH3841" t="n">
        <v>3189</v>
      </c>
      <c r="AJ3841" t="n">
        <v>3263</v>
      </c>
      <c r="AK3841" t="n">
        <v>3259</v>
      </c>
      <c r="AL3841" t="n">
        <v>3675</v>
      </c>
      <c r="AM3841" t="n">
        <v>4053</v>
      </c>
      <c r="AO3841" t="n">
        <v>4041</v>
      </c>
      <c r="AP3841" t="n">
        <v>4263</v>
      </c>
      <c r="AQ3841" t="n">
        <v>4615</v>
      </c>
      <c r="AR3841" t="n">
        <v>5268</v>
      </c>
      <c r="AT3841" t="n">
        <v>5214</v>
      </c>
    </row>
    <row r="3842">
      <c r="A3842" t="inlineStr">
        <is>
          <t>Total carry eligible capital/target carried interest-c</t>
        </is>
      </c>
      <c r="F3842">
        <f>SUM(F3838:F3840,F3834)</f>
        <v/>
      </c>
      <c r="G3842">
        <f>SUM(G3838:G3840,G3834)</f>
        <v/>
      </c>
      <c r="H3842">
        <f>SUM(H3838:H3840,H3834)</f>
        <v/>
      </c>
      <c r="I3842">
        <f>SUM(I3838:I3840,I3834)</f>
        <v/>
      </c>
      <c r="K3842">
        <f>SUM(K3838:K3840,K3834)</f>
        <v/>
      </c>
      <c r="L3842">
        <f>SUM(L3838:L3840,L3834)</f>
        <v/>
      </c>
      <c r="M3842">
        <f>SUM(M3838:M3840,M3834)</f>
        <v/>
      </c>
      <c r="N3842">
        <f>SUM(N3838:N3840,N3834)</f>
        <v/>
      </c>
      <c r="P3842">
        <f>SUM(P3838:P3840,P3834)</f>
        <v/>
      </c>
      <c r="Q3842">
        <f>SUM(Q3838:Q3840,Q3834)</f>
        <v/>
      </c>
      <c r="R3842">
        <f>SUM(R3838:R3840,R3834)</f>
        <v/>
      </c>
      <c r="S3842">
        <f>SUM(S3838:S3840,S3834)</f>
        <v/>
      </c>
      <c r="U3842">
        <f>SUM(U3838:U3840,U3834)</f>
        <v/>
      </c>
      <c r="V3842">
        <f>SUM(V3838:V3840,V3834)</f>
        <v/>
      </c>
      <c r="W3842">
        <f>SUM(W3838:W3840,W3834)</f>
        <v/>
      </c>
      <c r="X3842">
        <f>SUM(X3838:X3840,X3834)</f>
        <v/>
      </c>
      <c r="Z3842">
        <f>SUM(Z3838:Z3840,Z3834)</f>
        <v/>
      </c>
      <c r="AA3842">
        <f>SUM(AA3838:AA3840,AA3834)</f>
        <v/>
      </c>
      <c r="AB3842">
        <f>SUM(AB3838:AB3840,AB3834)</f>
        <v/>
      </c>
      <c r="AC3842">
        <f>SUM(AC3838:AC3840,AC3834)</f>
        <v/>
      </c>
      <c r="AE3842">
        <f>SUM(AE3838:AE3840,AE3834)</f>
        <v/>
      </c>
      <c r="AF3842">
        <f>SUM(AF3838:AF3840,AF3834)</f>
        <v/>
      </c>
      <c r="AG3842">
        <f>SUM(AG3838:AG3840,AG3834)</f>
        <v/>
      </c>
      <c r="AH3842">
        <f>SUM(AH3838:AH3840,AH3834)</f>
        <v/>
      </c>
      <c r="AJ3842">
        <f>SUM(AJ3838:AJ3840,AJ3834)</f>
        <v/>
      </c>
      <c r="AK3842">
        <f>SUM(AK3838:AK3840,AK3834)</f>
        <v/>
      </c>
      <c r="AL3842">
        <f>SUM(AL3838:AL3840,AL3834)</f>
        <v/>
      </c>
      <c r="AM3842">
        <f>SUM(AM3838:AM3840,AM3834)</f>
        <v/>
      </c>
      <c r="AO3842">
        <f>SUM(AO3838:AO3840,AO3834)</f>
        <v/>
      </c>
      <c r="AP3842">
        <f>SUM(AP3838:AP3840,AP3834)</f>
        <v/>
      </c>
      <c r="AQ3842">
        <f>SUM(AQ3838:AQ3840,AQ3834)</f>
        <v/>
      </c>
      <c r="AR3842">
        <f>SUM(AR3838:AR3840,AR3834)</f>
        <v/>
      </c>
      <c r="AT3842">
        <f>SUM(AT3838:AT3840,AT3834)</f>
        <v/>
      </c>
    </row>
    <row r="3843">
      <c r="A3843" t="inlineStr">
        <is>
          <t>Sum check</t>
        </is>
      </c>
      <c r="F3843">
        <f>F3841-F3842</f>
        <v/>
      </c>
      <c r="G3843">
        <f>G3841-G3842</f>
        <v/>
      </c>
      <c r="H3843">
        <f>H3841-H3842</f>
        <v/>
      </c>
      <c r="I3843">
        <f>I3841-I3842</f>
        <v/>
      </c>
      <c r="K3843">
        <f>K3841-K3842</f>
        <v/>
      </c>
      <c r="L3843">
        <f>L3841-L3842</f>
        <v/>
      </c>
      <c r="M3843">
        <f>M3841-M3842</f>
        <v/>
      </c>
      <c r="N3843">
        <f>N3841-N3842</f>
        <v/>
      </c>
      <c r="P3843">
        <f>P3841-P3842</f>
        <v/>
      </c>
      <c r="Q3843">
        <f>Q3841-Q3842</f>
        <v/>
      </c>
      <c r="R3843">
        <f>R3841-R3842</f>
        <v/>
      </c>
      <c r="S3843">
        <f>S3841-S3842</f>
        <v/>
      </c>
      <c r="U3843">
        <f>U3841-U3842</f>
        <v/>
      </c>
      <c r="V3843">
        <f>V3841-V3842</f>
        <v/>
      </c>
      <c r="W3843">
        <f>W3841-W3842</f>
        <v/>
      </c>
      <c r="X3843">
        <f>X3841-X3842</f>
        <v/>
      </c>
      <c r="Z3843">
        <f>Z3841-Z3842</f>
        <v/>
      </c>
      <c r="AA3843">
        <f>AA3841-AA3842</f>
        <v/>
      </c>
      <c r="AB3843">
        <f>AB3841-AB3842</f>
        <v/>
      </c>
      <c r="AC3843">
        <f>AC3841-AC3842</f>
        <v/>
      </c>
      <c r="AE3843">
        <f>AE3841-AE3842</f>
        <v/>
      </c>
      <c r="AF3843">
        <f>AF3841-AF3842</f>
        <v/>
      </c>
      <c r="AG3843">
        <f>AG3841-AG3842</f>
        <v/>
      </c>
      <c r="AH3843">
        <f>AH3841-AH3842</f>
        <v/>
      </c>
      <c r="AJ3843">
        <f>AJ3841-AJ3842</f>
        <v/>
      </c>
      <c r="AK3843">
        <f>AK3841-AK3842</f>
        <v/>
      </c>
      <c r="AL3843">
        <f>AL3841-AL3842</f>
        <v/>
      </c>
      <c r="AM3843">
        <f>AM3841-AM3842</f>
        <v/>
      </c>
      <c r="AO3843">
        <f>AO3841-AO3842</f>
        <v/>
      </c>
      <c r="AP3843">
        <f>AP3841-AP3842</f>
        <v/>
      </c>
      <c r="AQ3843">
        <f>AQ3841-AQ3842</f>
        <v/>
      </c>
      <c r="AR3843">
        <f>AR3841-AR3842</f>
        <v/>
      </c>
      <c r="AT3843">
        <f>AT3841-AT3842</f>
        <v/>
      </c>
    </row>
    <row r="3845">
      <c r="A3845" t="inlineStr">
        <is>
          <t>Direct costs</t>
        </is>
      </c>
      <c r="C3845" t="inlineStr">
        <is>
          <t>Million</t>
        </is>
      </c>
      <c r="D3845" t="inlineStr">
        <is>
          <t>QQQQ</t>
        </is>
      </c>
      <c r="V3845" t="n">
        <v>-347</v>
      </c>
      <c r="W3845" t="n">
        <v>-359</v>
      </c>
      <c r="X3845" t="n">
        <v>-430</v>
      </c>
      <c r="Z3845" t="n">
        <v>-435</v>
      </c>
      <c r="AA3845" t="n">
        <v>-500</v>
      </c>
    </row>
    <row r="3846">
      <c r="A3846" t="inlineStr">
        <is>
          <t>Target carried interest not attributable to BAM shareholders</t>
        </is>
      </c>
      <c r="C3846" t="inlineStr">
        <is>
          <t>Million</t>
        </is>
      </c>
      <c r="D3846" t="inlineStr">
        <is>
          <t>QQQQ</t>
        </is>
      </c>
      <c r="AB3846" t="n">
        <v>-357</v>
      </c>
      <c r="AC3846" t="n">
        <v>-372</v>
      </c>
      <c r="AE3846" t="n">
        <v>-370</v>
      </c>
      <c r="AF3846" t="n">
        <v>-384</v>
      </c>
      <c r="AG3846" t="n">
        <v>-474</v>
      </c>
      <c r="AH3846" t="n">
        <v>-502</v>
      </c>
      <c r="AJ3846" t="n">
        <v>-527</v>
      </c>
      <c r="AK3846" t="n">
        <v>-516</v>
      </c>
      <c r="AL3846" t="n">
        <v>-584</v>
      </c>
      <c r="AM3846" t="n">
        <v>-610</v>
      </c>
      <c r="AO3846" t="n">
        <v>-597</v>
      </c>
      <c r="AP3846" t="n">
        <v>-558</v>
      </c>
      <c r="AQ3846" t="n">
        <v>-561</v>
      </c>
      <c r="AR3846" t="n">
        <v>-582</v>
      </c>
      <c r="AT3846" t="n">
        <v>-1507</v>
      </c>
    </row>
    <row r="3847">
      <c r="A3847" t="inlineStr">
        <is>
          <t>Total</t>
        </is>
      </c>
      <c r="C3847" t="inlineStr">
        <is>
          <t>Million</t>
        </is>
      </c>
      <c r="D3847" t="inlineStr">
        <is>
          <t>QQQQ</t>
        </is>
      </c>
      <c r="V3847" t="n">
        <v>808</v>
      </c>
      <c r="W3847" t="n">
        <v>836</v>
      </c>
      <c r="X3847" t="n">
        <v>1000</v>
      </c>
      <c r="Z3847" t="n">
        <v>1015</v>
      </c>
      <c r="AA3847" t="n">
        <v>1160</v>
      </c>
      <c r="AB3847" t="n">
        <v>2283</v>
      </c>
      <c r="AC3847" t="n">
        <v>2388</v>
      </c>
      <c r="AE3847" t="n">
        <v>2425</v>
      </c>
      <c r="AF3847" t="n">
        <v>2437</v>
      </c>
      <c r="AG3847" t="n">
        <v>2623</v>
      </c>
      <c r="AH3847" t="n">
        <v>2687</v>
      </c>
      <c r="AJ3847" t="n">
        <v>2736</v>
      </c>
      <c r="AK3847" t="n">
        <v>2743</v>
      </c>
      <c r="AL3847" t="n">
        <v>3091</v>
      </c>
      <c r="AM3847" t="n">
        <v>3443</v>
      </c>
      <c r="AO3847" t="n">
        <v>3444</v>
      </c>
      <c r="AP3847" t="n">
        <v>3705</v>
      </c>
      <c r="AQ3847" t="n">
        <v>4054</v>
      </c>
      <c r="AR3847" t="n">
        <v>4686</v>
      </c>
      <c r="AT3847" t="n">
        <v>3707</v>
      </c>
    </row>
    <row r="3848">
      <c r="A3848" t="inlineStr">
        <is>
          <t>Total-c</t>
        </is>
      </c>
      <c r="V3848">
        <f>SUM(V3841,V3846,V3845)</f>
        <v/>
      </c>
      <c r="W3848">
        <f>SUM(W3841,W3846,W3845)</f>
        <v/>
      </c>
      <c r="X3848">
        <f>SUM(X3841,X3846,X3845)</f>
        <v/>
      </c>
      <c r="Z3848">
        <f>SUM(Z3841,Z3846,Z3845)</f>
        <v/>
      </c>
      <c r="AA3848">
        <f>SUM(AA3841,AA3846,AA3845)</f>
        <v/>
      </c>
      <c r="AB3848">
        <f>SUM(AB3841,AB3846,AB3845)</f>
        <v/>
      </c>
      <c r="AC3848">
        <f>SUM(AC3841,AC3846,AC3845)</f>
        <v/>
      </c>
      <c r="AE3848">
        <f>SUM(AE3841,AE3846,AE3845)</f>
        <v/>
      </c>
      <c r="AF3848">
        <f>SUM(AF3841,AF3846,AF3845)</f>
        <v/>
      </c>
      <c r="AG3848">
        <f>SUM(AG3841,AG3846,AG3845)</f>
        <v/>
      </c>
      <c r="AH3848">
        <f>SUM(AH3841,AH3846,AH3845)</f>
        <v/>
      </c>
      <c r="AJ3848">
        <f>SUM(AJ3841,AJ3846,AJ3845)</f>
        <v/>
      </c>
      <c r="AK3848">
        <f>SUM(AK3841,AK3846,AK3845)</f>
        <v/>
      </c>
      <c r="AL3848">
        <f>SUM(AL3841,AL3846,AL3845)</f>
        <v/>
      </c>
      <c r="AM3848">
        <f>SUM(AM3841,AM3846,AM3845)</f>
        <v/>
      </c>
      <c r="AO3848">
        <f>SUM(AO3841,AO3846,AO3845)</f>
        <v/>
      </c>
      <c r="AP3848">
        <f>SUM(AP3841,AP3846,AP3845)</f>
        <v/>
      </c>
      <c r="AQ3848">
        <f>SUM(AQ3841,AQ3846,AQ3845)</f>
        <v/>
      </c>
      <c r="AR3848">
        <f>SUM(AR3841,AR3846,AR3845)</f>
        <v/>
      </c>
      <c r="AT3848">
        <f>SUM(AT3841,AT3846,AT3845)</f>
        <v/>
      </c>
    </row>
    <row r="3849">
      <c r="A3849" t="inlineStr">
        <is>
          <t>Sum check</t>
        </is>
      </c>
      <c r="V3849">
        <f>V3847-V3848</f>
        <v/>
      </c>
      <c r="W3849">
        <f>W3847-W3848</f>
        <v/>
      </c>
      <c r="X3849">
        <f>X3847-X3848</f>
        <v/>
      </c>
      <c r="Z3849">
        <f>Z3847-Z3848</f>
        <v/>
      </c>
      <c r="AA3849">
        <f>AA3847-AA3848</f>
        <v/>
      </c>
      <c r="AB3849">
        <f>AB3847-AB3848</f>
        <v/>
      </c>
      <c r="AC3849">
        <f>AC3847-AC3848</f>
        <v/>
      </c>
      <c r="AE3849">
        <f>AE3847-AE3848</f>
        <v/>
      </c>
      <c r="AF3849">
        <f>AF3847-AF3848</f>
        <v/>
      </c>
      <c r="AG3849">
        <f>AG3847-AG3848</f>
        <v/>
      </c>
      <c r="AH3849">
        <f>AH3847-AH3848</f>
        <v/>
      </c>
      <c r="AJ3849">
        <f>AJ3847-AJ3848</f>
        <v/>
      </c>
      <c r="AK3849">
        <f>AK3847-AK3848</f>
        <v/>
      </c>
      <c r="AL3849">
        <f>AL3847-AL3848</f>
        <v/>
      </c>
      <c r="AM3849">
        <f>AM3847-AM3848</f>
        <v/>
      </c>
      <c r="AO3849">
        <f>AO3847-AO3848</f>
        <v/>
      </c>
      <c r="AP3849">
        <f>AP3847-AP3848</f>
        <v/>
      </c>
      <c r="AQ3849">
        <f>AQ3847-AQ3848</f>
        <v/>
      </c>
      <c r="AR3849">
        <f>AR3847-AR3848</f>
        <v/>
      </c>
      <c r="AT3849">
        <f>AT3847-AT3848</f>
        <v/>
      </c>
    </row>
    <row r="3851">
      <c r="A3851" t="inlineStr">
        <is>
          <t>Direct costs</t>
        </is>
      </c>
    </row>
    <row r="3852">
      <c r="A3852" t="inlineStr">
        <is>
          <t>Brookfield</t>
        </is>
      </c>
      <c r="C3852" t="inlineStr">
        <is>
          <t>Million</t>
        </is>
      </c>
      <c r="D3852" t="inlineStr">
        <is>
          <t>QQQQ</t>
        </is>
      </c>
      <c r="AB3852" t="n">
        <v>-515</v>
      </c>
    </row>
    <row r="3853">
      <c r="A3853" t="inlineStr">
        <is>
          <t>Oaktree</t>
        </is>
      </c>
      <c r="C3853" t="inlineStr">
        <is>
          <t>Million</t>
        </is>
      </c>
      <c r="D3853" t="inlineStr">
        <is>
          <t>QQQQ</t>
        </is>
      </c>
      <c r="AB3853" t="n">
        <v>-282</v>
      </c>
    </row>
    <row r="3854">
      <c r="A3854" t="inlineStr">
        <is>
          <t>Total</t>
        </is>
      </c>
      <c r="C3854" t="inlineStr">
        <is>
          <t>Million</t>
        </is>
      </c>
      <c r="D3854" t="inlineStr">
        <is>
          <t>QQQQ</t>
        </is>
      </c>
      <c r="AB3854" t="n">
        <v>1486</v>
      </c>
    </row>
    <row r="3855">
      <c r="A3855" t="inlineStr">
        <is>
          <t>Total-c</t>
        </is>
      </c>
      <c r="AB3855">
        <f>SUM(AB3847,AB3851:AB3853)</f>
        <v/>
      </c>
    </row>
    <row r="3856">
      <c r="A3856" t="inlineStr">
        <is>
          <t>Sum check</t>
        </is>
      </c>
      <c r="AB3856">
        <f>AB3854-AB3855</f>
        <v/>
      </c>
    </row>
    <row r="3858">
      <c r="A3858" t="inlineStr">
        <is>
          <t>Target carried diversification</t>
        </is>
      </c>
    </row>
    <row r="3859">
      <c r="A3859" t="inlineStr">
        <is>
          <t>Real estate</t>
        </is>
      </c>
      <c r="C3859" t="inlineStr">
        <is>
          <t>Percent</t>
        </is>
      </c>
      <c r="D3859" t="inlineStr">
        <is>
          <t>QQQQ</t>
        </is>
      </c>
      <c r="X3859" t="n">
        <v>57</v>
      </c>
      <c r="Z3859" t="n">
        <v>57</v>
      </c>
      <c r="AA3859" t="n">
        <v>50</v>
      </c>
      <c r="AB3859" t="n">
        <v>37</v>
      </c>
      <c r="AC3859" t="n">
        <v>30</v>
      </c>
      <c r="AE3859" t="n">
        <v>30</v>
      </c>
      <c r="AF3859" t="n">
        <v>29</v>
      </c>
      <c r="AG3859" t="n">
        <v>28</v>
      </c>
      <c r="AH3859" t="n">
        <v>28</v>
      </c>
      <c r="AJ3859" t="n">
        <v>28</v>
      </c>
      <c r="AK3859" t="n">
        <v>28</v>
      </c>
      <c r="AL3859" t="n">
        <v>39</v>
      </c>
      <c r="AM3859" t="n">
        <v>37</v>
      </c>
      <c r="AO3859" t="n">
        <v>38</v>
      </c>
      <c r="AP3859" t="n">
        <v>37</v>
      </c>
      <c r="AQ3859" t="n">
        <v>35</v>
      </c>
      <c r="AR3859" t="n">
        <v>40</v>
      </c>
      <c r="AT3859" t="n">
        <v>37</v>
      </c>
    </row>
    <row r="3860">
      <c r="A3860" t="inlineStr">
        <is>
          <t>Renewable power and transition</t>
        </is>
      </c>
      <c r="C3860" t="inlineStr">
        <is>
          <t>Percent</t>
        </is>
      </c>
      <c r="D3860" t="inlineStr">
        <is>
          <t>QQQQ</t>
        </is>
      </c>
      <c r="AL3860" t="n">
        <v>5</v>
      </c>
      <c r="AM3860" t="n">
        <v>6</v>
      </c>
      <c r="AO3860" t="n">
        <v>8</v>
      </c>
      <c r="AP3860" t="n">
        <v>9</v>
      </c>
      <c r="AQ3860" t="n">
        <v>10</v>
      </c>
      <c r="AR3860" t="n">
        <v>9</v>
      </c>
      <c r="AT3860" t="n">
        <v>9</v>
      </c>
    </row>
    <row r="3861">
      <c r="A3861" t="inlineStr">
        <is>
          <t>Infrastructure</t>
        </is>
      </c>
      <c r="C3861" t="inlineStr">
        <is>
          <t>Percent</t>
        </is>
      </c>
      <c r="D3861" t="inlineStr">
        <is>
          <t>QQQQ</t>
        </is>
      </c>
      <c r="X3861" t="n">
        <v>24</v>
      </c>
      <c r="Z3861" t="n">
        <v>24</v>
      </c>
      <c r="AA3861" t="n">
        <v>31</v>
      </c>
      <c r="AB3861" t="n">
        <v>23</v>
      </c>
      <c r="AC3861" t="n">
        <v>22</v>
      </c>
      <c r="AE3861" t="n">
        <v>22</v>
      </c>
      <c r="AF3861" t="n">
        <v>22</v>
      </c>
      <c r="AG3861" t="n">
        <v>20</v>
      </c>
      <c r="AH3861" t="n">
        <v>19</v>
      </c>
      <c r="AJ3861" t="n">
        <v>19</v>
      </c>
      <c r="AK3861" t="n">
        <v>19</v>
      </c>
      <c r="AL3861" t="n">
        <v>13</v>
      </c>
      <c r="AM3861" t="n">
        <v>16</v>
      </c>
      <c r="AO3861" t="n">
        <v>13</v>
      </c>
      <c r="AP3861" t="n">
        <v>12</v>
      </c>
      <c r="AQ3861" t="n">
        <v>16</v>
      </c>
      <c r="AR3861" t="n">
        <v>15</v>
      </c>
      <c r="AT3861" t="n">
        <v>16</v>
      </c>
    </row>
    <row r="3862">
      <c r="A3862" t="inlineStr">
        <is>
          <t>Private equity</t>
        </is>
      </c>
      <c r="C3862" t="inlineStr">
        <is>
          <t>Percent</t>
        </is>
      </c>
      <c r="D3862" t="inlineStr">
        <is>
          <t>QQQQ</t>
        </is>
      </c>
      <c r="X3862" t="n">
        <v>19</v>
      </c>
      <c r="Z3862" t="n">
        <v>19</v>
      </c>
      <c r="AA3862" t="n">
        <v>19</v>
      </c>
      <c r="AB3862" t="n">
        <v>15</v>
      </c>
      <c r="AC3862" t="n">
        <v>13</v>
      </c>
      <c r="AE3862" t="n">
        <v>14</v>
      </c>
      <c r="AL3862" t="n">
        <v>17</v>
      </c>
      <c r="AM3862" t="n">
        <v>17</v>
      </c>
      <c r="AO3862" t="n">
        <v>17</v>
      </c>
      <c r="AP3862" t="n">
        <v>20</v>
      </c>
      <c r="AQ3862" t="n">
        <v>19</v>
      </c>
      <c r="AR3862" t="n">
        <v>18</v>
      </c>
      <c r="AT3862" t="n">
        <v>22</v>
      </c>
    </row>
    <row r="3863">
      <c r="A3863" t="inlineStr">
        <is>
          <t>Private equity and other</t>
        </is>
      </c>
      <c r="C3863" t="inlineStr">
        <is>
          <t>Percent</t>
        </is>
      </c>
      <c r="D3863" t="inlineStr">
        <is>
          <t>QQQQ</t>
        </is>
      </c>
      <c r="AF3863" t="n">
        <v>14</v>
      </c>
      <c r="AG3863" t="n">
        <v>12</v>
      </c>
      <c r="AH3863" t="n">
        <v>12</v>
      </c>
      <c r="AJ3863" t="n">
        <v>11</v>
      </c>
      <c r="AK3863" t="n">
        <v>11</v>
      </c>
    </row>
    <row r="3864">
      <c r="A3864" t="inlineStr">
        <is>
          <t>Oaktree</t>
        </is>
      </c>
      <c r="C3864" t="inlineStr">
        <is>
          <t>Percent</t>
        </is>
      </c>
      <c r="D3864" t="inlineStr">
        <is>
          <t>QQQQ</t>
        </is>
      </c>
      <c r="AB3864" t="n">
        <v>25</v>
      </c>
      <c r="AC3864" t="n">
        <v>35</v>
      </c>
      <c r="AE3864" t="n">
        <v>34</v>
      </c>
      <c r="AF3864" t="n">
        <v>35</v>
      </c>
      <c r="AG3864" t="n">
        <v>40</v>
      </c>
      <c r="AH3864" t="n">
        <v>41</v>
      </c>
      <c r="AJ3864" t="n">
        <v>42</v>
      </c>
      <c r="AK3864" t="n">
        <v>42</v>
      </c>
    </row>
    <row r="3865">
      <c r="A3865" t="inlineStr">
        <is>
          <t>Credit and other</t>
        </is>
      </c>
      <c r="C3865" t="inlineStr">
        <is>
          <t>Percent</t>
        </is>
      </c>
      <c r="D3865" t="inlineStr">
        <is>
          <t>QQQQ</t>
        </is>
      </c>
      <c r="AL3865" t="n">
        <v>26</v>
      </c>
      <c r="AM3865" t="n">
        <v>24</v>
      </c>
      <c r="AO3865" t="n">
        <v>24</v>
      </c>
      <c r="AP3865" t="n">
        <v>22</v>
      </c>
      <c r="AQ3865" t="n">
        <v>20</v>
      </c>
      <c r="AR3865" t="n">
        <v>18</v>
      </c>
      <c r="AT3865" t="n">
        <v>16</v>
      </c>
    </row>
    <row r="3867">
      <c r="A3867" t="inlineStr">
        <is>
          <t>Private funds carried interest</t>
        </is>
      </c>
    </row>
    <row r="3868">
      <c r="A3868" t="inlineStr">
        <is>
          <t>Real estate</t>
        </is>
      </c>
    </row>
    <row r="3869">
      <c r="A3869" t="inlineStr">
        <is>
          <t>Strategy</t>
        </is>
      </c>
    </row>
    <row r="3870">
      <c r="A3870" t="inlineStr">
        <is>
          <t>Opportunistic - BSREP</t>
        </is>
      </c>
      <c r="C3870" t="inlineStr">
        <is>
          <t>Million</t>
        </is>
      </c>
      <c r="D3870" t="inlineStr">
        <is>
          <t>QQQQ</t>
        </is>
      </c>
      <c r="V3870" t="n">
        <v>16114</v>
      </c>
      <c r="W3870" t="n">
        <v>17174</v>
      </c>
      <c r="X3870" t="n">
        <v>18741</v>
      </c>
      <c r="Z3870" t="n">
        <v>19612</v>
      </c>
      <c r="AA3870" t="n">
        <v>19371</v>
      </c>
      <c r="AB3870" t="n">
        <v>19385</v>
      </c>
      <c r="AC3870" t="n">
        <v>19065</v>
      </c>
      <c r="AE3870" t="n">
        <v>19065</v>
      </c>
      <c r="AF3870" t="n">
        <v>18122</v>
      </c>
      <c r="AG3870" t="n">
        <v>18714</v>
      </c>
      <c r="AH3870" t="n">
        <v>18931</v>
      </c>
      <c r="AJ3870" t="n">
        <v>18507</v>
      </c>
      <c r="AK3870" t="n">
        <v>18471</v>
      </c>
      <c r="AL3870" t="n">
        <v>25290</v>
      </c>
      <c r="AM3870" t="n">
        <v>26912</v>
      </c>
      <c r="AO3870" t="n">
        <v>27098</v>
      </c>
      <c r="AP3870" t="n">
        <v>28007</v>
      </c>
      <c r="AQ3870" t="n">
        <v>27903</v>
      </c>
    </row>
    <row r="3871">
      <c r="A3871" t="inlineStr">
        <is>
          <t>Credit - BREF</t>
        </is>
      </c>
      <c r="C3871" t="inlineStr">
        <is>
          <t>Million</t>
        </is>
      </c>
      <c r="D3871" t="inlineStr">
        <is>
          <t>QQQQ</t>
        </is>
      </c>
      <c r="X3871" t="n">
        <v>3014</v>
      </c>
      <c r="Z3871" t="n">
        <v>2984</v>
      </c>
      <c r="AA3871" t="n">
        <v>2984</v>
      </c>
      <c r="AB3871" t="n">
        <v>2953</v>
      </c>
      <c r="AC3871" t="n">
        <v>2953</v>
      </c>
      <c r="AE3871" t="n">
        <v>2953</v>
      </c>
      <c r="AF3871" t="n">
        <v>2953</v>
      </c>
      <c r="AG3871" t="n">
        <v>2948</v>
      </c>
      <c r="AH3871" t="n">
        <v>1776</v>
      </c>
      <c r="AJ3871" t="n">
        <v>2781</v>
      </c>
      <c r="AK3871" t="n">
        <v>3482</v>
      </c>
      <c r="AL3871" t="n">
        <v>3449</v>
      </c>
      <c r="AM3871" t="n">
        <v>5165</v>
      </c>
      <c r="AO3871" t="n">
        <v>5067</v>
      </c>
      <c r="AP3871" t="n">
        <v>4973</v>
      </c>
      <c r="AQ3871" t="n">
        <v>4968</v>
      </c>
    </row>
    <row r="3872">
      <c r="A3872" t="inlineStr">
        <is>
          <t>Other</t>
        </is>
      </c>
      <c r="C3872" t="inlineStr">
        <is>
          <t>Million</t>
        </is>
      </c>
      <c r="D3872" t="inlineStr">
        <is>
          <t>QQQQ</t>
        </is>
      </c>
      <c r="X3872" t="n">
        <v>8630</v>
      </c>
      <c r="Z3872" t="n">
        <v>8669</v>
      </c>
      <c r="AA3872" t="n">
        <v>9254</v>
      </c>
      <c r="AB3872" t="n">
        <v>9571</v>
      </c>
      <c r="AC3872" t="n">
        <v>10559</v>
      </c>
      <c r="AE3872" t="n">
        <v>10781</v>
      </c>
      <c r="AF3872" t="n">
        <v>10668</v>
      </c>
      <c r="AG3872" t="n">
        <v>12673</v>
      </c>
      <c r="AH3872" t="n">
        <v>13568</v>
      </c>
      <c r="AJ3872" t="n">
        <v>14038</v>
      </c>
      <c r="AK3872" t="n">
        <v>14091</v>
      </c>
      <c r="AL3872" t="n">
        <v>16359</v>
      </c>
      <c r="AM3872" t="n">
        <v>17532</v>
      </c>
      <c r="AO3872" t="n">
        <v>18239</v>
      </c>
      <c r="AP3872" t="n">
        <v>19292</v>
      </c>
      <c r="AQ3872" t="n">
        <v>21887</v>
      </c>
    </row>
    <row r="3874">
      <c r="A3874" t="inlineStr">
        <is>
          <t>Infrastructure</t>
        </is>
      </c>
    </row>
    <row r="3875">
      <c r="A3875" t="inlineStr">
        <is>
          <t>Core plus- BIF</t>
        </is>
      </c>
      <c r="C3875" t="inlineStr">
        <is>
          <t>Million</t>
        </is>
      </c>
      <c r="D3875" t="inlineStr">
        <is>
          <t>QQQQ</t>
        </is>
      </c>
      <c r="AL3875" t="n">
        <v>27890</v>
      </c>
      <c r="AM3875" t="n">
        <v>27789</v>
      </c>
      <c r="AO3875" t="n">
        <v>27787</v>
      </c>
      <c r="AP3875" t="n">
        <v>27632</v>
      </c>
      <c r="AQ3875" t="n">
        <v>41073</v>
      </c>
    </row>
    <row r="3876">
      <c r="A3876" t="inlineStr">
        <is>
          <t>Value add-BIF</t>
        </is>
      </c>
      <c r="C3876" t="inlineStr">
        <is>
          <t>Million</t>
        </is>
      </c>
      <c r="D3876" t="inlineStr">
        <is>
          <t>QQQQ</t>
        </is>
      </c>
      <c r="V3876" t="n">
        <v>15614</v>
      </c>
      <c r="W3876" t="n">
        <v>15610</v>
      </c>
      <c r="X3876" t="n">
        <v>15611</v>
      </c>
      <c r="Z3876" t="n">
        <v>15614</v>
      </c>
      <c r="AA3876" t="n">
        <v>25615</v>
      </c>
      <c r="AB3876" t="n">
        <v>26360</v>
      </c>
      <c r="AC3876" t="n">
        <v>29426</v>
      </c>
      <c r="AE3876" t="n">
        <v>30132</v>
      </c>
      <c r="AF3876" t="n">
        <v>30235</v>
      </c>
      <c r="AG3876" t="n">
        <v>28501</v>
      </c>
      <c r="AH3876" t="n">
        <v>28675</v>
      </c>
      <c r="AJ3876" t="n">
        <v>28675</v>
      </c>
      <c r="AK3876" t="n">
        <v>28448</v>
      </c>
    </row>
    <row r="3877">
      <c r="A3877" t="inlineStr">
        <is>
          <t>Other</t>
        </is>
      </c>
      <c r="C3877" t="inlineStr">
        <is>
          <t>Million</t>
        </is>
      </c>
      <c r="D3877" t="inlineStr">
        <is>
          <t>QQQQ</t>
        </is>
      </c>
      <c r="X3877" t="n">
        <v>3482</v>
      </c>
      <c r="Z3877" t="n">
        <v>3440</v>
      </c>
      <c r="AA3877" t="n">
        <v>4227</v>
      </c>
      <c r="AB3877" t="n">
        <v>4461</v>
      </c>
      <c r="AC3877" t="n">
        <v>4497</v>
      </c>
      <c r="AE3877" t="n">
        <v>4122</v>
      </c>
      <c r="AF3877" t="n">
        <v>4895</v>
      </c>
      <c r="AG3877" t="n">
        <v>6326</v>
      </c>
      <c r="AH3877" t="n">
        <v>8014</v>
      </c>
      <c r="AJ3877" t="n">
        <v>9130</v>
      </c>
      <c r="AK3877" t="n">
        <v>9363</v>
      </c>
      <c r="AL3877" t="n">
        <v>10041</v>
      </c>
      <c r="AM3877" t="n">
        <v>10386</v>
      </c>
      <c r="AO3877" t="n">
        <v>8407</v>
      </c>
      <c r="AP3877" t="n">
        <v>4307</v>
      </c>
      <c r="AQ3877" t="n">
        <v>4509</v>
      </c>
    </row>
    <row r="3879">
      <c r="A3879" t="inlineStr">
        <is>
          <t>Renewable power and transition</t>
        </is>
      </c>
    </row>
    <row r="3880">
      <c r="A3880" t="inlineStr">
        <is>
          <t>Core plus - BGTF</t>
        </is>
      </c>
      <c r="C3880" t="inlineStr">
        <is>
          <t>Million</t>
        </is>
      </c>
      <c r="D3880" t="inlineStr">
        <is>
          <t>QQQQ</t>
        </is>
      </c>
      <c r="AM3880" t="n">
        <v>7532</v>
      </c>
      <c r="AO3880" t="n">
        <v>7541</v>
      </c>
      <c r="AP3880" t="n">
        <v>10295</v>
      </c>
      <c r="AQ3880" t="n">
        <v>10377</v>
      </c>
    </row>
    <row r="3882">
      <c r="A3882" t="inlineStr">
        <is>
          <t>Private equity</t>
        </is>
      </c>
    </row>
    <row r="3883">
      <c r="A3883" t="inlineStr">
        <is>
          <t>Opportunistic - BCP</t>
        </is>
      </c>
      <c r="C3883" t="inlineStr">
        <is>
          <t>Million</t>
        </is>
      </c>
      <c r="D3883" t="inlineStr">
        <is>
          <t>QQQQ</t>
        </is>
      </c>
      <c r="V3883" t="n">
        <v>3727</v>
      </c>
      <c r="W3883" t="n">
        <v>3729</v>
      </c>
      <c r="X3883" t="n">
        <v>7938</v>
      </c>
      <c r="Z3883" t="n">
        <v>7939</v>
      </c>
      <c r="AA3883" t="n">
        <v>8436</v>
      </c>
      <c r="AB3883" t="n">
        <v>8571</v>
      </c>
      <c r="AC3883" t="n">
        <v>9364</v>
      </c>
      <c r="AE3883" t="n">
        <v>9077</v>
      </c>
      <c r="AF3883" t="n">
        <v>8881</v>
      </c>
      <c r="AG3883" t="n">
        <v>8940</v>
      </c>
      <c r="AH3883" t="n">
        <v>8931</v>
      </c>
      <c r="AJ3883" t="n">
        <v>8467</v>
      </c>
      <c r="AK3883" t="n">
        <v>8092</v>
      </c>
      <c r="AL3883" t="n">
        <v>8023</v>
      </c>
      <c r="AM3883" t="n">
        <v>8023</v>
      </c>
      <c r="AO3883" t="n">
        <v>8063</v>
      </c>
      <c r="AP3883" t="n">
        <v>11917</v>
      </c>
      <c r="AQ3883" t="n">
        <v>12227</v>
      </c>
    </row>
    <row r="3884">
      <c r="A3884" t="inlineStr">
        <is>
          <t>Other</t>
        </is>
      </c>
      <c r="C3884" t="inlineStr">
        <is>
          <t>Million</t>
        </is>
      </c>
      <c r="D3884" t="inlineStr">
        <is>
          <t>QQQQ</t>
        </is>
      </c>
      <c r="X3884" t="n">
        <v>893</v>
      </c>
      <c r="Z3884" t="n">
        <v>895</v>
      </c>
      <c r="AA3884" t="n">
        <v>1895</v>
      </c>
      <c r="AB3884" t="n">
        <v>4828</v>
      </c>
      <c r="AC3884" t="n">
        <v>3958</v>
      </c>
      <c r="AE3884" t="n">
        <v>3858</v>
      </c>
      <c r="AF3884" t="n">
        <v>5311</v>
      </c>
      <c r="AG3884" t="n">
        <v>5372</v>
      </c>
      <c r="AH3884" t="n">
        <v>5435</v>
      </c>
      <c r="AJ3884" t="n">
        <v>4931</v>
      </c>
      <c r="AK3884" t="n">
        <v>5722</v>
      </c>
      <c r="AL3884" t="n">
        <v>11908</v>
      </c>
      <c r="AM3884" t="n">
        <v>12184</v>
      </c>
      <c r="AO3884" t="n">
        <v>11557</v>
      </c>
      <c r="AP3884" t="n">
        <v>10950</v>
      </c>
      <c r="AQ3884" t="n">
        <v>10785</v>
      </c>
    </row>
    <row r="3886">
      <c r="A3886" t="inlineStr">
        <is>
          <t>Credit and other</t>
        </is>
      </c>
      <c r="C3886" t="inlineStr">
        <is>
          <t>Million</t>
        </is>
      </c>
      <c r="D3886" t="inlineStr">
        <is>
          <t>QQQQ</t>
        </is>
      </c>
      <c r="AM3886" t="n">
        <v>58735</v>
      </c>
      <c r="AO3886" t="n">
        <v>57729</v>
      </c>
      <c r="AP3886" t="n">
        <v>58333</v>
      </c>
      <c r="AQ3886" t="n">
        <v>59163</v>
      </c>
    </row>
    <row r="3887">
      <c r="A3887" t="inlineStr">
        <is>
          <t>Oaktree</t>
        </is>
      </c>
      <c r="C3887" t="inlineStr">
        <is>
          <t>Million</t>
        </is>
      </c>
      <c r="D3887" t="inlineStr">
        <is>
          <t>QQQQ</t>
        </is>
      </c>
      <c r="AB3887" t="n">
        <v>39005</v>
      </c>
      <c r="AC3887" t="n">
        <v>39979</v>
      </c>
      <c r="AE3887" t="n">
        <v>39963</v>
      </c>
      <c r="AF3887" t="n">
        <v>40721</v>
      </c>
      <c r="AG3887" t="n">
        <v>51162</v>
      </c>
      <c r="AH3887" t="n">
        <v>54296</v>
      </c>
      <c r="AJ3887" t="n">
        <v>56793</v>
      </c>
      <c r="AK3887" t="n">
        <v>55883</v>
      </c>
      <c r="AL3887" t="n">
        <v>55974</v>
      </c>
    </row>
    <row r="3888">
      <c r="A3888" t="inlineStr">
        <is>
          <t>Opportunistic</t>
        </is>
      </c>
    </row>
    <row r="3889">
      <c r="A3889" t="inlineStr">
        <is>
          <t>Other</t>
        </is>
      </c>
      <c r="C3889" t="inlineStr">
        <is>
          <t>Million</t>
        </is>
      </c>
      <c r="D3889" t="inlineStr">
        <is>
          <t>QQQQ</t>
        </is>
      </c>
      <c r="V3889" t="n">
        <v>1851</v>
      </c>
      <c r="W3889" t="n">
        <v>1931</v>
      </c>
    </row>
    <row r="3891">
      <c r="A3891" t="inlineStr">
        <is>
          <t>Value add</t>
        </is>
      </c>
    </row>
    <row r="3892">
      <c r="A3892" t="inlineStr">
        <is>
          <t>Other</t>
        </is>
      </c>
      <c r="C3892" t="inlineStr">
        <is>
          <t>Million</t>
        </is>
      </c>
      <c r="D3892" t="inlineStr">
        <is>
          <t>QQQQ</t>
        </is>
      </c>
      <c r="V3892" t="n">
        <v>1071</v>
      </c>
      <c r="W3892" t="n">
        <v>1362</v>
      </c>
    </row>
    <row r="3894">
      <c r="A3894" t="inlineStr">
        <is>
          <t>Credit and core plus</t>
        </is>
      </c>
    </row>
    <row r="3895">
      <c r="A3895" t="inlineStr">
        <is>
          <t>Real estate - BREF</t>
        </is>
      </c>
      <c r="C3895" t="inlineStr">
        <is>
          <t>Million</t>
        </is>
      </c>
      <c r="D3895" t="inlineStr">
        <is>
          <t>QQQQ</t>
        </is>
      </c>
      <c r="V3895" t="n">
        <v>3384</v>
      </c>
      <c r="W3895" t="n">
        <v>3276</v>
      </c>
    </row>
    <row r="3896">
      <c r="A3896" t="inlineStr">
        <is>
          <t>Other</t>
        </is>
      </c>
      <c r="C3896" t="inlineStr">
        <is>
          <t>Million</t>
        </is>
      </c>
      <c r="D3896" t="inlineStr">
        <is>
          <t>QQQQ</t>
        </is>
      </c>
      <c r="V3896" t="n">
        <v>5099</v>
      </c>
      <c r="W3896" t="n">
        <v>6520</v>
      </c>
    </row>
    <row r="3897">
      <c r="A3897" t="inlineStr">
        <is>
          <t>Total private fund carry eligible capital</t>
        </is>
      </c>
      <c r="C3897" t="inlineStr">
        <is>
          <t>Million</t>
        </is>
      </c>
      <c r="D3897" t="inlineStr">
        <is>
          <t>QQQQ</t>
        </is>
      </c>
      <c r="V3897" t="n">
        <v>46860</v>
      </c>
      <c r="W3897" t="n">
        <v>49602</v>
      </c>
      <c r="X3897" t="n">
        <v>58309</v>
      </c>
      <c r="Z3897" t="n">
        <v>59153</v>
      </c>
      <c r="AA3897" t="n">
        <v>71782</v>
      </c>
      <c r="AB3897" t="n">
        <v>115134</v>
      </c>
      <c r="AC3897" t="n">
        <v>119801</v>
      </c>
      <c r="AE3897" t="n">
        <v>119951</v>
      </c>
      <c r="AF3897" t="n">
        <v>121786</v>
      </c>
      <c r="AG3897" t="n">
        <v>134636</v>
      </c>
      <c r="AH3897" t="n">
        <v>139626</v>
      </c>
      <c r="AJ3897" t="n">
        <v>143322</v>
      </c>
      <c r="AK3897" t="n">
        <v>143552</v>
      </c>
      <c r="AL3897" t="n">
        <v>158934</v>
      </c>
      <c r="AM3897" t="n">
        <v>174258</v>
      </c>
      <c r="AO3897" t="n">
        <v>171488</v>
      </c>
      <c r="AP3897" t="n">
        <v>175706</v>
      </c>
      <c r="AQ3897" t="n">
        <v>192892</v>
      </c>
    </row>
    <row r="3898">
      <c r="A3898" t="inlineStr">
        <is>
          <t>Total private fund carry eligible capital-c</t>
        </is>
      </c>
      <c r="V3898">
        <f>SUM(V3886,V3883:V3884,V3880,V3875:V3877,V3870:V3872,V3889:V3889,V3892:V3892,V3895:V3896,V3887)</f>
        <v/>
      </c>
      <c r="W3898">
        <f>SUM(W3886,W3883:W3884,W3880,W3875:W3877,W3870:W3872,W3889:W3889,W3892:W3892,W3895:W3896,W3887)</f>
        <v/>
      </c>
      <c r="X3898">
        <f>SUM(X3886,X3883:X3884,X3880,X3875:X3877,X3870:X3872,X3889:X3889,X3892:X3892,X3895:X3896,X3887)</f>
        <v/>
      </c>
      <c r="Z3898">
        <f>SUM(Z3886,Z3883:Z3884,Z3880,Z3875:Z3877,Z3870:Z3872,Z3889:Z3889,Z3892:Z3892,Z3895:Z3896,Z3887)</f>
        <v/>
      </c>
      <c r="AA3898">
        <f>SUM(AA3886,AA3883:AA3884,AA3880,AA3875:AA3877,AA3870:AA3872,AA3889:AA3889,AA3892:AA3892,AA3895:AA3896,AA3887)</f>
        <v/>
      </c>
      <c r="AB3898">
        <f>SUM(AB3886,AB3883:AB3884,AB3880,AB3875:AB3877,AB3870:AB3872,AB3889:AB3889,AB3892:AB3892,AB3895:AB3896,AB3887)</f>
        <v/>
      </c>
      <c r="AC3898">
        <f>SUM(AC3886,AC3883:AC3884,AC3880,AC3875:AC3877,AC3870:AC3872,AC3889:AC3889,AC3892:AC3892,AC3895:AC3896,AC3887)</f>
        <v/>
      </c>
      <c r="AE3898">
        <f>SUM(AE3886,AE3883:AE3884,AE3880,AE3875:AE3877,AE3870:AE3872,AE3889:AE3889,AE3892:AE3892,AE3895:AE3896,AE3887)</f>
        <v/>
      </c>
      <c r="AF3898">
        <f>SUM(AF3886,AF3883:AF3884,AF3880,AF3875:AF3877,AF3870:AF3872,AF3889:AF3889,AF3892:AF3892,AF3895:AF3896,AF3887)</f>
        <v/>
      </c>
      <c r="AG3898">
        <f>SUM(AG3886,AG3883:AG3884,AG3880,AG3875:AG3877,AG3870:AG3872,AG3889:AG3889,AG3892:AG3892,AG3895:AG3896,AG3887)</f>
        <v/>
      </c>
      <c r="AH3898">
        <f>SUM(AH3886,AH3883:AH3884,AH3880,AH3875:AH3877,AH3870:AH3872,AH3889:AH3889,AH3892:AH3892,AH3895:AH3896,AH3887)</f>
        <v/>
      </c>
      <c r="AJ3898">
        <f>SUM(AJ3886,AJ3883:AJ3884,AJ3880,AJ3875:AJ3877,AJ3870:AJ3872,AJ3889:AJ3889,AJ3892:AJ3892,AJ3895:AJ3896,AJ3887)</f>
        <v/>
      </c>
      <c r="AK3898">
        <f>SUM(AK3886,AK3883:AK3884,AK3880,AK3875:AK3877,AK3870:AK3872,AK3889:AK3889,AK3892:AK3892,AK3895:AK3896,AK3887)</f>
        <v/>
      </c>
      <c r="AL3898">
        <f>SUM(AL3886,AL3883:AL3884,AL3880,AL3875:AL3877,AL3870:AL3872,AL3889:AL3889,AL3892:AL3892,AL3895:AL3896,AL3887)</f>
        <v/>
      </c>
      <c r="AM3898">
        <f>SUM(AM3886,AM3883:AM3884,AM3880,AM3875:AM3877,AM3870:AM3872,AM3889:AM3889,AM3892:AM3892,AM3895:AM3896,AM3887)</f>
        <v/>
      </c>
      <c r="AO3898">
        <f>SUM(AO3886,AO3883:AO3884,AO3880,AO3875:AO3877,AO3870:AO3872,AO3889:AO3889,AO3892:AO3892,AO3895:AO3896,AO3887)</f>
        <v/>
      </c>
      <c r="AP3898">
        <f>SUM(AP3886,AP3883:AP3884,AP3880,AP3875:AP3877,AP3870:AP3872,AP3889:AP3889,AP3892:AP3892,AP3895:AP3896,AP3887)</f>
        <v/>
      </c>
      <c r="AQ3898">
        <f>SUM(AQ3886,AQ3883:AQ3884,AQ3880,AQ3875:AQ3877,AQ3870:AQ3872,AQ3889:AQ3889,AQ3892:AQ3892,AQ3895:AQ3896,AQ3887)</f>
        <v/>
      </c>
    </row>
    <row r="3899">
      <c r="A3899" t="inlineStr">
        <is>
          <t>Sum check</t>
        </is>
      </c>
      <c r="V3899">
        <f>V3897-V3898</f>
        <v/>
      </c>
      <c r="W3899">
        <f>W3897-W3898</f>
        <v/>
      </c>
      <c r="X3899">
        <f>X3897-X3898</f>
        <v/>
      </c>
      <c r="Z3899">
        <f>Z3897-Z3898</f>
        <v/>
      </c>
      <c r="AA3899">
        <f>AA3897-AA3898</f>
        <v/>
      </c>
      <c r="AB3899">
        <f>AB3897-AB3898</f>
        <v/>
      </c>
      <c r="AC3899">
        <f>AC3897-AC3898</f>
        <v/>
      </c>
      <c r="AE3899">
        <f>AE3897-AE3898</f>
        <v/>
      </c>
      <c r="AF3899">
        <f>AF3897-AF3898</f>
        <v/>
      </c>
      <c r="AG3899">
        <f>AG3897-AG3898</f>
        <v/>
      </c>
      <c r="AH3899">
        <f>AH3897-AH3898</f>
        <v/>
      </c>
      <c r="AJ3899">
        <f>AJ3897-AJ3898</f>
        <v/>
      </c>
      <c r="AK3899">
        <f>AK3897-AK3898</f>
        <v/>
      </c>
      <c r="AL3899">
        <f>AL3897-AL3898</f>
        <v/>
      </c>
      <c r="AM3899">
        <f>AM3897-AM3898</f>
        <v/>
      </c>
      <c r="AO3899">
        <f>AO3897-AO3898</f>
        <v/>
      </c>
      <c r="AP3899">
        <f>AP3897-AP3898</f>
        <v/>
      </c>
      <c r="AQ3899">
        <f>AQ3897-AQ3898</f>
        <v/>
      </c>
    </row>
    <row r="3901">
      <c r="A3901" t="inlineStr">
        <is>
          <t>Non-carry eligible capital</t>
        </is>
      </c>
      <c r="C3901" t="inlineStr">
        <is>
          <t>Million</t>
        </is>
      </c>
      <c r="D3901" t="inlineStr">
        <is>
          <t>QQQQ</t>
        </is>
      </c>
      <c r="V3901" t="n">
        <v>10175</v>
      </c>
      <c r="W3901" t="n">
        <v>11550</v>
      </c>
      <c r="X3901" t="n">
        <v>11503</v>
      </c>
      <c r="Z3901" t="n">
        <v>11641</v>
      </c>
      <c r="AA3901" t="n">
        <v>11884</v>
      </c>
      <c r="AB3901" t="n">
        <v>72032</v>
      </c>
      <c r="AC3901" t="n">
        <v>82355</v>
      </c>
      <c r="AE3901" t="n">
        <v>76034</v>
      </c>
      <c r="AF3901" t="n">
        <v>81517</v>
      </c>
      <c r="AG3901" t="n">
        <v>82265</v>
      </c>
      <c r="AH3901" t="n">
        <v>72271</v>
      </c>
      <c r="AJ3901" t="n">
        <v>72722</v>
      </c>
      <c r="AK3901" t="n">
        <v>77671</v>
      </c>
      <c r="AL3901" t="n">
        <v>77135</v>
      </c>
      <c r="AM3901" t="n">
        <v>86315</v>
      </c>
      <c r="AO3901" t="n">
        <v>95883</v>
      </c>
      <c r="AP3901" t="n">
        <v>107943</v>
      </c>
      <c r="AQ3901" t="n">
        <v>109886</v>
      </c>
    </row>
    <row r="3902">
      <c r="A3902" t="inlineStr">
        <is>
          <t>Total</t>
        </is>
      </c>
      <c r="C3902" t="inlineStr">
        <is>
          <t>Million</t>
        </is>
      </c>
      <c r="D3902" t="inlineStr">
        <is>
          <t>QQQQ</t>
        </is>
      </c>
      <c r="V3902" t="n">
        <v>57035</v>
      </c>
      <c r="W3902" t="n">
        <v>61152</v>
      </c>
      <c r="X3902" t="n">
        <v>69812</v>
      </c>
      <c r="Z3902" t="n">
        <v>70794</v>
      </c>
      <c r="AA3902" t="n">
        <v>83666</v>
      </c>
      <c r="AB3902" t="n">
        <v>187166</v>
      </c>
      <c r="AC3902" t="n">
        <v>202156</v>
      </c>
      <c r="AE3902" t="n">
        <v>195985</v>
      </c>
      <c r="AF3902" t="n">
        <v>203303</v>
      </c>
      <c r="AG3902" t="n">
        <v>216901</v>
      </c>
      <c r="AH3902" t="n">
        <v>211897</v>
      </c>
      <c r="AJ3902" t="n">
        <v>216044</v>
      </c>
      <c r="AK3902" t="n">
        <v>221223</v>
      </c>
      <c r="AL3902" t="n">
        <v>236069</v>
      </c>
      <c r="AM3902" t="n">
        <v>260573</v>
      </c>
      <c r="AO3902" t="n">
        <v>267371</v>
      </c>
      <c r="AP3902" t="n">
        <v>283649</v>
      </c>
      <c r="AQ3902" t="n">
        <v>302778</v>
      </c>
    </row>
    <row r="3903">
      <c r="A3903" t="inlineStr">
        <is>
          <t>Total-c</t>
        </is>
      </c>
      <c r="V3903">
        <f>SUM(V3897,V3901)</f>
        <v/>
      </c>
      <c r="W3903">
        <f>SUM(W3897,W3901)</f>
        <v/>
      </c>
      <c r="X3903">
        <f>SUM(X3897,X3901)</f>
        <v/>
      </c>
      <c r="Z3903">
        <f>SUM(Z3897,Z3901)</f>
        <v/>
      </c>
      <c r="AA3903">
        <f>SUM(AA3897,AA3901)</f>
        <v/>
      </c>
      <c r="AB3903">
        <f>SUM(AB3897,AB3901)</f>
        <v/>
      </c>
      <c r="AC3903">
        <f>SUM(AC3897,AC3901)</f>
        <v/>
      </c>
      <c r="AE3903">
        <f>SUM(AE3897,AE3901)</f>
        <v/>
      </c>
      <c r="AF3903">
        <f>SUM(AF3897,AF3901)</f>
        <v/>
      </c>
      <c r="AG3903">
        <f>SUM(AG3897,AG3901)</f>
        <v/>
      </c>
      <c r="AH3903">
        <f>SUM(AH3897,AH3901)</f>
        <v/>
      </c>
      <c r="AJ3903">
        <f>SUM(AJ3897,AJ3901)</f>
        <v/>
      </c>
      <c r="AK3903">
        <f>SUM(AK3897,AK3901)</f>
        <v/>
      </c>
      <c r="AL3903">
        <f>SUM(AL3897,AL3901)</f>
        <v/>
      </c>
      <c r="AM3903">
        <f>SUM(AM3897,AM3901)</f>
        <v/>
      </c>
      <c r="AO3903">
        <f>SUM(AO3897,AO3901)</f>
        <v/>
      </c>
      <c r="AP3903">
        <f>SUM(AP3897,AP3901)</f>
        <v/>
      </c>
      <c r="AQ3903">
        <f>SUM(AQ3897,AQ3901)</f>
        <v/>
      </c>
    </row>
    <row r="3904">
      <c r="A3904" t="inlineStr">
        <is>
          <t>Sum check</t>
        </is>
      </c>
      <c r="V3904">
        <f>V3902-V3903</f>
        <v/>
      </c>
      <c r="W3904">
        <f>W3902-W3903</f>
        <v/>
      </c>
      <c r="X3904">
        <f>X3902-X3903</f>
        <v/>
      </c>
      <c r="Z3904">
        <f>Z3902-Z3903</f>
        <v/>
      </c>
      <c r="AA3904">
        <f>AA3902-AA3903</f>
        <v/>
      </c>
      <c r="AB3904">
        <f>AB3902-AB3903</f>
        <v/>
      </c>
      <c r="AC3904">
        <f>AC3902-AC3903</f>
        <v/>
      </c>
      <c r="AE3904">
        <f>AE3902-AE3903</f>
        <v/>
      </c>
      <c r="AF3904">
        <f>AF3902-AF3903</f>
        <v/>
      </c>
      <c r="AG3904">
        <f>AG3902-AG3903</f>
        <v/>
      </c>
      <c r="AH3904">
        <f>AH3902-AH3903</f>
        <v/>
      </c>
      <c r="AJ3904">
        <f>AJ3902-AJ3903</f>
        <v/>
      </c>
      <c r="AK3904">
        <f>AK3902-AK3903</f>
        <v/>
      </c>
      <c r="AL3904">
        <f>AL3902-AL3903</f>
        <v/>
      </c>
      <c r="AM3904">
        <f>AM3902-AM3903</f>
        <v/>
      </c>
      <c r="AO3904">
        <f>AO3902-AO3903</f>
        <v/>
      </c>
      <c r="AP3904">
        <f>AP3902-AP3903</f>
        <v/>
      </c>
      <c r="AQ3904">
        <f>AQ3902-AQ3903</f>
        <v/>
      </c>
    </row>
    <row r="3906">
      <c r="A3906" t="inlineStr">
        <is>
          <t>Capital invested or committed (Funding source)</t>
        </is>
      </c>
    </row>
    <row r="3907">
      <c r="A3907" t="inlineStr">
        <is>
          <t>Renewable Power</t>
        </is>
      </c>
    </row>
    <row r="3908">
      <c r="A3908" t="inlineStr">
        <is>
          <t>Listed partnerships</t>
        </is>
      </c>
      <c r="C3908" t="inlineStr">
        <is>
          <t>Million</t>
        </is>
      </c>
      <c r="D3908" t="inlineStr">
        <is>
          <t>QQQQ</t>
        </is>
      </c>
      <c r="N3908" t="n">
        <v>1156</v>
      </c>
      <c r="P3908" t="n">
        <v>728</v>
      </c>
      <c r="Q3908" t="n">
        <v>120</v>
      </c>
      <c r="R3908" t="n">
        <v>202</v>
      </c>
      <c r="S3908" t="n">
        <v>615</v>
      </c>
      <c r="U3908" t="n">
        <v>576</v>
      </c>
      <c r="V3908" t="n">
        <v>966</v>
      </c>
      <c r="W3908" t="n">
        <v>930</v>
      </c>
      <c r="X3908" t="n">
        <v>499</v>
      </c>
      <c r="Z3908" t="n">
        <v>494</v>
      </c>
      <c r="AA3908" t="n">
        <v>173</v>
      </c>
      <c r="AB3908" t="n">
        <v>167</v>
      </c>
    </row>
    <row r="3909">
      <c r="A3909" t="inlineStr">
        <is>
          <t>Perpetual strategies</t>
        </is>
      </c>
      <c r="C3909" t="inlineStr">
        <is>
          <t>Million</t>
        </is>
      </c>
      <c r="D3909" t="inlineStr">
        <is>
          <t>QQQQ</t>
        </is>
      </c>
      <c r="AC3909" t="n">
        <v>364</v>
      </c>
      <c r="AE3909" t="n">
        <v>423</v>
      </c>
      <c r="AF3909" t="n">
        <v>352</v>
      </c>
      <c r="AG3909" t="n">
        <v>2166</v>
      </c>
      <c r="AH3909" t="n">
        <v>2488</v>
      </c>
      <c r="AJ3909" t="n">
        <v>2759</v>
      </c>
      <c r="AK3909" t="n">
        <v>2770</v>
      </c>
      <c r="AL3909" t="n">
        <v>929</v>
      </c>
      <c r="AM3909" t="n">
        <v>483</v>
      </c>
      <c r="AO3909" t="n">
        <v>460</v>
      </c>
      <c r="AP3909" t="n">
        <v>634</v>
      </c>
      <c r="AQ3909" t="n">
        <v>750</v>
      </c>
    </row>
    <row r="3910">
      <c r="A3910" t="inlineStr">
        <is>
          <t>Long-term private funds</t>
        </is>
      </c>
      <c r="C3910" t="inlineStr">
        <is>
          <t>Million</t>
        </is>
      </c>
      <c r="D3910" t="inlineStr">
        <is>
          <t>QQQQ</t>
        </is>
      </c>
      <c r="AC3910" t="n">
        <v>857</v>
      </c>
      <c r="AE3910" t="n">
        <v>957</v>
      </c>
      <c r="AF3910" t="n">
        <v>700</v>
      </c>
      <c r="AG3910" t="n">
        <v>744</v>
      </c>
      <c r="AH3910" t="n">
        <v>634</v>
      </c>
      <c r="AJ3910" t="n">
        <v>1411</v>
      </c>
      <c r="AK3910" t="n">
        <v>1495</v>
      </c>
      <c r="AL3910" t="n">
        <v>1342</v>
      </c>
      <c r="AM3910" t="n">
        <v>1190</v>
      </c>
      <c r="AO3910" t="n">
        <v>1240</v>
      </c>
      <c r="AP3910" t="n">
        <v>1677</v>
      </c>
      <c r="AQ3910" t="n">
        <v>2126</v>
      </c>
    </row>
    <row r="3911">
      <c r="A3911" t="inlineStr">
        <is>
          <t>Private funds</t>
        </is>
      </c>
      <c r="C3911" t="inlineStr">
        <is>
          <t>Million</t>
        </is>
      </c>
      <c r="D3911" t="inlineStr">
        <is>
          <t>QQQQ</t>
        </is>
      </c>
      <c r="N3911" t="n">
        <v>1367</v>
      </c>
      <c r="P3911" t="n">
        <v>881</v>
      </c>
      <c r="Q3911" t="n">
        <v>162</v>
      </c>
      <c r="R3911" t="n">
        <v>360</v>
      </c>
      <c r="S3911" t="n">
        <v>1203</v>
      </c>
      <c r="U3911" t="n">
        <v>1139</v>
      </c>
      <c r="V3911" t="n">
        <v>1327</v>
      </c>
      <c r="W3911" t="n">
        <v>1287</v>
      </c>
      <c r="X3911" t="n">
        <v>440</v>
      </c>
      <c r="Z3911" t="n">
        <v>437</v>
      </c>
      <c r="AA3911" t="n">
        <v>487</v>
      </c>
      <c r="AB3911" t="n">
        <v>457</v>
      </c>
    </row>
    <row r="3912">
      <c r="A3912" t="inlineStr">
        <is>
          <t>Co-investments</t>
        </is>
      </c>
      <c r="C3912" t="inlineStr">
        <is>
          <t>Million</t>
        </is>
      </c>
      <c r="D3912" t="inlineStr">
        <is>
          <t>QQQQ</t>
        </is>
      </c>
      <c r="N3912" t="n">
        <v>1473</v>
      </c>
      <c r="P3912" t="n">
        <v>406</v>
      </c>
      <c r="Q3912" t="n">
        <v>408</v>
      </c>
      <c r="R3912" t="n">
        <v>8</v>
      </c>
      <c r="S3912" t="n">
        <v>8</v>
      </c>
      <c r="U3912" t="n">
        <v>2</v>
      </c>
      <c r="AL3912" t="n">
        <v>15</v>
      </c>
      <c r="AM3912" t="n">
        <v>19</v>
      </c>
      <c r="AO3912" t="n">
        <v>19</v>
      </c>
      <c r="AP3912" t="n">
        <v>19</v>
      </c>
      <c r="AQ3912" t="n">
        <v>4</v>
      </c>
    </row>
    <row r="3913">
      <c r="A3913" t="inlineStr">
        <is>
          <t>Total invested</t>
        </is>
      </c>
      <c r="C3913" t="inlineStr">
        <is>
          <t>Million</t>
        </is>
      </c>
      <c r="D3913" t="inlineStr">
        <is>
          <t>QQQQ</t>
        </is>
      </c>
      <c r="N3913" t="n">
        <v>3996</v>
      </c>
      <c r="P3913" t="n">
        <v>2015</v>
      </c>
      <c r="Q3913" t="n">
        <v>690</v>
      </c>
      <c r="R3913" t="n">
        <v>570</v>
      </c>
      <c r="S3913" t="n">
        <v>1826</v>
      </c>
      <c r="U3913" t="n">
        <v>1717</v>
      </c>
      <c r="V3913" t="n">
        <v>2293</v>
      </c>
      <c r="W3913" t="n">
        <v>2217</v>
      </c>
      <c r="X3913" t="n">
        <v>939</v>
      </c>
      <c r="Z3913" t="n">
        <v>931</v>
      </c>
      <c r="AA3913" t="n">
        <v>660</v>
      </c>
      <c r="AB3913" t="n">
        <v>624</v>
      </c>
      <c r="AC3913" t="n">
        <v>1221</v>
      </c>
      <c r="AE3913" t="n">
        <v>1380</v>
      </c>
      <c r="AF3913" t="n">
        <v>1052</v>
      </c>
      <c r="AG3913" t="n">
        <v>2910</v>
      </c>
      <c r="AH3913" t="n">
        <v>3122</v>
      </c>
      <c r="AJ3913" t="n">
        <v>4170</v>
      </c>
      <c r="AK3913" t="n">
        <v>4265</v>
      </c>
      <c r="AL3913" t="n">
        <v>2286</v>
      </c>
      <c r="AM3913" t="n">
        <v>1692</v>
      </c>
      <c r="AO3913" t="n">
        <v>1719</v>
      </c>
      <c r="AP3913" t="n">
        <v>2330</v>
      </c>
      <c r="AQ3913" t="n">
        <v>2880</v>
      </c>
    </row>
    <row r="3914">
      <c r="A3914" t="inlineStr">
        <is>
          <t>Total invested-c</t>
        </is>
      </c>
      <c r="N3914">
        <f>SUM(N3908:N3912)</f>
        <v/>
      </c>
      <c r="P3914">
        <f>SUM(P3908:P3912)</f>
        <v/>
      </c>
      <c r="Q3914">
        <f>SUM(Q3908:Q3912)</f>
        <v/>
      </c>
      <c r="R3914">
        <f>SUM(R3908:R3912)</f>
        <v/>
      </c>
      <c r="S3914">
        <f>SUM(S3908:S3912)</f>
        <v/>
      </c>
      <c r="U3914">
        <f>SUM(U3908:U3912)</f>
        <v/>
      </c>
      <c r="V3914">
        <f>SUM(V3908:V3912)</f>
        <v/>
      </c>
      <c r="W3914">
        <f>SUM(W3908:W3912)</f>
        <v/>
      </c>
      <c r="X3914">
        <f>SUM(X3908:X3912)</f>
        <v/>
      </c>
      <c r="Z3914">
        <f>SUM(Z3908:Z3912)</f>
        <v/>
      </c>
      <c r="AA3914">
        <f>SUM(AA3908:AA3912)</f>
        <v/>
      </c>
      <c r="AB3914">
        <f>SUM(AB3908:AB3912)</f>
        <v/>
      </c>
      <c r="AC3914">
        <f>SUM(AC3908:AC3912)</f>
        <v/>
      </c>
      <c r="AE3914">
        <f>SUM(AE3908:AE3912)</f>
        <v/>
      </c>
      <c r="AF3914">
        <f>SUM(AF3908:AF3912)</f>
        <v/>
      </c>
      <c r="AG3914">
        <f>SUM(AG3908:AG3912)</f>
        <v/>
      </c>
      <c r="AH3914">
        <f>SUM(AH3908:AH3912)</f>
        <v/>
      </c>
      <c r="AJ3914">
        <f>SUM(AJ3908:AJ3912)</f>
        <v/>
      </c>
      <c r="AK3914">
        <f>SUM(AK3908:AK3912)</f>
        <v/>
      </c>
      <c r="AL3914">
        <f>SUM(AL3908:AL3912)</f>
        <v/>
      </c>
      <c r="AM3914">
        <f>SUM(AM3908:AM3912)</f>
        <v/>
      </c>
      <c r="AO3914">
        <f>SUM(AO3908:AO3912)</f>
        <v/>
      </c>
      <c r="AP3914">
        <f>SUM(AP3908:AP3912)</f>
        <v/>
      </c>
      <c r="AQ3914">
        <f>SUM(AQ3908:AQ3912)</f>
        <v/>
      </c>
    </row>
    <row r="3915">
      <c r="A3915" t="inlineStr">
        <is>
          <t>Sum check</t>
        </is>
      </c>
      <c r="N3915">
        <f>N3913-N3914</f>
        <v/>
      </c>
      <c r="P3915">
        <f>P3913-P3914</f>
        <v/>
      </c>
      <c r="Q3915">
        <f>Q3913-Q3914</f>
        <v/>
      </c>
      <c r="R3915">
        <f>R3913-R3914</f>
        <v/>
      </c>
      <c r="S3915">
        <f>S3913-S3914</f>
        <v/>
      </c>
      <c r="U3915">
        <f>U3913-U3914</f>
        <v/>
      </c>
      <c r="V3915">
        <f>V3913-V3914</f>
        <v/>
      </c>
      <c r="W3915">
        <f>W3913-W3914</f>
        <v/>
      </c>
      <c r="X3915">
        <f>X3913-X3914</f>
        <v/>
      </c>
      <c r="Z3915">
        <f>Z3913-Z3914</f>
        <v/>
      </c>
      <c r="AA3915">
        <f>AA3913-AA3914</f>
        <v/>
      </c>
      <c r="AB3915">
        <f>AB3913-AB3914</f>
        <v/>
      </c>
      <c r="AC3915">
        <f>AC3913-AC3914</f>
        <v/>
      </c>
      <c r="AE3915">
        <f>AE3913-AE3914</f>
        <v/>
      </c>
      <c r="AF3915">
        <f>AF3913-AF3914</f>
        <v/>
      </c>
      <c r="AG3915">
        <f>AG3913-AG3914</f>
        <v/>
      </c>
      <c r="AH3915">
        <f>AH3913-AH3914</f>
        <v/>
      </c>
      <c r="AJ3915">
        <f>AJ3913-AJ3914</f>
        <v/>
      </c>
      <c r="AK3915">
        <f>AK3913-AK3914</f>
        <v/>
      </c>
      <c r="AL3915">
        <f>AL3913-AL3914</f>
        <v/>
      </c>
      <c r="AM3915">
        <f>AM3913-AM3914</f>
        <v/>
      </c>
      <c r="AO3915">
        <f>AO3913-AO3914</f>
        <v/>
      </c>
      <c r="AP3915">
        <f>AP3913-AP3914</f>
        <v/>
      </c>
      <c r="AQ3915">
        <f>AQ3913-AQ3914</f>
        <v/>
      </c>
    </row>
    <row r="3917">
      <c r="A3917" t="inlineStr">
        <is>
          <t>New commitments entered</t>
        </is>
      </c>
      <c r="C3917" t="inlineStr">
        <is>
          <t>Million</t>
        </is>
      </c>
      <c r="D3917" t="inlineStr">
        <is>
          <t>QQQQ</t>
        </is>
      </c>
      <c r="P3917" t="n">
        <v>1590</v>
      </c>
      <c r="Q3917" t="n">
        <v>1869</v>
      </c>
      <c r="R3917" t="n">
        <v>1636</v>
      </c>
      <c r="S3917" t="n">
        <v>168</v>
      </c>
      <c r="U3917" t="n">
        <v>400</v>
      </c>
      <c r="V3917" t="n">
        <v>55</v>
      </c>
      <c r="W3917" t="n">
        <v>40</v>
      </c>
      <c r="X3917" t="n">
        <v>40</v>
      </c>
      <c r="Z3917" t="n">
        <v>606</v>
      </c>
      <c r="AA3917" t="n">
        <v>235</v>
      </c>
      <c r="AB3917" t="n">
        <v>235</v>
      </c>
      <c r="AC3917" t="n">
        <v>235</v>
      </c>
      <c r="AE3917" t="n">
        <v>1609</v>
      </c>
      <c r="AF3917" t="n">
        <v>1920</v>
      </c>
      <c r="AG3917" t="n">
        <v>645</v>
      </c>
      <c r="AH3917" t="n">
        <v>1251</v>
      </c>
      <c r="AJ3917" t="n">
        <v>253</v>
      </c>
      <c r="AK3917" t="n">
        <v>329</v>
      </c>
      <c r="AL3917" t="n">
        <v>103</v>
      </c>
      <c r="AM3917" t="n">
        <v>459</v>
      </c>
      <c r="AO3917" t="n">
        <v>776</v>
      </c>
      <c r="AP3917" t="n">
        <v>1566</v>
      </c>
      <c r="AQ3917" t="n">
        <v>7326</v>
      </c>
    </row>
    <row r="3918">
      <c r="A3918" t="inlineStr">
        <is>
          <t>Previous commitments that were invested in the current period</t>
        </is>
      </c>
      <c r="C3918" t="inlineStr">
        <is>
          <t>Million</t>
        </is>
      </c>
      <c r="D3918" t="inlineStr">
        <is>
          <t>QQQQ</t>
        </is>
      </c>
      <c r="N3918" t="n">
        <v>-3470</v>
      </c>
      <c r="P3918" t="n">
        <v>-1369</v>
      </c>
      <c r="Q3918" t="n">
        <v>-168</v>
      </c>
      <c r="U3918" t="n">
        <v>-1329</v>
      </c>
      <c r="V3918" t="n">
        <v>-1608</v>
      </c>
      <c r="W3918" t="n">
        <v>-1468</v>
      </c>
      <c r="Z3918" t="n">
        <v>-400</v>
      </c>
      <c r="AA3918" t="n">
        <v>-15</v>
      </c>
      <c r="AE3918" t="n">
        <v>-364</v>
      </c>
      <c r="AF3918" t="n">
        <v>-1</v>
      </c>
      <c r="AG3918" t="n">
        <v>-541</v>
      </c>
      <c r="AH3918" t="n">
        <v>-202</v>
      </c>
      <c r="AJ3918" t="n">
        <v>-1779</v>
      </c>
      <c r="AK3918" t="n">
        <v>-2122</v>
      </c>
      <c r="AL3918" t="n">
        <v>-628</v>
      </c>
      <c r="AM3918" t="n">
        <v>-1070</v>
      </c>
      <c r="AO3918" t="n">
        <v>-117</v>
      </c>
      <c r="AP3918" t="n">
        <v>-287</v>
      </c>
      <c r="AQ3918" t="n">
        <v>-281</v>
      </c>
    </row>
    <row r="3919">
      <c r="A3919" t="inlineStr">
        <is>
          <t>Total committed</t>
        </is>
      </c>
      <c r="C3919" t="inlineStr">
        <is>
          <t>Million</t>
        </is>
      </c>
      <c r="D3919" t="inlineStr">
        <is>
          <t>QQQQ</t>
        </is>
      </c>
      <c r="AL3919" t="n">
        <v>-525</v>
      </c>
      <c r="AM3919" t="n">
        <v>-611</v>
      </c>
      <c r="AO3919" t="n">
        <v>659</v>
      </c>
      <c r="AP3919" t="n">
        <v>1279</v>
      </c>
      <c r="AQ3919" t="n">
        <v>7045</v>
      </c>
    </row>
    <row r="3920">
      <c r="A3920" t="inlineStr">
        <is>
          <t>Total committed-c</t>
        </is>
      </c>
      <c r="AL3920">
        <f>SUM(AL3917:AL3918)</f>
        <v/>
      </c>
      <c r="AM3920">
        <f>SUM(AM3917:AM3918)</f>
        <v/>
      </c>
      <c r="AO3920">
        <f>SUM(AO3917:AO3918)</f>
        <v/>
      </c>
      <c r="AP3920">
        <f>SUM(AP3917:AP3918)</f>
        <v/>
      </c>
      <c r="AQ3920">
        <f>SUM(AQ3917:AQ3918)</f>
        <v/>
      </c>
    </row>
    <row r="3921">
      <c r="A3921" t="inlineStr">
        <is>
          <t>Sum check</t>
        </is>
      </c>
      <c r="AL3921">
        <f>AL3919-AL3920</f>
        <v/>
      </c>
      <c r="AM3921">
        <f>AM3919-AM3920</f>
        <v/>
      </c>
      <c r="AO3921">
        <f>AO3919-AO3920</f>
        <v/>
      </c>
      <c r="AP3921">
        <f>AP3919-AP3920</f>
        <v/>
      </c>
      <c r="AQ3921">
        <f>AQ3919-AQ3920</f>
        <v/>
      </c>
    </row>
    <row r="3923">
      <c r="A3923" t="inlineStr">
        <is>
          <t>Total invested or committed</t>
        </is>
      </c>
      <c r="C3923" t="inlineStr">
        <is>
          <t>Million</t>
        </is>
      </c>
      <c r="D3923" t="inlineStr">
        <is>
          <t>QQQQ</t>
        </is>
      </c>
      <c r="N3923" t="n">
        <v>526</v>
      </c>
      <c r="P3923" t="n">
        <v>2236</v>
      </c>
      <c r="Q3923" t="n">
        <v>2391</v>
      </c>
      <c r="R3923" t="n">
        <v>2206</v>
      </c>
      <c r="S3923" t="n">
        <v>1994</v>
      </c>
      <c r="U3923" t="n">
        <v>788</v>
      </c>
      <c r="V3923" t="n">
        <v>740</v>
      </c>
      <c r="W3923" t="n">
        <v>789</v>
      </c>
      <c r="X3923" t="n">
        <v>979</v>
      </c>
      <c r="Z3923" t="n">
        <v>1137</v>
      </c>
      <c r="AA3923" t="n">
        <v>880</v>
      </c>
      <c r="AB3923" t="n">
        <v>859</v>
      </c>
      <c r="AC3923" t="n">
        <v>1456</v>
      </c>
      <c r="AE3923" t="n">
        <v>2625</v>
      </c>
      <c r="AF3923" t="n">
        <v>2971</v>
      </c>
      <c r="AG3923" t="n">
        <v>3014</v>
      </c>
      <c r="AH3923" t="n">
        <v>4171</v>
      </c>
      <c r="AJ3923" t="n">
        <v>2644</v>
      </c>
      <c r="AK3923" t="n">
        <v>2472</v>
      </c>
      <c r="AL3923" t="n">
        <v>1761</v>
      </c>
      <c r="AM3923" t="n">
        <v>1081</v>
      </c>
      <c r="AO3923" t="n">
        <v>2378</v>
      </c>
      <c r="AP3923" t="n">
        <v>3609</v>
      </c>
      <c r="AQ3923" t="n">
        <v>9925</v>
      </c>
    </row>
    <row r="3924">
      <c r="A3924" t="inlineStr">
        <is>
          <t>Total invested or committed-c</t>
        </is>
      </c>
      <c r="N3924">
        <f>SUM(N3917:N3918,N3913)</f>
        <v/>
      </c>
      <c r="P3924">
        <f>SUM(P3917:P3918,P3913)</f>
        <v/>
      </c>
      <c r="Q3924">
        <f>SUM(Q3917:Q3918,Q3913)</f>
        <v/>
      </c>
      <c r="R3924">
        <f>SUM(R3917:R3918,R3913)</f>
        <v/>
      </c>
      <c r="S3924">
        <f>SUM(S3917:S3918,S3913)</f>
        <v/>
      </c>
      <c r="U3924">
        <f>SUM(U3917:U3918,U3913)</f>
        <v/>
      </c>
      <c r="V3924">
        <f>SUM(V3917:V3918,V3913)</f>
        <v/>
      </c>
      <c r="W3924">
        <f>SUM(W3917:W3918,W3913)</f>
        <v/>
      </c>
      <c r="X3924">
        <f>SUM(X3917:X3918,X3913)</f>
        <v/>
      </c>
      <c r="Z3924">
        <f>SUM(Z3917:Z3918,Z3913)</f>
        <v/>
      </c>
      <c r="AA3924">
        <f>SUM(AA3917:AA3918,AA3913)</f>
        <v/>
      </c>
      <c r="AB3924">
        <f>SUM(AB3917:AB3918,AB3913)</f>
        <v/>
      </c>
      <c r="AC3924">
        <f>SUM(AC3917:AC3918,AC3913)</f>
        <v/>
      </c>
      <c r="AE3924">
        <f>SUM(AE3917:AE3918,AE3913)</f>
        <v/>
      </c>
      <c r="AF3924">
        <f>SUM(AF3917:AF3918,AF3913)</f>
        <v/>
      </c>
      <c r="AG3924">
        <f>SUM(AG3917:AG3918,AG3913)</f>
        <v/>
      </c>
      <c r="AH3924">
        <f>SUM(AH3917:AH3918,AH3913)</f>
        <v/>
      </c>
      <c r="AJ3924">
        <f>SUM(AJ3917:AJ3918,AJ3913)</f>
        <v/>
      </c>
      <c r="AK3924">
        <f>SUM(AK3917:AK3918,AK3913)</f>
        <v/>
      </c>
      <c r="AL3924">
        <f>SUM(AL3917:AL3918,AL3913)</f>
        <v/>
      </c>
      <c r="AM3924">
        <f>SUM(AM3917:AM3918,AM3913)</f>
        <v/>
      </c>
      <c r="AO3924">
        <f>SUM(AO3917:AO3918,AO3913)</f>
        <v/>
      </c>
      <c r="AP3924">
        <f>SUM(AP3917:AP3918,AP3913)</f>
        <v/>
      </c>
      <c r="AQ3924">
        <f>SUM(AQ3917:AQ3918,AQ3913)</f>
        <v/>
      </c>
    </row>
    <row r="3925">
      <c r="A3925" t="inlineStr">
        <is>
          <t>Sum check</t>
        </is>
      </c>
      <c r="N3925">
        <f>N3923-N3924</f>
        <v/>
      </c>
      <c r="P3925">
        <f>P3923-P3924</f>
        <v/>
      </c>
      <c r="Q3925">
        <f>Q3923-Q3924</f>
        <v/>
      </c>
      <c r="R3925">
        <f>R3923-R3924</f>
        <v/>
      </c>
      <c r="S3925">
        <f>S3923-S3924</f>
        <v/>
      </c>
      <c r="U3925">
        <f>U3923-U3924</f>
        <v/>
      </c>
      <c r="V3925">
        <f>V3923-V3924</f>
        <v/>
      </c>
      <c r="W3925">
        <f>W3923-W3924</f>
        <v/>
      </c>
      <c r="X3925">
        <f>X3923-X3924</f>
        <v/>
      </c>
      <c r="Z3925">
        <f>Z3923-Z3924</f>
        <v/>
      </c>
      <c r="AA3925">
        <f>AA3923-AA3924</f>
        <v/>
      </c>
      <c r="AB3925">
        <f>AB3923-AB3924</f>
        <v/>
      </c>
      <c r="AC3925">
        <f>AC3923-AC3924</f>
        <v/>
      </c>
      <c r="AE3925">
        <f>AE3923-AE3924</f>
        <v/>
      </c>
      <c r="AF3925">
        <f>AF3923-AF3924</f>
        <v/>
      </c>
      <c r="AG3925">
        <f>AG3923-AG3924</f>
        <v/>
      </c>
      <c r="AH3925">
        <f>AH3923-AH3924</f>
        <v/>
      </c>
      <c r="AJ3925">
        <f>AJ3923-AJ3924</f>
        <v/>
      </c>
      <c r="AK3925">
        <f>AK3923-AK3924</f>
        <v/>
      </c>
      <c r="AL3925">
        <f>AL3923-AL3924</f>
        <v/>
      </c>
      <c r="AM3925">
        <f>AM3923-AM3924</f>
        <v/>
      </c>
      <c r="AO3925">
        <f>AO3923-AO3924</f>
        <v/>
      </c>
      <c r="AP3925">
        <f>AP3923-AP3924</f>
        <v/>
      </c>
      <c r="AQ3925">
        <f>AQ3923-AQ3924</f>
        <v/>
      </c>
    </row>
    <row r="3927">
      <c r="A3927" t="inlineStr">
        <is>
          <t>Infrastructure</t>
        </is>
      </c>
    </row>
    <row r="3928">
      <c r="A3928" t="inlineStr">
        <is>
          <t>Perpetual strategies</t>
        </is>
      </c>
      <c r="C3928" t="inlineStr">
        <is>
          <t>Million</t>
        </is>
      </c>
      <c r="D3928" t="inlineStr">
        <is>
          <t>QQQQ</t>
        </is>
      </c>
      <c r="AC3928" t="n">
        <v>1745</v>
      </c>
      <c r="AE3928" t="n">
        <v>1895</v>
      </c>
      <c r="AF3928" t="n">
        <v>1960</v>
      </c>
      <c r="AG3928" t="n">
        <v>2790</v>
      </c>
      <c r="AH3928" t="n">
        <v>1862</v>
      </c>
      <c r="AJ3928" t="n">
        <v>1561</v>
      </c>
      <c r="AK3928" t="n">
        <v>1534</v>
      </c>
      <c r="AL3928" t="n">
        <v>2640</v>
      </c>
      <c r="AM3928" t="n">
        <v>3497</v>
      </c>
      <c r="AO3928" t="n">
        <v>4014</v>
      </c>
      <c r="AP3928" t="n">
        <v>4196</v>
      </c>
      <c r="AQ3928" t="n">
        <v>2199</v>
      </c>
    </row>
    <row r="3929">
      <c r="A3929" t="inlineStr">
        <is>
          <t>Long-term private funds</t>
        </is>
      </c>
      <c r="C3929" t="inlineStr">
        <is>
          <t>Million</t>
        </is>
      </c>
      <c r="D3929" t="inlineStr">
        <is>
          <t>QQQQ</t>
        </is>
      </c>
      <c r="AC3929" t="n">
        <v>4889</v>
      </c>
      <c r="AE3929" t="n">
        <v>3932</v>
      </c>
      <c r="AF3929" t="n">
        <v>3996</v>
      </c>
      <c r="AG3929" t="n">
        <v>6131</v>
      </c>
      <c r="AH3929" t="n">
        <v>3502</v>
      </c>
      <c r="AJ3929" t="n">
        <v>2995</v>
      </c>
      <c r="AK3929" t="n">
        <v>2854</v>
      </c>
      <c r="AL3929" t="n">
        <v>1871</v>
      </c>
      <c r="AM3929" t="n">
        <v>3491</v>
      </c>
      <c r="AO3929" t="n">
        <v>6465</v>
      </c>
      <c r="AP3929" t="n">
        <v>8863</v>
      </c>
      <c r="AQ3929" t="n">
        <v>9381</v>
      </c>
    </row>
    <row r="3930">
      <c r="A3930" t="inlineStr">
        <is>
          <t>Private funds</t>
        </is>
      </c>
      <c r="C3930" t="inlineStr">
        <is>
          <t>Million</t>
        </is>
      </c>
      <c r="D3930" t="inlineStr">
        <is>
          <t>QQQQ</t>
        </is>
      </c>
      <c r="N3930" t="n">
        <v>623</v>
      </c>
      <c r="P3930" t="n">
        <v>452</v>
      </c>
      <c r="Q3930" t="n">
        <v>1454</v>
      </c>
      <c r="R3930" t="n">
        <v>1171</v>
      </c>
      <c r="S3930" t="n">
        <v>1167</v>
      </c>
      <c r="U3930" t="n">
        <v>1289</v>
      </c>
      <c r="V3930" t="n">
        <v>433</v>
      </c>
      <c r="W3930" t="n">
        <v>446</v>
      </c>
      <c r="X3930" t="n">
        <v>2490</v>
      </c>
      <c r="Z3930" t="n">
        <v>3705</v>
      </c>
      <c r="AA3930" t="n">
        <v>3695</v>
      </c>
      <c r="AB3930" t="n">
        <v>4149</v>
      </c>
    </row>
    <row r="3931">
      <c r="A3931" t="inlineStr">
        <is>
          <t>Co-investments</t>
        </is>
      </c>
      <c r="C3931" t="inlineStr">
        <is>
          <t>Million</t>
        </is>
      </c>
      <c r="D3931" t="inlineStr">
        <is>
          <t>QQQQ</t>
        </is>
      </c>
      <c r="N3931" t="n">
        <v>275</v>
      </c>
      <c r="P3931" t="n">
        <v>277</v>
      </c>
      <c r="Q3931" t="n">
        <v>2882</v>
      </c>
      <c r="R3931" t="n">
        <v>2759</v>
      </c>
      <c r="S3931" t="n">
        <v>3023</v>
      </c>
      <c r="U3931" t="n">
        <v>3156</v>
      </c>
      <c r="V3931" t="n">
        <v>379</v>
      </c>
      <c r="W3931" t="n">
        <v>379</v>
      </c>
      <c r="X3931" t="n">
        <v>783</v>
      </c>
      <c r="Z3931" t="n">
        <v>816</v>
      </c>
      <c r="AA3931" t="n">
        <v>846</v>
      </c>
      <c r="AB3931" t="n">
        <v>846</v>
      </c>
      <c r="AC3931" t="n">
        <v>3468</v>
      </c>
      <c r="AE3931" t="n">
        <v>3300</v>
      </c>
      <c r="AF3931" t="n">
        <v>3270</v>
      </c>
      <c r="AG3931" t="n">
        <v>4894</v>
      </c>
      <c r="AH3931" t="n">
        <v>1624</v>
      </c>
      <c r="AJ3931" t="n">
        <v>1624</v>
      </c>
      <c r="AK3931" t="n">
        <v>1624</v>
      </c>
      <c r="AL3931" t="n">
        <v>155</v>
      </c>
      <c r="AM3931" t="n">
        <v>387</v>
      </c>
      <c r="AO3931" t="n">
        <v>4781</v>
      </c>
      <c r="AP3931" t="n">
        <v>5471</v>
      </c>
      <c r="AQ3931" t="n">
        <v>5337</v>
      </c>
    </row>
    <row r="3932">
      <c r="A3932" t="inlineStr">
        <is>
          <t>Listed partnerships</t>
        </is>
      </c>
      <c r="C3932" t="inlineStr">
        <is>
          <t>Million</t>
        </is>
      </c>
      <c r="D3932" t="inlineStr">
        <is>
          <t>QQQQ</t>
        </is>
      </c>
      <c r="N3932" t="n">
        <v>1007</v>
      </c>
      <c r="P3932" t="n">
        <v>731</v>
      </c>
      <c r="Q3932" t="n">
        <v>2441</v>
      </c>
      <c r="R3932" t="n">
        <v>2302</v>
      </c>
      <c r="S3932" t="n">
        <v>2144</v>
      </c>
      <c r="U3932" t="n">
        <v>2112</v>
      </c>
      <c r="V3932" t="n">
        <v>164</v>
      </c>
      <c r="W3932" t="n">
        <v>237</v>
      </c>
      <c r="X3932" t="n">
        <v>1541</v>
      </c>
      <c r="Z3932" t="n">
        <v>1978</v>
      </c>
      <c r="AA3932" t="n">
        <v>1961</v>
      </c>
      <c r="AB3932" t="n">
        <v>2068</v>
      </c>
    </row>
    <row r="3933">
      <c r="A3933" t="inlineStr">
        <is>
          <t>Direct</t>
        </is>
      </c>
      <c r="C3933" t="inlineStr">
        <is>
          <t>Million</t>
        </is>
      </c>
      <c r="D3933" t="inlineStr">
        <is>
          <t>QQQQ</t>
        </is>
      </c>
      <c r="AM3933" t="n">
        <v>400</v>
      </c>
      <c r="AO3933" t="n">
        <v>476</v>
      </c>
      <c r="AP3933" t="n">
        <v>400</v>
      </c>
      <c r="AQ3933" t="n">
        <v>400</v>
      </c>
    </row>
    <row r="3934">
      <c r="A3934" t="inlineStr">
        <is>
          <t>Total invested</t>
        </is>
      </c>
      <c r="C3934" t="inlineStr">
        <is>
          <t>Million</t>
        </is>
      </c>
      <c r="D3934" t="inlineStr">
        <is>
          <t>QQQQ</t>
        </is>
      </c>
      <c r="N3934" t="n">
        <v>1905</v>
      </c>
      <c r="P3934" t="n">
        <v>1460</v>
      </c>
      <c r="Q3934" t="n">
        <v>6777</v>
      </c>
      <c r="R3934" t="n">
        <v>6232</v>
      </c>
      <c r="S3934" t="n">
        <v>6334</v>
      </c>
      <c r="U3934" t="n">
        <v>6557</v>
      </c>
      <c r="V3934" t="n">
        <v>976</v>
      </c>
      <c r="W3934" t="n">
        <v>1062</v>
      </c>
      <c r="X3934" t="n">
        <v>4814</v>
      </c>
      <c r="Z3934" t="n">
        <v>6499</v>
      </c>
      <c r="AA3934" t="n">
        <v>6502</v>
      </c>
      <c r="AB3934" t="n">
        <v>7063</v>
      </c>
      <c r="AC3934" t="n">
        <v>10102</v>
      </c>
      <c r="AE3934" t="n">
        <v>9127</v>
      </c>
      <c r="AF3934" t="n">
        <v>9226</v>
      </c>
      <c r="AG3934" t="n">
        <v>13815</v>
      </c>
      <c r="AH3934" t="n">
        <v>6988</v>
      </c>
      <c r="AJ3934" t="n">
        <v>6180</v>
      </c>
      <c r="AK3934" t="n">
        <v>6012</v>
      </c>
      <c r="AL3934" t="n">
        <v>4666</v>
      </c>
      <c r="AM3934" t="n">
        <v>7775</v>
      </c>
      <c r="AO3934" t="n">
        <v>15736</v>
      </c>
      <c r="AP3934" t="n">
        <v>18930</v>
      </c>
      <c r="AQ3934" t="n">
        <v>17317</v>
      </c>
    </row>
    <row r="3935">
      <c r="A3935" t="inlineStr">
        <is>
          <t>Total invested-c</t>
        </is>
      </c>
      <c r="N3935">
        <f>SUM(N3928:N3933)</f>
        <v/>
      </c>
      <c r="P3935">
        <f>SUM(P3928:P3933)</f>
        <v/>
      </c>
      <c r="Q3935">
        <f>SUM(Q3928:Q3933)</f>
        <v/>
      </c>
      <c r="R3935">
        <f>SUM(R3928:R3933)</f>
        <v/>
      </c>
      <c r="S3935">
        <f>SUM(S3928:S3933)</f>
        <v/>
      </c>
      <c r="U3935">
        <f>SUM(U3928:U3933)</f>
        <v/>
      </c>
      <c r="V3935">
        <f>SUM(V3928:V3933)</f>
        <v/>
      </c>
      <c r="W3935">
        <f>SUM(W3928:W3933)</f>
        <v/>
      </c>
      <c r="X3935">
        <f>SUM(X3928:X3933)</f>
        <v/>
      </c>
      <c r="Z3935">
        <f>SUM(Z3928:Z3933)</f>
        <v/>
      </c>
      <c r="AA3935">
        <f>SUM(AA3928:AA3933)</f>
        <v/>
      </c>
      <c r="AB3935">
        <f>SUM(AB3928:AB3933)</f>
        <v/>
      </c>
      <c r="AC3935">
        <f>SUM(AC3928:AC3933)</f>
        <v/>
      </c>
      <c r="AE3935">
        <f>SUM(AE3928:AE3933)</f>
        <v/>
      </c>
      <c r="AF3935">
        <f>SUM(AF3928:AF3933)</f>
        <v/>
      </c>
      <c r="AG3935">
        <f>SUM(AG3928:AG3933)</f>
        <v/>
      </c>
      <c r="AH3935">
        <f>SUM(AH3928:AH3933)</f>
        <v/>
      </c>
      <c r="AJ3935">
        <f>SUM(AJ3928:AJ3933)</f>
        <v/>
      </c>
      <c r="AK3935">
        <f>SUM(AK3928:AK3933)</f>
        <v/>
      </c>
      <c r="AL3935">
        <f>SUM(AL3928:AL3933)</f>
        <v/>
      </c>
      <c r="AM3935">
        <f>SUM(AM3928:AM3933)</f>
        <v/>
      </c>
      <c r="AO3935">
        <f>SUM(AO3928:AO3933)</f>
        <v/>
      </c>
      <c r="AP3935">
        <f>SUM(AP3928:AP3933)</f>
        <v/>
      </c>
      <c r="AQ3935">
        <f>SUM(AQ3928:AQ3933)</f>
        <v/>
      </c>
    </row>
    <row r="3936">
      <c r="A3936" t="inlineStr">
        <is>
          <t>Sum check</t>
        </is>
      </c>
      <c r="N3936">
        <f>N3934-N3935</f>
        <v/>
      </c>
      <c r="P3936">
        <f>P3934-P3935</f>
        <v/>
      </c>
      <c r="Q3936">
        <f>Q3934-Q3935</f>
        <v/>
      </c>
      <c r="R3936">
        <f>R3934-R3935</f>
        <v/>
      </c>
      <c r="S3936">
        <f>S3934-S3935</f>
        <v/>
      </c>
      <c r="U3936">
        <f>U3934-U3935</f>
        <v/>
      </c>
      <c r="V3936">
        <f>V3934-V3935</f>
        <v/>
      </c>
      <c r="W3936">
        <f>W3934-W3935</f>
        <v/>
      </c>
      <c r="X3936">
        <f>X3934-X3935</f>
        <v/>
      </c>
      <c r="Z3936">
        <f>Z3934-Z3935</f>
        <v/>
      </c>
      <c r="AA3936">
        <f>AA3934-AA3935</f>
        <v/>
      </c>
      <c r="AB3936">
        <f>AB3934-AB3935</f>
        <v/>
      </c>
      <c r="AC3936">
        <f>AC3934-AC3935</f>
        <v/>
      </c>
      <c r="AE3936">
        <f>AE3934-AE3935</f>
        <v/>
      </c>
      <c r="AF3936">
        <f>AF3934-AF3935</f>
        <v/>
      </c>
      <c r="AG3936">
        <f>AG3934-AG3935</f>
        <v/>
      </c>
      <c r="AH3936">
        <f>AH3934-AH3935</f>
        <v/>
      </c>
      <c r="AJ3936">
        <f>AJ3934-AJ3935</f>
        <v/>
      </c>
      <c r="AK3936">
        <f>AK3934-AK3935</f>
        <v/>
      </c>
      <c r="AL3936">
        <f>AL3934-AL3935</f>
        <v/>
      </c>
      <c r="AM3936">
        <f>AM3934-AM3935</f>
        <v/>
      </c>
      <c r="AO3936">
        <f>AO3934-AO3935</f>
        <v/>
      </c>
      <c r="AP3936">
        <f>AP3934-AP3935</f>
        <v/>
      </c>
      <c r="AQ3936">
        <f>AQ3934-AQ3935</f>
        <v/>
      </c>
    </row>
    <row r="3938">
      <c r="A3938" t="inlineStr">
        <is>
          <t>Capital committed</t>
        </is>
      </c>
    </row>
    <row r="3939">
      <c r="A3939" t="inlineStr">
        <is>
          <t>New commitments entered</t>
        </is>
      </c>
      <c r="C3939" t="inlineStr">
        <is>
          <t>Million</t>
        </is>
      </c>
      <c r="D3939" t="inlineStr">
        <is>
          <t>QQQQ</t>
        </is>
      </c>
      <c r="N3939" t="n">
        <v>7220</v>
      </c>
      <c r="P3939" t="n">
        <v>7348</v>
      </c>
      <c r="Q3939" t="n">
        <v>2092</v>
      </c>
      <c r="R3939" t="n">
        <v>1625</v>
      </c>
      <c r="S3939" t="n">
        <v>389</v>
      </c>
      <c r="U3939" t="n">
        <v>602</v>
      </c>
      <c r="V3939" t="n">
        <v>4989</v>
      </c>
      <c r="W3939" t="n">
        <v>5422</v>
      </c>
      <c r="X3939" t="n">
        <v>853</v>
      </c>
      <c r="Z3939" t="n">
        <v>853</v>
      </c>
      <c r="AA3939" t="n">
        <v>5747</v>
      </c>
      <c r="AB3939" t="n">
        <v>5137</v>
      </c>
      <c r="AC3939" t="n">
        <v>5397</v>
      </c>
      <c r="AE3939" t="n">
        <v>3900</v>
      </c>
      <c r="AF3939" t="n">
        <v>4234</v>
      </c>
      <c r="AG3939" t="n">
        <v>483</v>
      </c>
      <c r="AH3939" t="n">
        <v>301</v>
      </c>
      <c r="AJ3939" t="n">
        <v>4112</v>
      </c>
      <c r="AK3939" t="n">
        <v>4447</v>
      </c>
      <c r="AL3939" t="n">
        <v>1628</v>
      </c>
      <c r="AM3939" t="n">
        <v>11456</v>
      </c>
      <c r="AO3939" t="n">
        <v>3705</v>
      </c>
      <c r="AP3939" t="n">
        <v>5482</v>
      </c>
      <c r="AQ3939" t="n">
        <v>10897</v>
      </c>
    </row>
    <row r="3940">
      <c r="A3940" t="inlineStr">
        <is>
          <t>Previous commitments that were invested in the current period</t>
        </is>
      </c>
      <c r="C3940" t="inlineStr">
        <is>
          <t>Million</t>
        </is>
      </c>
      <c r="D3940" t="inlineStr">
        <is>
          <t>QQQQ</t>
        </is>
      </c>
      <c r="N3940" t="n">
        <v>-274</v>
      </c>
      <c r="P3940" t="n">
        <v>-747</v>
      </c>
      <c r="Q3940" t="n">
        <v>-745</v>
      </c>
      <c r="R3940" t="n">
        <v>-5593</v>
      </c>
      <c r="S3940" t="n">
        <v>-5654</v>
      </c>
      <c r="U3940" t="n">
        <v>-6048</v>
      </c>
      <c r="V3940" t="n">
        <v>-772</v>
      </c>
      <c r="W3940" t="n">
        <v>-317</v>
      </c>
      <c r="X3940" t="n">
        <v>1213</v>
      </c>
      <c r="Z3940" t="n">
        <v>-442</v>
      </c>
      <c r="AA3940" t="n">
        <v>-4002</v>
      </c>
      <c r="AB3940" t="n">
        <v>-4090</v>
      </c>
      <c r="AC3940" t="n">
        <v>-2768</v>
      </c>
      <c r="AE3940" t="n">
        <v>-889</v>
      </c>
      <c r="AF3940" t="n">
        <v>-6628</v>
      </c>
      <c r="AG3940" t="n">
        <v>-6540</v>
      </c>
      <c r="AH3940" t="n">
        <v>-5275</v>
      </c>
      <c r="AJ3940" t="n">
        <v>-3888</v>
      </c>
      <c r="AK3940" t="n">
        <v>-4199</v>
      </c>
      <c r="AL3940" t="n">
        <v>-307</v>
      </c>
      <c r="AM3940" t="n">
        <v>-224</v>
      </c>
      <c r="AO3940" t="n">
        <v>-4327</v>
      </c>
      <c r="AP3940" t="n">
        <v>-4807</v>
      </c>
      <c r="AQ3940" t="n">
        <v>-2069</v>
      </c>
    </row>
    <row r="3941">
      <c r="A3941" t="inlineStr">
        <is>
          <t>Total committed</t>
        </is>
      </c>
      <c r="C3941" t="inlineStr">
        <is>
          <t>Million</t>
        </is>
      </c>
      <c r="D3941" t="inlineStr">
        <is>
          <t>QQQQ</t>
        </is>
      </c>
      <c r="AL3941" t="n">
        <v>1321</v>
      </c>
      <c r="AM3941" t="n">
        <v>11232</v>
      </c>
      <c r="AO3941" t="n">
        <v>-622</v>
      </c>
      <c r="AP3941" t="n">
        <v>675</v>
      </c>
      <c r="AQ3941" t="n">
        <v>8828</v>
      </c>
    </row>
    <row r="3942">
      <c r="A3942" t="inlineStr">
        <is>
          <t>Total committed-c</t>
        </is>
      </c>
      <c r="AL3942">
        <f>SUM(AL3939:AL3940)</f>
        <v/>
      </c>
      <c r="AM3942">
        <f>SUM(AM3939:AM3940)</f>
        <v/>
      </c>
      <c r="AO3942">
        <f>SUM(AO3939:AO3940)</f>
        <v/>
      </c>
      <c r="AP3942">
        <f>SUM(AP3939:AP3940)</f>
        <v/>
      </c>
      <c r="AQ3942">
        <f>SUM(AQ3939:AQ3940)</f>
        <v/>
      </c>
    </row>
    <row r="3943">
      <c r="A3943" t="inlineStr">
        <is>
          <t>Sum check</t>
        </is>
      </c>
      <c r="AL3943">
        <f>AL3941-AL3942</f>
        <v/>
      </c>
      <c r="AM3943">
        <f>AM3941-AM3942</f>
        <v/>
      </c>
      <c r="AO3943">
        <f>AO3941-AO3942</f>
        <v/>
      </c>
      <c r="AP3943">
        <f>AP3941-AP3942</f>
        <v/>
      </c>
      <c r="AQ3943">
        <f>AQ3941-AQ3942</f>
        <v/>
      </c>
    </row>
    <row r="3945">
      <c r="A3945" t="inlineStr">
        <is>
          <t>Total invested or committed</t>
        </is>
      </c>
      <c r="C3945" t="inlineStr">
        <is>
          <t>Million</t>
        </is>
      </c>
      <c r="D3945" t="inlineStr">
        <is>
          <t>QQQQ</t>
        </is>
      </c>
      <c r="N3945" t="n">
        <v>8851</v>
      </c>
      <c r="P3945" t="n">
        <v>8061</v>
      </c>
      <c r="Q3945" t="n">
        <v>8124</v>
      </c>
      <c r="R3945" t="n">
        <v>2264</v>
      </c>
      <c r="S3945" t="n">
        <v>1069</v>
      </c>
      <c r="U3945" t="n">
        <v>1111</v>
      </c>
      <c r="V3945" t="n">
        <v>5193</v>
      </c>
      <c r="W3945" t="n">
        <v>6167</v>
      </c>
      <c r="X3945" t="n">
        <v>6880</v>
      </c>
      <c r="Z3945" t="n">
        <v>6910</v>
      </c>
      <c r="AA3945" t="n">
        <v>8247</v>
      </c>
      <c r="AB3945" t="n">
        <v>8110</v>
      </c>
      <c r="AC3945" t="n">
        <v>12731</v>
      </c>
      <c r="AE3945" t="n">
        <v>12138</v>
      </c>
      <c r="AF3945" t="n">
        <v>6832</v>
      </c>
      <c r="AG3945" t="n">
        <v>7758</v>
      </c>
      <c r="AH3945" t="n">
        <v>2014</v>
      </c>
      <c r="AJ3945" t="n">
        <v>6404</v>
      </c>
      <c r="AK3945" t="n">
        <v>6260</v>
      </c>
      <c r="AL3945" t="n">
        <v>5987</v>
      </c>
      <c r="AM3945" t="n">
        <v>19007</v>
      </c>
      <c r="AO3945" t="n">
        <v>15114</v>
      </c>
      <c r="AP3945" t="n">
        <v>19605</v>
      </c>
      <c r="AQ3945" t="n">
        <v>26145</v>
      </c>
    </row>
    <row r="3946">
      <c r="A3946" t="inlineStr">
        <is>
          <t>Total invested or committed-c</t>
        </is>
      </c>
      <c r="N3946">
        <f>SUM(N3939:N3940,N3928:N3933)</f>
        <v/>
      </c>
      <c r="P3946">
        <f>SUM(P3939:P3940,P3928:P3933)</f>
        <v/>
      </c>
      <c r="Q3946">
        <f>SUM(Q3939:Q3940,Q3928:Q3933)</f>
        <v/>
      </c>
      <c r="R3946">
        <f>SUM(R3939:R3940,R3928:R3933)</f>
        <v/>
      </c>
      <c r="S3946">
        <f>SUM(S3939:S3940,S3928:S3933)</f>
        <v/>
      </c>
      <c r="U3946">
        <f>SUM(U3939:U3940,U3928:U3933)</f>
        <v/>
      </c>
      <c r="V3946">
        <f>SUM(V3939:V3940,V3928:V3933)</f>
        <v/>
      </c>
      <c r="W3946">
        <f>SUM(W3939:W3940,W3928:W3933)</f>
        <v/>
      </c>
      <c r="X3946">
        <f>SUM(X3939:X3940,X3928:X3933)</f>
        <v/>
      </c>
      <c r="Z3946">
        <f>SUM(Z3939:Z3940,Z3928:Z3933)</f>
        <v/>
      </c>
      <c r="AA3946">
        <f>SUM(AA3939:AA3940,AA3928:AA3933)</f>
        <v/>
      </c>
      <c r="AB3946">
        <f>SUM(AB3939:AB3940,AB3928:AB3933)</f>
        <v/>
      </c>
      <c r="AC3946">
        <f>SUM(AC3939:AC3940,AC3928:AC3933)</f>
        <v/>
      </c>
      <c r="AE3946">
        <f>SUM(AE3939:AE3940,AE3928:AE3933)</f>
        <v/>
      </c>
      <c r="AF3946">
        <f>SUM(AF3939:AF3940,AF3928:AF3933)</f>
        <v/>
      </c>
      <c r="AG3946">
        <f>SUM(AG3939:AG3940,AG3928:AG3933)</f>
        <v/>
      </c>
      <c r="AH3946">
        <f>SUM(AH3939:AH3940,AH3928:AH3933)</f>
        <v/>
      </c>
      <c r="AJ3946">
        <f>SUM(AJ3939:AJ3940,AJ3928:AJ3933)</f>
        <v/>
      </c>
      <c r="AK3946">
        <f>SUM(AK3939:AK3940,AK3928:AK3933)</f>
        <v/>
      </c>
      <c r="AL3946">
        <f>SUM(AL3939:AL3940,AL3928:AL3933)</f>
        <v/>
      </c>
      <c r="AM3946">
        <f>SUM(AM3939:AM3940,AM3928:AM3933)</f>
        <v/>
      </c>
      <c r="AO3946">
        <f>SUM(AO3939:AO3940,AO3928:AO3933)</f>
        <v/>
      </c>
      <c r="AP3946">
        <f>SUM(AP3939:AP3940,AP3928:AP3933)</f>
        <v/>
      </c>
      <c r="AQ3946">
        <f>SUM(AQ3939:AQ3940,AQ3928:AQ3933)</f>
        <v/>
      </c>
    </row>
    <row r="3947">
      <c r="A3947" t="inlineStr">
        <is>
          <t>Sum check</t>
        </is>
      </c>
      <c r="N3947">
        <f>N3945-N3946</f>
        <v/>
      </c>
      <c r="P3947">
        <f>P3945-P3946</f>
        <v/>
      </c>
      <c r="Q3947">
        <f>Q3945-Q3946</f>
        <v/>
      </c>
      <c r="R3947">
        <f>R3945-R3946</f>
        <v/>
      </c>
      <c r="S3947">
        <f>S3945-S3946</f>
        <v/>
      </c>
      <c r="U3947">
        <f>U3945-U3946</f>
        <v/>
      </c>
      <c r="V3947">
        <f>V3945-V3946</f>
        <v/>
      </c>
      <c r="W3947">
        <f>W3945-W3946</f>
        <v/>
      </c>
      <c r="X3947">
        <f>X3945-X3946</f>
        <v/>
      </c>
      <c r="Z3947">
        <f>Z3945-Z3946</f>
        <v/>
      </c>
      <c r="AA3947">
        <f>AA3945-AA3946</f>
        <v/>
      </c>
      <c r="AB3947">
        <f>AB3945-AB3946</f>
        <v/>
      </c>
      <c r="AC3947">
        <f>AC3945-AC3946</f>
        <v/>
      </c>
      <c r="AE3947">
        <f>AE3945-AE3946</f>
        <v/>
      </c>
      <c r="AF3947">
        <f>AF3945-AF3946</f>
        <v/>
      </c>
      <c r="AG3947">
        <f>AG3945-AG3946</f>
        <v/>
      </c>
      <c r="AH3947">
        <f>AH3945-AH3946</f>
        <v/>
      </c>
      <c r="AJ3947">
        <f>AJ3945-AJ3946</f>
        <v/>
      </c>
      <c r="AK3947">
        <f>AK3945-AK3946</f>
        <v/>
      </c>
      <c r="AL3947">
        <f>AL3945-AL3946</f>
        <v/>
      </c>
      <c r="AM3947">
        <f>AM3945-AM3946</f>
        <v/>
      </c>
      <c r="AO3947">
        <f>AO3945-AO3946</f>
        <v/>
      </c>
      <c r="AP3947">
        <f>AP3945-AP3946</f>
        <v/>
      </c>
      <c r="AQ3947">
        <f>AQ3945-AQ3946</f>
        <v/>
      </c>
    </row>
    <row r="3949">
      <c r="A3949" t="inlineStr">
        <is>
          <t>Private equity</t>
        </is>
      </c>
    </row>
    <row r="3950">
      <c r="A3950" t="inlineStr">
        <is>
          <t>Perpetual strategies</t>
        </is>
      </c>
      <c r="C3950" t="inlineStr">
        <is>
          <t>Million</t>
        </is>
      </c>
      <c r="D3950" t="inlineStr">
        <is>
          <t>QQQQ</t>
        </is>
      </c>
      <c r="AC3950" t="n">
        <v>2066</v>
      </c>
      <c r="AE3950" t="n">
        <v>2637</v>
      </c>
      <c r="AF3950" t="n">
        <v>1876</v>
      </c>
      <c r="AG3950" t="n">
        <v>2195</v>
      </c>
      <c r="AH3950" t="n">
        <v>1348</v>
      </c>
      <c r="AJ3950" t="n">
        <v>915</v>
      </c>
      <c r="AK3950" t="n">
        <v>1794</v>
      </c>
      <c r="AL3950" t="n">
        <v>1653</v>
      </c>
      <c r="AM3950" t="n">
        <v>2619</v>
      </c>
      <c r="AO3950" t="n">
        <v>2756</v>
      </c>
      <c r="AP3950" t="n">
        <v>3431</v>
      </c>
      <c r="AQ3950" t="n">
        <v>5074</v>
      </c>
    </row>
    <row r="3951">
      <c r="A3951" t="inlineStr">
        <is>
          <t>Long-term private funds</t>
        </is>
      </c>
      <c r="C3951" t="inlineStr">
        <is>
          <t>Million</t>
        </is>
      </c>
      <c r="D3951" t="inlineStr">
        <is>
          <t>QQQQ</t>
        </is>
      </c>
      <c r="AC3951" t="n">
        <v>1111</v>
      </c>
      <c r="AE3951" t="n">
        <v>1799</v>
      </c>
      <c r="AF3951" t="n">
        <v>1091</v>
      </c>
      <c r="AG3951" t="n">
        <v>1142</v>
      </c>
      <c r="AH3951" t="n">
        <v>1321</v>
      </c>
      <c r="AJ3951" t="n">
        <v>823</v>
      </c>
      <c r="AK3951" t="n">
        <v>410</v>
      </c>
      <c r="AL3951" t="n">
        <v>2621</v>
      </c>
      <c r="AM3951" t="n">
        <v>3794</v>
      </c>
      <c r="AO3951" t="n">
        <v>3317</v>
      </c>
      <c r="AP3951" t="n">
        <v>4940</v>
      </c>
      <c r="AQ3951" t="n">
        <v>5778</v>
      </c>
    </row>
    <row r="3952">
      <c r="A3952" t="inlineStr">
        <is>
          <t>Private funds</t>
        </is>
      </c>
      <c r="C3952" t="inlineStr">
        <is>
          <t>Million</t>
        </is>
      </c>
      <c r="D3952" t="inlineStr">
        <is>
          <t>QQQQ</t>
        </is>
      </c>
      <c r="N3952" t="n">
        <v>591</v>
      </c>
      <c r="P3952" t="n">
        <v>194</v>
      </c>
      <c r="Q3952" t="n">
        <v>617</v>
      </c>
      <c r="R3952" t="n">
        <v>925</v>
      </c>
      <c r="S3952" t="n">
        <v>948</v>
      </c>
      <c r="U3952" t="n">
        <v>1102</v>
      </c>
      <c r="V3952" t="n">
        <v>1197</v>
      </c>
      <c r="W3952" t="n">
        <v>733</v>
      </c>
      <c r="X3952" t="n">
        <v>691</v>
      </c>
      <c r="Z3952" t="n">
        <v>527</v>
      </c>
      <c r="AA3952" t="n">
        <v>1191</v>
      </c>
      <c r="AB3952" t="n">
        <v>1275</v>
      </c>
    </row>
    <row r="3953">
      <c r="A3953" t="inlineStr">
        <is>
          <t>Co-investments</t>
        </is>
      </c>
      <c r="C3953" t="inlineStr">
        <is>
          <t>Million</t>
        </is>
      </c>
      <c r="D3953" t="inlineStr">
        <is>
          <t>QQQQ</t>
        </is>
      </c>
      <c r="N3953" t="n">
        <v>177</v>
      </c>
      <c r="P3953" t="n">
        <v>44</v>
      </c>
      <c r="Q3953" t="n">
        <v>403</v>
      </c>
      <c r="R3953" t="n">
        <v>504</v>
      </c>
      <c r="S3953" t="n">
        <v>504</v>
      </c>
      <c r="U3953" t="n">
        <v>504</v>
      </c>
      <c r="V3953" t="n">
        <v>531</v>
      </c>
      <c r="W3953" t="n">
        <v>237</v>
      </c>
      <c r="X3953" t="n">
        <v>237</v>
      </c>
      <c r="Z3953" t="n">
        <v>237</v>
      </c>
      <c r="AA3953" t="n">
        <v>1780</v>
      </c>
      <c r="AB3953" t="n">
        <v>1780</v>
      </c>
      <c r="AC3953" t="n">
        <v>2818</v>
      </c>
      <c r="AE3953" t="n">
        <v>3244</v>
      </c>
      <c r="AF3953" t="n">
        <v>1513</v>
      </c>
      <c r="AG3953" t="n">
        <v>2020</v>
      </c>
      <c r="AH3953" t="n">
        <v>991</v>
      </c>
      <c r="AJ3953" t="n">
        <v>577</v>
      </c>
      <c r="AK3953" t="n">
        <v>727</v>
      </c>
      <c r="AL3953" t="n">
        <v>519</v>
      </c>
      <c r="AM3953" t="n">
        <v>1242</v>
      </c>
      <c r="AO3953" t="n">
        <v>1292</v>
      </c>
      <c r="AP3953" t="n">
        <v>1863</v>
      </c>
      <c r="AQ3953" t="n">
        <v>2312</v>
      </c>
    </row>
    <row r="3954">
      <c r="A3954" t="inlineStr">
        <is>
          <t>Listed partnerships</t>
        </is>
      </c>
      <c r="C3954" t="inlineStr">
        <is>
          <t>Million</t>
        </is>
      </c>
      <c r="D3954" t="inlineStr">
        <is>
          <t>QQQQ</t>
        </is>
      </c>
      <c r="N3954" t="n">
        <v>208</v>
      </c>
      <c r="P3954" t="n">
        <v>67</v>
      </c>
      <c r="Q3954" t="n">
        <v>473</v>
      </c>
      <c r="R3954" t="n">
        <v>1264</v>
      </c>
      <c r="S3954" t="n">
        <v>949</v>
      </c>
      <c r="U3954" t="n">
        <v>1004</v>
      </c>
      <c r="V3954" t="n">
        <v>1108</v>
      </c>
      <c r="W3954" t="n">
        <v>544</v>
      </c>
      <c r="X3954" t="n">
        <v>560</v>
      </c>
      <c r="Z3954" t="n">
        <v>502</v>
      </c>
      <c r="AA3954" t="n">
        <v>1107</v>
      </c>
      <c r="AB3954" t="n">
        <v>1159</v>
      </c>
    </row>
    <row r="3955">
      <c r="A3955" t="inlineStr">
        <is>
          <t>Direct</t>
        </is>
      </c>
      <c r="C3955" t="inlineStr">
        <is>
          <t>Million</t>
        </is>
      </c>
      <c r="D3955" t="inlineStr">
        <is>
          <t>QQQQ</t>
        </is>
      </c>
      <c r="N3955" t="n">
        <v>1033</v>
      </c>
      <c r="P3955" t="n">
        <v>836</v>
      </c>
      <c r="Q3955" t="n">
        <v>429</v>
      </c>
      <c r="R3955" t="n">
        <v>771</v>
      </c>
      <c r="S3955" t="n">
        <v>1175</v>
      </c>
      <c r="U3955" t="n">
        <v>1419</v>
      </c>
      <c r="V3955" t="n">
        <v>1356</v>
      </c>
      <c r="W3955" t="n">
        <v>704</v>
      </c>
      <c r="X3955" t="n">
        <v>1091</v>
      </c>
      <c r="Z3955" t="n">
        <v>660</v>
      </c>
      <c r="AA3955" t="n">
        <v>1297</v>
      </c>
      <c r="AB3955" t="n">
        <v>6846</v>
      </c>
      <c r="AC3955" t="n">
        <v>6906</v>
      </c>
      <c r="AE3955" t="n">
        <v>7244</v>
      </c>
      <c r="AF3955" t="n">
        <v>6960</v>
      </c>
      <c r="AG3955" t="n">
        <v>1431</v>
      </c>
      <c r="AH3955" t="n">
        <v>1481</v>
      </c>
      <c r="AJ3955" t="n">
        <v>1411</v>
      </c>
      <c r="AK3955" t="n">
        <v>1685</v>
      </c>
    </row>
    <row r="3956">
      <c r="A3956" t="inlineStr">
        <is>
          <t>Total invested</t>
        </is>
      </c>
      <c r="C3956" t="inlineStr">
        <is>
          <t>Million</t>
        </is>
      </c>
      <c r="D3956" t="inlineStr">
        <is>
          <t>QQQQ</t>
        </is>
      </c>
      <c r="N3956" t="n">
        <v>2009</v>
      </c>
      <c r="P3956" t="n">
        <v>1141</v>
      </c>
      <c r="Q3956" t="n">
        <v>1922</v>
      </c>
      <c r="R3956" t="n">
        <v>3464</v>
      </c>
      <c r="S3956" t="n">
        <v>3576</v>
      </c>
      <c r="U3956" t="n">
        <v>4029</v>
      </c>
      <c r="V3956" t="n">
        <v>4192</v>
      </c>
      <c r="W3956" t="n">
        <v>2218</v>
      </c>
      <c r="X3956" t="n">
        <v>2579</v>
      </c>
      <c r="Z3956" t="n">
        <v>1926</v>
      </c>
      <c r="AA3956" t="n">
        <v>5375</v>
      </c>
      <c r="AB3956" t="n">
        <v>11060</v>
      </c>
      <c r="AC3956" t="n">
        <v>12901</v>
      </c>
      <c r="AE3956" t="n">
        <v>14924</v>
      </c>
      <c r="AF3956" t="n">
        <v>11440</v>
      </c>
      <c r="AG3956" t="n">
        <v>6788</v>
      </c>
      <c r="AH3956" t="n">
        <v>5141</v>
      </c>
      <c r="AJ3956" t="n">
        <v>3726</v>
      </c>
      <c r="AK3956" t="n">
        <v>4616</v>
      </c>
      <c r="AL3956" t="n">
        <v>4793</v>
      </c>
      <c r="AM3956" t="n">
        <v>7655</v>
      </c>
      <c r="AO3956" t="n">
        <v>7365</v>
      </c>
      <c r="AP3956" t="n">
        <v>10234</v>
      </c>
      <c r="AQ3956" t="n">
        <v>13164</v>
      </c>
    </row>
    <row r="3957">
      <c r="A3957" t="inlineStr">
        <is>
          <t>Total invested-c</t>
        </is>
      </c>
      <c r="N3957">
        <f>SUM(N3950:N3955)</f>
        <v/>
      </c>
      <c r="P3957">
        <f>SUM(P3950:P3955)</f>
        <v/>
      </c>
      <c r="Q3957">
        <f>SUM(Q3950:Q3955)</f>
        <v/>
      </c>
      <c r="R3957">
        <f>SUM(R3950:R3955)</f>
        <v/>
      </c>
      <c r="S3957">
        <f>SUM(S3950:S3955)</f>
        <v/>
      </c>
      <c r="U3957">
        <f>SUM(U3950:U3955)</f>
        <v/>
      </c>
      <c r="V3957">
        <f>SUM(V3950:V3955)</f>
        <v/>
      </c>
      <c r="W3957">
        <f>SUM(W3950:W3955)</f>
        <v/>
      </c>
      <c r="X3957">
        <f>SUM(X3950:X3955)</f>
        <v/>
      </c>
      <c r="Z3957">
        <f>SUM(Z3950:Z3955)</f>
        <v/>
      </c>
      <c r="AA3957">
        <f>SUM(AA3950:AA3955)</f>
        <v/>
      </c>
      <c r="AB3957">
        <f>SUM(AB3950:AB3955)</f>
        <v/>
      </c>
      <c r="AC3957">
        <f>SUM(AC3950:AC3955)</f>
        <v/>
      </c>
      <c r="AE3957">
        <f>SUM(AE3950:AE3955)</f>
        <v/>
      </c>
      <c r="AF3957">
        <f>SUM(AF3950:AF3955)</f>
        <v/>
      </c>
      <c r="AG3957">
        <f>SUM(AG3950:AG3955)</f>
        <v/>
      </c>
      <c r="AH3957">
        <f>SUM(AH3950:AH3955)</f>
        <v/>
      </c>
      <c r="AJ3957">
        <f>SUM(AJ3950:AJ3955)</f>
        <v/>
      </c>
      <c r="AK3957">
        <f>SUM(AK3950:AK3955)</f>
        <v/>
      </c>
      <c r="AL3957">
        <f>SUM(AL3950:AL3955)</f>
        <v/>
      </c>
      <c r="AM3957">
        <f>SUM(AM3950:AM3955)</f>
        <v/>
      </c>
      <c r="AO3957">
        <f>SUM(AO3950:AO3955)</f>
        <v/>
      </c>
      <c r="AP3957">
        <f>SUM(AP3950:AP3955)</f>
        <v/>
      </c>
      <c r="AQ3957">
        <f>SUM(AQ3950:AQ3955)</f>
        <v/>
      </c>
    </row>
    <row r="3958">
      <c r="A3958" t="inlineStr">
        <is>
          <t>Sum check</t>
        </is>
      </c>
      <c r="N3958">
        <f>N3956-N3957</f>
        <v/>
      </c>
      <c r="P3958">
        <f>P3956-P3957</f>
        <v/>
      </c>
      <c r="Q3958">
        <f>Q3956-Q3957</f>
        <v/>
      </c>
      <c r="R3958">
        <f>R3956-R3957</f>
        <v/>
      </c>
      <c r="S3958">
        <f>S3956-S3957</f>
        <v/>
      </c>
      <c r="U3958">
        <f>U3956-U3957</f>
        <v/>
      </c>
      <c r="V3958">
        <f>V3956-V3957</f>
        <v/>
      </c>
      <c r="W3958">
        <f>W3956-W3957</f>
        <v/>
      </c>
      <c r="X3958">
        <f>X3956-X3957</f>
        <v/>
      </c>
      <c r="Z3958">
        <f>Z3956-Z3957</f>
        <v/>
      </c>
      <c r="AA3958">
        <f>AA3956-AA3957</f>
        <v/>
      </c>
      <c r="AB3958">
        <f>AB3956-AB3957</f>
        <v/>
      </c>
      <c r="AC3958">
        <f>AC3956-AC3957</f>
        <v/>
      </c>
      <c r="AE3958">
        <f>AE3956-AE3957</f>
        <v/>
      </c>
      <c r="AF3958">
        <f>AF3956-AF3957</f>
        <v/>
      </c>
      <c r="AG3958">
        <f>AG3956-AG3957</f>
        <v/>
      </c>
      <c r="AH3958">
        <f>AH3956-AH3957</f>
        <v/>
      </c>
      <c r="AJ3958">
        <f>AJ3956-AJ3957</f>
        <v/>
      </c>
      <c r="AK3958">
        <f>AK3956-AK3957</f>
        <v/>
      </c>
      <c r="AL3958">
        <f>AL3956-AL3957</f>
        <v/>
      </c>
      <c r="AM3958">
        <f>AM3956-AM3957</f>
        <v/>
      </c>
      <c r="AO3958">
        <f>AO3956-AO3957</f>
        <v/>
      </c>
      <c r="AP3958">
        <f>AP3956-AP3957</f>
        <v/>
      </c>
      <c r="AQ3958">
        <f>AQ3956-AQ3957</f>
        <v/>
      </c>
    </row>
    <row r="3960">
      <c r="A3960" t="inlineStr">
        <is>
          <t>New commitments entered</t>
        </is>
      </c>
      <c r="C3960" t="inlineStr">
        <is>
          <t>Million</t>
        </is>
      </c>
      <c r="D3960" t="inlineStr">
        <is>
          <t>QQQQ</t>
        </is>
      </c>
      <c r="N3960" t="n">
        <v>2252</v>
      </c>
      <c r="P3960" t="n">
        <v>1576</v>
      </c>
      <c r="Q3960" t="n">
        <v>1394</v>
      </c>
      <c r="R3960" t="n">
        <v>479</v>
      </c>
      <c r="S3960" t="n">
        <v>1729</v>
      </c>
      <c r="U3960" t="n">
        <v>1910</v>
      </c>
      <c r="V3960" t="n">
        <v>551</v>
      </c>
      <c r="W3960" t="n">
        <v>496</v>
      </c>
      <c r="X3960" t="n">
        <v>3395</v>
      </c>
      <c r="Z3960" t="n">
        <v>9788</v>
      </c>
      <c r="AA3960" t="n">
        <v>3678</v>
      </c>
      <c r="AB3960" t="n">
        <v>1487</v>
      </c>
      <c r="AC3960" t="n">
        <v>2649</v>
      </c>
      <c r="AE3960" t="n">
        <v>1857</v>
      </c>
      <c r="AF3960" t="n">
        <v>1565</v>
      </c>
      <c r="AG3960" t="n">
        <v>999</v>
      </c>
      <c r="AH3960" t="n">
        <v>2535</v>
      </c>
      <c r="AJ3960" t="n">
        <v>1789</v>
      </c>
      <c r="AK3960" t="n">
        <v>2299</v>
      </c>
      <c r="AL3960" t="n">
        <v>3803</v>
      </c>
      <c r="AM3960" t="n">
        <v>3554</v>
      </c>
      <c r="AO3960" t="n">
        <v>9328</v>
      </c>
      <c r="AP3960" t="n">
        <v>9163</v>
      </c>
      <c r="AQ3960" t="n">
        <v>5386</v>
      </c>
    </row>
    <row r="3961">
      <c r="A3961" t="inlineStr">
        <is>
          <t>Previous commitments that were invested in the current period</t>
        </is>
      </c>
      <c r="C3961" t="inlineStr">
        <is>
          <t>Million</t>
        </is>
      </c>
      <c r="D3961" t="inlineStr">
        <is>
          <t>QQQQ</t>
        </is>
      </c>
      <c r="N3961" t="n">
        <v>-218</v>
      </c>
      <c r="P3961" t="n">
        <v>208</v>
      </c>
      <c r="R3961" t="n">
        <v>-1000</v>
      </c>
      <c r="S3961" t="n">
        <v>-1509</v>
      </c>
      <c r="U3961" t="n">
        <v>-1601</v>
      </c>
      <c r="V3961" t="n">
        <v>-1217</v>
      </c>
      <c r="W3961" t="n">
        <v>-465</v>
      </c>
      <c r="X3961" t="n">
        <v>-1592</v>
      </c>
      <c r="Z3961" t="n">
        <v>-1691</v>
      </c>
      <c r="AA3961" t="n">
        <v>-152</v>
      </c>
      <c r="AB3961" t="n">
        <v>-74</v>
      </c>
      <c r="AC3961" t="n">
        <v>-2232</v>
      </c>
      <c r="AE3961" t="n">
        <v>-6014</v>
      </c>
      <c r="AF3961" t="n">
        <v>-4734</v>
      </c>
      <c r="AG3961" t="n">
        <v>-2955</v>
      </c>
      <c r="AH3961" t="n">
        <v>-1439</v>
      </c>
      <c r="AJ3961" t="n">
        <v>-661</v>
      </c>
      <c r="AK3961" t="n">
        <v>-483</v>
      </c>
      <c r="AL3961" t="n">
        <v>-91</v>
      </c>
      <c r="AM3961" t="n">
        <v>-1685</v>
      </c>
      <c r="AO3961" t="n">
        <v>-1406</v>
      </c>
      <c r="AP3961" t="n">
        <v>-1580</v>
      </c>
      <c r="AQ3961" t="n">
        <v>-3092</v>
      </c>
    </row>
    <row r="3962">
      <c r="A3962" t="inlineStr">
        <is>
          <t>Total committed</t>
        </is>
      </c>
      <c r="C3962" t="inlineStr">
        <is>
          <t>Million</t>
        </is>
      </c>
      <c r="D3962" t="inlineStr">
        <is>
          <t>QQQQ</t>
        </is>
      </c>
      <c r="AL3962" t="n">
        <v>3712</v>
      </c>
      <c r="AM3962" t="n">
        <v>1869</v>
      </c>
      <c r="AO3962" t="n">
        <v>7922</v>
      </c>
      <c r="AP3962" t="n">
        <v>7583</v>
      </c>
      <c r="AQ3962" t="n">
        <v>2294</v>
      </c>
    </row>
    <row r="3963">
      <c r="A3963" t="inlineStr">
        <is>
          <t>Total committed-c</t>
        </is>
      </c>
      <c r="AL3963">
        <f>SUM(AL3960:AL3961)</f>
        <v/>
      </c>
      <c r="AM3963">
        <f>SUM(AM3960:AM3961)</f>
        <v/>
      </c>
      <c r="AO3963">
        <f>SUM(AO3960:AO3961)</f>
        <v/>
      </c>
      <c r="AP3963">
        <f>SUM(AP3960:AP3961)</f>
        <v/>
      </c>
      <c r="AQ3963">
        <f>SUM(AQ3960:AQ3961)</f>
        <v/>
      </c>
    </row>
    <row r="3964">
      <c r="A3964" t="inlineStr">
        <is>
          <t>Sum check</t>
        </is>
      </c>
      <c r="AL3964">
        <f>AL3962-AL3963</f>
        <v/>
      </c>
      <c r="AM3964">
        <f>AM3962-AM3963</f>
        <v/>
      </c>
      <c r="AO3964">
        <f>AO3962-AO3963</f>
        <v/>
      </c>
      <c r="AP3964">
        <f>AP3962-AP3963</f>
        <v/>
      </c>
      <c r="AQ3964">
        <f>AQ3962-AQ3963</f>
        <v/>
      </c>
    </row>
    <row r="3966">
      <c r="A3966" t="inlineStr">
        <is>
          <t>Total invested or committed</t>
        </is>
      </c>
      <c r="C3966" t="inlineStr">
        <is>
          <t>Million</t>
        </is>
      </c>
      <c r="D3966" t="inlineStr">
        <is>
          <t>QQQQ</t>
        </is>
      </c>
      <c r="N3966" t="n">
        <v>4043</v>
      </c>
      <c r="P3966" t="n">
        <v>2925</v>
      </c>
      <c r="Q3966" t="n">
        <v>3316</v>
      </c>
      <c r="R3966" t="n">
        <v>2943</v>
      </c>
      <c r="S3966" t="n">
        <v>3796</v>
      </c>
      <c r="U3966" t="n">
        <v>4338</v>
      </c>
      <c r="V3966" t="n">
        <v>3526</v>
      </c>
      <c r="W3966" t="n">
        <v>2249</v>
      </c>
      <c r="X3966" t="n">
        <v>4382</v>
      </c>
      <c r="Z3966" t="n">
        <v>10023</v>
      </c>
      <c r="AA3966" t="n">
        <v>8901</v>
      </c>
      <c r="AB3966" t="n">
        <v>12473</v>
      </c>
      <c r="AC3966" t="n">
        <v>13318</v>
      </c>
      <c r="AE3966" t="n">
        <v>10767</v>
      </c>
      <c r="AF3966" t="n">
        <v>8271</v>
      </c>
      <c r="AG3966" t="n">
        <v>4832</v>
      </c>
      <c r="AH3966" t="n">
        <v>6237</v>
      </c>
      <c r="AJ3966" t="n">
        <v>4854</v>
      </c>
      <c r="AK3966" t="n">
        <v>6432</v>
      </c>
      <c r="AL3966" t="n">
        <v>8505</v>
      </c>
      <c r="AM3966" t="n">
        <v>9524</v>
      </c>
      <c r="AO3966" t="n">
        <v>15287</v>
      </c>
      <c r="AP3966" t="n">
        <v>17817</v>
      </c>
      <c r="AQ3966" t="n">
        <v>15458</v>
      </c>
    </row>
    <row r="3967">
      <c r="A3967" t="inlineStr">
        <is>
          <t>Total invested or committed-c</t>
        </is>
      </c>
      <c r="N3967">
        <f>SUM(N3960:N3961,N3950:N3955)</f>
        <v/>
      </c>
      <c r="P3967">
        <f>SUM(P3960:P3961,P3950:P3955)</f>
        <v/>
      </c>
      <c r="Q3967">
        <f>SUM(Q3960:Q3961,Q3950:Q3955)</f>
        <v/>
      </c>
      <c r="R3967">
        <f>SUM(R3960:R3961,R3950:R3955)</f>
        <v/>
      </c>
      <c r="S3967">
        <f>SUM(S3960:S3961,S3950:S3955)</f>
        <v/>
      </c>
      <c r="U3967">
        <f>SUM(U3960:U3961,U3950:U3955)</f>
        <v/>
      </c>
      <c r="V3967">
        <f>SUM(V3960:V3961,V3950:V3955)</f>
        <v/>
      </c>
      <c r="W3967">
        <f>SUM(W3960:W3961,W3950:W3955)</f>
        <v/>
      </c>
      <c r="X3967">
        <f>SUM(X3960:X3961,X3950:X3955)</f>
        <v/>
      </c>
      <c r="Z3967">
        <f>SUM(Z3960:Z3961,Z3950:Z3955)</f>
        <v/>
      </c>
      <c r="AA3967">
        <f>SUM(AA3960:AA3961,AA3950:AA3955)</f>
        <v/>
      </c>
      <c r="AB3967">
        <f>SUM(AB3960:AB3961,AB3950:AB3955)</f>
        <v/>
      </c>
      <c r="AC3967">
        <f>SUM(AC3960:AC3961,AC3950:AC3955)</f>
        <v/>
      </c>
      <c r="AE3967">
        <f>SUM(AE3960:AE3961,AE3950:AE3955)</f>
        <v/>
      </c>
      <c r="AF3967">
        <f>SUM(AF3960:AF3961,AF3950:AF3955)</f>
        <v/>
      </c>
      <c r="AG3967">
        <f>SUM(AG3960:AG3961,AG3950:AG3955)</f>
        <v/>
      </c>
      <c r="AH3967">
        <f>SUM(AH3960:AH3961,AH3950:AH3955)</f>
        <v/>
      </c>
      <c r="AJ3967">
        <f>SUM(AJ3960:AJ3961,AJ3950:AJ3955)</f>
        <v/>
      </c>
      <c r="AK3967">
        <f>SUM(AK3960:AK3961,AK3950:AK3955)</f>
        <v/>
      </c>
      <c r="AL3967">
        <f>SUM(AL3960:AL3961,AL3950:AL3955)</f>
        <v/>
      </c>
      <c r="AM3967">
        <f>SUM(AM3960:AM3961,AM3950:AM3955)</f>
        <v/>
      </c>
      <c r="AO3967">
        <f>SUM(AO3960:AO3961,AO3950:AO3955)</f>
        <v/>
      </c>
      <c r="AP3967">
        <f>SUM(AP3960:AP3961,AP3950:AP3955)</f>
        <v/>
      </c>
      <c r="AQ3967">
        <f>SUM(AQ3960:AQ3961,AQ3950:AQ3955)</f>
        <v/>
      </c>
    </row>
    <row r="3968">
      <c r="A3968" t="inlineStr">
        <is>
          <t>Sum check</t>
        </is>
      </c>
      <c r="N3968">
        <f>N3966-N3967</f>
        <v/>
      </c>
      <c r="P3968">
        <f>P3966-P3967</f>
        <v/>
      </c>
      <c r="Q3968">
        <f>Q3966-Q3967</f>
        <v/>
      </c>
      <c r="R3968">
        <f>R3966-R3967</f>
        <v/>
      </c>
      <c r="S3968">
        <f>S3966-S3967</f>
        <v/>
      </c>
      <c r="U3968">
        <f>U3966-U3967</f>
        <v/>
      </c>
      <c r="V3968">
        <f>V3966-V3967</f>
        <v/>
      </c>
      <c r="W3968">
        <f>W3966-W3967</f>
        <v/>
      </c>
      <c r="X3968">
        <f>X3966-X3967</f>
        <v/>
      </c>
      <c r="Z3968">
        <f>Z3966-Z3967</f>
        <v/>
      </c>
      <c r="AA3968">
        <f>AA3966-AA3967</f>
        <v/>
      </c>
      <c r="AB3968">
        <f>AB3966-AB3967</f>
        <v/>
      </c>
      <c r="AC3968">
        <f>AC3966-AC3967</f>
        <v/>
      </c>
      <c r="AE3968">
        <f>AE3966-AE3967</f>
        <v/>
      </c>
      <c r="AF3968">
        <f>AF3966-AF3967</f>
        <v/>
      </c>
      <c r="AG3968">
        <f>AG3966-AG3967</f>
        <v/>
      </c>
      <c r="AH3968">
        <f>AH3966-AH3967</f>
        <v/>
      </c>
      <c r="AJ3968">
        <f>AJ3966-AJ3967</f>
        <v/>
      </c>
      <c r="AK3968">
        <f>AK3966-AK3967</f>
        <v/>
      </c>
      <c r="AL3968">
        <f>AL3966-AL3967</f>
        <v/>
      </c>
      <c r="AM3968">
        <f>AM3966-AM3967</f>
        <v/>
      </c>
      <c r="AO3968">
        <f>AO3966-AO3967</f>
        <v/>
      </c>
      <c r="AP3968">
        <f>AP3966-AP3967</f>
        <v/>
      </c>
      <c r="AQ3968">
        <f>AQ3966-AQ3967</f>
        <v/>
      </c>
    </row>
    <row r="3970">
      <c r="A3970" t="inlineStr">
        <is>
          <t>Real estate</t>
        </is>
      </c>
    </row>
    <row r="3971">
      <c r="A3971" t="inlineStr">
        <is>
          <t>Capital invested</t>
        </is>
      </c>
    </row>
    <row r="3972">
      <c r="A3972" t="inlineStr">
        <is>
          <t>Perpetual strategies</t>
        </is>
      </c>
      <c r="C3972" t="inlineStr">
        <is>
          <t>Million</t>
        </is>
      </c>
      <c r="D3972" t="inlineStr">
        <is>
          <t>QQQQ</t>
        </is>
      </c>
      <c r="AC3972" t="n">
        <v>1617</v>
      </c>
      <c r="AE3972" t="n">
        <v>2316</v>
      </c>
      <c r="AF3972" t="n">
        <v>2752</v>
      </c>
      <c r="AG3972" t="n">
        <v>3193</v>
      </c>
      <c r="AH3972" t="n">
        <v>3965</v>
      </c>
      <c r="AJ3972" t="n">
        <v>3545</v>
      </c>
      <c r="AK3972" t="n">
        <v>3737</v>
      </c>
      <c r="AL3972" t="n">
        <v>3936</v>
      </c>
      <c r="AM3972" t="n">
        <v>4597</v>
      </c>
      <c r="AO3972" t="n">
        <v>4927</v>
      </c>
      <c r="AP3972" t="n">
        <v>4786</v>
      </c>
      <c r="AQ3972" t="n">
        <v>4103</v>
      </c>
    </row>
    <row r="3973">
      <c r="A3973" t="inlineStr">
        <is>
          <t>Longterm private funds</t>
        </is>
      </c>
      <c r="C3973" t="inlineStr">
        <is>
          <t>Million</t>
        </is>
      </c>
      <c r="D3973" t="inlineStr">
        <is>
          <t>QQQQ</t>
        </is>
      </c>
      <c r="AC3973" t="n">
        <v>2626</v>
      </c>
      <c r="AE3973" t="n">
        <v>3119</v>
      </c>
      <c r="AF3973" t="n">
        <v>3293</v>
      </c>
      <c r="AG3973" t="n">
        <v>3088</v>
      </c>
      <c r="AH3973" t="n">
        <v>3142</v>
      </c>
      <c r="AJ3973" t="n">
        <v>3155</v>
      </c>
      <c r="AK3973" t="n">
        <v>3288</v>
      </c>
      <c r="AL3973" t="n">
        <v>7308</v>
      </c>
      <c r="AM3973" t="n">
        <v>9134</v>
      </c>
      <c r="AO3973" t="n">
        <v>9146</v>
      </c>
      <c r="AP3973" t="n">
        <v>9910</v>
      </c>
      <c r="AQ3973" t="n">
        <v>8665</v>
      </c>
    </row>
    <row r="3974">
      <c r="A3974" t="inlineStr">
        <is>
          <t>Private funds</t>
        </is>
      </c>
      <c r="C3974" t="inlineStr">
        <is>
          <t>Million</t>
        </is>
      </c>
      <c r="D3974" t="inlineStr">
        <is>
          <t>QQQQ</t>
        </is>
      </c>
      <c r="N3974" t="n">
        <v>1950</v>
      </c>
      <c r="P3974" t="n">
        <v>2516</v>
      </c>
      <c r="Q3974" t="n">
        <v>2275</v>
      </c>
      <c r="R3974" t="n">
        <v>2072</v>
      </c>
      <c r="S3974" t="n">
        <v>1935</v>
      </c>
      <c r="U3974" t="n">
        <v>1586</v>
      </c>
      <c r="V3974" t="n">
        <v>1929</v>
      </c>
      <c r="W3974" t="n">
        <v>2114</v>
      </c>
      <c r="X3974" t="n">
        <v>3953</v>
      </c>
      <c r="Z3974" t="n">
        <v>3446</v>
      </c>
      <c r="AA3974" t="n">
        <v>3557</v>
      </c>
      <c r="AB3974" t="n">
        <v>4069</v>
      </c>
    </row>
    <row r="3975">
      <c r="A3975" t="inlineStr">
        <is>
          <t>Co-investments</t>
        </is>
      </c>
      <c r="C3975" t="inlineStr">
        <is>
          <t>Million</t>
        </is>
      </c>
      <c r="D3975" t="inlineStr">
        <is>
          <t>QQQQ</t>
        </is>
      </c>
      <c r="N3975" t="n">
        <v>329</v>
      </c>
      <c r="P3975" t="n">
        <v>329</v>
      </c>
      <c r="Q3975" t="n">
        <v>329</v>
      </c>
      <c r="R3975" t="n">
        <v>329</v>
      </c>
      <c r="X3975" t="n">
        <v>1224</v>
      </c>
      <c r="Z3975" t="n">
        <v>1224</v>
      </c>
      <c r="AA3975" t="n">
        <v>1224</v>
      </c>
      <c r="AB3975" t="n">
        <v>1357</v>
      </c>
      <c r="AC3975" t="n">
        <v>186</v>
      </c>
      <c r="AE3975" t="n">
        <v>186</v>
      </c>
      <c r="AF3975" t="n">
        <v>186</v>
      </c>
      <c r="AG3975" t="n">
        <v>324</v>
      </c>
      <c r="AH3975" t="n">
        <v>337</v>
      </c>
      <c r="AJ3975" t="n">
        <v>337</v>
      </c>
      <c r="AK3975" t="n">
        <v>893</v>
      </c>
      <c r="AL3975" t="n">
        <v>630</v>
      </c>
      <c r="AM3975" t="n">
        <v>592</v>
      </c>
      <c r="AO3975" t="n">
        <v>600</v>
      </c>
      <c r="AP3975" t="n">
        <v>84</v>
      </c>
      <c r="AQ3975" t="n">
        <v>78</v>
      </c>
    </row>
    <row r="3976">
      <c r="A3976" t="inlineStr">
        <is>
          <t>Listed partnerships</t>
        </is>
      </c>
      <c r="C3976" t="inlineStr">
        <is>
          <t>Million</t>
        </is>
      </c>
      <c r="D3976" t="inlineStr">
        <is>
          <t>QQQQ</t>
        </is>
      </c>
      <c r="N3976" t="n">
        <v>1087</v>
      </c>
      <c r="P3976" t="n">
        <v>923</v>
      </c>
      <c r="Q3976" t="n">
        <v>1331</v>
      </c>
      <c r="R3976" t="n">
        <v>1355</v>
      </c>
      <c r="S3976" t="n">
        <v>1723</v>
      </c>
      <c r="U3976" t="n">
        <v>1874</v>
      </c>
      <c r="V3976" t="n">
        <v>1456</v>
      </c>
      <c r="W3976" t="n">
        <v>16048</v>
      </c>
      <c r="X3976" t="n">
        <v>16142</v>
      </c>
      <c r="Z3976" t="n">
        <v>16090</v>
      </c>
      <c r="AA3976" t="n">
        <v>15979</v>
      </c>
      <c r="AB3976" t="n">
        <v>1734</v>
      </c>
    </row>
    <row r="3977">
      <c r="A3977" t="inlineStr">
        <is>
          <t>Direct</t>
        </is>
      </c>
      <c r="C3977" t="inlineStr">
        <is>
          <t>Million</t>
        </is>
      </c>
      <c r="D3977" t="inlineStr">
        <is>
          <t>QQQQ</t>
        </is>
      </c>
      <c r="AL3977" t="n">
        <v>8517</v>
      </c>
      <c r="AM3977" t="n">
        <v>9162</v>
      </c>
      <c r="AO3977" t="n">
        <v>9200</v>
      </c>
      <c r="AP3977" t="n">
        <v>9200</v>
      </c>
      <c r="AQ3977" t="n">
        <v>683</v>
      </c>
    </row>
    <row r="3978">
      <c r="A3978" t="inlineStr">
        <is>
          <t>Total invested</t>
        </is>
      </c>
      <c r="C3978" t="inlineStr">
        <is>
          <t>Million</t>
        </is>
      </c>
      <c r="D3978" t="inlineStr">
        <is>
          <t>QQQQ</t>
        </is>
      </c>
      <c r="N3978" t="n">
        <v>3366</v>
      </c>
      <c r="P3978" t="n">
        <v>3768</v>
      </c>
      <c r="Q3978" t="n">
        <v>3935</v>
      </c>
      <c r="R3978" t="n">
        <v>3756</v>
      </c>
      <c r="S3978" t="n">
        <v>3658</v>
      </c>
      <c r="U3978" t="n">
        <v>3460</v>
      </c>
      <c r="V3978" t="n">
        <v>3385</v>
      </c>
      <c r="W3978" t="n">
        <v>18162</v>
      </c>
      <c r="X3978" t="n">
        <v>21319</v>
      </c>
      <c r="Z3978" t="n">
        <v>20760</v>
      </c>
      <c r="AA3978" t="n">
        <v>20760</v>
      </c>
      <c r="AB3978" t="n">
        <v>7160</v>
      </c>
      <c r="AC3978" t="n">
        <v>4429</v>
      </c>
      <c r="AE3978" t="n">
        <v>5621</v>
      </c>
      <c r="AF3978" t="n">
        <v>6231</v>
      </c>
      <c r="AG3978" t="n">
        <v>6605</v>
      </c>
      <c r="AH3978" t="n">
        <v>7444</v>
      </c>
      <c r="AJ3978" t="n">
        <v>7037</v>
      </c>
      <c r="AK3978" t="n">
        <v>7918</v>
      </c>
      <c r="AL3978" t="n">
        <v>20391</v>
      </c>
      <c r="AM3978" t="n">
        <v>23485</v>
      </c>
      <c r="AO3978" t="n">
        <v>23873</v>
      </c>
      <c r="AP3978" t="n">
        <v>23980</v>
      </c>
      <c r="AQ3978" t="n">
        <v>13529</v>
      </c>
    </row>
    <row r="3979">
      <c r="A3979" t="inlineStr">
        <is>
          <t>Total invested-c</t>
        </is>
      </c>
      <c r="N3979">
        <f>SUM(N3972:N3977)</f>
        <v/>
      </c>
      <c r="P3979">
        <f>SUM(P3972:P3977)</f>
        <v/>
      </c>
      <c r="Q3979">
        <f>SUM(Q3972:Q3977)</f>
        <v/>
      </c>
      <c r="R3979">
        <f>SUM(R3972:R3977)</f>
        <v/>
      </c>
      <c r="S3979">
        <f>SUM(S3972:S3977)</f>
        <v/>
      </c>
      <c r="U3979">
        <f>SUM(U3972:U3977)</f>
        <v/>
      </c>
      <c r="V3979">
        <f>SUM(V3972:V3977)</f>
        <v/>
      </c>
      <c r="W3979">
        <f>SUM(W3972:W3977)</f>
        <v/>
      </c>
      <c r="X3979">
        <f>SUM(X3972:X3977)</f>
        <v/>
      </c>
      <c r="Z3979">
        <f>SUM(Z3972:Z3977)</f>
        <v/>
      </c>
      <c r="AA3979">
        <f>SUM(AA3972:AA3977)</f>
        <v/>
      </c>
      <c r="AB3979">
        <f>SUM(AB3972:AB3977)</f>
        <v/>
      </c>
      <c r="AC3979">
        <f>SUM(AC3972:AC3977)</f>
        <v/>
      </c>
      <c r="AE3979">
        <f>SUM(AE3972:AE3977)</f>
        <v/>
      </c>
      <c r="AF3979">
        <f>SUM(AF3972:AF3977)</f>
        <v/>
      </c>
      <c r="AG3979">
        <f>SUM(AG3972:AG3977)</f>
        <v/>
      </c>
      <c r="AH3979">
        <f>SUM(AH3972:AH3977)</f>
        <v/>
      </c>
      <c r="AJ3979">
        <f>SUM(AJ3972:AJ3977)</f>
        <v/>
      </c>
      <c r="AK3979">
        <f>SUM(AK3972:AK3977)</f>
        <v/>
      </c>
      <c r="AL3979">
        <f>SUM(AL3972:AL3977)</f>
        <v/>
      </c>
      <c r="AM3979">
        <f>SUM(AM3972:AM3977)</f>
        <v/>
      </c>
      <c r="AO3979">
        <f>SUM(AO3972:AO3977)</f>
        <v/>
      </c>
      <c r="AP3979">
        <f>SUM(AP3972:AP3977)</f>
        <v/>
      </c>
      <c r="AQ3979">
        <f>SUM(AQ3972:AQ3977)</f>
        <v/>
      </c>
    </row>
    <row r="3980">
      <c r="A3980" t="inlineStr">
        <is>
          <t>Sum check</t>
        </is>
      </c>
      <c r="N3980">
        <f>N3978-N3979</f>
        <v/>
      </c>
      <c r="P3980">
        <f>P3978-P3979</f>
        <v/>
      </c>
      <c r="Q3980">
        <f>Q3978-Q3979</f>
        <v/>
      </c>
      <c r="R3980">
        <f>R3978-R3979</f>
        <v/>
      </c>
      <c r="S3980">
        <f>S3978-S3979</f>
        <v/>
      </c>
      <c r="U3980">
        <f>U3978-U3979</f>
        <v/>
      </c>
      <c r="V3980">
        <f>V3978-V3979</f>
        <v/>
      </c>
      <c r="W3980">
        <f>W3978-W3979</f>
        <v/>
      </c>
      <c r="X3980">
        <f>X3978-X3979</f>
        <v/>
      </c>
      <c r="Z3980">
        <f>Z3978-Z3979</f>
        <v/>
      </c>
      <c r="AA3980">
        <f>AA3978-AA3979</f>
        <v/>
      </c>
      <c r="AB3980">
        <f>AB3978-AB3979</f>
        <v/>
      </c>
      <c r="AC3980">
        <f>AC3978-AC3979</f>
        <v/>
      </c>
      <c r="AE3980">
        <f>AE3978-AE3979</f>
        <v/>
      </c>
      <c r="AF3980">
        <f>AF3978-AF3979</f>
        <v/>
      </c>
      <c r="AG3980">
        <f>AG3978-AG3979</f>
        <v/>
      </c>
      <c r="AH3980">
        <f>AH3978-AH3979</f>
        <v/>
      </c>
      <c r="AJ3980">
        <f>AJ3978-AJ3979</f>
        <v/>
      </c>
      <c r="AK3980">
        <f>AK3978-AK3979</f>
        <v/>
      </c>
      <c r="AL3980">
        <f>AL3978-AL3979</f>
        <v/>
      </c>
      <c r="AM3980">
        <f>AM3978-AM3979</f>
        <v/>
      </c>
      <c r="AO3980">
        <f>AO3978-AO3979</f>
        <v/>
      </c>
      <c r="AP3980">
        <f>AP3978-AP3979</f>
        <v/>
      </c>
      <c r="AQ3980">
        <f>AQ3978-AQ3979</f>
        <v/>
      </c>
    </row>
    <row r="3982">
      <c r="A3982" t="inlineStr">
        <is>
          <t>Capital committed</t>
        </is>
      </c>
    </row>
    <row r="3983">
      <c r="A3983" t="inlineStr">
        <is>
          <t>New commitments entered</t>
        </is>
      </c>
      <c r="C3983" t="inlineStr">
        <is>
          <t>Million</t>
        </is>
      </c>
      <c r="D3983" t="inlineStr">
        <is>
          <t>QQQQ</t>
        </is>
      </c>
      <c r="N3983" t="n">
        <v>1413</v>
      </c>
      <c r="P3983" t="n">
        <v>1715</v>
      </c>
      <c r="Q3983" t="n">
        <v>980</v>
      </c>
      <c r="R3983" t="n">
        <v>1374</v>
      </c>
      <c r="S3983" t="n">
        <v>922</v>
      </c>
      <c r="U3983" t="n">
        <v>16685</v>
      </c>
      <c r="V3983" t="n">
        <v>20578</v>
      </c>
      <c r="W3983" t="n">
        <v>4886</v>
      </c>
      <c r="X3983" t="n">
        <v>2154</v>
      </c>
      <c r="Z3983" t="n">
        <v>8390</v>
      </c>
      <c r="AA3983" t="n">
        <v>7705</v>
      </c>
      <c r="AB3983" t="n">
        <v>7859</v>
      </c>
      <c r="AC3983" t="n">
        <v>5859</v>
      </c>
      <c r="AE3983" t="n">
        <v>2343</v>
      </c>
      <c r="AF3983" t="n">
        <v>3915</v>
      </c>
      <c r="AG3983" t="n">
        <v>3696</v>
      </c>
      <c r="AH3983" t="n">
        <v>1952</v>
      </c>
      <c r="AJ3983" t="n">
        <v>6873</v>
      </c>
      <c r="AK3983" t="n">
        <v>5659</v>
      </c>
      <c r="AL3983" t="n">
        <v>4793</v>
      </c>
      <c r="AM3983" t="n">
        <v>5790</v>
      </c>
      <c r="AO3983" t="n">
        <v>10989</v>
      </c>
      <c r="AP3983" t="n">
        <v>12718</v>
      </c>
      <c r="AQ3983" t="n">
        <v>10593</v>
      </c>
    </row>
    <row r="3984">
      <c r="A3984" t="inlineStr">
        <is>
          <t>Previous commitments that were invested in the current period</t>
        </is>
      </c>
      <c r="C3984" t="inlineStr">
        <is>
          <t>Million</t>
        </is>
      </c>
      <c r="D3984" t="inlineStr">
        <is>
          <t>QQQQ</t>
        </is>
      </c>
      <c r="N3984" t="n">
        <v>-444</v>
      </c>
      <c r="P3984" t="n">
        <v>-1302</v>
      </c>
      <c r="Q3984" t="n">
        <v>-1274</v>
      </c>
      <c r="R3984" t="n">
        <v>-1253</v>
      </c>
      <c r="S3984" t="n">
        <v>-669</v>
      </c>
      <c r="U3984" t="n">
        <v>-638</v>
      </c>
      <c r="V3984" t="n">
        <v>-225</v>
      </c>
      <c r="W3984" t="n">
        <v>-865</v>
      </c>
      <c r="X3984" t="n">
        <v>-530</v>
      </c>
      <c r="Z3984" t="n">
        <v>-15832</v>
      </c>
      <c r="AA3984" t="n">
        <v>-19098</v>
      </c>
      <c r="AB3984" t="n">
        <v>-3681</v>
      </c>
      <c r="AC3984" t="n">
        <v>-159</v>
      </c>
      <c r="AE3984" t="n">
        <v>-3202</v>
      </c>
      <c r="AF3984" t="n">
        <v>-3218</v>
      </c>
      <c r="AG3984" t="n">
        <v>-3195</v>
      </c>
      <c r="AH3984" t="n">
        <v>-2146</v>
      </c>
      <c r="AJ3984" t="n">
        <v>-2135</v>
      </c>
      <c r="AK3984" t="n">
        <v>-2871</v>
      </c>
      <c r="AL3984" t="n">
        <v>-2689</v>
      </c>
      <c r="AM3984" t="n">
        <v>-1575</v>
      </c>
      <c r="AO3984" t="n">
        <v>-6147</v>
      </c>
      <c r="AP3984" t="n">
        <v>-7357</v>
      </c>
      <c r="AQ3984" t="n">
        <v>-3241</v>
      </c>
    </row>
    <row r="3985">
      <c r="A3985" t="inlineStr">
        <is>
          <t>Total committed</t>
        </is>
      </c>
      <c r="C3985" t="inlineStr">
        <is>
          <t>Million</t>
        </is>
      </c>
      <c r="D3985" t="inlineStr">
        <is>
          <t>QQQQ</t>
        </is>
      </c>
      <c r="AL3985" t="n">
        <v>2104</v>
      </c>
      <c r="AM3985" t="n">
        <v>4215</v>
      </c>
      <c r="AO3985" t="n">
        <v>4842</v>
      </c>
      <c r="AP3985" t="n">
        <v>5361</v>
      </c>
      <c r="AQ3985" t="n">
        <v>7352</v>
      </c>
    </row>
    <row r="3986">
      <c r="A3986" t="inlineStr">
        <is>
          <t>Total committed-c</t>
        </is>
      </c>
      <c r="AL3986">
        <f>SUM(AL3983:AL3984)</f>
        <v/>
      </c>
      <c r="AM3986">
        <f>SUM(AM3983:AM3984)</f>
        <v/>
      </c>
      <c r="AO3986">
        <f>SUM(AO3983:AO3984)</f>
        <v/>
      </c>
      <c r="AP3986">
        <f>SUM(AP3983:AP3984)</f>
        <v/>
      </c>
      <c r="AQ3986">
        <f>SUM(AQ3983:AQ3984)</f>
        <v/>
      </c>
    </row>
    <row r="3987">
      <c r="A3987" t="inlineStr">
        <is>
          <t>Sum check</t>
        </is>
      </c>
      <c r="AL3987">
        <f>AL3985-AL3986</f>
        <v/>
      </c>
      <c r="AM3987">
        <f>AM3985-AM3986</f>
        <v/>
      </c>
      <c r="AO3987">
        <f>AO3985-AO3986</f>
        <v/>
      </c>
      <c r="AP3987">
        <f>AP3985-AP3986</f>
        <v/>
      </c>
      <c r="AQ3987">
        <f>AQ3985-AQ3986</f>
        <v/>
      </c>
    </row>
    <row r="3989">
      <c r="A3989" t="inlineStr">
        <is>
          <t>Total invested or committed</t>
        </is>
      </c>
      <c r="C3989" t="inlineStr">
        <is>
          <t>Million</t>
        </is>
      </c>
      <c r="D3989" t="inlineStr">
        <is>
          <t>QQQQ</t>
        </is>
      </c>
      <c r="N3989" t="n">
        <v>4335</v>
      </c>
      <c r="P3989" t="n">
        <v>4181</v>
      </c>
      <c r="Q3989" t="n">
        <v>3641</v>
      </c>
      <c r="R3989" t="n">
        <v>3877</v>
      </c>
      <c r="S3989" t="n">
        <v>3911</v>
      </c>
      <c r="U3989" t="n">
        <v>19507</v>
      </c>
      <c r="V3989" t="n">
        <v>23738</v>
      </c>
      <c r="W3989" t="n">
        <v>22183</v>
      </c>
      <c r="X3989" t="n">
        <v>22943</v>
      </c>
      <c r="Z3989" t="n">
        <v>13318</v>
      </c>
      <c r="AA3989" t="n">
        <v>9367</v>
      </c>
      <c r="AB3989" t="n">
        <v>11338</v>
      </c>
      <c r="AC3989" t="n">
        <v>10129</v>
      </c>
      <c r="AE3989" t="n">
        <v>4762</v>
      </c>
      <c r="AF3989" t="n">
        <v>6928</v>
      </c>
      <c r="AG3989" t="n">
        <v>7106</v>
      </c>
      <c r="AH3989" t="n">
        <v>7250</v>
      </c>
      <c r="AJ3989" t="n">
        <v>11775</v>
      </c>
      <c r="AK3989" t="n">
        <v>10706</v>
      </c>
      <c r="AL3989" t="n">
        <v>22495</v>
      </c>
      <c r="AM3989" t="n">
        <v>27700</v>
      </c>
      <c r="AO3989" t="n">
        <v>28715</v>
      </c>
      <c r="AP3989" t="n">
        <v>29341</v>
      </c>
      <c r="AQ3989" t="n">
        <v>20881</v>
      </c>
    </row>
    <row r="3990">
      <c r="A3990" t="inlineStr">
        <is>
          <t>Total invested or committed-c</t>
        </is>
      </c>
      <c r="N3990">
        <f>SUM(N3972:N3977,N3983:N3984)</f>
        <v/>
      </c>
      <c r="P3990">
        <f>SUM(P3972:P3977,P3983:P3984)</f>
        <v/>
      </c>
      <c r="Q3990">
        <f>SUM(Q3972:Q3977,Q3983:Q3984)</f>
        <v/>
      </c>
      <c r="R3990">
        <f>SUM(R3972:R3977,R3983:R3984)</f>
        <v/>
      </c>
      <c r="S3990">
        <f>SUM(S3972:S3977,S3983:S3984)</f>
        <v/>
      </c>
      <c r="U3990">
        <f>SUM(U3972:U3977,U3983:U3984)</f>
        <v/>
      </c>
      <c r="V3990">
        <f>SUM(V3972:V3977,V3983:V3984)</f>
        <v/>
      </c>
      <c r="W3990">
        <f>SUM(W3972:W3977,W3983:W3984)</f>
        <v/>
      </c>
      <c r="X3990">
        <f>SUM(X3972:X3977,X3983:X3984)</f>
        <v/>
      </c>
      <c r="Z3990">
        <f>SUM(Z3972:Z3977,Z3983:Z3984)</f>
        <v/>
      </c>
      <c r="AA3990">
        <f>SUM(AA3972:AA3977,AA3983:AA3984)</f>
        <v/>
      </c>
      <c r="AB3990">
        <f>SUM(AB3972:AB3977,AB3983:AB3984)</f>
        <v/>
      </c>
      <c r="AC3990">
        <f>SUM(AC3972:AC3977,AC3983:AC3984)</f>
        <v/>
      </c>
      <c r="AE3990">
        <f>SUM(AE3972:AE3977,AE3983:AE3984)</f>
        <v/>
      </c>
      <c r="AF3990">
        <f>SUM(AF3972:AF3977,AF3983:AF3984)</f>
        <v/>
      </c>
      <c r="AG3990">
        <f>SUM(AG3972:AG3977,AG3983:AG3984)</f>
        <v/>
      </c>
      <c r="AH3990">
        <f>SUM(AH3972:AH3977,AH3983:AH3984)</f>
        <v/>
      </c>
      <c r="AJ3990">
        <f>SUM(AJ3972:AJ3977,AJ3983:AJ3984)</f>
        <v/>
      </c>
      <c r="AK3990">
        <f>SUM(AK3972:AK3977,AK3983:AK3984)</f>
        <v/>
      </c>
      <c r="AL3990">
        <f>SUM(AL3972:AL3977,AL3983:AL3984)</f>
        <v/>
      </c>
      <c r="AM3990">
        <f>SUM(AM3972:AM3977,AM3983:AM3984)</f>
        <v/>
      </c>
      <c r="AO3990">
        <f>SUM(AO3972:AO3977,AO3983:AO3984)</f>
        <v/>
      </c>
      <c r="AP3990">
        <f>SUM(AP3972:AP3977,AP3983:AP3984)</f>
        <v/>
      </c>
      <c r="AQ3990">
        <f>SUM(AQ3972:AQ3977,AQ3983:AQ3984)</f>
        <v/>
      </c>
    </row>
    <row r="3991">
      <c r="A3991" t="inlineStr">
        <is>
          <t>Sum check</t>
        </is>
      </c>
      <c r="N3991">
        <f>N3989-N3990</f>
        <v/>
      </c>
      <c r="P3991">
        <f>P3989-P3990</f>
        <v/>
      </c>
      <c r="Q3991">
        <f>Q3989-Q3990</f>
        <v/>
      </c>
      <c r="R3991">
        <f>R3989-R3990</f>
        <v/>
      </c>
      <c r="S3991">
        <f>S3989-S3990</f>
        <v/>
      </c>
      <c r="U3991">
        <f>U3989-U3990</f>
        <v/>
      </c>
      <c r="V3991">
        <f>V3989-V3990</f>
        <v/>
      </c>
      <c r="W3991">
        <f>W3989-W3990</f>
        <v/>
      </c>
      <c r="X3991">
        <f>X3989-X3990</f>
        <v/>
      </c>
      <c r="Z3991">
        <f>Z3989-Z3990</f>
        <v/>
      </c>
      <c r="AA3991">
        <f>AA3989-AA3990</f>
        <v/>
      </c>
      <c r="AB3991">
        <f>AB3989-AB3990</f>
        <v/>
      </c>
      <c r="AC3991">
        <f>AC3989-AC3990</f>
        <v/>
      </c>
      <c r="AE3991">
        <f>AE3989-AE3990</f>
        <v/>
      </c>
      <c r="AF3991">
        <f>AF3989-AF3990</f>
        <v/>
      </c>
      <c r="AG3991">
        <f>AG3989-AG3990</f>
        <v/>
      </c>
      <c r="AH3991">
        <f>AH3989-AH3990</f>
        <v/>
      </c>
      <c r="AJ3991">
        <f>AJ3989-AJ3990</f>
        <v/>
      </c>
      <c r="AK3991">
        <f>AK3989-AK3990</f>
        <v/>
      </c>
      <c r="AL3991">
        <f>AL3989-AL3990</f>
        <v/>
      </c>
      <c r="AM3991">
        <f>AM3989-AM3990</f>
        <v/>
      </c>
      <c r="AO3991">
        <f>AO3989-AO3990</f>
        <v/>
      </c>
      <c r="AP3991">
        <f>AP3989-AP3990</f>
        <v/>
      </c>
      <c r="AQ3991">
        <f>AQ3989-AQ3990</f>
        <v/>
      </c>
    </row>
    <row r="3993">
      <c r="A3993" t="inlineStr">
        <is>
          <t>Credit and other</t>
        </is>
      </c>
    </row>
    <row r="3994">
      <c r="A3994" t="inlineStr">
        <is>
          <t>Capital invested</t>
        </is>
      </c>
    </row>
    <row r="3995">
      <c r="A3995" t="inlineStr">
        <is>
          <t>Perpetual strategies</t>
        </is>
      </c>
      <c r="C3995" t="inlineStr">
        <is>
          <t>Million</t>
        </is>
      </c>
      <c r="D3995" t="inlineStr">
        <is>
          <t>QQQQ</t>
        </is>
      </c>
      <c r="AL3995" t="n">
        <v>4418</v>
      </c>
      <c r="AM3995" t="n">
        <v>4446</v>
      </c>
      <c r="AO3995" t="n">
        <v>4494</v>
      </c>
      <c r="AP3995" t="n">
        <v>4496</v>
      </c>
      <c r="AQ3995" t="n">
        <v>4025</v>
      </c>
    </row>
    <row r="3996">
      <c r="A3996" t="inlineStr">
        <is>
          <t>Longterm private funds</t>
        </is>
      </c>
      <c r="C3996" t="inlineStr">
        <is>
          <t>Million</t>
        </is>
      </c>
      <c r="D3996" t="inlineStr">
        <is>
          <t>QQQQ</t>
        </is>
      </c>
      <c r="AL3996" t="n">
        <v>13023</v>
      </c>
      <c r="AM3996" t="n">
        <v>12704</v>
      </c>
      <c r="AO3996" t="n">
        <v>13235</v>
      </c>
      <c r="AP3996" t="n">
        <v>12872</v>
      </c>
      <c r="AQ3996" t="n">
        <v>12890</v>
      </c>
    </row>
    <row r="3997">
      <c r="A3997" t="inlineStr">
        <is>
          <t>Co-investments</t>
        </is>
      </c>
      <c r="C3997" t="inlineStr">
        <is>
          <t>Million</t>
        </is>
      </c>
      <c r="D3997" t="inlineStr">
        <is>
          <t>QQQQ</t>
        </is>
      </c>
      <c r="AL3997" t="n">
        <v>1065</v>
      </c>
      <c r="AM3997" t="n">
        <v>1037</v>
      </c>
      <c r="AO3997" t="n">
        <v>1032</v>
      </c>
      <c r="AP3997" t="n">
        <v>879</v>
      </c>
      <c r="AQ3997" t="n">
        <v>866</v>
      </c>
    </row>
    <row r="3998">
      <c r="A3998" t="inlineStr">
        <is>
          <t>Direct</t>
        </is>
      </c>
      <c r="C3998" t="inlineStr">
        <is>
          <t>Million</t>
        </is>
      </c>
      <c r="D3998" t="inlineStr">
        <is>
          <t>QQQQ</t>
        </is>
      </c>
      <c r="AL3998" t="n">
        <v>2481</v>
      </c>
      <c r="AM3998" t="n">
        <v>2432</v>
      </c>
      <c r="AO3998" t="n">
        <v>2713</v>
      </c>
      <c r="AP3998" t="n">
        <v>5295</v>
      </c>
      <c r="AQ3998" t="n">
        <v>5955</v>
      </c>
    </row>
    <row r="3999">
      <c r="A3999" t="inlineStr">
        <is>
          <t>Total invested</t>
        </is>
      </c>
      <c r="C3999" t="inlineStr">
        <is>
          <t>Million</t>
        </is>
      </c>
      <c r="D3999" t="inlineStr">
        <is>
          <t>QQQQ</t>
        </is>
      </c>
      <c r="AL3999" t="n">
        <v>20987</v>
      </c>
      <c r="AM3999" t="n">
        <v>20619</v>
      </c>
      <c r="AO3999" t="n">
        <v>21474</v>
      </c>
      <c r="AP3999" t="n">
        <v>23542</v>
      </c>
      <c r="AQ3999" t="n">
        <v>23736</v>
      </c>
    </row>
    <row r="4000">
      <c r="A4000" t="inlineStr">
        <is>
          <t>Total invested-c</t>
        </is>
      </c>
      <c r="AL4000">
        <f>SUM(AL3995:AL3998)</f>
        <v/>
      </c>
      <c r="AM4000">
        <f>SUM(AM3995:AM3998)</f>
        <v/>
      </c>
      <c r="AO4000">
        <f>SUM(AO3995:AO3998)</f>
        <v/>
      </c>
      <c r="AP4000">
        <f>SUM(AP3995:AP3998)</f>
        <v/>
      </c>
      <c r="AQ4000">
        <f>SUM(AQ3995:AQ3998)</f>
        <v/>
      </c>
    </row>
    <row r="4001">
      <c r="A4001" t="inlineStr">
        <is>
          <t>Sum check</t>
        </is>
      </c>
      <c r="AL4001">
        <f>AL3999-AL4000</f>
        <v/>
      </c>
      <c r="AM4001">
        <f>AM3999-AM4000</f>
        <v/>
      </c>
      <c r="AO4001">
        <f>AO3999-AO4000</f>
        <v/>
      </c>
      <c r="AP4001">
        <f>AP3999-AP4000</f>
        <v/>
      </c>
      <c r="AQ4001">
        <f>AQ3999-AQ4000</f>
        <v/>
      </c>
    </row>
    <row r="4003">
      <c r="A4003" t="inlineStr">
        <is>
          <t>Capital committed</t>
        </is>
      </c>
    </row>
    <row r="4004">
      <c r="A4004" t="inlineStr">
        <is>
          <t>New commitments entered</t>
        </is>
      </c>
      <c r="C4004" t="inlineStr">
        <is>
          <t>Million</t>
        </is>
      </c>
      <c r="D4004" t="inlineStr">
        <is>
          <t>QQQQ</t>
        </is>
      </c>
      <c r="AL4004" t="n">
        <v>5323</v>
      </c>
      <c r="AM4004" t="n">
        <v>4917</v>
      </c>
      <c r="AO4004" t="n">
        <v>5086</v>
      </c>
      <c r="AP4004" t="n">
        <v>6095</v>
      </c>
      <c r="AQ4004" t="n">
        <v>2750</v>
      </c>
    </row>
    <row r="4005">
      <c r="A4005" t="inlineStr">
        <is>
          <t>Previous commitments that were invested in the current period</t>
        </is>
      </c>
      <c r="C4005" t="inlineStr">
        <is>
          <t>Million</t>
        </is>
      </c>
      <c r="D4005" t="inlineStr">
        <is>
          <t>QQQQ</t>
        </is>
      </c>
      <c r="AL4005" t="n">
        <v>-175</v>
      </c>
      <c r="AM4005" t="n">
        <v>-482</v>
      </c>
      <c r="AO4005" t="n">
        <v>-519</v>
      </c>
      <c r="AP4005" t="n">
        <v>-862</v>
      </c>
      <c r="AQ4005" t="n">
        <v>-812</v>
      </c>
    </row>
    <row r="4006">
      <c r="A4006" t="inlineStr">
        <is>
          <t>Total committed</t>
        </is>
      </c>
      <c r="C4006" t="inlineStr">
        <is>
          <t>Million</t>
        </is>
      </c>
      <c r="D4006" t="inlineStr">
        <is>
          <t>QQQQ</t>
        </is>
      </c>
      <c r="AL4006" t="n">
        <v>5148</v>
      </c>
      <c r="AM4006" t="n">
        <v>4435</v>
      </c>
      <c r="AO4006" t="n">
        <v>4567</v>
      </c>
      <c r="AP4006" t="n">
        <v>5233</v>
      </c>
      <c r="AQ4006" t="n">
        <v>1938</v>
      </c>
    </row>
    <row r="4007">
      <c r="A4007" t="inlineStr">
        <is>
          <t>Total committed-c</t>
        </is>
      </c>
      <c r="AL4007">
        <f>SUM(AL4004:AL4005)</f>
        <v/>
      </c>
      <c r="AM4007">
        <f>SUM(AM4004:AM4005)</f>
        <v/>
      </c>
      <c r="AO4007">
        <f>SUM(AO4004:AO4005)</f>
        <v/>
      </c>
      <c r="AP4007">
        <f>SUM(AP4004:AP4005)</f>
        <v/>
      </c>
      <c r="AQ4007">
        <f>SUM(AQ4004:AQ4005)</f>
        <v/>
      </c>
    </row>
    <row r="4008">
      <c r="A4008" t="inlineStr">
        <is>
          <t>Sum check</t>
        </is>
      </c>
      <c r="AL4008">
        <f>AL4006-AL4007</f>
        <v/>
      </c>
      <c r="AM4008">
        <f>AM4006-AM4007</f>
        <v/>
      </c>
      <c r="AO4008">
        <f>AO4006-AO4007</f>
        <v/>
      </c>
      <c r="AP4008">
        <f>AP4006-AP4007</f>
        <v/>
      </c>
      <c r="AQ4008">
        <f>AQ4006-AQ4007</f>
        <v/>
      </c>
    </row>
    <row r="4010">
      <c r="A4010" t="inlineStr">
        <is>
          <t>Total invested or committed</t>
        </is>
      </c>
      <c r="C4010" t="inlineStr">
        <is>
          <t>Million</t>
        </is>
      </c>
      <c r="D4010" t="inlineStr">
        <is>
          <t>QQQQ</t>
        </is>
      </c>
      <c r="AL4010" t="n">
        <v>26135</v>
      </c>
      <c r="AM4010" t="n">
        <v>25054</v>
      </c>
      <c r="AO4010" t="n">
        <v>26041</v>
      </c>
      <c r="AP4010" t="n">
        <v>28775</v>
      </c>
      <c r="AQ4010" t="n">
        <v>25674</v>
      </c>
    </row>
    <row r="4011">
      <c r="A4011" t="inlineStr">
        <is>
          <t>Total invested or committed-c</t>
        </is>
      </c>
      <c r="AL4011">
        <f>SUM(AL4006,AL3999)</f>
        <v/>
      </c>
      <c r="AM4011">
        <f>SUM(AM4006,AM3999)</f>
        <v/>
      </c>
      <c r="AO4011">
        <f>SUM(AO4006,AO3999)</f>
        <v/>
      </c>
      <c r="AP4011">
        <f>SUM(AP4006,AP3999)</f>
        <v/>
      </c>
      <c r="AQ4011">
        <f>SUM(AQ4006,AQ3999)</f>
        <v/>
      </c>
    </row>
    <row r="4012">
      <c r="A4012" t="inlineStr">
        <is>
          <t>Sum check</t>
        </is>
      </c>
      <c r="AL4012">
        <f>AL4010-AL4011</f>
        <v/>
      </c>
      <c r="AM4012">
        <f>AM4010-AM4011</f>
        <v/>
      </c>
      <c r="AO4012">
        <f>AO4010-AO4011</f>
        <v/>
      </c>
      <c r="AP4012">
        <f>AP4010-AP4011</f>
        <v/>
      </c>
      <c r="AQ4012">
        <f>AQ4010-AQ4011</f>
        <v/>
      </c>
    </row>
    <row r="4014">
      <c r="A4014" t="inlineStr">
        <is>
          <t>Oaktree</t>
        </is>
      </c>
    </row>
    <row r="4015">
      <c r="A4015" t="inlineStr">
        <is>
          <t>Perpetual strategies</t>
        </is>
      </c>
      <c r="C4015" t="inlineStr">
        <is>
          <t>Million</t>
        </is>
      </c>
      <c r="D4015" t="inlineStr">
        <is>
          <t>QQQQ</t>
        </is>
      </c>
      <c r="AC4015" t="n">
        <v>685</v>
      </c>
      <c r="AE4015" t="n">
        <v>2388</v>
      </c>
      <c r="AF4015" t="n">
        <v>3910</v>
      </c>
      <c r="AG4015" t="n">
        <v>4911</v>
      </c>
      <c r="AH4015" t="n">
        <v>5317</v>
      </c>
      <c r="AJ4015" t="n">
        <v>4971</v>
      </c>
      <c r="AK4015" t="n">
        <v>4545</v>
      </c>
    </row>
    <row r="4016">
      <c r="A4016" t="inlineStr">
        <is>
          <t>Longterm private funds</t>
        </is>
      </c>
      <c r="C4016" t="inlineStr">
        <is>
          <t>Million</t>
        </is>
      </c>
      <c r="D4016" t="inlineStr">
        <is>
          <t>QQQQ</t>
        </is>
      </c>
      <c r="AC4016" t="n">
        <v>2366</v>
      </c>
      <c r="AE4016" t="n">
        <v>6116</v>
      </c>
      <c r="AF4016" t="n">
        <v>9574</v>
      </c>
      <c r="AG4016" t="n">
        <v>12585</v>
      </c>
      <c r="AH4016" t="n">
        <v>15216</v>
      </c>
      <c r="AJ4016" t="n">
        <v>16044</v>
      </c>
      <c r="AK4016" t="n">
        <v>16431</v>
      </c>
    </row>
    <row r="4017">
      <c r="A4017" t="inlineStr">
        <is>
          <t>Co-investments</t>
        </is>
      </c>
      <c r="C4017" t="inlineStr">
        <is>
          <t>Million</t>
        </is>
      </c>
      <c r="D4017" t="inlineStr">
        <is>
          <t>QQQQ</t>
        </is>
      </c>
      <c r="AC4017" t="n">
        <v>75</v>
      </c>
      <c r="AE4017" t="n">
        <v>268</v>
      </c>
      <c r="AF4017" t="n">
        <v>483</v>
      </c>
      <c r="AG4017" t="n">
        <v>710</v>
      </c>
      <c r="AH4017" t="n">
        <v>1030</v>
      </c>
      <c r="AJ4017" t="n">
        <v>1104</v>
      </c>
      <c r="AK4017" t="n">
        <v>1201</v>
      </c>
    </row>
    <row r="4018">
      <c r="A4018" t="inlineStr">
        <is>
          <t>Total invested</t>
        </is>
      </c>
      <c r="C4018" t="inlineStr">
        <is>
          <t>Million</t>
        </is>
      </c>
      <c r="D4018" t="inlineStr">
        <is>
          <t>QQQQ</t>
        </is>
      </c>
      <c r="AC4018" t="n">
        <v>3126</v>
      </c>
      <c r="AE4018" t="n">
        <v>8772</v>
      </c>
      <c r="AF4018" t="n">
        <v>13967</v>
      </c>
      <c r="AG4018" t="n">
        <v>18206</v>
      </c>
      <c r="AH4018" t="n">
        <v>21563</v>
      </c>
      <c r="AJ4018" t="n">
        <v>22119</v>
      </c>
      <c r="AK4018" t="n">
        <v>22177</v>
      </c>
    </row>
    <row r="4019">
      <c r="A4019" t="inlineStr">
        <is>
          <t>Total invested-c</t>
        </is>
      </c>
      <c r="AC4019">
        <f>SUM(AC4015:AC4017)</f>
        <v/>
      </c>
      <c r="AE4019">
        <f>SUM(AE4015:AE4017)</f>
        <v/>
      </c>
      <c r="AF4019">
        <f>SUM(AF4015:AF4017)</f>
        <v/>
      </c>
      <c r="AG4019">
        <f>SUM(AG4015:AG4017)</f>
        <v/>
      </c>
      <c r="AH4019">
        <f>SUM(AH4015:AH4017)</f>
        <v/>
      </c>
      <c r="AJ4019">
        <f>SUM(AJ4015:AJ4017)</f>
        <v/>
      </c>
      <c r="AK4019">
        <f>SUM(AK4015:AK4017)</f>
        <v/>
      </c>
    </row>
    <row r="4020">
      <c r="A4020" t="inlineStr">
        <is>
          <t>Sum check</t>
        </is>
      </c>
      <c r="AC4020">
        <f>AC4018-AC4019</f>
        <v/>
      </c>
      <c r="AE4020">
        <f>AE4018-AE4019</f>
        <v/>
      </c>
      <c r="AF4020">
        <f>AF4018-AF4019</f>
        <v/>
      </c>
      <c r="AG4020">
        <f>AG4018-AG4019</f>
        <v/>
      </c>
      <c r="AH4020">
        <f>AH4018-AH4019</f>
        <v/>
      </c>
      <c r="AJ4020">
        <f>AJ4018-AJ4019</f>
        <v/>
      </c>
      <c r="AK4020">
        <f>AK4018-AK4019</f>
        <v/>
      </c>
    </row>
    <row r="4022">
      <c r="A4022" t="inlineStr">
        <is>
          <t>Committed new</t>
        </is>
      </c>
      <c r="C4022" t="inlineStr">
        <is>
          <t>Million</t>
        </is>
      </c>
      <c r="D4022" t="inlineStr">
        <is>
          <t>QQQQ</t>
        </is>
      </c>
      <c r="AC4022" t="n">
        <v>414</v>
      </c>
      <c r="AE4022" t="n">
        <v>493</v>
      </c>
      <c r="AF4022" t="n">
        <v>564</v>
      </c>
      <c r="AG4022" t="n">
        <v>961</v>
      </c>
      <c r="AH4022" t="n">
        <v>2353</v>
      </c>
      <c r="AJ4022" t="n">
        <v>2399</v>
      </c>
      <c r="AK4022" t="n">
        <v>3073</v>
      </c>
    </row>
    <row r="4023">
      <c r="A4023" t="inlineStr">
        <is>
          <t>Committed invested</t>
        </is>
      </c>
      <c r="C4023" t="inlineStr">
        <is>
          <t>Million</t>
        </is>
      </c>
      <c r="D4023" t="inlineStr">
        <is>
          <t>QQQQ</t>
        </is>
      </c>
      <c r="AH4023" t="n">
        <v>-269</v>
      </c>
      <c r="AJ4023" t="n">
        <v>-386</v>
      </c>
      <c r="AK4023" t="n">
        <v>-342</v>
      </c>
    </row>
    <row r="4024">
      <c r="A4024" t="inlineStr">
        <is>
          <t>Total</t>
        </is>
      </c>
      <c r="C4024" t="inlineStr">
        <is>
          <t>Million</t>
        </is>
      </c>
      <c r="D4024" t="inlineStr">
        <is>
          <t>QQQQ</t>
        </is>
      </c>
      <c r="AC4024" t="n">
        <v>3540</v>
      </c>
      <c r="AE4024" t="n">
        <v>9265</v>
      </c>
      <c r="AF4024" t="n">
        <v>14531</v>
      </c>
      <c r="AG4024" t="n">
        <v>19167</v>
      </c>
      <c r="AH4024" t="n">
        <v>23647</v>
      </c>
      <c r="AJ4024" t="n">
        <v>24132</v>
      </c>
      <c r="AK4024" t="n">
        <v>24908</v>
      </c>
    </row>
    <row r="4025">
      <c r="A4025" t="inlineStr">
        <is>
          <t>Total-c</t>
        </is>
      </c>
      <c r="AC4025">
        <f>SUM(AC4018,AC4022:AC4023)</f>
        <v/>
      </c>
      <c r="AE4025">
        <f>SUM(AE4018,AE4022:AE4023)</f>
        <v/>
      </c>
      <c r="AF4025">
        <f>SUM(AF4018,AF4022:AF4023)</f>
        <v/>
      </c>
      <c r="AG4025">
        <f>SUM(AG4018,AG4022:AG4023)</f>
        <v/>
      </c>
      <c r="AH4025">
        <f>SUM(AH4018,AH4022:AH4023)</f>
        <v/>
      </c>
      <c r="AJ4025">
        <f>SUM(AJ4018,AJ4022:AJ4023)</f>
        <v/>
      </c>
      <c r="AK4025">
        <f>SUM(AK4018,AK4022:AK4023)</f>
        <v/>
      </c>
    </row>
    <row r="4026">
      <c r="A4026" t="inlineStr">
        <is>
          <t>Sum check</t>
        </is>
      </c>
      <c r="AC4026">
        <f>AC4024-AC4025</f>
        <v/>
      </c>
      <c r="AE4026">
        <f>AE4024-AE4025</f>
        <v/>
      </c>
      <c r="AF4026">
        <f>AF4024-AF4025</f>
        <v/>
      </c>
      <c r="AG4026">
        <f>AG4024-AG4025</f>
        <v/>
      </c>
      <c r="AH4026">
        <f>AH4024-AH4025</f>
        <v/>
      </c>
      <c r="AJ4026">
        <f>AJ4024-AJ4025</f>
        <v/>
      </c>
      <c r="AK4026">
        <f>AK4024-AK4025</f>
        <v/>
      </c>
    </row>
    <row r="4028">
      <c r="A4028" t="inlineStr">
        <is>
          <t>Total</t>
        </is>
      </c>
    </row>
    <row r="4029">
      <c r="A4029" t="inlineStr">
        <is>
          <t>Capital invested</t>
        </is>
      </c>
    </row>
    <row r="4030">
      <c r="A4030" t="inlineStr">
        <is>
          <t>Perpetual strategies</t>
        </is>
      </c>
      <c r="C4030" t="inlineStr">
        <is>
          <t>Million</t>
        </is>
      </c>
      <c r="D4030" t="inlineStr">
        <is>
          <t>QQQQ</t>
        </is>
      </c>
      <c r="AC4030" t="n">
        <v>6477</v>
      </c>
      <c r="AE4030" t="n">
        <v>9659</v>
      </c>
      <c r="AF4030" t="n">
        <v>10850</v>
      </c>
      <c r="AG4030" t="n">
        <v>15255</v>
      </c>
      <c r="AH4030" t="n">
        <v>14980</v>
      </c>
      <c r="AJ4030" t="n">
        <v>13751</v>
      </c>
      <c r="AK4030" t="n">
        <v>14380</v>
      </c>
      <c r="AL4030" t="n">
        <v>13576</v>
      </c>
      <c r="AM4030" t="n">
        <v>15642</v>
      </c>
      <c r="AO4030" t="n">
        <v>16651</v>
      </c>
      <c r="AP4030" t="n">
        <v>17543</v>
      </c>
      <c r="AQ4030" t="n">
        <v>16151</v>
      </c>
    </row>
    <row r="4031">
      <c r="A4031" t="inlineStr">
        <is>
          <t>Long-term private funds</t>
        </is>
      </c>
      <c r="C4031" t="inlineStr">
        <is>
          <t>Million</t>
        </is>
      </c>
      <c r="D4031" t="inlineStr">
        <is>
          <t>QQQQ</t>
        </is>
      </c>
      <c r="AC4031" t="n">
        <v>11849</v>
      </c>
      <c r="AE4031" t="n">
        <v>15923</v>
      </c>
      <c r="AF4031" t="n">
        <v>18654</v>
      </c>
      <c r="AG4031" t="n">
        <v>23690</v>
      </c>
      <c r="AH4031" t="n">
        <v>23815</v>
      </c>
      <c r="AJ4031" t="n">
        <v>24428</v>
      </c>
      <c r="AK4031" t="n">
        <v>24478</v>
      </c>
      <c r="AL4031" t="n">
        <v>26165</v>
      </c>
      <c r="AM4031" t="n">
        <v>30313</v>
      </c>
      <c r="AO4031" t="n">
        <v>33403</v>
      </c>
      <c r="AP4031" t="n">
        <v>38262</v>
      </c>
      <c r="AQ4031" t="n">
        <v>38840</v>
      </c>
    </row>
    <row r="4032">
      <c r="A4032" t="inlineStr">
        <is>
          <t>Private funds</t>
        </is>
      </c>
      <c r="C4032" t="inlineStr">
        <is>
          <t>Million</t>
        </is>
      </c>
      <c r="D4032" t="inlineStr">
        <is>
          <t>QQQQ</t>
        </is>
      </c>
      <c r="N4032" t="n">
        <v>4531</v>
      </c>
      <c r="P4032" t="n">
        <v>4043</v>
      </c>
      <c r="Q4032" t="n">
        <v>4508</v>
      </c>
      <c r="R4032" t="n">
        <v>4528</v>
      </c>
      <c r="S4032" t="n">
        <v>5253</v>
      </c>
      <c r="U4032" t="n">
        <v>5116</v>
      </c>
      <c r="V4032" t="n">
        <v>4886</v>
      </c>
      <c r="W4032" t="n">
        <v>4580</v>
      </c>
      <c r="X4032" t="n">
        <v>7574</v>
      </c>
      <c r="Z4032" t="n">
        <v>8115</v>
      </c>
      <c r="AA4032" t="n">
        <v>8930</v>
      </c>
      <c r="AB4032" t="n">
        <v>9950</v>
      </c>
    </row>
    <row r="4033">
      <c r="A4033" t="inlineStr">
        <is>
          <t>Co-investments</t>
        </is>
      </c>
      <c r="C4033" t="inlineStr">
        <is>
          <t>Million</t>
        </is>
      </c>
      <c r="D4033" t="inlineStr">
        <is>
          <t>QQQQ</t>
        </is>
      </c>
      <c r="N4033" t="n">
        <v>2254</v>
      </c>
      <c r="P4033" t="n">
        <v>1056</v>
      </c>
      <c r="Q4033" t="n">
        <v>4022</v>
      </c>
      <c r="R4033" t="n">
        <v>3600</v>
      </c>
      <c r="S4033" t="n">
        <v>3535</v>
      </c>
      <c r="U4033" t="n">
        <v>3662</v>
      </c>
      <c r="V4033" t="n">
        <v>910</v>
      </c>
      <c r="W4033" t="n">
        <v>616</v>
      </c>
      <c r="X4033" t="n">
        <v>2244</v>
      </c>
      <c r="Z4033" t="n">
        <v>2277</v>
      </c>
      <c r="AA4033" t="n">
        <v>3850</v>
      </c>
      <c r="AB4033" t="n">
        <v>3983</v>
      </c>
      <c r="AC4033" t="n">
        <v>6547</v>
      </c>
      <c r="AE4033" t="n">
        <v>6998</v>
      </c>
      <c r="AF4033" t="n">
        <v>5452</v>
      </c>
      <c r="AG4033" t="n">
        <v>7948</v>
      </c>
      <c r="AH4033" t="n">
        <v>3982</v>
      </c>
      <c r="AJ4033" t="n">
        <v>3642</v>
      </c>
      <c r="AK4033" t="n">
        <v>4445</v>
      </c>
      <c r="AL4033" t="n">
        <v>2384</v>
      </c>
      <c r="AM4033" t="n">
        <v>3277</v>
      </c>
      <c r="AO4033" t="n">
        <v>7724</v>
      </c>
      <c r="AP4033" t="n">
        <v>8316</v>
      </c>
      <c r="AQ4033" t="n">
        <v>8597</v>
      </c>
    </row>
    <row r="4034">
      <c r="A4034" t="inlineStr">
        <is>
          <t>Listed partnerships</t>
        </is>
      </c>
      <c r="C4034" t="inlineStr">
        <is>
          <t>Million</t>
        </is>
      </c>
      <c r="D4034" t="inlineStr">
        <is>
          <t>QQQQ</t>
        </is>
      </c>
      <c r="N4034" t="n">
        <v>3458</v>
      </c>
      <c r="P4034" t="n">
        <v>2449</v>
      </c>
      <c r="Q4034" t="n">
        <v>4365</v>
      </c>
      <c r="R4034" t="n">
        <v>5123</v>
      </c>
      <c r="S4034" t="n">
        <v>5431</v>
      </c>
      <c r="U4034" t="n">
        <v>5566</v>
      </c>
      <c r="V4034" t="n">
        <v>3694</v>
      </c>
      <c r="W4034" t="n">
        <v>17759</v>
      </c>
      <c r="X4034" t="n">
        <v>18742</v>
      </c>
      <c r="Z4034" t="n">
        <v>19064</v>
      </c>
      <c r="AA4034" t="n">
        <v>19220</v>
      </c>
      <c r="AB4034" t="n">
        <v>5128</v>
      </c>
    </row>
    <row r="4035">
      <c r="A4035" t="inlineStr">
        <is>
          <t>Direct</t>
        </is>
      </c>
      <c r="C4035" t="inlineStr">
        <is>
          <t>Million</t>
        </is>
      </c>
      <c r="D4035" t="inlineStr">
        <is>
          <t>QQQQ</t>
        </is>
      </c>
      <c r="N4035" t="n">
        <v>1033</v>
      </c>
      <c r="P4035" t="n">
        <v>836</v>
      </c>
      <c r="Q4035" t="n">
        <v>429</v>
      </c>
      <c r="R4035" t="n">
        <v>771</v>
      </c>
      <c r="S4035" t="n">
        <v>1175</v>
      </c>
      <c r="U4035" t="n">
        <v>1419</v>
      </c>
      <c r="V4035" t="n">
        <v>1356</v>
      </c>
      <c r="W4035" t="n">
        <v>704</v>
      </c>
      <c r="X4035" t="n">
        <v>1091</v>
      </c>
      <c r="Z4035" t="n">
        <v>660</v>
      </c>
      <c r="AA4035" t="n">
        <v>1297</v>
      </c>
      <c r="AB4035" t="n">
        <v>6846</v>
      </c>
      <c r="AC4035" t="n">
        <v>6906</v>
      </c>
      <c r="AE4035" t="n">
        <v>7244</v>
      </c>
      <c r="AF4035" t="n">
        <v>6960</v>
      </c>
      <c r="AG4035" t="n">
        <v>1431</v>
      </c>
      <c r="AH4035" t="n">
        <v>1481</v>
      </c>
      <c r="AJ4035" t="n">
        <v>1411</v>
      </c>
      <c r="AK4035" t="n">
        <v>1685</v>
      </c>
      <c r="AL4035" t="n">
        <v>10998</v>
      </c>
      <c r="AM4035" t="n">
        <v>11994</v>
      </c>
      <c r="AO4035" t="n">
        <v>12389</v>
      </c>
      <c r="AP4035" t="n">
        <v>14895</v>
      </c>
      <c r="AQ4035" t="n">
        <v>7038</v>
      </c>
    </row>
    <row r="4036">
      <c r="A4036" t="inlineStr">
        <is>
          <t>Total invested</t>
        </is>
      </c>
      <c r="C4036" t="inlineStr">
        <is>
          <t>Million</t>
        </is>
      </c>
      <c r="D4036" t="inlineStr">
        <is>
          <t>QQQQ</t>
        </is>
      </c>
      <c r="N4036" t="n">
        <v>11276</v>
      </c>
      <c r="P4036" t="n">
        <v>8384</v>
      </c>
      <c r="Q4036" t="n">
        <v>13324</v>
      </c>
      <c r="R4036" t="n">
        <v>14022</v>
      </c>
      <c r="S4036" t="n">
        <v>15394</v>
      </c>
      <c r="U4036" t="n">
        <v>15763</v>
      </c>
      <c r="V4036" t="n">
        <v>10846</v>
      </c>
      <c r="W4036" t="n">
        <v>23659</v>
      </c>
      <c r="X4036" t="n">
        <v>29651</v>
      </c>
      <c r="Z4036" t="n">
        <v>30116</v>
      </c>
      <c r="AA4036" t="n">
        <v>33297</v>
      </c>
      <c r="AB4036" t="n">
        <v>25907</v>
      </c>
      <c r="AC4036" t="n">
        <v>31779</v>
      </c>
      <c r="AE4036" t="n">
        <v>39824</v>
      </c>
      <c r="AF4036" t="n">
        <v>41916</v>
      </c>
      <c r="AG4036" t="n">
        <v>48324</v>
      </c>
      <c r="AH4036" t="n">
        <v>44258</v>
      </c>
      <c r="AJ4036" t="n">
        <v>43232</v>
      </c>
      <c r="AK4036" t="n">
        <v>44988</v>
      </c>
      <c r="AL4036" t="n">
        <v>53123</v>
      </c>
      <c r="AM4036" t="n">
        <v>61226</v>
      </c>
      <c r="AO4036" t="n">
        <v>70167</v>
      </c>
      <c r="AP4036" t="n">
        <v>79016</v>
      </c>
      <c r="AQ4036" t="n">
        <v>70626</v>
      </c>
    </row>
    <row r="4037">
      <c r="A4037" t="inlineStr">
        <is>
          <t>Total invested-c</t>
        </is>
      </c>
      <c r="N4037">
        <f>SUM(N4030:N4035)</f>
        <v/>
      </c>
      <c r="P4037">
        <f>SUM(P4030:P4035)</f>
        <v/>
      </c>
      <c r="Q4037">
        <f>SUM(Q4030:Q4035)</f>
        <v/>
      </c>
      <c r="R4037">
        <f>SUM(R4030:R4035)</f>
        <v/>
      </c>
      <c r="S4037">
        <f>SUM(S4030:S4035)</f>
        <v/>
      </c>
      <c r="U4037">
        <f>SUM(U4030:U4035)</f>
        <v/>
      </c>
      <c r="V4037">
        <f>SUM(V4030:V4035)</f>
        <v/>
      </c>
      <c r="W4037">
        <f>SUM(W4030:W4035)</f>
        <v/>
      </c>
      <c r="X4037">
        <f>SUM(X4030:X4035)</f>
        <v/>
      </c>
      <c r="Z4037">
        <f>SUM(Z4030:Z4035)</f>
        <v/>
      </c>
      <c r="AA4037">
        <f>SUM(AA4030:AA4035)</f>
        <v/>
      </c>
      <c r="AB4037">
        <f>SUM(AB4030:AB4035)</f>
        <v/>
      </c>
      <c r="AC4037">
        <f>SUM(AC4030:AC4035)</f>
        <v/>
      </c>
      <c r="AE4037">
        <f>SUM(AE4030:AE4035)</f>
        <v/>
      </c>
      <c r="AF4037">
        <f>SUM(AF4030:AF4035)</f>
        <v/>
      </c>
      <c r="AG4037">
        <f>SUM(AG4030:AG4035)</f>
        <v/>
      </c>
      <c r="AH4037">
        <f>SUM(AH4030:AH4035)</f>
        <v/>
      </c>
      <c r="AJ4037">
        <f>SUM(AJ4030:AJ4035)</f>
        <v/>
      </c>
      <c r="AK4037">
        <f>SUM(AK4030:AK4035)</f>
        <v/>
      </c>
      <c r="AL4037">
        <f>SUM(AL4030:AL4035)</f>
        <v/>
      </c>
      <c r="AM4037">
        <f>SUM(AM4030:AM4035)</f>
        <v/>
      </c>
      <c r="AO4037">
        <f>SUM(AO4030:AO4035)</f>
        <v/>
      </c>
      <c r="AP4037">
        <f>SUM(AP4030:AP4035)</f>
        <v/>
      </c>
      <c r="AQ4037">
        <f>SUM(AQ4030:AQ4035)</f>
        <v/>
      </c>
    </row>
    <row r="4038">
      <c r="A4038" t="inlineStr">
        <is>
          <t>Sum check 1</t>
        </is>
      </c>
      <c r="N4038">
        <f>N4036-N4037</f>
        <v/>
      </c>
      <c r="P4038">
        <f>P4036-P4037</f>
        <v/>
      </c>
      <c r="Q4038">
        <f>Q4036-Q4037</f>
        <v/>
      </c>
      <c r="R4038">
        <f>R4036-R4037</f>
        <v/>
      </c>
      <c r="S4038">
        <f>S4036-S4037</f>
        <v/>
      </c>
      <c r="U4038">
        <f>U4036-U4037</f>
        <v/>
      </c>
      <c r="V4038">
        <f>V4036-V4037</f>
        <v/>
      </c>
      <c r="W4038">
        <f>W4036-W4037</f>
        <v/>
      </c>
      <c r="X4038">
        <f>X4036-X4037</f>
        <v/>
      </c>
      <c r="Z4038">
        <f>Z4036-Z4037</f>
        <v/>
      </c>
      <c r="AA4038">
        <f>AA4036-AA4037</f>
        <v/>
      </c>
      <c r="AB4038">
        <f>AB4036-AB4037</f>
        <v/>
      </c>
      <c r="AC4038">
        <f>AC4036-AC4037</f>
        <v/>
      </c>
      <c r="AE4038">
        <f>AE4036-AE4037</f>
        <v/>
      </c>
      <c r="AF4038">
        <f>AF4036-AF4037</f>
        <v/>
      </c>
      <c r="AG4038">
        <f>AG4036-AG4037</f>
        <v/>
      </c>
      <c r="AH4038">
        <f>AH4036-AH4037</f>
        <v/>
      </c>
      <c r="AJ4038">
        <f>AJ4036-AJ4037</f>
        <v/>
      </c>
      <c r="AK4038">
        <f>AK4036-AK4037</f>
        <v/>
      </c>
      <c r="AL4038">
        <f>AL4036-AL4037</f>
        <v/>
      </c>
      <c r="AM4038">
        <f>AM4036-AM4037</f>
        <v/>
      </c>
      <c r="AO4038">
        <f>AO4036-AO4037</f>
        <v/>
      </c>
      <c r="AP4038">
        <f>AP4036-AP4037</f>
        <v/>
      </c>
      <c r="AQ4038">
        <f>AQ4036-AQ4037</f>
        <v/>
      </c>
    </row>
    <row r="4039">
      <c r="A4039" t="inlineStr">
        <is>
          <t>Sum check 2</t>
        </is>
      </c>
      <c r="N4039">
        <f>N4036-SUM(N4000,N3979,N3957,N3935,N3914,N4019)</f>
        <v/>
      </c>
      <c r="P4039">
        <f>P4036-SUM(P4000,P3979,P3957,P3935,P3914,P4019)</f>
        <v/>
      </c>
      <c r="Q4039">
        <f>Q4036-SUM(Q4000,Q3979,Q3957,Q3935,Q3914,Q4019)</f>
        <v/>
      </c>
      <c r="R4039">
        <f>R4036-SUM(R4000,R3979,R3957,R3935,R3914,R4019)</f>
        <v/>
      </c>
      <c r="S4039">
        <f>S4036-SUM(S4000,S3979,S3957,S3935,S3914,S4019)</f>
        <v/>
      </c>
      <c r="U4039">
        <f>U4036-SUM(U4000,U3979,U3957,U3935,U3914,U4019)</f>
        <v/>
      </c>
      <c r="V4039">
        <f>V4036-SUM(V4000,V3979,V3957,V3935,V3914,V4019)</f>
        <v/>
      </c>
      <c r="W4039">
        <f>W4036-SUM(W4000,W3979,W3957,W3935,W3914,W4019)</f>
        <v/>
      </c>
      <c r="X4039">
        <f>X4036-SUM(X4000,X3979,X3957,X3935,X3914,X4019)</f>
        <v/>
      </c>
      <c r="Z4039">
        <f>Z4036-SUM(Z4000,Z3979,Z3957,Z3935,Z3914,Z4019)</f>
        <v/>
      </c>
      <c r="AA4039">
        <f>AA4036-SUM(AA4000,AA3979,AA3957,AA3935,AA3914,AA4019)</f>
        <v/>
      </c>
      <c r="AB4039">
        <f>AB4036-SUM(AB4000,AB3979,AB3957,AB3935,AB3914,AB4019)</f>
        <v/>
      </c>
      <c r="AC4039">
        <f>AC4036-SUM(AC4000,AC3979,AC3957,AC3935,AC3914,AC4019)</f>
        <v/>
      </c>
      <c r="AE4039">
        <f>AE4036-SUM(AE4000,AE3979,AE3957,AE3935,AE3914,AE4019)</f>
        <v/>
      </c>
      <c r="AF4039">
        <f>AF4036-SUM(AF4000,AF3979,AF3957,AF3935,AF3914,AF4019)</f>
        <v/>
      </c>
      <c r="AG4039">
        <f>AG4036-SUM(AG4000,AG3979,AG3957,AG3935,AG3914,AG4019)</f>
        <v/>
      </c>
      <c r="AH4039">
        <f>AH4036-SUM(AH4000,AH3979,AH3957,AH3935,AH3914,AH4019)</f>
        <v/>
      </c>
      <c r="AJ4039">
        <f>AJ4036-SUM(AJ4000,AJ3979,AJ3957,AJ3935,AJ3914,AJ4019)</f>
        <v/>
      </c>
      <c r="AK4039">
        <f>AK4036-SUM(AK4000,AK3979,AK3957,AK3935,AK3914,AK4019)</f>
        <v/>
      </c>
      <c r="AL4039">
        <f>AL4036-SUM(AL4000,AL3979,AL3957,AL3935,AL3914,AL4019)</f>
        <v/>
      </c>
      <c r="AM4039">
        <f>AM4036-SUM(AM4000,AM3979,AM3957,AM3935,AM3914,AM4019)</f>
        <v/>
      </c>
      <c r="AO4039">
        <f>AO4036-SUM(AO4000,AO3979,AO3957,AO3935,AO3914,AO4019)</f>
        <v/>
      </c>
      <c r="AP4039">
        <f>AP4036-SUM(AP4000,AP3979,AP3957,AP3935,AP3914,AP4019)</f>
        <v/>
      </c>
      <c r="AQ4039">
        <f>AQ4036-SUM(AQ4000,AQ3979,AQ3957,AQ3935,AQ3914,AQ4019)</f>
        <v/>
      </c>
    </row>
    <row r="4040">
      <c r="A4040" t="inlineStr">
        <is>
          <t>Link check</t>
        </is>
      </c>
      <c r="N4040">
        <f>N4036-N1038</f>
        <v/>
      </c>
      <c r="P4040">
        <f>P4036-P1038</f>
        <v/>
      </c>
      <c r="Q4040">
        <f>Q4036-Q1038</f>
        <v/>
      </c>
      <c r="R4040">
        <f>R4036-R1038</f>
        <v/>
      </c>
      <c r="S4040">
        <f>S4036-S1038</f>
        <v/>
      </c>
      <c r="U4040">
        <f>U4036-U1038</f>
        <v/>
      </c>
      <c r="V4040">
        <f>V4036-V1038</f>
        <v/>
      </c>
      <c r="W4040">
        <f>W4036-W1038</f>
        <v/>
      </c>
      <c r="X4040">
        <f>X4036-X1038</f>
        <v/>
      </c>
      <c r="Z4040">
        <f>Z4036-Z1038</f>
        <v/>
      </c>
      <c r="AA4040">
        <f>AA4036-AA1038</f>
        <v/>
      </c>
      <c r="AB4040">
        <f>AB4036-AB1038</f>
        <v/>
      </c>
      <c r="AC4040">
        <f>AC4036-AC1038</f>
        <v/>
      </c>
      <c r="AE4040">
        <f>AE4036-AE1038</f>
        <v/>
      </c>
      <c r="AF4040">
        <f>AF4036-AF1038</f>
        <v/>
      </c>
      <c r="AG4040">
        <f>AG4036-AG1038</f>
        <v/>
      </c>
      <c r="AH4040">
        <f>AH4036-AH1038</f>
        <v/>
      </c>
      <c r="AJ4040">
        <f>AJ4036-AJ1038</f>
        <v/>
      </c>
      <c r="AK4040">
        <f>AK4036-AK1038</f>
        <v/>
      </c>
      <c r="AL4040">
        <f>AL4036-AL1038</f>
        <v/>
      </c>
      <c r="AM4040">
        <f>AM4036-AM1038</f>
        <v/>
      </c>
      <c r="AO4040">
        <f>AO4036-AO1038</f>
        <v/>
      </c>
      <c r="AP4040">
        <f>AP4036-AP1038</f>
        <v/>
      </c>
      <c r="AQ4040">
        <f>AQ4036-AQ1038</f>
        <v/>
      </c>
    </row>
    <row r="4042">
      <c r="A4042" t="inlineStr">
        <is>
          <t>Committed capital</t>
        </is>
      </c>
    </row>
    <row r="4043">
      <c r="A4043" t="inlineStr">
        <is>
          <t>New commitments entered</t>
        </is>
      </c>
      <c r="C4043" t="inlineStr">
        <is>
          <t>Million</t>
        </is>
      </c>
      <c r="D4043" t="inlineStr">
        <is>
          <t>QQQQ</t>
        </is>
      </c>
      <c r="N4043" t="n">
        <v>10885</v>
      </c>
      <c r="P4043" t="n">
        <v>12229</v>
      </c>
      <c r="Q4043" t="n">
        <v>6335</v>
      </c>
      <c r="R4043" t="n">
        <v>5114</v>
      </c>
      <c r="S4043" t="n">
        <v>3208</v>
      </c>
      <c r="U4043" t="n">
        <v>19597</v>
      </c>
      <c r="V4043" t="n">
        <v>26173</v>
      </c>
      <c r="W4043" t="n">
        <v>10844</v>
      </c>
      <c r="X4043" t="n">
        <v>6442</v>
      </c>
      <c r="Z4043" t="n">
        <v>19637</v>
      </c>
      <c r="AA4043" t="n">
        <v>17365</v>
      </c>
      <c r="AB4043" t="n">
        <v>14718</v>
      </c>
      <c r="AC4043" t="n">
        <v>14554</v>
      </c>
      <c r="AE4043" t="n">
        <v>10202</v>
      </c>
      <c r="AF4043" t="n">
        <v>12198</v>
      </c>
      <c r="AG4043" t="n">
        <v>6784</v>
      </c>
      <c r="AH4043" t="n">
        <v>8392</v>
      </c>
      <c r="AJ4043" t="n">
        <v>15426</v>
      </c>
      <c r="AK4043" t="n">
        <v>15807</v>
      </c>
      <c r="AL4043" t="n">
        <v>15650</v>
      </c>
      <c r="AM4043" t="n">
        <v>26176</v>
      </c>
      <c r="AO4043" t="n">
        <v>29884</v>
      </c>
      <c r="AP4043" t="n">
        <v>35024</v>
      </c>
      <c r="AQ4043" t="n">
        <v>36952</v>
      </c>
    </row>
    <row r="4044">
      <c r="A4044" t="inlineStr">
        <is>
          <t>Previous commitments that were invested in the current period</t>
        </is>
      </c>
      <c r="C4044" t="inlineStr">
        <is>
          <t>Million</t>
        </is>
      </c>
      <c r="D4044" t="inlineStr">
        <is>
          <t>QQQQ</t>
        </is>
      </c>
      <c r="N4044" t="n">
        <v>-4406</v>
      </c>
      <c r="P4044" t="n">
        <v>-3210</v>
      </c>
      <c r="Q4044" t="n">
        <v>-2187</v>
      </c>
      <c r="R4044" t="n">
        <v>-7846</v>
      </c>
      <c r="S4044" t="n">
        <v>-7832</v>
      </c>
      <c r="U4044" t="n">
        <v>-9616</v>
      </c>
      <c r="V4044" t="n">
        <v>-3822</v>
      </c>
      <c r="W4044" t="n">
        <v>-3115</v>
      </c>
      <c r="X4044" t="n">
        <v>-909</v>
      </c>
      <c r="Z4044" t="n">
        <v>-18365</v>
      </c>
      <c r="AA4044" t="n">
        <v>-23267</v>
      </c>
      <c r="AB4044" t="n">
        <v>-7845</v>
      </c>
      <c r="AC4044" t="n">
        <v>-5159</v>
      </c>
      <c r="AE4044" t="n">
        <v>-10469</v>
      </c>
      <c r="AF4044" t="n">
        <v>-14581</v>
      </c>
      <c r="AG4044" t="n">
        <v>-13231</v>
      </c>
      <c r="AH4044" t="n">
        <v>-9331</v>
      </c>
      <c r="AJ4044" t="n">
        <v>-8849</v>
      </c>
      <c r="AK4044" t="n">
        <v>-10017</v>
      </c>
      <c r="AL4044" t="n">
        <v>-3890</v>
      </c>
      <c r="AM4044" t="n">
        <v>-5036</v>
      </c>
      <c r="AO4044" t="n">
        <v>-12516</v>
      </c>
      <c r="AP4044" t="n">
        <v>-14893</v>
      </c>
      <c r="AQ4044" t="n">
        <v>-9495</v>
      </c>
    </row>
    <row r="4045">
      <c r="A4045" t="inlineStr">
        <is>
          <t>Total committed</t>
        </is>
      </c>
      <c r="C4045" t="inlineStr">
        <is>
          <t>Million</t>
        </is>
      </c>
      <c r="D4045" t="inlineStr">
        <is>
          <t>QQQQ</t>
        </is>
      </c>
      <c r="AL4045" t="n">
        <v>11760</v>
      </c>
      <c r="AM4045" t="n">
        <v>21140</v>
      </c>
      <c r="AO4045" t="n">
        <v>17368</v>
      </c>
      <c r="AP4045" t="n">
        <v>20131</v>
      </c>
      <c r="AQ4045" t="n">
        <v>27457</v>
      </c>
    </row>
    <row r="4046">
      <c r="A4046" t="inlineStr">
        <is>
          <t>Total committed-c</t>
        </is>
      </c>
      <c r="AL4046">
        <f>SUM(AL4043:AL4044)</f>
        <v/>
      </c>
      <c r="AM4046">
        <f>SUM(AM4043:AM4044)</f>
        <v/>
      </c>
      <c r="AO4046">
        <f>SUM(AO4043:AO4044)</f>
        <v/>
      </c>
      <c r="AP4046">
        <f>SUM(AP4043:AP4044)</f>
        <v/>
      </c>
      <c r="AQ4046">
        <f>SUM(AQ4043:AQ4044)</f>
        <v/>
      </c>
    </row>
    <row r="4047">
      <c r="A4047" t="inlineStr">
        <is>
          <t>Sum check</t>
        </is>
      </c>
      <c r="AL4047">
        <f>AL4045-AL4046</f>
        <v/>
      </c>
      <c r="AM4047">
        <f>AM4045-AM4046</f>
        <v/>
      </c>
      <c r="AO4047">
        <f>AO4045-AO4046</f>
        <v/>
      </c>
      <c r="AP4047">
        <f>AP4045-AP4046</f>
        <v/>
      </c>
      <c r="AQ4047">
        <f>AQ4045-AQ4046</f>
        <v/>
      </c>
    </row>
    <row r="4049">
      <c r="A4049" t="inlineStr">
        <is>
          <t>Total invested or committed</t>
        </is>
      </c>
      <c r="C4049" t="inlineStr">
        <is>
          <t>Million</t>
        </is>
      </c>
      <c r="D4049" t="inlineStr">
        <is>
          <t>QQQQ</t>
        </is>
      </c>
      <c r="N4049" t="n">
        <v>17755</v>
      </c>
      <c r="P4049" t="n">
        <v>17403</v>
      </c>
      <c r="Q4049" t="n">
        <v>17472</v>
      </c>
      <c r="R4049" t="n">
        <v>11290</v>
      </c>
      <c r="S4049" t="n">
        <v>10770</v>
      </c>
      <c r="U4049" t="n">
        <v>25744</v>
      </c>
      <c r="V4049" t="n">
        <v>33197</v>
      </c>
      <c r="W4049" t="n">
        <v>31388</v>
      </c>
      <c r="X4049" t="n">
        <v>35184</v>
      </c>
      <c r="Z4049" t="n">
        <v>31388</v>
      </c>
      <c r="AA4049" t="n">
        <v>27395</v>
      </c>
      <c r="AB4049" t="n">
        <v>32780</v>
      </c>
      <c r="AC4049" t="n">
        <v>41174</v>
      </c>
      <c r="AE4049" t="n">
        <v>39557</v>
      </c>
      <c r="AF4049" t="n">
        <v>39533</v>
      </c>
      <c r="AG4049" t="n">
        <v>41877</v>
      </c>
      <c r="AH4049" t="n">
        <v>43319</v>
      </c>
      <c r="AJ4049" t="n">
        <v>49809</v>
      </c>
      <c r="AK4049" t="n">
        <v>50778</v>
      </c>
      <c r="AL4049" t="n">
        <v>64883</v>
      </c>
      <c r="AM4049" t="n">
        <v>82366</v>
      </c>
      <c r="AO4049" t="n">
        <v>87535</v>
      </c>
      <c r="AP4049" t="n">
        <v>99147</v>
      </c>
      <c r="AQ4049" t="n">
        <v>98083</v>
      </c>
    </row>
    <row r="4050">
      <c r="A4050" t="inlineStr">
        <is>
          <t>Total invested or committed-c</t>
        </is>
      </c>
      <c r="N4050">
        <f>SUM(N4043:N4044,N4030:N4035)</f>
        <v/>
      </c>
      <c r="P4050">
        <f>SUM(P4043:P4044,P4030:P4035)</f>
        <v/>
      </c>
      <c r="Q4050">
        <f>SUM(Q4043:Q4044,Q4030:Q4035)</f>
        <v/>
      </c>
      <c r="R4050">
        <f>SUM(R4043:R4044,R4030:R4035)</f>
        <v/>
      </c>
      <c r="S4050">
        <f>SUM(S4043:S4044,S4030:S4035)</f>
        <v/>
      </c>
      <c r="U4050">
        <f>SUM(U4043:U4044,U4030:U4035)</f>
        <v/>
      </c>
      <c r="V4050">
        <f>SUM(V4043:V4044,V4030:V4035)</f>
        <v/>
      </c>
      <c r="W4050">
        <f>SUM(W4043:W4044,W4030:W4035)</f>
        <v/>
      </c>
      <c r="X4050">
        <f>SUM(X4043:X4044,X4030:X4035)</f>
        <v/>
      </c>
      <c r="Z4050">
        <f>SUM(Z4043:Z4044,Z4030:Z4035)</f>
        <v/>
      </c>
      <c r="AA4050">
        <f>SUM(AA4043:AA4044,AA4030:AA4035)</f>
        <v/>
      </c>
      <c r="AB4050">
        <f>SUM(AB4043:AB4044,AB4030:AB4035)</f>
        <v/>
      </c>
      <c r="AC4050">
        <f>SUM(AC4043:AC4044,AC4030:AC4035)</f>
        <v/>
      </c>
      <c r="AE4050">
        <f>SUM(AE4043:AE4044,AE4030:AE4035)</f>
        <v/>
      </c>
      <c r="AF4050">
        <f>SUM(AF4043:AF4044,AF4030:AF4035)</f>
        <v/>
      </c>
      <c r="AG4050">
        <f>SUM(AG4043:AG4044,AG4030:AG4035)</f>
        <v/>
      </c>
      <c r="AH4050">
        <f>SUM(AH4043:AH4044,AH4030:AH4035)</f>
        <v/>
      </c>
      <c r="AJ4050">
        <f>SUM(AJ4043:AJ4044,AJ4030:AJ4035)</f>
        <v/>
      </c>
      <c r="AK4050">
        <f>SUM(AK4043:AK4044,AK4030:AK4035)</f>
        <v/>
      </c>
      <c r="AL4050">
        <f>SUM(AL4043:AL4044,AL4030:AL4035)</f>
        <v/>
      </c>
      <c r="AM4050">
        <f>SUM(AM4043:AM4044,AM4030:AM4035)</f>
        <v/>
      </c>
      <c r="AO4050">
        <f>SUM(AO4043:AO4044,AO4030:AO4035)</f>
        <v/>
      </c>
      <c r="AP4050">
        <f>SUM(AP4043:AP4044,AP4030:AP4035)</f>
        <v/>
      </c>
      <c r="AQ4050">
        <f>SUM(AQ4043:AQ4044,AQ4030:AQ4035)</f>
        <v/>
      </c>
    </row>
    <row r="4051">
      <c r="A4051" t="inlineStr">
        <is>
          <t>Sum check 1</t>
        </is>
      </c>
      <c r="N4051">
        <f>N4049-N4050</f>
        <v/>
      </c>
      <c r="P4051">
        <f>P4049-P4050</f>
        <v/>
      </c>
      <c r="Q4051">
        <f>Q4049-Q4050</f>
        <v/>
      </c>
      <c r="R4051">
        <f>R4049-R4050</f>
        <v/>
      </c>
      <c r="S4051">
        <f>S4049-S4050</f>
        <v/>
      </c>
      <c r="U4051">
        <f>U4049-U4050</f>
        <v/>
      </c>
      <c r="V4051">
        <f>V4049-V4050</f>
        <v/>
      </c>
      <c r="W4051">
        <f>W4049-W4050</f>
        <v/>
      </c>
      <c r="X4051">
        <f>X4049-X4050</f>
        <v/>
      </c>
      <c r="Z4051">
        <f>Z4049-Z4050</f>
        <v/>
      </c>
      <c r="AA4051">
        <f>AA4049-AA4050</f>
        <v/>
      </c>
      <c r="AB4051">
        <f>AB4049-AB4050</f>
        <v/>
      </c>
      <c r="AC4051">
        <f>AC4049-AC4050</f>
        <v/>
      </c>
      <c r="AE4051">
        <f>AE4049-AE4050</f>
        <v/>
      </c>
      <c r="AF4051">
        <f>AF4049-AF4050</f>
        <v/>
      </c>
      <c r="AG4051">
        <f>AG4049-AG4050</f>
        <v/>
      </c>
      <c r="AH4051">
        <f>AH4049-AH4050</f>
        <v/>
      </c>
      <c r="AJ4051">
        <f>AJ4049-AJ4050</f>
        <v/>
      </c>
      <c r="AK4051">
        <f>AK4049-AK4050</f>
        <v/>
      </c>
      <c r="AL4051">
        <f>AL4049-AL4050</f>
        <v/>
      </c>
      <c r="AM4051">
        <f>AM4049-AM4050</f>
        <v/>
      </c>
      <c r="AO4051">
        <f>AO4049-AO4050</f>
        <v/>
      </c>
      <c r="AP4051">
        <f>AP4049-AP4050</f>
        <v/>
      </c>
      <c r="AQ4051">
        <f>AQ4049-AQ4050</f>
        <v/>
      </c>
    </row>
    <row r="4052">
      <c r="A4052" t="inlineStr">
        <is>
          <t>Sum check 2</t>
        </is>
      </c>
      <c r="N4052">
        <f>N4049-SUM(N4025,N4011,N3990,N3967,N3946,N3924)</f>
        <v/>
      </c>
      <c r="P4052">
        <f>P4049-SUM(P4025,P4011,P3990,P3967,P3946,P3924)</f>
        <v/>
      </c>
      <c r="Q4052">
        <f>Q4049-SUM(Q4025,Q4011,Q3990,Q3967,Q3946,Q3924)</f>
        <v/>
      </c>
      <c r="R4052">
        <f>R4049-SUM(R4025,R4011,R3990,R3967,R3946,R3924)</f>
        <v/>
      </c>
      <c r="S4052">
        <f>S4049-SUM(S4025,S4011,S3990,S3967,S3946,S3924)</f>
        <v/>
      </c>
      <c r="U4052">
        <f>U4049-SUM(U4025,U4011,U3990,U3967,U3946,U3924)</f>
        <v/>
      </c>
      <c r="V4052">
        <f>V4049-SUM(V4025,V4011,V3990,V3967,V3946,V3924)</f>
        <v/>
      </c>
      <c r="W4052">
        <f>W4049-SUM(W4025,W4011,W3990,W3967,W3946,W3924)</f>
        <v/>
      </c>
      <c r="X4052">
        <f>X4049-SUM(X4025,X4011,X3990,X3967,X3946,X3924)</f>
        <v/>
      </c>
      <c r="Z4052">
        <f>Z4049-SUM(Z4025,Z4011,Z3990,Z3967,Z3946,Z3924)</f>
        <v/>
      </c>
      <c r="AA4052">
        <f>AA4049-SUM(AA4025,AA4011,AA3990,AA3967,AA3946,AA3924)</f>
        <v/>
      </c>
      <c r="AB4052">
        <f>AB4049-SUM(AB4025,AB4011,AB3990,AB3967,AB3946,AB3924)</f>
        <v/>
      </c>
      <c r="AC4052">
        <f>AC4049-SUM(AC4025,AC4011,AC3990,AC3967,AC3946,AC3924)</f>
        <v/>
      </c>
      <c r="AE4052">
        <f>AE4049-SUM(AE4025,AE4011,AE3990,AE3967,AE3946,AE3924)</f>
        <v/>
      </c>
      <c r="AF4052">
        <f>AF4049-SUM(AF4025,AF4011,AF3990,AF3967,AF3946,AF3924)</f>
        <v/>
      </c>
      <c r="AG4052">
        <f>AG4049-SUM(AG4025,AG4011,AG3990,AG3967,AG3946,AG3924)</f>
        <v/>
      </c>
      <c r="AH4052">
        <f>AH4049-SUM(AH4025,AH4011,AH3990,AH3967,AH3946,AH3924)</f>
        <v/>
      </c>
      <c r="AJ4052">
        <f>AJ4049-SUM(AJ4025,AJ4011,AJ3990,AJ3967,AJ3946,AJ3924)</f>
        <v/>
      </c>
      <c r="AK4052">
        <f>AK4049-SUM(AK4025,AK4011,AK3990,AK3967,AK3946,AK3924)</f>
        <v/>
      </c>
      <c r="AL4052">
        <f>AL4049-SUM(AL4025,AL4011,AL3990,AL3967,AL3946,AL3924)</f>
        <v/>
      </c>
      <c r="AM4052">
        <f>AM4049-SUM(AM4025,AM4011,AM3990,AM3967,AM3946,AM3924)</f>
        <v/>
      </c>
      <c r="AO4052">
        <f>AO4049-SUM(AO4025,AO4011,AO3990,AO3967,AO3946,AO3924)</f>
        <v/>
      </c>
      <c r="AP4052">
        <f>AP4049-SUM(AP4025,AP4011,AP3990,AP3967,AP3946,AP3924)</f>
        <v/>
      </c>
      <c r="AQ4052">
        <f>AQ4049-SUM(AQ4025,AQ4011,AQ3990,AQ3967,AQ3946,AQ3924)</f>
        <v/>
      </c>
    </row>
    <row r="4053">
      <c r="A4053" t="inlineStr">
        <is>
          <t>Link check</t>
        </is>
      </c>
    </row>
    <row r="4055">
      <c r="A4055" t="inlineStr">
        <is>
          <t>Net income</t>
        </is>
      </c>
    </row>
    <row r="4056">
      <c r="A4056" t="inlineStr">
        <is>
          <t>Operating activities</t>
        </is>
      </c>
    </row>
    <row r="4057">
      <c r="A4057" t="inlineStr">
        <is>
          <t>Fee-related earnings</t>
        </is>
      </c>
      <c r="C4057" t="inlineStr">
        <is>
          <t>Million</t>
        </is>
      </c>
      <c r="D4057" t="inlineStr">
        <is>
          <t>QQQQ</t>
        </is>
      </c>
      <c r="F4057" t="n">
        <v>108</v>
      </c>
      <c r="G4057" t="n">
        <v>127</v>
      </c>
      <c r="H4057" t="n">
        <v>126</v>
      </c>
      <c r="I4057" t="n">
        <v>158</v>
      </c>
      <c r="J4057" t="n">
        <v>519</v>
      </c>
      <c r="K4057" t="n">
        <v>185</v>
      </c>
      <c r="L4057" t="n">
        <v>191</v>
      </c>
      <c r="M4057" t="n">
        <v>173</v>
      </c>
      <c r="N4057" t="n">
        <v>165</v>
      </c>
      <c r="O4057" t="n">
        <v>712</v>
      </c>
      <c r="P4057" t="n">
        <v>163</v>
      </c>
      <c r="Q4057" t="n">
        <v>231</v>
      </c>
      <c r="R4057" t="n">
        <v>186</v>
      </c>
      <c r="S4057" t="n">
        <v>316</v>
      </c>
      <c r="T4057" t="n">
        <v>896</v>
      </c>
      <c r="U4057" t="n">
        <v>343</v>
      </c>
      <c r="V4057" t="n">
        <v>239</v>
      </c>
      <c r="W4057" t="n">
        <v>320</v>
      </c>
      <c r="X4057" t="n">
        <v>227</v>
      </c>
      <c r="Y4057" t="n">
        <v>1129</v>
      </c>
      <c r="Z4057" t="n">
        <v>238</v>
      </c>
      <c r="AA4057" t="n">
        <v>263</v>
      </c>
      <c r="AB4057" t="n">
        <v>306</v>
      </c>
      <c r="AC4057" t="n">
        <v>394</v>
      </c>
      <c r="AD4057" t="n">
        <v>1201</v>
      </c>
      <c r="AE4057" t="n">
        <v>321</v>
      </c>
      <c r="AF4057" t="n">
        <v>324</v>
      </c>
      <c r="AG4057" t="n">
        <v>372</v>
      </c>
      <c r="AH4057" t="n">
        <v>411</v>
      </c>
      <c r="AI4057" t="n">
        <v>1428</v>
      </c>
      <c r="AJ4057" t="n">
        <v>413</v>
      </c>
      <c r="AK4057" t="n">
        <v>483</v>
      </c>
      <c r="AL4057" t="n">
        <v>451</v>
      </c>
      <c r="AM4057" t="n">
        <v>552</v>
      </c>
      <c r="AN4057" t="n">
        <v>1899</v>
      </c>
      <c r="AO4057" t="n">
        <v>501</v>
      </c>
      <c r="AP4057" t="n">
        <v>525</v>
      </c>
      <c r="AQ4057" t="n">
        <v>531</v>
      </c>
    </row>
    <row r="4058">
      <c r="A4058" t="inlineStr">
        <is>
          <t>Invested capital</t>
        </is>
      </c>
      <c r="C4058" t="inlineStr">
        <is>
          <t>Million</t>
        </is>
      </c>
      <c r="D4058" t="inlineStr">
        <is>
          <t>QQQQ</t>
        </is>
      </c>
      <c r="F4058" t="n">
        <v>285</v>
      </c>
      <c r="G4058" t="n">
        <v>207</v>
      </c>
      <c r="H4058" t="n">
        <v>272</v>
      </c>
      <c r="I4058" t="n">
        <v>402</v>
      </c>
      <c r="J4058" t="n">
        <v>1166</v>
      </c>
      <c r="K4058" t="n">
        <v>306</v>
      </c>
      <c r="L4058" t="n">
        <v>323</v>
      </c>
      <c r="M4058" t="n">
        <v>318</v>
      </c>
      <c r="N4058" t="n">
        <v>504</v>
      </c>
      <c r="O4058" t="n">
        <v>1453</v>
      </c>
      <c r="P4058" t="n">
        <v>294</v>
      </c>
      <c r="Q4058" t="n">
        <v>331</v>
      </c>
      <c r="R4058" t="n">
        <v>378</v>
      </c>
      <c r="S4058" t="n">
        <v>521</v>
      </c>
      <c r="T4058" t="n">
        <v>1524</v>
      </c>
      <c r="U4058" t="n">
        <v>334</v>
      </c>
      <c r="V4058" t="n">
        <v>417</v>
      </c>
      <c r="W4058" t="n">
        <v>364</v>
      </c>
      <c r="X4058" t="n">
        <v>453</v>
      </c>
      <c r="Y4058" t="n">
        <v>1568</v>
      </c>
      <c r="Z4058" t="n">
        <v>505</v>
      </c>
      <c r="AA4058" t="n">
        <v>405</v>
      </c>
      <c r="AB4058" t="n">
        <v>356</v>
      </c>
      <c r="AC4058" t="n">
        <v>444</v>
      </c>
      <c r="AD4058" t="n">
        <v>1710</v>
      </c>
      <c r="AE4058" t="n">
        <v>397</v>
      </c>
      <c r="AF4058" t="n">
        <v>333</v>
      </c>
      <c r="AG4058" t="n">
        <v>478</v>
      </c>
      <c r="AH4058" t="n">
        <v>644</v>
      </c>
      <c r="AI4058" t="n">
        <v>1852</v>
      </c>
      <c r="AJ4058" t="n">
        <v>364</v>
      </c>
      <c r="AK4058" t="n">
        <v>330</v>
      </c>
      <c r="AL4058" t="n">
        <v>483</v>
      </c>
      <c r="AM4058" t="n">
        <v>685</v>
      </c>
      <c r="AN4058" t="n">
        <v>1862</v>
      </c>
      <c r="AO4058" t="n">
        <v>612</v>
      </c>
      <c r="AP4058" t="n">
        <v>629</v>
      </c>
      <c r="AQ4058" t="n">
        <v>685</v>
      </c>
    </row>
    <row r="4059">
      <c r="A4059" t="inlineStr">
        <is>
          <t>Total</t>
        </is>
      </c>
      <c r="C4059" t="inlineStr">
        <is>
          <t>Million</t>
        </is>
      </c>
      <c r="D4059" t="inlineStr">
        <is>
          <t>QQQQ</t>
        </is>
      </c>
      <c r="F4059" t="n">
        <v>393</v>
      </c>
      <c r="G4059" t="n">
        <v>334</v>
      </c>
      <c r="H4059" t="n">
        <v>398</v>
      </c>
      <c r="I4059" t="n">
        <v>560</v>
      </c>
      <c r="J4059" t="n">
        <v>1685</v>
      </c>
      <c r="K4059" t="n">
        <v>491</v>
      </c>
      <c r="L4059" t="n">
        <v>514</v>
      </c>
      <c r="M4059" t="n">
        <v>491</v>
      </c>
      <c r="N4059" t="n">
        <v>669</v>
      </c>
      <c r="O4059" t="n">
        <v>2165</v>
      </c>
      <c r="P4059" t="n">
        <v>457</v>
      </c>
      <c r="Q4059" t="n">
        <v>562</v>
      </c>
      <c r="R4059" t="n">
        <v>564</v>
      </c>
      <c r="S4059" t="n">
        <v>837</v>
      </c>
      <c r="T4059" t="n">
        <v>2420</v>
      </c>
      <c r="U4059" t="n">
        <v>677</v>
      </c>
      <c r="V4059" t="n">
        <v>656</v>
      </c>
      <c r="W4059" t="n">
        <v>684</v>
      </c>
      <c r="X4059" t="n">
        <v>680</v>
      </c>
      <c r="Y4059" t="n">
        <v>2697</v>
      </c>
      <c r="Z4059" t="n">
        <v>743</v>
      </c>
      <c r="AA4059" t="n">
        <v>668</v>
      </c>
      <c r="AB4059" t="n">
        <v>662</v>
      </c>
      <c r="AC4059" t="n">
        <v>838</v>
      </c>
      <c r="AD4059" t="n">
        <v>2911</v>
      </c>
      <c r="AE4059" t="n">
        <v>718</v>
      </c>
      <c r="AF4059" t="n">
        <v>657</v>
      </c>
      <c r="AG4059" t="n">
        <v>850</v>
      </c>
      <c r="AH4059" t="n">
        <v>1055</v>
      </c>
      <c r="AI4059" t="n">
        <v>3280</v>
      </c>
      <c r="AJ4059" t="n">
        <v>777</v>
      </c>
      <c r="AK4059" t="n">
        <v>813</v>
      </c>
      <c r="AL4059" t="n">
        <v>934</v>
      </c>
      <c r="AM4059" t="n">
        <v>1237</v>
      </c>
      <c r="AN4059" t="n">
        <v>3761</v>
      </c>
      <c r="AO4059" t="n">
        <v>1113</v>
      </c>
      <c r="AP4059" t="n">
        <v>1154</v>
      </c>
      <c r="AQ4059" t="n">
        <v>1216</v>
      </c>
      <c r="AR4059" t="n">
        <v>1135</v>
      </c>
      <c r="AS4059" t="n">
        <v>4618</v>
      </c>
    </row>
    <row r="4060">
      <c r="A4060" t="inlineStr">
        <is>
          <t>Total-c</t>
        </is>
      </c>
      <c r="F4060">
        <f>SUM(F4057:F4058)</f>
        <v/>
      </c>
      <c r="G4060">
        <f>SUM(G4057:G4058)</f>
        <v/>
      </c>
      <c r="H4060">
        <f>SUM(H4057:H4058)</f>
        <v/>
      </c>
      <c r="I4060">
        <f>SUM(I4057:I4058)</f>
        <v/>
      </c>
      <c r="J4060">
        <f>SUM(J4057:J4058)</f>
        <v/>
      </c>
      <c r="K4060">
        <f>SUM(K4057:K4058)</f>
        <v/>
      </c>
      <c r="L4060">
        <f>SUM(L4057:L4058)</f>
        <v/>
      </c>
      <c r="M4060">
        <f>SUM(M4057:M4058)</f>
        <v/>
      </c>
      <c r="N4060">
        <f>SUM(N4057:N4058)</f>
        <v/>
      </c>
      <c r="O4060">
        <f>SUM(O4057:O4058)</f>
        <v/>
      </c>
      <c r="P4060">
        <f>SUM(P4057:P4058)</f>
        <v/>
      </c>
      <c r="Q4060">
        <f>SUM(Q4057:Q4058)</f>
        <v/>
      </c>
      <c r="R4060">
        <f>SUM(R4057:R4058)</f>
        <v/>
      </c>
      <c r="S4060">
        <f>SUM(S4057:S4058)</f>
        <v/>
      </c>
      <c r="T4060">
        <f>SUM(T4057:T4058)</f>
        <v/>
      </c>
      <c r="U4060">
        <f>SUM(U4057:U4058)</f>
        <v/>
      </c>
      <c r="V4060">
        <f>SUM(V4057:V4058)</f>
        <v/>
      </c>
      <c r="W4060">
        <f>SUM(W4057:W4058)</f>
        <v/>
      </c>
      <c r="X4060">
        <f>SUM(X4057:X4058)</f>
        <v/>
      </c>
      <c r="Y4060">
        <f>SUM(Y4057:Y4058)</f>
        <v/>
      </c>
      <c r="Z4060">
        <f>SUM(Z4057:Z4058)</f>
        <v/>
      </c>
      <c r="AA4060">
        <f>SUM(AA4057:AA4058)</f>
        <v/>
      </c>
      <c r="AB4060">
        <f>SUM(AB4057:AB4058)</f>
        <v/>
      </c>
      <c r="AC4060">
        <f>SUM(AC4057:AC4058)</f>
        <v/>
      </c>
      <c r="AD4060">
        <f>SUM(AD4057:AD4058)</f>
        <v/>
      </c>
      <c r="AE4060">
        <f>SUM(AE4057:AE4058)</f>
        <v/>
      </c>
      <c r="AF4060">
        <f>SUM(AF4057:AF4058)</f>
        <v/>
      </c>
      <c r="AG4060">
        <f>SUM(AG4057:AG4058)</f>
        <v/>
      </c>
      <c r="AH4060">
        <f>SUM(AH4057:AH4058)</f>
        <v/>
      </c>
      <c r="AI4060">
        <f>SUM(AI4057:AI4058)</f>
        <v/>
      </c>
      <c r="AJ4060">
        <f>SUM(AJ4057:AJ4058)</f>
        <v/>
      </c>
      <c r="AK4060">
        <f>SUM(AK4057:AK4058)</f>
        <v/>
      </c>
      <c r="AL4060">
        <f>SUM(AL4057:AL4058)</f>
        <v/>
      </c>
      <c r="AM4060">
        <f>SUM(AM4057:AM4058)</f>
        <v/>
      </c>
      <c r="AN4060">
        <f>SUM(AN4057:AN4058)</f>
        <v/>
      </c>
      <c r="AO4060">
        <f>SUM(AO4057:AO4058)</f>
        <v/>
      </c>
      <c r="AP4060">
        <f>SUM(AP4057:AP4058)</f>
        <v/>
      </c>
      <c r="AQ4060">
        <f>SUM(AQ4057:AQ4058)</f>
        <v/>
      </c>
    </row>
    <row r="4061">
      <c r="A4061" t="inlineStr">
        <is>
          <t>Sum check</t>
        </is>
      </c>
      <c r="F4061">
        <f>F4059-F4060</f>
        <v/>
      </c>
      <c r="G4061">
        <f>G4059-G4060</f>
        <v/>
      </c>
      <c r="H4061">
        <f>H4059-H4060</f>
        <v/>
      </c>
      <c r="I4061">
        <f>I4059-I4060</f>
        <v/>
      </c>
      <c r="J4061">
        <f>J4059-J4060</f>
        <v/>
      </c>
      <c r="K4061">
        <f>K4059-K4060</f>
        <v/>
      </c>
      <c r="L4061">
        <f>L4059-L4060</f>
        <v/>
      </c>
      <c r="M4061">
        <f>M4059-M4060</f>
        <v/>
      </c>
      <c r="N4061">
        <f>N4059-N4060</f>
        <v/>
      </c>
      <c r="O4061">
        <f>O4059-O4060</f>
        <v/>
      </c>
      <c r="P4061">
        <f>P4059-P4060</f>
        <v/>
      </c>
      <c r="Q4061">
        <f>Q4059-Q4060</f>
        <v/>
      </c>
      <c r="R4061">
        <f>R4059-R4060</f>
        <v/>
      </c>
      <c r="S4061">
        <f>S4059-S4060</f>
        <v/>
      </c>
      <c r="T4061">
        <f>T4059-T4060</f>
        <v/>
      </c>
      <c r="U4061">
        <f>U4059-U4060</f>
        <v/>
      </c>
      <c r="V4061">
        <f>V4059-V4060</f>
        <v/>
      </c>
      <c r="W4061">
        <f>W4059-W4060</f>
        <v/>
      </c>
      <c r="X4061">
        <f>X4059-X4060</f>
        <v/>
      </c>
      <c r="Y4061">
        <f>Y4059-Y4060</f>
        <v/>
      </c>
      <c r="Z4061">
        <f>Z4059-Z4060</f>
        <v/>
      </c>
      <c r="AA4061">
        <f>AA4059-AA4060</f>
        <v/>
      </c>
      <c r="AB4061">
        <f>AB4059-AB4060</f>
        <v/>
      </c>
      <c r="AC4061">
        <f>AC4059-AC4060</f>
        <v/>
      </c>
      <c r="AD4061">
        <f>AD4059-AD4060</f>
        <v/>
      </c>
      <c r="AE4061">
        <f>AE4059-AE4060</f>
        <v/>
      </c>
      <c r="AF4061">
        <f>AF4059-AF4060</f>
        <v/>
      </c>
      <c r="AG4061">
        <f>AG4059-AG4060</f>
        <v/>
      </c>
      <c r="AH4061">
        <f>AH4059-AH4060</f>
        <v/>
      </c>
      <c r="AI4061">
        <f>AI4059-AI4060</f>
        <v/>
      </c>
      <c r="AJ4061">
        <f>AJ4059-AJ4060</f>
        <v/>
      </c>
      <c r="AK4061">
        <f>AK4059-AK4060</f>
        <v/>
      </c>
      <c r="AL4061">
        <f>AL4059-AL4060</f>
        <v/>
      </c>
      <c r="AM4061">
        <f>AM4059-AM4060</f>
        <v/>
      </c>
      <c r="AN4061">
        <f>AN4059-AN4060</f>
        <v/>
      </c>
      <c r="AO4061">
        <f>AO4059-AO4060</f>
        <v/>
      </c>
      <c r="AP4061">
        <f>AP4059-AP4060</f>
        <v/>
      </c>
      <c r="AQ4061">
        <f>AQ4059-AQ4060</f>
        <v/>
      </c>
    </row>
    <row r="4062">
      <c r="A4062" t="inlineStr">
        <is>
          <t>Link check</t>
        </is>
      </c>
      <c r="S4062">
        <f>S4059-S1560</f>
        <v/>
      </c>
      <c r="T4062">
        <f>T4059-T1560</f>
        <v/>
      </c>
      <c r="U4062">
        <f>U4059-U1560</f>
        <v/>
      </c>
      <c r="V4062">
        <f>V4059-V1560</f>
        <v/>
      </c>
      <c r="W4062">
        <f>W4059-W1560</f>
        <v/>
      </c>
      <c r="X4062">
        <f>X4059-X1560</f>
        <v/>
      </c>
      <c r="Y4062">
        <f>Y4059-Y1560</f>
        <v/>
      </c>
      <c r="Z4062">
        <f>Z4059-Z1560</f>
        <v/>
      </c>
      <c r="AA4062">
        <f>AA4059-AA1560</f>
        <v/>
      </c>
      <c r="AB4062">
        <f>AB4059-AB1560</f>
        <v/>
      </c>
      <c r="AC4062">
        <f>AC4059-AC1560</f>
        <v/>
      </c>
      <c r="AD4062">
        <f>AD4059-AD1560</f>
        <v/>
      </c>
      <c r="AE4062">
        <f>AE4059-AE1560</f>
        <v/>
      </c>
      <c r="AF4062">
        <f>AF4059-AF1560</f>
        <v/>
      </c>
      <c r="AG4062">
        <f>AG4059-AG1560</f>
        <v/>
      </c>
      <c r="AH4062">
        <f>AH4059-AH1560</f>
        <v/>
      </c>
      <c r="AI4062">
        <f>AI4059-AI1560</f>
        <v/>
      </c>
      <c r="AJ4062">
        <f>AJ4059-AJ1560</f>
        <v/>
      </c>
      <c r="AK4062">
        <f>AK4059-AK1560</f>
        <v/>
      </c>
      <c r="AL4062">
        <f>AL4059-AL1560</f>
        <v/>
      </c>
      <c r="AM4062">
        <f>AM4059-AM1560</f>
        <v/>
      </c>
      <c r="AN4062">
        <f>AN4059-AN1560</f>
        <v/>
      </c>
      <c r="AO4062">
        <f>AO4059-AO1560</f>
        <v/>
      </c>
      <c r="AP4062">
        <f>AP4059-AP1560</f>
        <v/>
      </c>
      <c r="AQ4062">
        <f>AQ4059-AQ1560</f>
        <v/>
      </c>
      <c r="AR4062">
        <f>AR4059-AR1560</f>
        <v/>
      </c>
      <c r="AS4062">
        <f>AS4059-AS1560</f>
        <v/>
      </c>
    </row>
    <row r="4064">
      <c r="A4064" t="inlineStr">
        <is>
          <t>Realized carried interest, net</t>
        </is>
      </c>
      <c r="C4064" t="inlineStr">
        <is>
          <t>Million</t>
        </is>
      </c>
      <c r="D4064" t="inlineStr">
        <is>
          <t>QQQQ</t>
        </is>
      </c>
      <c r="F4064" t="n">
        <v>2</v>
      </c>
      <c r="G4064" t="n">
        <v>15</v>
      </c>
      <c r="H4064" t="n">
        <v>15</v>
      </c>
      <c r="J4064" t="n">
        <v>32</v>
      </c>
      <c r="N4064" t="n">
        <v>149</v>
      </c>
      <c r="O4064" t="n">
        <v>149</v>
      </c>
      <c r="P4064" t="n">
        <v>3</v>
      </c>
      <c r="R4064" t="n">
        <v>25</v>
      </c>
      <c r="S4064" t="n">
        <v>46</v>
      </c>
      <c r="T4064" t="n">
        <v>74</v>
      </c>
      <c r="U4064" t="n">
        <v>20</v>
      </c>
      <c r="V4064" t="n">
        <v>2</v>
      </c>
      <c r="X4064" t="n">
        <v>166</v>
      </c>
      <c r="Y4064" t="n">
        <v>188</v>
      </c>
      <c r="Z4064" t="n">
        <v>85</v>
      </c>
      <c r="AA4064" t="n">
        <v>137</v>
      </c>
      <c r="AB4064" t="n">
        <v>39</v>
      </c>
      <c r="AC4064" t="n">
        <v>135</v>
      </c>
      <c r="AD4064" t="n">
        <v>396</v>
      </c>
      <c r="AE4064" t="n">
        <v>59</v>
      </c>
      <c r="AF4064" t="n">
        <v>31</v>
      </c>
      <c r="AG4064" t="n">
        <v>27</v>
      </c>
      <c r="AH4064" t="n">
        <v>231</v>
      </c>
      <c r="AI4064" t="n">
        <v>348</v>
      </c>
      <c r="AJ4064" t="n">
        <v>223</v>
      </c>
      <c r="AK4064" t="n">
        <v>205</v>
      </c>
      <c r="AL4064" t="n">
        <v>146</v>
      </c>
      <c r="AM4064" t="n">
        <v>141</v>
      </c>
      <c r="AN4064" t="n">
        <v>715</v>
      </c>
      <c r="AO4064" t="n">
        <v>128</v>
      </c>
      <c r="AP4064" t="n">
        <v>48</v>
      </c>
      <c r="AQ4064" t="n">
        <v>99</v>
      </c>
      <c r="AR4064" t="n">
        <v>280</v>
      </c>
      <c r="AS4064" t="n">
        <v>555</v>
      </c>
    </row>
    <row r="4065">
      <c r="A4065" t="inlineStr">
        <is>
          <t>Realized disposition gains</t>
        </is>
      </c>
      <c r="C4065" t="inlineStr">
        <is>
          <t>Million</t>
        </is>
      </c>
      <c r="D4065" t="inlineStr">
        <is>
          <t>QQQQ</t>
        </is>
      </c>
      <c r="G4065" t="n">
        <v>-20</v>
      </c>
      <c r="H4065" t="n">
        <v>20</v>
      </c>
      <c r="I4065" t="n">
        <v>302</v>
      </c>
      <c r="J4065" t="n">
        <v>305</v>
      </c>
      <c r="K4065" t="n">
        <v>19</v>
      </c>
      <c r="L4065" t="n">
        <v>-6</v>
      </c>
      <c r="M4065" t="n">
        <v>161</v>
      </c>
      <c r="N4065" t="n">
        <v>17</v>
      </c>
      <c r="O4065" t="n">
        <v>191</v>
      </c>
      <c r="P4065" t="n">
        <v>131</v>
      </c>
      <c r="Q4065" t="n">
        <v>-34</v>
      </c>
      <c r="R4065" t="n">
        <v>35</v>
      </c>
      <c r="S4065" t="n">
        <v>142</v>
      </c>
      <c r="T4065" t="n">
        <v>309</v>
      </c>
      <c r="U4065" t="n">
        <v>72</v>
      </c>
      <c r="V4065" t="n">
        <v>43</v>
      </c>
      <c r="W4065" t="n">
        <v>14</v>
      </c>
      <c r="X4065" t="n">
        <v>37</v>
      </c>
      <c r="Y4065" t="n">
        <v>166</v>
      </c>
      <c r="Z4065" t="n">
        <v>-9</v>
      </c>
      <c r="AA4065" t="n">
        <v>314</v>
      </c>
      <c r="AB4065" t="n">
        <v>-46</v>
      </c>
      <c r="AC4065" t="n">
        <v>81</v>
      </c>
      <c r="AD4065" t="n">
        <v>340</v>
      </c>
      <c r="AE4065" t="n">
        <v>9</v>
      </c>
      <c r="AF4065" t="n">
        <v>-1</v>
      </c>
      <c r="AG4065" t="n">
        <v>13</v>
      </c>
      <c r="AH4065" t="n">
        <v>-52</v>
      </c>
      <c r="AI4065" t="n">
        <v>-31</v>
      </c>
      <c r="AJ4065" t="n">
        <v>120</v>
      </c>
      <c r="AK4065" t="n">
        <v>91</v>
      </c>
      <c r="AL4065" t="n">
        <v>89</v>
      </c>
      <c r="AM4065" t="n">
        <v>57</v>
      </c>
      <c r="AN4065" t="n">
        <v>357</v>
      </c>
      <c r="AO4065" t="n">
        <v>165</v>
      </c>
      <c r="AP4065" t="n">
        <v>27</v>
      </c>
      <c r="AQ4065" t="n">
        <v>14</v>
      </c>
      <c r="AR4065" t="n">
        <v>121</v>
      </c>
      <c r="AS4065" t="n">
        <v>327</v>
      </c>
    </row>
    <row r="4066">
      <c r="A4066" t="inlineStr">
        <is>
          <t>Fair value changes</t>
        </is>
      </c>
      <c r="C4066" t="inlineStr">
        <is>
          <t>Million</t>
        </is>
      </c>
      <c r="D4066" t="inlineStr">
        <is>
          <t>QQQQ</t>
        </is>
      </c>
      <c r="F4066" t="n">
        <v>639</v>
      </c>
      <c r="G4066" t="n">
        <v>268</v>
      </c>
      <c r="H4066" t="n">
        <v>120</v>
      </c>
      <c r="I4066" t="n">
        <v>114</v>
      </c>
      <c r="J4066" t="n">
        <v>1138</v>
      </c>
      <c r="K4066" t="n">
        <v>65</v>
      </c>
      <c r="L4066" t="n">
        <v>5</v>
      </c>
      <c r="M4066" t="n">
        <v>-104</v>
      </c>
      <c r="N4066" t="n">
        <v>-311</v>
      </c>
      <c r="O4066" t="n">
        <v>-345</v>
      </c>
      <c r="P4066" t="n">
        <v>-353</v>
      </c>
      <c r="Q4066" t="n">
        <v>-94</v>
      </c>
      <c r="R4066" t="n">
        <v>-137</v>
      </c>
      <c r="S4066" t="n">
        <v>368</v>
      </c>
      <c r="T4066" t="n">
        <v>-216</v>
      </c>
      <c r="U4066" t="n">
        <v>167</v>
      </c>
      <c r="V4066" t="n">
        <v>408</v>
      </c>
      <c r="W4066" t="n">
        <v>-280</v>
      </c>
      <c r="X4066" t="n">
        <v>386</v>
      </c>
      <c r="Y4066" t="n">
        <v>681</v>
      </c>
      <c r="Z4066" t="n">
        <v>143</v>
      </c>
      <c r="AA4066" t="n">
        <v>-304</v>
      </c>
      <c r="AB4066" t="n">
        <v>114</v>
      </c>
      <c r="AC4066" t="n">
        <v>232</v>
      </c>
      <c r="AD4066" t="n">
        <v>185</v>
      </c>
      <c r="AE4066" t="n">
        <v>-607</v>
      </c>
      <c r="AF4066" t="n">
        <v>-978</v>
      </c>
      <c r="AG4066" t="n">
        <v>-340</v>
      </c>
      <c r="AH4066" t="n">
        <v>-98</v>
      </c>
      <c r="AI4066" t="n">
        <v>-2023</v>
      </c>
      <c r="AJ4066" t="n">
        <v>617</v>
      </c>
      <c r="AK4066" t="n">
        <v>225</v>
      </c>
      <c r="AL4066" t="n">
        <v>255</v>
      </c>
      <c r="AM4066" t="n">
        <v>290</v>
      </c>
      <c r="AN4066" t="n">
        <v>1387</v>
      </c>
      <c r="AO4066" t="n">
        <v>663</v>
      </c>
      <c r="AP4066" t="n">
        <v>-65</v>
      </c>
      <c r="AQ4066" t="n">
        <v>-135</v>
      </c>
      <c r="AR4066" t="n">
        <v>-1644</v>
      </c>
      <c r="AS4066" t="n">
        <v>-1181</v>
      </c>
    </row>
    <row r="4067">
      <c r="A4067" t="inlineStr">
        <is>
          <t>Depreciation and amortization</t>
        </is>
      </c>
      <c r="C4067" t="inlineStr">
        <is>
          <t>Million</t>
        </is>
      </c>
      <c r="D4067" t="inlineStr">
        <is>
          <t>QQQQ</t>
        </is>
      </c>
      <c r="F4067" t="n">
        <v>-182</v>
      </c>
      <c r="G4067" t="n">
        <v>-197</v>
      </c>
      <c r="H4067" t="n">
        <v>-188</v>
      </c>
      <c r="I4067" t="n">
        <v>-213</v>
      </c>
      <c r="J4067" t="n">
        <v>-780</v>
      </c>
      <c r="K4067" t="n">
        <v>-206</v>
      </c>
      <c r="L4067" t="n">
        <v>-227</v>
      </c>
      <c r="M4067" t="n">
        <v>-222</v>
      </c>
      <c r="N4067" t="n">
        <v>-245</v>
      </c>
      <c r="O4067" t="n">
        <v>-900</v>
      </c>
      <c r="P4067" t="n">
        <v>-201</v>
      </c>
      <c r="Q4067" t="n">
        <v>-217</v>
      </c>
      <c r="R4067" t="n">
        <v>-221</v>
      </c>
      <c r="S4067" t="n">
        <v>-256</v>
      </c>
      <c r="T4067" t="n">
        <v>-895</v>
      </c>
      <c r="U4067" t="n">
        <v>-273</v>
      </c>
      <c r="V4067" t="n">
        <v>-266</v>
      </c>
      <c r="W4067" t="n">
        <v>-302</v>
      </c>
      <c r="X4067" t="n">
        <v>-266</v>
      </c>
      <c r="Y4067" t="n">
        <v>-1107</v>
      </c>
      <c r="Z4067" t="n">
        <v>-313</v>
      </c>
      <c r="AA4067" t="n">
        <v>-363</v>
      </c>
      <c r="AB4067" t="n">
        <v>-347</v>
      </c>
      <c r="AC4067" t="n">
        <v>-410</v>
      </c>
      <c r="AD4067" t="n">
        <v>-1433</v>
      </c>
      <c r="AE4067" t="n">
        <v>-436</v>
      </c>
      <c r="AF4067" t="n">
        <v>-402</v>
      </c>
      <c r="AG4067" t="n">
        <v>-446</v>
      </c>
      <c r="AH4067" t="n">
        <v>-445</v>
      </c>
      <c r="AI4067" t="n">
        <v>-1729</v>
      </c>
      <c r="AJ4067" t="n">
        <v>-454</v>
      </c>
      <c r="AK4067" t="n">
        <v>-449</v>
      </c>
      <c r="AL4067" t="n">
        <v>-449</v>
      </c>
      <c r="AM4067" t="n">
        <v>-483</v>
      </c>
      <c r="AN4067" t="n">
        <v>-1835</v>
      </c>
      <c r="AO4067" t="n">
        <v>-511</v>
      </c>
      <c r="AP4067" t="n">
        <v>-516</v>
      </c>
      <c r="AQ4067" t="n">
        <v>-559</v>
      </c>
      <c r="AR4067" t="n">
        <v>-564</v>
      </c>
      <c r="AS4067" t="n">
        <v>-2150</v>
      </c>
    </row>
    <row r="4068">
      <c r="A4068" t="inlineStr">
        <is>
          <t>Deferred income taxes</t>
        </is>
      </c>
      <c r="C4068" t="inlineStr">
        <is>
          <t>Million</t>
        </is>
      </c>
      <c r="D4068" t="inlineStr">
        <is>
          <t>QQQQ</t>
        </is>
      </c>
      <c r="F4068" t="n">
        <v>-123</v>
      </c>
      <c r="G4068" t="n">
        <v>245</v>
      </c>
      <c r="H4068" t="n">
        <v>-76</v>
      </c>
      <c r="I4068" t="n">
        <v>-85</v>
      </c>
      <c r="J4068" t="n">
        <v>-39</v>
      </c>
      <c r="K4068" t="n">
        <v>-112</v>
      </c>
      <c r="L4068" t="n">
        <v>-101</v>
      </c>
      <c r="M4068" t="n">
        <v>710</v>
      </c>
      <c r="N4068" t="n">
        <v>-106</v>
      </c>
      <c r="O4068" t="n">
        <v>391</v>
      </c>
      <c r="P4068" t="n">
        <v>-74</v>
      </c>
      <c r="Q4068" t="n">
        <v>8</v>
      </c>
      <c r="R4068" t="n">
        <v>-38</v>
      </c>
      <c r="S4068" t="n">
        <v>-91</v>
      </c>
      <c r="T4068" t="n">
        <v>-230</v>
      </c>
      <c r="U4068" t="n">
        <v>194</v>
      </c>
      <c r="V4068" t="n">
        <v>-163</v>
      </c>
      <c r="W4068" t="n">
        <v>47</v>
      </c>
      <c r="X4068" t="n">
        <v>881</v>
      </c>
      <c r="Y4068" t="n">
        <v>959</v>
      </c>
      <c r="Z4068" t="n">
        <v>-34</v>
      </c>
      <c r="AA4068" t="n">
        <v>-53</v>
      </c>
      <c r="AB4068" t="n">
        <v>525</v>
      </c>
      <c r="AC4068" t="n">
        <v>-30</v>
      </c>
      <c r="AD4068" t="n">
        <v>408</v>
      </c>
      <c r="AE4068" t="n">
        <v>-36</v>
      </c>
      <c r="AF4068" t="n">
        <v>37</v>
      </c>
      <c r="AG4068" t="n">
        <v>68</v>
      </c>
      <c r="AH4068" t="n">
        <v>-48</v>
      </c>
      <c r="AI4068" t="n">
        <v>21</v>
      </c>
      <c r="AJ4068" t="n">
        <v>-48</v>
      </c>
      <c r="AK4068" t="n">
        <v>-69</v>
      </c>
      <c r="AL4068" t="n">
        <v>-178</v>
      </c>
      <c r="AM4068" t="n">
        <v>-124</v>
      </c>
      <c r="AN4068" t="n">
        <v>-419</v>
      </c>
      <c r="AO4068" t="n">
        <v>-199</v>
      </c>
      <c r="AP4068" t="n">
        <v>-58</v>
      </c>
      <c r="AQ4068" t="n">
        <v>-212</v>
      </c>
      <c r="AR4068" t="n">
        <v>356</v>
      </c>
      <c r="AS4068" t="n">
        <v>-113</v>
      </c>
    </row>
    <row r="4069">
      <c r="A4069" t="inlineStr">
        <is>
          <t>Total</t>
        </is>
      </c>
      <c r="C4069" t="inlineStr">
        <is>
          <t>Million</t>
        </is>
      </c>
      <c r="D4069" t="inlineStr">
        <is>
          <t>QQQQ</t>
        </is>
      </c>
      <c r="F4069" t="n">
        <v>729</v>
      </c>
      <c r="G4069" t="n">
        <v>645</v>
      </c>
      <c r="H4069" t="n">
        <v>289</v>
      </c>
      <c r="I4069" t="n">
        <v>678</v>
      </c>
      <c r="J4069" t="n">
        <v>2341</v>
      </c>
      <c r="K4069" t="n">
        <v>257</v>
      </c>
      <c r="L4069" t="n">
        <v>185</v>
      </c>
      <c r="M4069" t="n">
        <v>1036</v>
      </c>
      <c r="N4069" t="n">
        <v>173</v>
      </c>
      <c r="O4069" t="n">
        <v>1651</v>
      </c>
      <c r="P4069" t="n">
        <v>-37</v>
      </c>
      <c r="Q4069" t="n">
        <v>225</v>
      </c>
      <c r="R4069" t="n">
        <v>228</v>
      </c>
      <c r="S4069" t="n">
        <v>1046</v>
      </c>
      <c r="T4069" t="n">
        <v>1462</v>
      </c>
      <c r="U4069" t="n">
        <v>857</v>
      </c>
      <c r="V4069" t="n">
        <v>680</v>
      </c>
      <c r="W4069" t="n">
        <v>163</v>
      </c>
      <c r="X4069" t="n">
        <v>1884</v>
      </c>
      <c r="Y4069" t="n">
        <v>3584</v>
      </c>
      <c r="Z4069" t="n">
        <v>615</v>
      </c>
      <c r="AA4069" t="n">
        <v>399</v>
      </c>
      <c r="AB4069" t="n">
        <v>947</v>
      </c>
      <c r="AC4069" t="n">
        <v>846</v>
      </c>
      <c r="AD4069" t="n">
        <v>2807</v>
      </c>
      <c r="AE4069" t="n">
        <v>-293</v>
      </c>
      <c r="AF4069" t="n">
        <v>-656</v>
      </c>
      <c r="AG4069" t="n">
        <v>172</v>
      </c>
      <c r="AH4069" t="n">
        <v>643</v>
      </c>
      <c r="AI4069" t="n">
        <v>-134</v>
      </c>
      <c r="AJ4069" t="n">
        <v>1235</v>
      </c>
      <c r="AK4069" t="n">
        <v>816</v>
      </c>
      <c r="AL4069" t="n">
        <v>797</v>
      </c>
      <c r="AM4069" t="n">
        <v>1118</v>
      </c>
      <c r="AN4069" t="n">
        <v>3966</v>
      </c>
      <c r="AO4069" t="n">
        <v>1359</v>
      </c>
      <c r="AP4069" t="n">
        <v>590</v>
      </c>
      <c r="AQ4069" t="n">
        <v>423</v>
      </c>
      <c r="AR4069" t="n">
        <v>-316</v>
      </c>
      <c r="AS4069" t="n">
        <v>2056</v>
      </c>
    </row>
    <row r="4070">
      <c r="A4070" t="inlineStr">
        <is>
          <t>Total-c</t>
        </is>
      </c>
      <c r="F4070">
        <f>F4059+SUM(F4064:F4068)</f>
        <v/>
      </c>
      <c r="G4070">
        <f>G4059+SUM(G4064:G4068)</f>
        <v/>
      </c>
      <c r="H4070">
        <f>H4059+SUM(H4064:H4068)</f>
        <v/>
      </c>
      <c r="I4070">
        <f>I4059+SUM(I4064:I4068)</f>
        <v/>
      </c>
      <c r="J4070">
        <f>J4059+SUM(J4064:J4068)</f>
        <v/>
      </c>
      <c r="K4070">
        <f>K4059+SUM(K4064:K4068)</f>
        <v/>
      </c>
      <c r="L4070">
        <f>L4059+SUM(L4064:L4068)</f>
        <v/>
      </c>
      <c r="M4070">
        <f>M4059+SUM(M4064:M4068)</f>
        <v/>
      </c>
      <c r="N4070">
        <f>N4059+SUM(N4064:N4068)</f>
        <v/>
      </c>
      <c r="O4070">
        <f>O4059+SUM(O4064:O4068)</f>
        <v/>
      </c>
      <c r="P4070">
        <f>P4059+SUM(P4064:P4068)</f>
        <v/>
      </c>
      <c r="Q4070">
        <f>Q4059+SUM(Q4064:Q4068)</f>
        <v/>
      </c>
      <c r="R4070">
        <f>R4059+SUM(R4064:R4068)</f>
        <v/>
      </c>
      <c r="S4070">
        <f>S4059+SUM(S4064:S4068)</f>
        <v/>
      </c>
      <c r="T4070">
        <f>T4059+SUM(T4064:T4068)</f>
        <v/>
      </c>
      <c r="U4070">
        <f>U4059+SUM(U4064:U4068)</f>
        <v/>
      </c>
      <c r="V4070">
        <f>V4059+SUM(V4064:V4068)</f>
        <v/>
      </c>
      <c r="W4070">
        <f>W4059+SUM(W4064:W4068)</f>
        <v/>
      </c>
      <c r="X4070">
        <f>X4059+SUM(X4064:X4068)</f>
        <v/>
      </c>
      <c r="Y4070">
        <f>Y4059+SUM(Y4064:Y4068)</f>
        <v/>
      </c>
      <c r="Z4070">
        <f>Z4059+SUM(Z4064:Z4068)</f>
        <v/>
      </c>
      <c r="AA4070">
        <f>AA4059+SUM(AA4064:AA4068)</f>
        <v/>
      </c>
      <c r="AB4070">
        <f>AB4059+SUM(AB4064:AB4068)</f>
        <v/>
      </c>
      <c r="AC4070">
        <f>AC4059+SUM(AC4064:AC4068)</f>
        <v/>
      </c>
      <c r="AD4070">
        <f>AD4059+SUM(AD4064:AD4068)</f>
        <v/>
      </c>
      <c r="AE4070">
        <f>AE4059+SUM(AE4064:AE4068)</f>
        <v/>
      </c>
      <c r="AF4070">
        <f>AF4059+SUM(AF4064:AF4068)</f>
        <v/>
      </c>
      <c r="AG4070">
        <f>AG4059+SUM(AG4064:AG4068)</f>
        <v/>
      </c>
      <c r="AH4070">
        <f>AH4059+SUM(AH4064:AH4068)</f>
        <v/>
      </c>
      <c r="AI4070">
        <f>AI4059+SUM(AI4064:AI4068)</f>
        <v/>
      </c>
      <c r="AJ4070">
        <f>AJ4059+SUM(AJ4064:AJ4068)</f>
        <v/>
      </c>
      <c r="AK4070">
        <f>AK4059+SUM(AK4064:AK4068)</f>
        <v/>
      </c>
      <c r="AL4070">
        <f>AL4059+SUM(AL4064:AL4068)</f>
        <v/>
      </c>
      <c r="AM4070">
        <f>AM4059+SUM(AM4064:AM4068)</f>
        <v/>
      </c>
      <c r="AN4070">
        <f>AN4059+SUM(AN4064:AN4068)</f>
        <v/>
      </c>
      <c r="AO4070">
        <f>AO4059+SUM(AO4064:AO4068)</f>
        <v/>
      </c>
      <c r="AP4070">
        <f>AP4059+SUM(AP4064:AP4068)</f>
        <v/>
      </c>
      <c r="AQ4070">
        <f>AQ4059+SUM(AQ4064:AQ4068)</f>
        <v/>
      </c>
      <c r="AR4070">
        <f>AR4059+SUM(AR4064:AR4068)</f>
        <v/>
      </c>
      <c r="AS4070">
        <f>AS4059+SUM(AS4064:AS4068)</f>
        <v/>
      </c>
    </row>
    <row r="4071">
      <c r="A4071" t="inlineStr">
        <is>
          <t>Sum check</t>
        </is>
      </c>
      <c r="F4071">
        <f>F4069-F4070</f>
        <v/>
      </c>
      <c r="G4071">
        <f>G4069-G4070</f>
        <v/>
      </c>
      <c r="H4071">
        <f>H4069-H4070</f>
        <v/>
      </c>
      <c r="I4071">
        <f>I4069-I4070</f>
        <v/>
      </c>
      <c r="J4071">
        <f>J4069-J4070</f>
        <v/>
      </c>
      <c r="K4071">
        <f>K4069-K4070</f>
        <v/>
      </c>
      <c r="L4071">
        <f>L4069-L4070</f>
        <v/>
      </c>
      <c r="M4071">
        <f>M4069-M4070</f>
        <v/>
      </c>
      <c r="N4071">
        <f>N4069-N4070</f>
        <v/>
      </c>
      <c r="O4071">
        <f>O4069-O4070</f>
        <v/>
      </c>
      <c r="P4071">
        <f>P4069-P4070</f>
        <v/>
      </c>
      <c r="Q4071">
        <f>Q4069-Q4070</f>
        <v/>
      </c>
      <c r="R4071">
        <f>R4069-R4070</f>
        <v/>
      </c>
      <c r="S4071">
        <f>S4069-S4070</f>
        <v/>
      </c>
      <c r="T4071">
        <f>T4069-T4070</f>
        <v/>
      </c>
      <c r="U4071">
        <f>U4069-U4070</f>
        <v/>
      </c>
      <c r="V4071">
        <f>V4069-V4070</f>
        <v/>
      </c>
      <c r="W4071">
        <f>W4069-W4070</f>
        <v/>
      </c>
      <c r="X4071">
        <f>X4069-X4070</f>
        <v/>
      </c>
      <c r="Y4071">
        <f>Y4069-Y4070</f>
        <v/>
      </c>
      <c r="Z4071">
        <f>Z4069-Z4070</f>
        <v/>
      </c>
      <c r="AA4071">
        <f>AA4069-AA4070</f>
        <v/>
      </c>
      <c r="AB4071">
        <f>AB4069-AB4070</f>
        <v/>
      </c>
      <c r="AC4071">
        <f>AC4069-AC4070</f>
        <v/>
      </c>
      <c r="AD4071">
        <f>AD4069-AD4070</f>
        <v/>
      </c>
      <c r="AE4071">
        <f>AE4069-AE4070</f>
        <v/>
      </c>
      <c r="AF4071">
        <f>AF4069-AF4070</f>
        <v/>
      </c>
      <c r="AG4071">
        <f>AG4069-AG4070</f>
        <v/>
      </c>
      <c r="AH4071">
        <f>AH4069-AH4070</f>
        <v/>
      </c>
      <c r="AI4071">
        <f>AI4069-AI4070</f>
        <v/>
      </c>
      <c r="AJ4071">
        <f>AJ4069-AJ4070</f>
        <v/>
      </c>
      <c r="AK4071">
        <f>AK4069-AK4070</f>
        <v/>
      </c>
      <c r="AL4071">
        <f>AL4069-AL4070</f>
        <v/>
      </c>
      <c r="AM4071">
        <f>AM4069-AM4070</f>
        <v/>
      </c>
      <c r="AN4071">
        <f>AN4069-AN4070</f>
        <v/>
      </c>
      <c r="AO4071">
        <f>AO4069-AO4070</f>
        <v/>
      </c>
      <c r="AP4071">
        <f>AP4069-AP4070</f>
        <v/>
      </c>
      <c r="AQ4071">
        <f>AQ4069-AQ4070</f>
        <v/>
      </c>
      <c r="AR4071">
        <f>AR4069-AR4070</f>
        <v/>
      </c>
      <c r="AS4071">
        <f>AS4069-AS4070</f>
        <v/>
      </c>
    </row>
    <row r="4073">
      <c r="A4073" t="inlineStr">
        <is>
          <t>Per share</t>
        </is>
      </c>
      <c r="C4073" t="inlineStr">
        <is>
          <t>Dollar</t>
        </is>
      </c>
      <c r="D4073" t="inlineStr">
        <is>
          <t>QQQQ</t>
        </is>
      </c>
      <c r="F4073" t="n">
        <v>0.73</v>
      </c>
      <c r="G4073" t="n">
        <v>0.62</v>
      </c>
      <c r="H4073" t="n">
        <v>0.26</v>
      </c>
      <c r="I4073" t="n">
        <v>0.66</v>
      </c>
      <c r="J4073" t="n">
        <v>2.26</v>
      </c>
      <c r="K4073" t="n">
        <v>0.23</v>
      </c>
      <c r="L4073" t="n">
        <v>0.15</v>
      </c>
      <c r="M4073" t="n">
        <v>1.03</v>
      </c>
      <c r="N4073" t="n">
        <v>0.14</v>
      </c>
      <c r="O4073" t="n">
        <v>1.55</v>
      </c>
      <c r="P4073" t="n">
        <v>-0.08</v>
      </c>
      <c r="Q4073" t="n">
        <v>0.19</v>
      </c>
      <c r="R4073" t="n">
        <v>0.2</v>
      </c>
      <c r="S4073" t="n">
        <v>1.02</v>
      </c>
      <c r="T4073" t="n">
        <v>1.34</v>
      </c>
      <c r="U4073" t="n">
        <v>0.84</v>
      </c>
      <c r="V4073" t="n">
        <v>0.62</v>
      </c>
      <c r="W4073" t="n">
        <v>0.11</v>
      </c>
      <c r="X4073" t="n">
        <v>1.87</v>
      </c>
      <c r="Y4073" t="n">
        <v>3.4</v>
      </c>
      <c r="Z4073" t="n">
        <v>0.58</v>
      </c>
      <c r="AA4073" t="n">
        <v>0.36</v>
      </c>
      <c r="AB4073" t="n">
        <v>0.91</v>
      </c>
      <c r="AC4073" t="n">
        <v>0.74</v>
      </c>
      <c r="AD4073" t="n">
        <v>2.6</v>
      </c>
      <c r="AE4073" t="n">
        <v>-0.2</v>
      </c>
      <c r="AF4073" t="n">
        <v>-0.43</v>
      </c>
      <c r="AG4073" t="n">
        <v>0.1</v>
      </c>
      <c r="AH4073" t="n">
        <v>0.4</v>
      </c>
      <c r="AI4073" t="n">
        <v>-0.12</v>
      </c>
      <c r="AJ4073" t="n">
        <v>0.77</v>
      </c>
      <c r="AK4073" t="n">
        <v>0.49</v>
      </c>
      <c r="AL4073" t="n">
        <v>0.47</v>
      </c>
      <c r="AM4073" t="n">
        <v>0.66</v>
      </c>
      <c r="AN4073" t="n">
        <v>2.39</v>
      </c>
      <c r="AO4073" t="n">
        <v>0.8100000000000001</v>
      </c>
      <c r="AP4073" t="n">
        <v>0.34</v>
      </c>
      <c r="AQ4073" t="n">
        <v>0.24</v>
      </c>
      <c r="AR4073" t="n">
        <v>-0.23</v>
      </c>
      <c r="AS4073" t="n">
        <v>1.19</v>
      </c>
    </row>
    <row r="4074">
      <c r="A4074" t="inlineStr">
        <is>
          <t>Per share</t>
        </is>
      </c>
      <c r="C4074" t="inlineStr">
        <is>
          <t>Dollar</t>
        </is>
      </c>
      <c r="D4074" t="inlineStr">
        <is>
          <t>QQQQ</t>
        </is>
      </c>
      <c r="F4074" t="n">
        <v>1.09</v>
      </c>
    </row>
    <row r="4076">
      <c r="A4076" t="inlineStr">
        <is>
          <t>Distributable earnings and net income</t>
        </is>
      </c>
    </row>
    <row r="4077">
      <c r="A4077" t="inlineStr">
        <is>
          <t>Operating activities</t>
        </is>
      </c>
    </row>
    <row r="4078">
      <c r="A4078" t="inlineStr">
        <is>
          <t>Asset management</t>
        </is>
      </c>
      <c r="C4078" t="inlineStr">
        <is>
          <t>Million</t>
        </is>
      </c>
      <c r="D4078" t="inlineStr">
        <is>
          <t>QQQQ</t>
        </is>
      </c>
      <c r="AO4078" t="n">
        <v>714</v>
      </c>
      <c r="AT4078" t="n">
        <v>678</v>
      </c>
    </row>
    <row r="4079">
      <c r="A4079" t="inlineStr">
        <is>
          <t>Insurance solutions</t>
        </is>
      </c>
      <c r="C4079" t="inlineStr">
        <is>
          <t>Million</t>
        </is>
      </c>
      <c r="D4079" t="inlineStr">
        <is>
          <t>QQQQ</t>
        </is>
      </c>
      <c r="AO4079" t="n">
        <v>13</v>
      </c>
      <c r="AT4079" t="n">
        <v>145</v>
      </c>
    </row>
    <row r="4080">
      <c r="A4080" t="inlineStr">
        <is>
          <t>Operating businesses</t>
        </is>
      </c>
      <c r="C4080" t="inlineStr">
        <is>
          <t>Million</t>
        </is>
      </c>
      <c r="D4080" t="inlineStr">
        <is>
          <t>QQQQ</t>
        </is>
      </c>
      <c r="AO4080" t="n">
        <v>367</v>
      </c>
      <c r="AT4080" t="n">
        <v>304</v>
      </c>
    </row>
    <row r="4081">
      <c r="A4081" t="inlineStr">
        <is>
          <t>Corporate activities and other</t>
        </is>
      </c>
      <c r="C4081" t="inlineStr">
        <is>
          <t>Million</t>
        </is>
      </c>
      <c r="D4081" t="inlineStr">
        <is>
          <t>QQQQ</t>
        </is>
      </c>
      <c r="AO4081" t="n">
        <v>-147</v>
      </c>
      <c r="AT4081" t="n">
        <v>-182</v>
      </c>
    </row>
    <row r="4082">
      <c r="A4082" t="inlineStr">
        <is>
          <t>Distributable earnings before realizations</t>
        </is>
      </c>
      <c r="C4082" t="inlineStr">
        <is>
          <t>Million</t>
        </is>
      </c>
      <c r="D4082" t="inlineStr">
        <is>
          <t>QQQQ</t>
        </is>
      </c>
      <c r="AO4082" t="n">
        <v>947</v>
      </c>
      <c r="AT4082" t="n">
        <v>945</v>
      </c>
    </row>
    <row r="4083">
      <c r="A4083" t="inlineStr">
        <is>
          <t>Distributable earnings before realizations-c</t>
        </is>
      </c>
      <c r="AO4083">
        <f>SUM(AO4078:AO4081)</f>
        <v/>
      </c>
      <c r="AT4083">
        <f>SUM(AT4078:AT4081)</f>
        <v/>
      </c>
    </row>
    <row r="4084">
      <c r="A4084" t="inlineStr">
        <is>
          <t>Sum check</t>
        </is>
      </c>
      <c r="AO4084">
        <f>AO4082-AO4083</f>
        <v/>
      </c>
      <c r="AT4084">
        <f>AT4082-AT4083</f>
        <v/>
      </c>
    </row>
    <row r="4086">
      <c r="A4086" t="inlineStr">
        <is>
          <t>Realized carried interest, net</t>
        </is>
      </c>
      <c r="C4086" t="inlineStr">
        <is>
          <t>Million</t>
        </is>
      </c>
      <c r="D4086" t="inlineStr">
        <is>
          <t>QQQQ</t>
        </is>
      </c>
      <c r="AO4086" t="n">
        <v>128</v>
      </c>
      <c r="AT4086" t="n">
        <v>206</v>
      </c>
    </row>
    <row r="4087">
      <c r="A4087" t="inlineStr">
        <is>
          <t>Realized disposition gains</t>
        </is>
      </c>
      <c r="C4087" t="inlineStr">
        <is>
          <t>Million</t>
        </is>
      </c>
      <c r="D4087" t="inlineStr">
        <is>
          <t>QQQQ</t>
        </is>
      </c>
      <c r="AO4087" t="n">
        <v>107</v>
      </c>
      <c r="AT4087" t="n">
        <v>6</v>
      </c>
    </row>
    <row r="4088">
      <c r="A4088" t="inlineStr">
        <is>
          <t>Distributable earnings</t>
        </is>
      </c>
      <c r="C4088" t="inlineStr">
        <is>
          <t>Million</t>
        </is>
      </c>
      <c r="D4088" t="inlineStr">
        <is>
          <t>QQQQ</t>
        </is>
      </c>
      <c r="AO4088" t="n">
        <v>1182</v>
      </c>
      <c r="AT4088" t="n">
        <v>1157</v>
      </c>
    </row>
    <row r="4089">
      <c r="A4089" t="inlineStr">
        <is>
          <t>Distributable earnings-c</t>
        </is>
      </c>
      <c r="AO4089">
        <f>SUM(AO4082,AO4086:AO4087)</f>
        <v/>
      </c>
      <c r="AT4089">
        <f>SUM(AT4082,AT4086:AT4087)</f>
        <v/>
      </c>
    </row>
    <row r="4090">
      <c r="A4090" t="inlineStr">
        <is>
          <t>Sum check</t>
        </is>
      </c>
      <c r="AO4090">
        <f>AO4088-AO4089</f>
        <v/>
      </c>
      <c r="AT4090">
        <f>AT4088-AT4089</f>
        <v/>
      </c>
    </row>
    <row r="4092">
      <c r="A4092" t="inlineStr">
        <is>
          <t>Less: realized disposition gains</t>
        </is>
      </c>
      <c r="C4092" t="inlineStr">
        <is>
          <t>Million</t>
        </is>
      </c>
      <c r="D4092" t="inlineStr">
        <is>
          <t>QQQQ</t>
        </is>
      </c>
      <c r="AO4092" t="n">
        <v>-107</v>
      </c>
      <c r="AT4092" t="n">
        <v>-6</v>
      </c>
    </row>
    <row r="4093">
      <c r="A4093" t="inlineStr">
        <is>
          <t>Add disposition gains in net income</t>
        </is>
      </c>
      <c r="C4093" t="inlineStr">
        <is>
          <t>Million</t>
        </is>
      </c>
      <c r="D4093" t="inlineStr">
        <is>
          <t>QQQQ</t>
        </is>
      </c>
      <c r="AO4093" t="n">
        <v>165</v>
      </c>
      <c r="AT4093" t="n">
        <v>55</v>
      </c>
    </row>
    <row r="4094">
      <c r="A4094" t="inlineStr">
        <is>
          <t>Fair value changes</t>
        </is>
      </c>
      <c r="C4094" t="inlineStr">
        <is>
          <t>Million</t>
        </is>
      </c>
      <c r="D4094" t="inlineStr">
        <is>
          <t>QQQQ</t>
        </is>
      </c>
      <c r="AO4094" t="n">
        <v>663</v>
      </c>
      <c r="AT4094" t="n">
        <v>-480</v>
      </c>
    </row>
    <row r="4095">
      <c r="A4095" t="inlineStr">
        <is>
          <t>Depreciation and amortization</t>
        </is>
      </c>
      <c r="C4095" t="inlineStr">
        <is>
          <t>Million</t>
        </is>
      </c>
      <c r="D4095" t="inlineStr">
        <is>
          <t>QQQQ</t>
        </is>
      </c>
      <c r="AO4095" t="n">
        <v>-511</v>
      </c>
      <c r="AT4095" t="n">
        <v>-564</v>
      </c>
    </row>
    <row r="4096">
      <c r="A4096" t="inlineStr">
        <is>
          <t>Deferred income taxes</t>
        </is>
      </c>
      <c r="C4096" t="inlineStr">
        <is>
          <t>Million</t>
        </is>
      </c>
      <c r="D4096" t="inlineStr">
        <is>
          <t>QQQQ</t>
        </is>
      </c>
      <c r="AO4096" t="n">
        <v>-199</v>
      </c>
      <c r="AT4096" t="n">
        <v>141</v>
      </c>
    </row>
    <row r="4097">
      <c r="A4097" t="inlineStr">
        <is>
          <t>Cash retained in businesses</t>
        </is>
      </c>
      <c r="C4097" t="inlineStr">
        <is>
          <t>Million</t>
        </is>
      </c>
      <c r="D4097" t="inlineStr">
        <is>
          <t>QQQQ</t>
        </is>
      </c>
      <c r="AO4097" t="n">
        <v>166</v>
      </c>
      <c r="AT4097" t="n">
        <v>-183</v>
      </c>
    </row>
    <row r="4098">
      <c r="A4098" t="inlineStr">
        <is>
          <t>Net income</t>
        </is>
      </c>
      <c r="C4098" t="inlineStr">
        <is>
          <t>Million</t>
        </is>
      </c>
      <c r="D4098" t="inlineStr">
        <is>
          <t>QQQQ</t>
        </is>
      </c>
      <c r="AO4098" t="n">
        <v>1359</v>
      </c>
      <c r="AT4098" t="n">
        <v>120</v>
      </c>
    </row>
    <row r="4099">
      <c r="A4099" t="inlineStr">
        <is>
          <t>Net income-c</t>
        </is>
      </c>
      <c r="AO4099">
        <f>SUM(AO4088,AO4092:AO4097)</f>
        <v/>
      </c>
      <c r="AT4099">
        <f>SUM(AT4088,AT4092:AT4097)</f>
        <v/>
      </c>
    </row>
    <row r="4100">
      <c r="A4100" t="inlineStr">
        <is>
          <t>Sum check</t>
        </is>
      </c>
      <c r="AO4100">
        <f>AO4098-AO4099</f>
        <v/>
      </c>
      <c r="AT4100">
        <f>AT4098-AT4099</f>
        <v/>
      </c>
    </row>
    <row r="4102">
      <c r="A4102" t="inlineStr">
        <is>
          <t>Per share</t>
        </is>
      </c>
    </row>
    <row r="4103">
      <c r="A4103" t="inlineStr">
        <is>
          <t>Distributable earnings before realizations</t>
        </is>
      </c>
      <c r="C4103" t="inlineStr">
        <is>
          <t>Dollar</t>
        </is>
      </c>
      <c r="D4103" t="inlineStr">
        <is>
          <t>QQQQ</t>
        </is>
      </c>
      <c r="AO4103" t="n">
        <v>0.58</v>
      </c>
      <c r="AT4103" t="n">
        <v>0.59</v>
      </c>
    </row>
    <row r="4104">
      <c r="A4104" t="inlineStr">
        <is>
          <t>Distributable earnings</t>
        </is>
      </c>
      <c r="C4104" t="inlineStr">
        <is>
          <t>Dollar</t>
        </is>
      </c>
      <c r="D4104" t="inlineStr">
        <is>
          <t>QQQQ</t>
        </is>
      </c>
      <c r="AO4104" t="n">
        <v>0.73</v>
      </c>
      <c r="AT4104" t="n">
        <v>0.72</v>
      </c>
    </row>
    <row r="4105">
      <c r="A4105" t="inlineStr">
        <is>
          <t>Net income</t>
        </is>
      </c>
      <c r="C4105" t="inlineStr">
        <is>
          <t>Dollar</t>
        </is>
      </c>
      <c r="D4105" t="inlineStr">
        <is>
          <t>QQQQ</t>
        </is>
      </c>
      <c r="AO4105" t="n">
        <v>0.8100000000000001</v>
      </c>
      <c r="AT4105" t="n">
        <v>0.05</v>
      </c>
    </row>
    <row r="4107">
      <c r="A4107" t="inlineStr">
        <is>
          <t>Sources and uses of cash</t>
        </is>
      </c>
    </row>
    <row r="4108">
      <c r="A4108" t="inlineStr">
        <is>
          <t>Corporate cash and financial assets, beginning of period</t>
        </is>
      </c>
      <c r="C4108" t="inlineStr">
        <is>
          <t>Million</t>
        </is>
      </c>
      <c r="D4108" t="inlineStr">
        <is>
          <t>QQQQ</t>
        </is>
      </c>
      <c r="S4108" t="n">
        <v>1938</v>
      </c>
      <c r="T4108" t="n">
        <v>1143</v>
      </c>
      <c r="U4108" t="n">
        <v>2255</v>
      </c>
      <c r="V4108" t="n">
        <v>2889</v>
      </c>
      <c r="W4108" t="n">
        <v>3401</v>
      </c>
      <c r="X4108" t="n">
        <v>2341</v>
      </c>
      <c r="Y4108" t="n">
        <v>2255</v>
      </c>
      <c r="Z4108" t="n">
        <v>2275</v>
      </c>
      <c r="AA4108" t="n">
        <v>3894</v>
      </c>
      <c r="AB4108" t="n">
        <v>4023</v>
      </c>
      <c r="AC4108" t="n">
        <v>1644</v>
      </c>
      <c r="AD4108" t="n">
        <v>2275</v>
      </c>
      <c r="AE4108" t="n">
        <v>2181</v>
      </c>
      <c r="AF4108" t="n">
        <v>1949</v>
      </c>
      <c r="AG4108" t="n">
        <v>3229</v>
      </c>
      <c r="AH4108" t="n">
        <v>3675</v>
      </c>
      <c r="AI4108" t="n">
        <v>2181</v>
      </c>
      <c r="AJ4108" t="n">
        <v>4456</v>
      </c>
      <c r="AK4108" t="n">
        <v>6234</v>
      </c>
      <c r="AL4108" t="n">
        <v>6199</v>
      </c>
      <c r="AM4108" t="n">
        <v>3042</v>
      </c>
      <c r="AN4108" t="n">
        <v>4456</v>
      </c>
      <c r="AO4108" t="n">
        <v>3522</v>
      </c>
      <c r="AP4108" t="n">
        <v>4107</v>
      </c>
      <c r="AQ4108" t="n">
        <v>2680</v>
      </c>
      <c r="AR4108" t="n">
        <v>3065</v>
      </c>
      <c r="AS4108" t="n">
        <v>3522</v>
      </c>
    </row>
    <row r="4109">
      <c r="A4109" t="inlineStr">
        <is>
          <t>Source</t>
        </is>
      </c>
    </row>
    <row r="4110">
      <c r="A4110" t="inlineStr">
        <is>
          <t>Distributable earnings before realizations</t>
        </is>
      </c>
      <c r="C4110" t="inlineStr">
        <is>
          <t>Million</t>
        </is>
      </c>
      <c r="D4110" t="inlineStr">
        <is>
          <t>QQQQ</t>
        </is>
      </c>
      <c r="S4110" t="n">
        <v>741</v>
      </c>
      <c r="T4110" t="n">
        <v>1899</v>
      </c>
      <c r="U4110" t="n">
        <v>562</v>
      </c>
      <c r="V4110" t="n">
        <v>450</v>
      </c>
      <c r="W4110" t="n">
        <v>696</v>
      </c>
      <c r="X4110" t="n">
        <v>711</v>
      </c>
      <c r="Y4110" t="n">
        <v>2419</v>
      </c>
      <c r="Z4110" t="n">
        <v>506</v>
      </c>
      <c r="AA4110" t="n">
        <v>599</v>
      </c>
      <c r="AB4110" t="n">
        <v>632</v>
      </c>
      <c r="AC4110" t="n">
        <v>809</v>
      </c>
      <c r="AD4110" t="n">
        <v>2611</v>
      </c>
      <c r="AE4110" t="n">
        <v>751</v>
      </c>
      <c r="AF4110" t="n">
        <v>605</v>
      </c>
      <c r="AG4110" t="n">
        <v>747</v>
      </c>
      <c r="AH4110" t="n">
        <v>1138</v>
      </c>
      <c r="AI4110" t="n">
        <v>3103</v>
      </c>
      <c r="AJ4110" t="n">
        <v>739</v>
      </c>
      <c r="AK4110" t="n">
        <v>802</v>
      </c>
      <c r="AL4110" t="n">
        <v>873</v>
      </c>
      <c r="AM4110" t="n">
        <v>1052</v>
      </c>
      <c r="AN4110" t="n">
        <v>3467</v>
      </c>
      <c r="AO4110" t="n">
        <v>947</v>
      </c>
      <c r="AP4110" t="n">
        <v>1009</v>
      </c>
      <c r="AQ4110" t="n">
        <v>1216</v>
      </c>
      <c r="AR4110" t="n">
        <v>1142</v>
      </c>
      <c r="AS4110" t="n">
        <v>4314</v>
      </c>
      <c r="AT4110" t="n">
        <v>945</v>
      </c>
    </row>
    <row r="4111">
      <c r="A4111" t="inlineStr">
        <is>
          <t>Proceeds from realized carry</t>
        </is>
      </c>
      <c r="C4111" t="inlineStr">
        <is>
          <t>Million</t>
        </is>
      </c>
      <c r="D4111" t="inlineStr">
        <is>
          <t>QQQQ</t>
        </is>
      </c>
      <c r="AJ4111" t="n">
        <v>150</v>
      </c>
      <c r="AK4111" t="n">
        <v>180</v>
      </c>
      <c r="AL4111" t="n">
        <v>144</v>
      </c>
      <c r="AM4111" t="n">
        <v>92</v>
      </c>
      <c r="AN4111" t="n">
        <v>566</v>
      </c>
      <c r="AO4111" t="n">
        <v>95</v>
      </c>
      <c r="AP4111" t="n">
        <v>56</v>
      </c>
      <c r="AQ4111" t="n">
        <v>55</v>
      </c>
      <c r="AR4111" t="n">
        <v>6</v>
      </c>
      <c r="AS4111" t="n">
        <v>212</v>
      </c>
      <c r="AT4111" t="n">
        <v>88</v>
      </c>
    </row>
    <row r="4112">
      <c r="A4112" t="inlineStr">
        <is>
          <t>BEP secondary offering</t>
        </is>
      </c>
      <c r="C4112" t="inlineStr">
        <is>
          <t>Million</t>
        </is>
      </c>
      <c r="D4112" t="inlineStr">
        <is>
          <t>QQQQ</t>
        </is>
      </c>
      <c r="AF4112" t="n">
        <v>479</v>
      </c>
      <c r="AG4112" t="n">
        <v>227</v>
      </c>
      <c r="AH4112" t="n">
        <v>270</v>
      </c>
      <c r="AI4112" t="n">
        <v>976</v>
      </c>
    </row>
    <row r="4113">
      <c r="A4113" t="inlineStr">
        <is>
          <t>BPY preferred share redemption</t>
        </is>
      </c>
      <c r="C4113" t="inlineStr">
        <is>
          <t>Million</t>
        </is>
      </c>
      <c r="D4113" t="inlineStr">
        <is>
          <t>QQQQ</t>
        </is>
      </c>
      <c r="X4113" t="n">
        <v>330</v>
      </c>
      <c r="Y4113" t="n">
        <v>330</v>
      </c>
      <c r="Z4113" t="n">
        <v>355</v>
      </c>
      <c r="AA4113" t="n">
        <v>300</v>
      </c>
      <c r="AD4113" t="n">
        <v>655</v>
      </c>
    </row>
    <row r="4114">
      <c r="A4114" t="inlineStr">
        <is>
          <t>Syndication of temporary investments</t>
        </is>
      </c>
      <c r="C4114" t="inlineStr">
        <is>
          <t>Million</t>
        </is>
      </c>
      <c r="D4114" t="inlineStr">
        <is>
          <t>QQQQ</t>
        </is>
      </c>
      <c r="Z4114" t="n">
        <v>262</v>
      </c>
    </row>
    <row r="4115">
      <c r="A4115" t="inlineStr">
        <is>
          <t>Net finance activities</t>
        </is>
      </c>
      <c r="C4115" t="inlineStr">
        <is>
          <t>Million</t>
        </is>
      </c>
      <c r="D4115" t="inlineStr">
        <is>
          <t>QQQQ</t>
        </is>
      </c>
      <c r="S4115" t="n">
        <v>-21</v>
      </c>
      <c r="T4115" t="n">
        <v>1184</v>
      </c>
      <c r="U4115" t="n">
        <v>897</v>
      </c>
      <c r="W4115" t="n">
        <v>184</v>
      </c>
      <c r="X4115" t="n">
        <v>-96</v>
      </c>
      <c r="Y4115" t="n">
        <v>985</v>
      </c>
      <c r="Z4115" t="n">
        <v>992</v>
      </c>
      <c r="AA4115" t="n">
        <v>-450</v>
      </c>
      <c r="AD4115" t="n">
        <v>542</v>
      </c>
      <c r="AE4115" t="n">
        <v>316</v>
      </c>
      <c r="AF4115" t="n">
        <v>743</v>
      </c>
      <c r="AG4115" t="n">
        <v>495</v>
      </c>
      <c r="AH4115" t="n">
        <v>630</v>
      </c>
      <c r="AI4115" t="n">
        <v>2184</v>
      </c>
      <c r="AK4115" t="n">
        <v>-35</v>
      </c>
      <c r="AL4115" t="n">
        <v>1208</v>
      </c>
      <c r="AM4115" t="n">
        <v>462</v>
      </c>
      <c r="AN4115" t="n">
        <v>1635</v>
      </c>
      <c r="AO4115" t="n">
        <v>266</v>
      </c>
      <c r="AP4115" t="n">
        <v>959</v>
      </c>
      <c r="AQ4115" t="n">
        <v>-632</v>
      </c>
      <c r="AR4115" t="n">
        <v>55</v>
      </c>
      <c r="AS4115" t="n">
        <v>648</v>
      </c>
      <c r="AT4115" t="n">
        <v>972</v>
      </c>
    </row>
    <row r="4116">
      <c r="A4116" t="inlineStr">
        <is>
          <t>Disposition of investment</t>
        </is>
      </c>
      <c r="C4116" t="inlineStr">
        <is>
          <t>Million</t>
        </is>
      </c>
      <c r="D4116" t="inlineStr">
        <is>
          <t>QQQQ</t>
        </is>
      </c>
      <c r="W4116" t="n">
        <v>100</v>
      </c>
      <c r="AB4116" t="n">
        <v>143</v>
      </c>
      <c r="AC4116" t="n">
        <v>499</v>
      </c>
      <c r="AD4116" t="n">
        <v>996</v>
      </c>
      <c r="AE4116" t="n">
        <v>55</v>
      </c>
      <c r="AF4116" t="n">
        <v>51</v>
      </c>
      <c r="AG4116" t="n">
        <v>117</v>
      </c>
      <c r="AH4116" t="n">
        <v>403</v>
      </c>
      <c r="AI4116" t="n">
        <v>626</v>
      </c>
    </row>
    <row r="4117">
      <c r="A4117" t="inlineStr">
        <is>
          <t>Dispositions of principal investments</t>
        </is>
      </c>
      <c r="C4117" t="inlineStr">
        <is>
          <t>Million</t>
        </is>
      </c>
      <c r="D4117" t="inlineStr">
        <is>
          <t>QQQQ</t>
        </is>
      </c>
      <c r="AJ4117" t="n">
        <v>1319</v>
      </c>
      <c r="AK4117" t="n">
        <v>708</v>
      </c>
      <c r="AL4117" t="n">
        <v>370</v>
      </c>
      <c r="AM4117" t="n">
        <v>29</v>
      </c>
      <c r="AN4117" t="n">
        <v>2426</v>
      </c>
      <c r="AO4117" t="n">
        <v>118</v>
      </c>
      <c r="AP4117" t="n">
        <v>89</v>
      </c>
      <c r="AQ4117" t="n">
        <v>168</v>
      </c>
      <c r="AR4117" t="n">
        <v>75</v>
      </c>
      <c r="AS4117" t="n">
        <v>450</v>
      </c>
    </row>
    <row r="4118">
      <c r="A4118" t="inlineStr">
        <is>
          <t>Total</t>
        </is>
      </c>
      <c r="C4118" t="inlineStr">
        <is>
          <t>Million</t>
        </is>
      </c>
      <c r="D4118" t="inlineStr">
        <is>
          <t>QQQQ</t>
        </is>
      </c>
      <c r="W4118" t="n">
        <v>796</v>
      </c>
      <c r="AA4118" t="n">
        <v>899</v>
      </c>
      <c r="AB4118" t="n">
        <v>775</v>
      </c>
      <c r="AC4118" t="n">
        <v>1308</v>
      </c>
      <c r="AD4118" t="n">
        <v>4262</v>
      </c>
      <c r="AE4118" t="n">
        <v>806</v>
      </c>
      <c r="AF4118" t="n">
        <v>1135</v>
      </c>
      <c r="AG4118" t="n">
        <v>1091</v>
      </c>
      <c r="AH4118" t="n">
        <v>1811</v>
      </c>
      <c r="AI4118" t="n">
        <v>4705</v>
      </c>
      <c r="AJ4118" t="n">
        <v>2208</v>
      </c>
      <c r="AK4118" t="n">
        <v>1690</v>
      </c>
      <c r="AL4118" t="n">
        <v>1387</v>
      </c>
      <c r="AM4118" t="n">
        <v>1173</v>
      </c>
      <c r="AN4118" t="n">
        <v>6459</v>
      </c>
      <c r="AO4118" t="n">
        <v>1160</v>
      </c>
      <c r="AP4118" t="n">
        <v>1154</v>
      </c>
      <c r="AQ4118" t="n">
        <v>1439</v>
      </c>
      <c r="AR4118" t="n">
        <v>1223</v>
      </c>
      <c r="AS4118" t="n">
        <v>4976</v>
      </c>
      <c r="AT4118" t="n">
        <v>1033</v>
      </c>
    </row>
    <row r="4119">
      <c r="A4119" t="inlineStr">
        <is>
          <t>Total-c</t>
        </is>
      </c>
      <c r="W4119">
        <f>SUM(W4110:W4114,W4117,W4116)</f>
        <v/>
      </c>
      <c r="AA4119">
        <f>SUM(AA4110:AA4114,AA4117,AA4116)</f>
        <v/>
      </c>
      <c r="AB4119">
        <f>SUM(AB4110:AB4114,AB4117,AB4116)</f>
        <v/>
      </c>
      <c r="AC4119">
        <f>SUM(AC4110:AC4114,AC4117,AC4116)</f>
        <v/>
      </c>
      <c r="AD4119">
        <f>SUM(AD4110:AD4114,AD4117,AD4116)</f>
        <v/>
      </c>
      <c r="AE4119">
        <f>SUM(AE4110:AE4114,AE4117,AE4116)</f>
        <v/>
      </c>
      <c r="AF4119">
        <f>SUM(AF4110:AF4114,AF4117,AF4116)</f>
        <v/>
      </c>
      <c r="AG4119">
        <f>SUM(AG4110:AG4114,AG4117,AG4116)</f>
        <v/>
      </c>
      <c r="AH4119">
        <f>SUM(AH4110:AH4114,AH4117,AH4116)</f>
        <v/>
      </c>
      <c r="AI4119">
        <f>SUM(AI4110:AI4114,AI4117,AI4116)</f>
        <v/>
      </c>
      <c r="AJ4119">
        <f>SUM(AJ4110:AJ4114,AJ4117,AJ4116)</f>
        <v/>
      </c>
      <c r="AK4119">
        <f>SUM(AK4110:AK4114,AK4117,AK4116)</f>
        <v/>
      </c>
      <c r="AL4119">
        <f>SUM(AL4110:AL4114,AL4117,AL4116)</f>
        <v/>
      </c>
      <c r="AM4119">
        <f>SUM(AM4110:AM4114,AM4117,AM4116)</f>
        <v/>
      </c>
      <c r="AN4119">
        <f>SUM(AN4110:AN4114,AN4117,AN4116)</f>
        <v/>
      </c>
      <c r="AO4119">
        <f>SUM(AO4110:AO4114,AO4117,AO4116)</f>
        <v/>
      </c>
      <c r="AP4119">
        <f>SUM(AP4110:AP4114,AP4117,AP4116)</f>
        <v/>
      </c>
      <c r="AQ4119">
        <f>SUM(AQ4110:AQ4114,AQ4117,AQ4116)</f>
        <v/>
      </c>
      <c r="AR4119">
        <f>SUM(AR4110:AR4114,AR4117,AR4116)</f>
        <v/>
      </c>
      <c r="AS4119">
        <f>SUM(AS4110:AS4114,AS4117,AS4116)</f>
        <v/>
      </c>
      <c r="AT4119">
        <f>SUM(AT4110:AT4114,AT4117,AT4116)</f>
        <v/>
      </c>
    </row>
    <row r="4120">
      <c r="A4120" t="inlineStr">
        <is>
          <t>Sum check</t>
        </is>
      </c>
      <c r="W4120">
        <f>W4118-W4119</f>
        <v/>
      </c>
      <c r="AA4120">
        <f>AA4118-AA4119</f>
        <v/>
      </c>
      <c r="AB4120">
        <f>AB4118-AB4119</f>
        <v/>
      </c>
      <c r="AC4120">
        <f>AC4118-AC4119</f>
        <v/>
      </c>
      <c r="AD4120">
        <f>AD4118-AD4119</f>
        <v/>
      </c>
      <c r="AE4120">
        <f>AE4118-AE4119</f>
        <v/>
      </c>
      <c r="AF4120">
        <f>AF4118-AF4119</f>
        <v/>
      </c>
      <c r="AG4120">
        <f>AG4118-AG4119</f>
        <v/>
      </c>
      <c r="AH4120">
        <f>AH4118-AH4119</f>
        <v/>
      </c>
      <c r="AI4120">
        <f>AI4118-AI4119</f>
        <v/>
      </c>
      <c r="AJ4120">
        <f>AJ4118-AJ4119</f>
        <v/>
      </c>
      <c r="AK4120">
        <f>AK4118-AK4119</f>
        <v/>
      </c>
      <c r="AL4120">
        <f>AL4118-AL4119</f>
        <v/>
      </c>
      <c r="AM4120">
        <f>AM4118-AM4119</f>
        <v/>
      </c>
      <c r="AN4120">
        <f>AN4118-AN4119</f>
        <v/>
      </c>
      <c r="AO4120">
        <f>AO4118-AO4119</f>
        <v/>
      </c>
      <c r="AP4120">
        <f>AP4118-AP4119</f>
        <v/>
      </c>
      <c r="AQ4120">
        <f>AQ4118-AQ4119</f>
        <v/>
      </c>
      <c r="AR4120">
        <f>AR4118-AR4119</f>
        <v/>
      </c>
      <c r="AS4120">
        <f>AS4118-AS4119</f>
        <v/>
      </c>
      <c r="AT4120">
        <f>AT4118-AT4119</f>
        <v/>
      </c>
    </row>
    <row r="4122">
      <c r="A4122" t="inlineStr">
        <is>
          <t>Total (including net financing activities)</t>
        </is>
      </c>
      <c r="C4122" t="inlineStr">
        <is>
          <t>Million</t>
        </is>
      </c>
      <c r="D4122" t="inlineStr">
        <is>
          <t>QQQQ</t>
        </is>
      </c>
      <c r="S4122" t="n">
        <v>720</v>
      </c>
      <c r="T4122" t="n">
        <v>3083</v>
      </c>
      <c r="U4122" t="n">
        <v>1459</v>
      </c>
      <c r="V4122" t="n">
        <v>450</v>
      </c>
      <c r="X4122" t="n">
        <v>945</v>
      </c>
      <c r="Y4122" t="n">
        <v>3734</v>
      </c>
      <c r="Z4122" t="n">
        <v>2115</v>
      </c>
    </row>
    <row r="4123">
      <c r="A4123" t="inlineStr">
        <is>
          <t>Total (including net financing activities)-c</t>
        </is>
      </c>
      <c r="S4123">
        <f>SUM(S4110:S4116)</f>
        <v/>
      </c>
      <c r="T4123">
        <f>SUM(T4110:T4116)</f>
        <v/>
      </c>
      <c r="U4123">
        <f>SUM(U4110:U4116)</f>
        <v/>
      </c>
      <c r="V4123">
        <f>SUM(V4110:V4116)</f>
        <v/>
      </c>
      <c r="X4123">
        <f>SUM(X4110:X4116)</f>
        <v/>
      </c>
      <c r="Y4123">
        <f>SUM(Y4110:Y4116)</f>
        <v/>
      </c>
      <c r="Z4123">
        <f>SUM(Z4110:Z4116)</f>
        <v/>
      </c>
    </row>
    <row r="4124">
      <c r="A4124" t="inlineStr">
        <is>
          <t>Sum check</t>
        </is>
      </c>
      <c r="S4124">
        <f>S4122-S4123</f>
        <v/>
      </c>
      <c r="T4124">
        <f>T4122-T4123</f>
        <v/>
      </c>
      <c r="U4124">
        <f>U4122-U4123</f>
        <v/>
      </c>
      <c r="V4124">
        <f>V4122-V4123</f>
        <v/>
      </c>
      <c r="X4124">
        <f>X4122-X4123</f>
        <v/>
      </c>
      <c r="Y4124">
        <f>Y4122-Y4123</f>
        <v/>
      </c>
      <c r="Z4124">
        <f>Z4122-Z4123</f>
        <v/>
      </c>
    </row>
    <row r="4126">
      <c r="A4126" t="inlineStr">
        <is>
          <t>Uses</t>
        </is>
      </c>
    </row>
    <row r="4127">
      <c r="A4127" t="inlineStr">
        <is>
          <t>Share repurchases</t>
        </is>
      </c>
      <c r="C4127" t="inlineStr">
        <is>
          <t>Million</t>
        </is>
      </c>
      <c r="D4127" t="inlineStr">
        <is>
          <t>QQQQ</t>
        </is>
      </c>
      <c r="S4127" t="n">
        <v>-61</v>
      </c>
      <c r="T4127" t="n">
        <v>-141</v>
      </c>
      <c r="U4127" t="n">
        <v>-211</v>
      </c>
      <c r="X4127" t="n">
        <v>-367</v>
      </c>
      <c r="Y4127" t="n">
        <v>-667</v>
      </c>
      <c r="Z4127" t="n">
        <v>-52</v>
      </c>
      <c r="AA4127" t="n">
        <v>-60</v>
      </c>
      <c r="AB4127" t="n">
        <v>-25</v>
      </c>
      <c r="AC4127" t="n">
        <v>-155</v>
      </c>
      <c r="AD4127" t="n">
        <v>-292</v>
      </c>
      <c r="AE4127" t="n">
        <v>-214</v>
      </c>
      <c r="AF4127" t="n">
        <v>-99</v>
      </c>
      <c r="AG4127" t="n">
        <v>-17</v>
      </c>
      <c r="AH4127" t="n">
        <v>-89</v>
      </c>
      <c r="AI4127" t="n">
        <v>-419</v>
      </c>
      <c r="AJ4127" t="n">
        <v>-66</v>
      </c>
      <c r="AK4127" t="n">
        <v>-200</v>
      </c>
      <c r="AM4127" t="n">
        <v>-41</v>
      </c>
      <c r="AN4127" t="n">
        <v>-307</v>
      </c>
      <c r="AO4127" t="n">
        <v>-213</v>
      </c>
      <c r="AP4127" t="n">
        <v>-237</v>
      </c>
      <c r="AQ4127" t="n">
        <v>-48</v>
      </c>
      <c r="AR4127" t="n">
        <v>-189</v>
      </c>
      <c r="AS4127" t="n">
        <v>-687</v>
      </c>
      <c r="AT4127" t="n">
        <v>-294</v>
      </c>
    </row>
    <row r="4128">
      <c r="A4128" t="inlineStr">
        <is>
          <t>Dividends paid to common shareholders</t>
        </is>
      </c>
      <c r="C4128" t="inlineStr">
        <is>
          <t>Million</t>
        </is>
      </c>
      <c r="D4128" t="inlineStr">
        <is>
          <t>QQQQ</t>
        </is>
      </c>
      <c r="S4128" t="n">
        <v>-135</v>
      </c>
      <c r="T4128" t="n">
        <v>-642</v>
      </c>
      <c r="U4128" t="n">
        <v>-143</v>
      </c>
      <c r="V4128" t="n">
        <v>-144</v>
      </c>
      <c r="W4128" t="n">
        <v>-144</v>
      </c>
      <c r="X4128" t="n">
        <v>-144</v>
      </c>
      <c r="Y4128" t="n">
        <v>-575</v>
      </c>
      <c r="Z4128" t="n">
        <v>-153</v>
      </c>
      <c r="AA4128" t="n">
        <v>-153</v>
      </c>
      <c r="AB4128" t="n">
        <v>-153</v>
      </c>
      <c r="AC4128" t="n">
        <v>-161</v>
      </c>
      <c r="AD4128" t="n">
        <v>-620</v>
      </c>
      <c r="AE4128" t="n">
        <v>-182</v>
      </c>
      <c r="AF4128" t="n">
        <v>-181</v>
      </c>
      <c r="AG4128" t="n">
        <v>-182</v>
      </c>
      <c r="AH4128" t="n">
        <v>-181</v>
      </c>
      <c r="AI4128" t="n">
        <v>-726</v>
      </c>
      <c r="AJ4128" t="n">
        <v>-196</v>
      </c>
      <c r="AK4128" t="n">
        <v>-196</v>
      </c>
      <c r="AL4128" t="n">
        <v>-204</v>
      </c>
      <c r="AM4128" t="n">
        <v>-204</v>
      </c>
      <c r="AN4128" t="n">
        <v>-800</v>
      </c>
      <c r="AO4128" t="n">
        <v>-220</v>
      </c>
      <c r="AP4128" t="n">
        <v>-219</v>
      </c>
      <c r="AQ4128" t="n">
        <v>-219</v>
      </c>
      <c r="AR4128" t="n">
        <v>-221</v>
      </c>
      <c r="AS4128" t="n">
        <v>-879</v>
      </c>
      <c r="AT4128" t="n">
        <v>-110</v>
      </c>
    </row>
    <row r="4129">
      <c r="A4129" t="inlineStr">
        <is>
          <t>Capital calls for LP investments and other</t>
        </is>
      </c>
      <c r="C4129" t="inlineStr">
        <is>
          <t>Million</t>
        </is>
      </c>
      <c r="D4129" t="inlineStr">
        <is>
          <t>QQQQ</t>
        </is>
      </c>
      <c r="AM4129" t="n">
        <v>-468</v>
      </c>
      <c r="AN4129" t="n">
        <v>-1783</v>
      </c>
      <c r="AO4129" t="n">
        <v>-324</v>
      </c>
      <c r="AP4129" t="n">
        <v>-104</v>
      </c>
      <c r="AQ4129" t="n">
        <v>-486</v>
      </c>
      <c r="AR4129" t="n">
        <v>-495</v>
      </c>
      <c r="AS4129" t="n">
        <v>-1409</v>
      </c>
    </row>
    <row r="4130">
      <c r="A4130" t="inlineStr">
        <is>
          <t>Capitalization of reinsurance agreements</t>
        </is>
      </c>
      <c r="C4130" t="inlineStr">
        <is>
          <t>Million</t>
        </is>
      </c>
      <c r="D4130" t="inlineStr">
        <is>
          <t>QQQQ</t>
        </is>
      </c>
      <c r="AM4130" t="n">
        <v>-368</v>
      </c>
      <c r="AN4130" t="n">
        <v>-481</v>
      </c>
    </row>
    <row r="4131">
      <c r="A4131" t="inlineStr">
        <is>
          <t>BPY privatization</t>
        </is>
      </c>
      <c r="C4131" t="inlineStr">
        <is>
          <t>Million</t>
        </is>
      </c>
      <c r="D4131" t="inlineStr">
        <is>
          <t>QQQQ</t>
        </is>
      </c>
      <c r="AL4131" t="n">
        <v>-3426</v>
      </c>
      <c r="AN4131" t="n">
        <v>-3426</v>
      </c>
    </row>
    <row r="4132">
      <c r="A4132" t="inlineStr">
        <is>
          <t>Debt repayment</t>
        </is>
      </c>
      <c r="C4132" t="inlineStr">
        <is>
          <t>Million</t>
        </is>
      </c>
      <c r="D4132" t="inlineStr">
        <is>
          <t>QQQQ</t>
        </is>
      </c>
      <c r="AL4132" t="n">
        <v>-2000</v>
      </c>
      <c r="AM4132" t="n">
        <v>-600</v>
      </c>
      <c r="AN4132" t="n">
        <v>-2600</v>
      </c>
    </row>
    <row r="4133">
      <c r="A4133" t="inlineStr">
        <is>
          <t>Perpetual affiliate unit/share purchases</t>
        </is>
      </c>
      <c r="C4133" t="inlineStr">
        <is>
          <t>Million</t>
        </is>
      </c>
      <c r="D4133" t="inlineStr">
        <is>
          <t>QQQQ</t>
        </is>
      </c>
      <c r="T4133" t="n">
        <v>-653</v>
      </c>
      <c r="W4133" t="n">
        <v>-89</v>
      </c>
      <c r="AA4133" t="n">
        <v>-250</v>
      </c>
      <c r="AB4133" t="n">
        <v>-250</v>
      </c>
      <c r="AD4133" t="n">
        <v>-500</v>
      </c>
      <c r="AE4133" t="n">
        <v>-46</v>
      </c>
      <c r="AG4133" t="n">
        <v>-433</v>
      </c>
      <c r="AH4133" t="n">
        <v>-230</v>
      </c>
      <c r="AI4133" t="n">
        <v>-709</v>
      </c>
      <c r="AM4133" t="n">
        <v>-400</v>
      </c>
      <c r="AN4133" t="n">
        <v>-400</v>
      </c>
      <c r="AT4133" t="n">
        <v>-7</v>
      </c>
    </row>
    <row r="4134">
      <c r="A4134" t="inlineStr">
        <is>
          <t>Temporary and other investments</t>
        </is>
      </c>
      <c r="C4134" t="inlineStr">
        <is>
          <t>Million</t>
        </is>
      </c>
      <c r="D4134" t="inlineStr">
        <is>
          <t>QQQQ</t>
        </is>
      </c>
      <c r="W4134" t="n">
        <v>-1734</v>
      </c>
      <c r="AB4134" t="n">
        <v>-171</v>
      </c>
      <c r="AC4134" t="n">
        <v>-750</v>
      </c>
      <c r="AD4134" t="n">
        <v>-1645</v>
      </c>
      <c r="AE4134" t="n">
        <v>-512</v>
      </c>
      <c r="AF4134" t="n">
        <v>-360</v>
      </c>
      <c r="AG4134" t="n">
        <v>-387</v>
      </c>
      <c r="AH4134" t="n">
        <v>-896</v>
      </c>
      <c r="AI4134" t="n">
        <v>-1921</v>
      </c>
      <c r="AJ4134" t="n">
        <v>-458</v>
      </c>
      <c r="AK4134" t="n">
        <v>-1056</v>
      </c>
      <c r="AL4134" t="n">
        <v>-743</v>
      </c>
    </row>
    <row r="4135">
      <c r="A4135" t="inlineStr">
        <is>
          <t>Other investment</t>
        </is>
      </c>
      <c r="C4135" t="inlineStr">
        <is>
          <t>Million</t>
        </is>
      </c>
      <c r="D4135" t="inlineStr">
        <is>
          <t>QQQQ</t>
        </is>
      </c>
      <c r="U4135" t="n">
        <v>-140</v>
      </c>
      <c r="Y4135" t="n">
        <v>-200</v>
      </c>
    </row>
    <row r="4136">
      <c r="A4136" t="inlineStr">
        <is>
          <t>Acquisition of Oaktree net of distribution</t>
        </is>
      </c>
      <c r="C4136" t="inlineStr">
        <is>
          <t>Million</t>
        </is>
      </c>
      <c r="D4136" t="inlineStr">
        <is>
          <t>QQQQ</t>
        </is>
      </c>
      <c r="AB4136" t="n">
        <v>-2095</v>
      </c>
      <c r="AD4136" t="n">
        <v>-2095</v>
      </c>
    </row>
    <row r="4137">
      <c r="A4137" t="inlineStr">
        <is>
          <t>Repayment of borrowings of other wholly owned investments</t>
        </is>
      </c>
      <c r="C4137" t="inlineStr">
        <is>
          <t>Million</t>
        </is>
      </c>
      <c r="D4137" t="inlineStr">
        <is>
          <t>QQQQ</t>
        </is>
      </c>
      <c r="Z4137" t="n">
        <v>-142</v>
      </c>
    </row>
    <row r="4138">
      <c r="A4138" t="inlineStr">
        <is>
          <t xml:space="preserve">Capital allocated to asset management business </t>
        </is>
      </c>
      <c r="C4138" t="inlineStr">
        <is>
          <t>Million</t>
        </is>
      </c>
      <c r="D4138" t="inlineStr">
        <is>
          <t>QQQQ</t>
        </is>
      </c>
      <c r="AT4138" t="n">
        <v>-1040</v>
      </c>
    </row>
    <row r="4139">
      <c r="A4139" t="inlineStr">
        <is>
          <t xml:space="preserve">Capital allocated to insurance solutions business </t>
        </is>
      </c>
      <c r="C4139" t="inlineStr">
        <is>
          <t>Million</t>
        </is>
      </c>
      <c r="D4139" t="inlineStr">
        <is>
          <t>QQQQ</t>
        </is>
      </c>
      <c r="AT4139" t="n">
        <v>-145</v>
      </c>
    </row>
    <row r="4140">
      <c r="A4140" t="inlineStr">
        <is>
          <t>Other</t>
        </is>
      </c>
      <c r="C4140" t="inlineStr">
        <is>
          <t>Million</t>
        </is>
      </c>
      <c r="D4140" t="inlineStr">
        <is>
          <t>QQQQ</t>
        </is>
      </c>
      <c r="S4140" t="n">
        <v>-207</v>
      </c>
      <c r="T4140" t="n">
        <v>-535</v>
      </c>
      <c r="U4140" t="n">
        <v>-331</v>
      </c>
      <c r="X4140" t="n">
        <v>-274</v>
      </c>
      <c r="Y4140" t="n">
        <v>-540</v>
      </c>
      <c r="Z4140" t="n">
        <v>-149</v>
      </c>
    </row>
    <row r="4141">
      <c r="A4141" t="inlineStr">
        <is>
          <t>Cash in asset management business not attributable to Corporation</t>
        </is>
      </c>
      <c r="C4141" t="inlineStr">
        <is>
          <t>Million</t>
        </is>
      </c>
      <c r="D4141" t="inlineStr">
        <is>
          <t>QQQQ</t>
        </is>
      </c>
      <c r="AR4141" t="n">
        <v>-806</v>
      </c>
      <c r="AS4141" t="n">
        <v>-806</v>
      </c>
    </row>
    <row r="4142">
      <c r="A4142" t="inlineStr">
        <is>
          <t>Temporary investments</t>
        </is>
      </c>
      <c r="C4142" t="inlineStr">
        <is>
          <t>Million</t>
        </is>
      </c>
      <c r="D4142" t="inlineStr">
        <is>
          <t>QQQQ</t>
        </is>
      </c>
      <c r="X4142" t="n">
        <v>-226</v>
      </c>
      <c r="Y4142" t="n">
        <v>-1732</v>
      </c>
    </row>
    <row r="4143">
      <c r="A4143" t="inlineStr">
        <is>
          <t xml:space="preserve">American national acquisition </t>
        </is>
      </c>
      <c r="C4143" t="inlineStr">
        <is>
          <t>Million</t>
        </is>
      </c>
      <c r="D4143" t="inlineStr">
        <is>
          <t>QQQQ</t>
        </is>
      </c>
      <c r="AP4143" t="n">
        <v>-2609</v>
      </c>
      <c r="AS4143" t="n">
        <v>-2609</v>
      </c>
    </row>
    <row r="4144">
      <c r="A4144" t="inlineStr">
        <is>
          <t>Total</t>
        </is>
      </c>
      <c r="C4144" t="inlineStr">
        <is>
          <t>Million</t>
        </is>
      </c>
      <c r="D4144" t="inlineStr">
        <is>
          <t>QQQQ</t>
        </is>
      </c>
      <c r="S4144" t="n">
        <v>-403</v>
      </c>
      <c r="T4144" t="n">
        <v>-1971</v>
      </c>
      <c r="U4144" t="n">
        <v>-825</v>
      </c>
      <c r="V4144" t="n">
        <v>-144</v>
      </c>
      <c r="W4144" t="n">
        <v>-1967</v>
      </c>
      <c r="X4144" t="n">
        <v>-1011</v>
      </c>
      <c r="Y4144" t="n">
        <v>-3714</v>
      </c>
      <c r="Z4144" t="n">
        <v>-496</v>
      </c>
      <c r="AA4144" t="n">
        <v>-463</v>
      </c>
      <c r="AB4144" t="n">
        <v>-2694</v>
      </c>
      <c r="AC4144" t="n">
        <v>-1066</v>
      </c>
      <c r="AD4144" t="n">
        <v>-5152</v>
      </c>
      <c r="AE4144" t="n">
        <v>-954</v>
      </c>
      <c r="AF4144" t="n">
        <v>-640</v>
      </c>
      <c r="AG4144" t="n">
        <v>-1019</v>
      </c>
      <c r="AH4144" t="n">
        <v>-1396</v>
      </c>
      <c r="AI4144" t="n">
        <v>-3775</v>
      </c>
      <c r="AJ4144" t="n">
        <v>-720</v>
      </c>
      <c r="AK4144" t="n">
        <v>-1452</v>
      </c>
      <c r="AL4144" t="n">
        <v>-6373</v>
      </c>
      <c r="AM4144" t="n">
        <v>-2081</v>
      </c>
      <c r="AN4144" t="n">
        <v>-9797</v>
      </c>
      <c r="AO4144" t="n">
        <v>-757</v>
      </c>
      <c r="AP4144" t="n">
        <v>-3169</v>
      </c>
      <c r="AQ4144" t="n">
        <v>-753</v>
      </c>
      <c r="AR4144" t="n">
        <v>-1711</v>
      </c>
      <c r="AS4144" t="n">
        <v>-6390</v>
      </c>
      <c r="AT4144" t="n">
        <v>-1596</v>
      </c>
    </row>
    <row r="4145">
      <c r="A4145" t="inlineStr">
        <is>
          <t>Total-c</t>
        </is>
      </c>
      <c r="S4145">
        <f>SUM(S4127:S4143)</f>
        <v/>
      </c>
      <c r="T4145">
        <f>SUM(T4127:T4143)</f>
        <v/>
      </c>
      <c r="U4145">
        <f>SUM(U4127:U4143)</f>
        <v/>
      </c>
      <c r="V4145">
        <f>SUM(V4127:V4143)</f>
        <v/>
      </c>
      <c r="W4145">
        <f>SUM(W4127:W4143)</f>
        <v/>
      </c>
      <c r="X4145">
        <f>SUM(X4127:X4143)</f>
        <v/>
      </c>
      <c r="Y4145">
        <f>SUM(Y4127:Y4143)</f>
        <v/>
      </c>
      <c r="Z4145">
        <f>SUM(Z4127:Z4143)</f>
        <v/>
      </c>
      <c r="AA4145">
        <f>SUM(AA4127:AA4143)</f>
        <v/>
      </c>
      <c r="AB4145">
        <f>SUM(AB4127:AB4143)</f>
        <v/>
      </c>
      <c r="AC4145">
        <f>SUM(AC4127:AC4143)</f>
        <v/>
      </c>
      <c r="AD4145">
        <f>SUM(AD4127:AD4143)</f>
        <v/>
      </c>
      <c r="AE4145">
        <f>SUM(AE4127:AE4143)</f>
        <v/>
      </c>
      <c r="AF4145">
        <f>SUM(AF4127:AF4143)</f>
        <v/>
      </c>
      <c r="AG4145">
        <f>SUM(AG4127:AG4143)</f>
        <v/>
      </c>
      <c r="AH4145">
        <f>SUM(AH4127:AH4143)</f>
        <v/>
      </c>
      <c r="AI4145">
        <f>SUM(AI4127:AI4143)</f>
        <v/>
      </c>
      <c r="AJ4145">
        <f>SUM(AJ4127:AJ4143)</f>
        <v/>
      </c>
      <c r="AK4145">
        <f>SUM(AK4127:AK4143)</f>
        <v/>
      </c>
      <c r="AL4145">
        <f>SUM(AL4127:AL4143)</f>
        <v/>
      </c>
      <c r="AM4145">
        <f>SUM(AM4127:AM4143)</f>
        <v/>
      </c>
      <c r="AN4145">
        <f>SUM(AN4127:AN4143)</f>
        <v/>
      </c>
      <c r="AO4145">
        <f>SUM(AO4127:AO4143)</f>
        <v/>
      </c>
      <c r="AP4145">
        <f>SUM(AP4127:AP4143)</f>
        <v/>
      </c>
      <c r="AQ4145">
        <f>SUM(AQ4127:AQ4143)</f>
        <v/>
      </c>
      <c r="AR4145">
        <f>SUM(AR4127:AR4143)</f>
        <v/>
      </c>
      <c r="AS4145">
        <f>SUM(AS4127:AS4143)</f>
        <v/>
      </c>
      <c r="AT4145">
        <f>SUM(AT4127:AT4143)</f>
        <v/>
      </c>
    </row>
    <row r="4146">
      <c r="A4146" t="inlineStr">
        <is>
          <t>Sum check</t>
        </is>
      </c>
      <c r="S4146">
        <f>S4144-S4145</f>
        <v/>
      </c>
      <c r="T4146">
        <f>T4144-T4145</f>
        <v/>
      </c>
      <c r="U4146">
        <f>U4144-U4145</f>
        <v/>
      </c>
      <c r="V4146">
        <f>V4144-V4145</f>
        <v/>
      </c>
      <c r="W4146">
        <f>W4144-W4145</f>
        <v/>
      </c>
      <c r="X4146">
        <f>X4144-X4145</f>
        <v/>
      </c>
      <c r="Y4146">
        <f>Y4144-Y4145</f>
        <v/>
      </c>
      <c r="Z4146">
        <f>Z4144-Z4145</f>
        <v/>
      </c>
      <c r="AA4146">
        <f>AA4144-AA4145</f>
        <v/>
      </c>
      <c r="AB4146">
        <f>AB4144-AB4145</f>
        <v/>
      </c>
      <c r="AC4146">
        <f>AC4144-AC4145</f>
        <v/>
      </c>
      <c r="AD4146">
        <f>AD4144-AD4145</f>
        <v/>
      </c>
      <c r="AE4146">
        <f>AE4144-AE4145</f>
        <v/>
      </c>
      <c r="AF4146">
        <f>AF4144-AF4145</f>
        <v/>
      </c>
      <c r="AG4146">
        <f>AG4144-AG4145</f>
        <v/>
      </c>
      <c r="AH4146">
        <f>AH4144-AH4145</f>
        <v/>
      </c>
      <c r="AI4146">
        <f>AI4144-AI4145</f>
        <v/>
      </c>
      <c r="AJ4146">
        <f>AJ4144-AJ4145</f>
        <v/>
      </c>
      <c r="AK4146">
        <f>AK4144-AK4145</f>
        <v/>
      </c>
      <c r="AL4146">
        <f>AL4144-AL4145</f>
        <v/>
      </c>
      <c r="AM4146">
        <f>AM4144-AM4145</f>
        <v/>
      </c>
      <c r="AN4146">
        <f>AN4144-AN4145</f>
        <v/>
      </c>
      <c r="AO4146">
        <f>AO4144-AO4145</f>
        <v/>
      </c>
      <c r="AP4146">
        <f>AP4144-AP4145</f>
        <v/>
      </c>
      <c r="AQ4146">
        <f>AQ4144-AQ4145</f>
        <v/>
      </c>
      <c r="AR4146">
        <f>AR4144-AR4145</f>
        <v/>
      </c>
      <c r="AS4146">
        <f>AS4144-AS4145</f>
        <v/>
      </c>
      <c r="AT4146">
        <f>AT4144-AT4145</f>
        <v/>
      </c>
    </row>
    <row r="4148">
      <c r="A4148" t="inlineStr">
        <is>
          <t>Other sources / (uses)</t>
        </is>
      </c>
      <c r="C4148" t="inlineStr">
        <is>
          <t>Million</t>
        </is>
      </c>
      <c r="D4148" t="inlineStr">
        <is>
          <t>QQQQ</t>
        </is>
      </c>
      <c r="V4148" t="n">
        <v>206</v>
      </c>
      <c r="W4148" t="n">
        <v>-73</v>
      </c>
      <c r="AA4148" t="n">
        <v>143</v>
      </c>
      <c r="AB4148" t="n">
        <v>-463</v>
      </c>
      <c r="AC4148" t="n">
        <v>295</v>
      </c>
      <c r="AD4148" t="n">
        <v>254</v>
      </c>
      <c r="AE4148" t="n">
        <v>-400</v>
      </c>
      <c r="AF4148" t="n">
        <v>42</v>
      </c>
      <c r="AG4148" t="n">
        <v>-121</v>
      </c>
      <c r="AH4148" t="n">
        <v>-264</v>
      </c>
      <c r="AI4148" t="n">
        <v>-839</v>
      </c>
      <c r="AJ4148" t="n">
        <v>290</v>
      </c>
      <c r="AK4148" t="n">
        <v>-238</v>
      </c>
      <c r="AL4148" t="n">
        <v>621</v>
      </c>
      <c r="AM4148" t="n">
        <v>926</v>
      </c>
      <c r="AN4148" t="n">
        <v>769</v>
      </c>
      <c r="AO4148" t="n">
        <v>-84</v>
      </c>
      <c r="AP4148" t="n">
        <v>-371</v>
      </c>
      <c r="AQ4148" t="n">
        <v>331</v>
      </c>
      <c r="AR4148" t="n">
        <v>261</v>
      </c>
      <c r="AS4148" t="n">
        <v>137</v>
      </c>
      <c r="AT4148" t="n">
        <v>-519</v>
      </c>
    </row>
    <row r="4149">
      <c r="A4149" t="inlineStr">
        <is>
          <t>In period change</t>
        </is>
      </c>
      <c r="C4149" t="inlineStr">
        <is>
          <t>Million</t>
        </is>
      </c>
      <c r="D4149" t="inlineStr">
        <is>
          <t>QQQQ</t>
        </is>
      </c>
      <c r="S4149" t="n">
        <v>317</v>
      </c>
      <c r="T4149" t="n">
        <v>1112</v>
      </c>
      <c r="U4149" t="n">
        <v>634</v>
      </c>
      <c r="V4149" t="n">
        <v>512</v>
      </c>
      <c r="W4149" t="n">
        <v>-1060</v>
      </c>
      <c r="X4149" t="n">
        <v>-66</v>
      </c>
      <c r="Y4149" t="n">
        <v>20</v>
      </c>
      <c r="Z4149" t="n">
        <v>1619</v>
      </c>
      <c r="AA4149" t="n">
        <v>129</v>
      </c>
      <c r="AB4149" t="n">
        <v>-2382</v>
      </c>
      <c r="AC4149" t="n">
        <v>537</v>
      </c>
      <c r="AD4149" t="n">
        <v>-94</v>
      </c>
      <c r="AE4149" t="n">
        <v>-232</v>
      </c>
      <c r="AF4149" t="n">
        <v>1280</v>
      </c>
      <c r="AG4149" t="n">
        <v>446</v>
      </c>
      <c r="AH4149" t="n">
        <v>781</v>
      </c>
      <c r="AI4149" t="n">
        <v>2275</v>
      </c>
      <c r="AJ4149" t="n">
        <v>1778</v>
      </c>
      <c r="AK4149" t="n">
        <v>-35</v>
      </c>
      <c r="AL4149" t="n">
        <v>-3157</v>
      </c>
      <c r="AM4149" t="n">
        <v>480</v>
      </c>
      <c r="AN4149" t="n">
        <v>-934</v>
      </c>
      <c r="AO4149" t="n">
        <v>585</v>
      </c>
      <c r="AP4149" t="n">
        <v>-1427</v>
      </c>
      <c r="AQ4149" t="n">
        <v>385</v>
      </c>
      <c r="AR4149" t="n">
        <v>-172</v>
      </c>
      <c r="AS4149" t="n">
        <v>-629</v>
      </c>
      <c r="AT4149" t="n">
        <v>-110</v>
      </c>
    </row>
    <row r="4150">
      <c r="A4150" t="inlineStr">
        <is>
          <t>In period change-c</t>
        </is>
      </c>
      <c r="S4150">
        <f>SUM(S4148,S4144,S4118,S4122)</f>
        <v/>
      </c>
      <c r="T4150">
        <f>SUM(T4148,T4144,T4118,T4122)</f>
        <v/>
      </c>
      <c r="U4150">
        <f>SUM(U4148,U4144,U4118,U4122)</f>
        <v/>
      </c>
      <c r="V4150">
        <f>SUM(V4148,V4144,V4118,V4122)</f>
        <v/>
      </c>
      <c r="W4150">
        <f>SUM(W4148,W4144,W4118,W4115)</f>
        <v/>
      </c>
      <c r="X4150">
        <f>SUM(X4148,X4144,X4118,X4122)</f>
        <v/>
      </c>
      <c r="Y4150">
        <f>SUM(Y4148,Y4144,Y4118,Y4122)</f>
        <v/>
      </c>
      <c r="Z4150">
        <f>SUM(Z4148,Z4144,Z4118,Z4122)</f>
        <v/>
      </c>
      <c r="AA4150">
        <f>SUM(AA4148,AA4144,AA4118,AA4115,AA4122)</f>
        <v/>
      </c>
      <c r="AB4150">
        <f>SUM(AB4148,AB4144,AB4118,AB4115)</f>
        <v/>
      </c>
      <c r="AC4150">
        <f>SUM(AC4148,AC4144,AC4118,AC4115)</f>
        <v/>
      </c>
      <c r="AD4150">
        <f>SUM(AD4148,AD4144,AD4118,AD4115)</f>
        <v/>
      </c>
      <c r="AE4150">
        <f>SUM(AE4148,AE4144,AE4118,AE4115)</f>
        <v/>
      </c>
      <c r="AF4150">
        <f>SUM(AF4148,AF4144,AF4118,AF4115)</f>
        <v/>
      </c>
      <c r="AG4150">
        <f>SUM(AG4148,AG4144,AG4118,AG4115)</f>
        <v/>
      </c>
      <c r="AH4150">
        <f>SUM(AH4148,AH4144,AH4118,AH4115)</f>
        <v/>
      </c>
      <c r="AI4150">
        <f>SUM(AI4148,AI4144,AI4118,AI4115)</f>
        <v/>
      </c>
      <c r="AJ4150">
        <f>SUM(AJ4148,AJ4144,AJ4118,AJ4115)</f>
        <v/>
      </c>
      <c r="AK4150">
        <f>SUM(AK4148,AK4144,AK4118,AK4115)</f>
        <v/>
      </c>
      <c r="AL4150">
        <f>SUM(AL4148,AL4144,AL4118,AL4115)</f>
        <v/>
      </c>
      <c r="AM4150">
        <f>SUM(AM4148,AM4144,AM4118,AM4115)</f>
        <v/>
      </c>
      <c r="AN4150">
        <f>SUM(AN4148,AN4144,AN4118,AN4115)</f>
        <v/>
      </c>
      <c r="AO4150">
        <f>SUM(AO4148,AO4144,AO4118,AO4115)</f>
        <v/>
      </c>
      <c r="AP4150">
        <f>SUM(AP4148,AP4144,AP4118,AP4115)</f>
        <v/>
      </c>
      <c r="AQ4150">
        <f>SUM(AQ4148,AQ4144,AQ4118,AQ4115)</f>
        <v/>
      </c>
      <c r="AR4150">
        <f>SUM(AR4148,AR4144,AR4118,AR4115)</f>
        <v/>
      </c>
      <c r="AS4150">
        <f>SUM(AS4148,AS4144,AS4118,AS4115)</f>
        <v/>
      </c>
      <c r="AT4150">
        <f>SUM(AT4148,AT4144,AT4118,AT4115)</f>
        <v/>
      </c>
    </row>
    <row r="4151">
      <c r="A4151" t="inlineStr">
        <is>
          <t>Sum check</t>
        </is>
      </c>
      <c r="S4151">
        <f>S4149-S4150</f>
        <v/>
      </c>
      <c r="T4151">
        <f>T4149-T4150</f>
        <v/>
      </c>
      <c r="U4151">
        <f>U4149-U4150</f>
        <v/>
      </c>
      <c r="V4151">
        <f>V4149-V4150</f>
        <v/>
      </c>
      <c r="W4151">
        <f>W4149-W4150</f>
        <v/>
      </c>
      <c r="X4151">
        <f>X4149-X4150</f>
        <v/>
      </c>
      <c r="Y4151">
        <f>Y4149-Y4150</f>
        <v/>
      </c>
      <c r="Z4151">
        <f>Z4149-Z4150</f>
        <v/>
      </c>
      <c r="AA4151">
        <f>AA4149-AA4150</f>
        <v/>
      </c>
      <c r="AB4151">
        <f>AB4149-AB4150</f>
        <v/>
      </c>
      <c r="AC4151">
        <f>AC4149-AC4150</f>
        <v/>
      </c>
      <c r="AD4151">
        <f>AD4149-AD4150</f>
        <v/>
      </c>
      <c r="AE4151">
        <f>AE4149-AE4150</f>
        <v/>
      </c>
      <c r="AF4151">
        <f>AF4149-AF4150</f>
        <v/>
      </c>
      <c r="AG4151">
        <f>AG4149-AG4150</f>
        <v/>
      </c>
      <c r="AH4151">
        <f>AH4149-AH4150</f>
        <v/>
      </c>
      <c r="AI4151">
        <f>AI4149-AI4150</f>
        <v/>
      </c>
      <c r="AJ4151">
        <f>AJ4149-AJ4150</f>
        <v/>
      </c>
      <c r="AK4151">
        <f>AK4149-AK4150</f>
        <v/>
      </c>
      <c r="AL4151">
        <f>AL4149-AL4150</f>
        <v/>
      </c>
      <c r="AM4151">
        <f>AM4149-AM4150</f>
        <v/>
      </c>
      <c r="AN4151">
        <f>AN4149-AN4150</f>
        <v/>
      </c>
      <c r="AO4151">
        <f>AO4149-AO4150</f>
        <v/>
      </c>
      <c r="AP4151">
        <f>AP4149-AP4150</f>
        <v/>
      </c>
      <c r="AQ4151">
        <f>AQ4149-AQ4150</f>
        <v/>
      </c>
      <c r="AR4151">
        <f>AR4149-AR4150</f>
        <v/>
      </c>
      <c r="AS4151">
        <f>AS4149-AS4150</f>
        <v/>
      </c>
      <c r="AT4151">
        <f>AT4149-AT4150</f>
        <v/>
      </c>
    </row>
    <row r="4153">
      <c r="A4153" t="inlineStr">
        <is>
          <t>Corporate cash and financial assets end of period</t>
        </is>
      </c>
      <c r="C4153" t="inlineStr">
        <is>
          <t>Million</t>
        </is>
      </c>
      <c r="D4153" t="inlineStr">
        <is>
          <t>QQQQ</t>
        </is>
      </c>
      <c r="S4153" t="n">
        <v>2255</v>
      </c>
      <c r="T4153" t="n">
        <v>2255</v>
      </c>
      <c r="U4153" t="n">
        <v>2889</v>
      </c>
      <c r="V4153" t="n">
        <v>3401</v>
      </c>
      <c r="W4153" t="n">
        <v>2341</v>
      </c>
      <c r="X4153" t="n">
        <v>2275</v>
      </c>
      <c r="Y4153" t="n">
        <v>2275</v>
      </c>
      <c r="Z4153" t="n">
        <v>3894</v>
      </c>
      <c r="AA4153" t="n">
        <v>4023</v>
      </c>
      <c r="AB4153" t="n">
        <v>1641</v>
      </c>
      <c r="AC4153" t="n">
        <v>2181</v>
      </c>
      <c r="AD4153" t="n">
        <v>2181</v>
      </c>
      <c r="AE4153" t="n">
        <v>1949</v>
      </c>
      <c r="AF4153" t="n">
        <v>3229</v>
      </c>
      <c r="AG4153" t="n">
        <v>3675</v>
      </c>
      <c r="AH4153" t="n">
        <v>4456</v>
      </c>
      <c r="AI4153" t="n">
        <v>4456</v>
      </c>
      <c r="AJ4153" t="n">
        <v>6234</v>
      </c>
      <c r="AK4153" t="n">
        <v>6199</v>
      </c>
      <c r="AL4153" t="n">
        <v>3042</v>
      </c>
      <c r="AM4153" t="n">
        <v>3522</v>
      </c>
      <c r="AN4153" t="n">
        <v>3522</v>
      </c>
      <c r="AO4153" t="n">
        <v>4107</v>
      </c>
      <c r="AP4153" t="n">
        <v>2680</v>
      </c>
      <c r="AQ4153" t="n">
        <v>3065</v>
      </c>
      <c r="AR4153" t="n">
        <v>2893</v>
      </c>
      <c r="AS4153" t="n">
        <v>2893</v>
      </c>
    </row>
    <row r="4154">
      <c r="A4154" t="inlineStr">
        <is>
          <t>Corporate cash and financial assets end of period-c</t>
        </is>
      </c>
      <c r="S4154">
        <f>SUM(S4108,S4149)</f>
        <v/>
      </c>
      <c r="T4154">
        <f>SUM(T4108,T4149)</f>
        <v/>
      </c>
      <c r="U4154">
        <f>SUM(U4108,U4149)</f>
        <v/>
      </c>
      <c r="V4154">
        <f>SUM(V4108,V4149)</f>
        <v/>
      </c>
      <c r="W4154">
        <f>SUM(W4108,W4149)</f>
        <v/>
      </c>
      <c r="X4154">
        <f>SUM(X4108,X4149)</f>
        <v/>
      </c>
      <c r="Y4154">
        <f>SUM(Y4108,Y4149)</f>
        <v/>
      </c>
      <c r="Z4154">
        <f>SUM(Z4108,Z4149)</f>
        <v/>
      </c>
      <c r="AA4154">
        <f>SUM(AA4108,AA4149)</f>
        <v/>
      </c>
      <c r="AB4154">
        <f>SUM(AB4108,AB4149)</f>
        <v/>
      </c>
      <c r="AC4154">
        <f>SUM(AC4108,AC4149)</f>
        <v/>
      </c>
      <c r="AD4154">
        <f>SUM(AD4108,AD4149)</f>
        <v/>
      </c>
      <c r="AE4154">
        <f>SUM(AE4108,AE4149)</f>
        <v/>
      </c>
      <c r="AF4154">
        <f>SUM(AF4108,AF4149)</f>
        <v/>
      </c>
      <c r="AG4154">
        <f>SUM(AG4108,AG4149)</f>
        <v/>
      </c>
      <c r="AH4154">
        <f>SUM(AH4108,AH4149)</f>
        <v/>
      </c>
      <c r="AI4154">
        <f>SUM(AI4108,AI4149)</f>
        <v/>
      </c>
      <c r="AJ4154">
        <f>SUM(AJ4108,AJ4149)</f>
        <v/>
      </c>
      <c r="AK4154">
        <f>SUM(AK4108,AK4149)</f>
        <v/>
      </c>
      <c r="AL4154">
        <f>SUM(AL4108,AL4149)</f>
        <v/>
      </c>
      <c r="AM4154">
        <f>SUM(AM4108,AM4149)</f>
        <v/>
      </c>
      <c r="AN4154">
        <f>SUM(AN4108,AN4149)</f>
        <v/>
      </c>
      <c r="AO4154">
        <f>SUM(AO4108,AO4149)</f>
        <v/>
      </c>
      <c r="AP4154">
        <f>SUM(AP4108,AP4149)</f>
        <v/>
      </c>
      <c r="AQ4154">
        <f>SUM(AQ4108,AQ4149)</f>
        <v/>
      </c>
      <c r="AR4154">
        <f>SUM(AR4108,AR4149)</f>
        <v/>
      </c>
      <c r="AS4154">
        <f>SUM(AS4108,AS4149)</f>
        <v/>
      </c>
    </row>
    <row r="4155">
      <c r="A4155" t="inlineStr">
        <is>
          <t>Sum check</t>
        </is>
      </c>
      <c r="S4155">
        <f>S4153-S4154</f>
        <v/>
      </c>
      <c r="T4155">
        <f>T4153-T4154</f>
        <v/>
      </c>
      <c r="U4155">
        <f>U4153-U4154</f>
        <v/>
      </c>
      <c r="V4155">
        <f>V4153-V4154</f>
        <v/>
      </c>
      <c r="W4155">
        <f>W4153-W4154</f>
        <v/>
      </c>
      <c r="X4155">
        <f>X4153-X4154</f>
        <v/>
      </c>
      <c r="Y4155">
        <f>Y4153-Y4154</f>
        <v/>
      </c>
      <c r="Z4155">
        <f>Z4153-Z4154</f>
        <v/>
      </c>
      <c r="AA4155">
        <f>AA4153-AA4154</f>
        <v/>
      </c>
      <c r="AB4155">
        <f>AB4153-AB4154</f>
        <v/>
      </c>
      <c r="AC4155">
        <f>AC4153-AC4154</f>
        <v/>
      </c>
      <c r="AD4155">
        <f>AD4153-AD4154</f>
        <v/>
      </c>
      <c r="AE4155">
        <f>AE4153-AE4154</f>
        <v/>
      </c>
      <c r="AF4155">
        <f>AF4153-AF4154</f>
        <v/>
      </c>
      <c r="AG4155">
        <f>AG4153-AG4154</f>
        <v/>
      </c>
      <c r="AH4155">
        <f>AH4153-AH4154</f>
        <v/>
      </c>
      <c r="AI4155">
        <f>AI4153-AI4154</f>
        <v/>
      </c>
      <c r="AJ4155">
        <f>AJ4153-AJ4154</f>
        <v/>
      </c>
      <c r="AK4155">
        <f>AK4153-AK4154</f>
        <v/>
      </c>
      <c r="AL4155">
        <f>AL4153-AL4154</f>
        <v/>
      </c>
      <c r="AM4155">
        <f>AM4153-AM4154</f>
        <v/>
      </c>
      <c r="AN4155">
        <f>AN4153-AN4154</f>
        <v/>
      </c>
      <c r="AO4155">
        <f>AO4153-AO4154</f>
        <v/>
      </c>
      <c r="AP4155">
        <f>AP4153-AP4154</f>
        <v/>
      </c>
      <c r="AQ4155">
        <f>AQ4153-AQ4154</f>
        <v/>
      </c>
      <c r="AR4155">
        <f>AR4153-AR4154</f>
        <v/>
      </c>
      <c r="AS4155">
        <f>AS4153-AS4154</f>
        <v/>
      </c>
    </row>
    <row r="4156">
      <c r="A4156" t="inlineStr">
        <is>
          <t>Link check</t>
        </is>
      </c>
      <c r="S4156">
        <f>S4153-S3508</f>
        <v/>
      </c>
      <c r="U4156">
        <f>U4153-U3508</f>
        <v/>
      </c>
      <c r="V4156">
        <f>V4153-V3508</f>
        <v/>
      </c>
      <c r="W4156">
        <f>W4153-W3508</f>
        <v/>
      </c>
      <c r="X4156">
        <f>X4153-X3508</f>
        <v/>
      </c>
      <c r="Z4156">
        <f>Z4153-Z3508</f>
        <v/>
      </c>
      <c r="AA4156">
        <f>AA4153-AA3508</f>
        <v/>
      </c>
      <c r="AB4156">
        <f>AB4153-AB3508</f>
        <v/>
      </c>
      <c r="AC4156">
        <f>AC4153-AC3508</f>
        <v/>
      </c>
      <c r="AE4156">
        <f>AE4153-AE3508</f>
        <v/>
      </c>
      <c r="AF4156">
        <f>AF4153-AF3508</f>
        <v/>
      </c>
      <c r="AG4156">
        <f>AG4153-AG3508</f>
        <v/>
      </c>
      <c r="AH4156">
        <f>AH4153-AH3508</f>
        <v/>
      </c>
      <c r="AJ4156">
        <f>AJ4153-AJ3508</f>
        <v/>
      </c>
      <c r="AK4156">
        <f>AK4153-AK3508</f>
        <v/>
      </c>
      <c r="AL4156">
        <f>AL4153-AL3508</f>
        <v/>
      </c>
      <c r="AM4156">
        <f>AM4153-AM3508</f>
        <v/>
      </c>
      <c r="AO4156">
        <f>AO4153-AO3508</f>
        <v/>
      </c>
      <c r="AP4156">
        <f>AP4153-AP3508</f>
        <v/>
      </c>
      <c r="AQ4156">
        <f>AQ4153-AQ3508</f>
        <v/>
      </c>
      <c r="AR4156">
        <f>AR4153-AR3508</f>
        <v/>
      </c>
    </row>
    <row r="4158">
      <c r="A4158" t="inlineStr">
        <is>
          <t>Disposition gains</t>
        </is>
      </c>
    </row>
    <row r="4159">
      <c r="A4159" t="inlineStr">
        <is>
          <t>Net income</t>
        </is>
      </c>
    </row>
    <row r="4160">
      <c r="A4160" t="inlineStr">
        <is>
          <t>Renewable power and transaction</t>
        </is>
      </c>
    </row>
    <row r="4161">
      <c r="A4161" t="inlineStr">
        <is>
          <t>Other renewable power</t>
        </is>
      </c>
      <c r="C4161" t="inlineStr">
        <is>
          <t>Million</t>
        </is>
      </c>
      <c r="D4161" t="inlineStr">
        <is>
          <t>QQQQ</t>
        </is>
      </c>
      <c r="AF4161" t="n">
        <v>4</v>
      </c>
      <c r="AG4161" t="n">
        <v>3</v>
      </c>
      <c r="AH4161" t="n">
        <v>10</v>
      </c>
      <c r="AI4161" t="n">
        <v>15</v>
      </c>
      <c r="AK4161" t="n">
        <v>56</v>
      </c>
      <c r="AL4161" t="n">
        <v>-2</v>
      </c>
      <c r="AN4161" t="n">
        <v>54</v>
      </c>
      <c r="AP4161" t="n">
        <v>-1</v>
      </c>
      <c r="AQ4161" t="n">
        <v>3</v>
      </c>
      <c r="AS4161" t="n">
        <v>2</v>
      </c>
    </row>
    <row r="4162">
      <c r="A4162" t="inlineStr">
        <is>
          <t>Hydro and wind assets</t>
        </is>
      </c>
      <c r="C4162" t="inlineStr">
        <is>
          <t>Million</t>
        </is>
      </c>
      <c r="D4162" t="inlineStr">
        <is>
          <t>QQQQ</t>
        </is>
      </c>
      <c r="X4162" t="n">
        <v>5</v>
      </c>
      <c r="Y4162" t="n">
        <v>5</v>
      </c>
    </row>
    <row r="4163">
      <c r="A4163" t="inlineStr">
        <is>
          <t>Total</t>
        </is>
      </c>
      <c r="C4163" t="inlineStr">
        <is>
          <t>Million</t>
        </is>
      </c>
      <c r="D4163" t="inlineStr">
        <is>
          <t>QQQQ</t>
        </is>
      </c>
      <c r="H4163" t="n">
        <v>18</v>
      </c>
      <c r="J4163" t="n">
        <v>18</v>
      </c>
      <c r="X4163" t="n">
        <v>5</v>
      </c>
      <c r="Y4163" t="n">
        <v>5</v>
      </c>
      <c r="AC4163" t="n">
        <v>-1</v>
      </c>
      <c r="AD4163" t="n">
        <v>-1</v>
      </c>
      <c r="AE4163" t="n">
        <v>-2</v>
      </c>
      <c r="AF4163" t="n">
        <v>4</v>
      </c>
      <c r="AG4163" t="n">
        <v>3</v>
      </c>
      <c r="AH4163" t="n">
        <v>10</v>
      </c>
      <c r="AI4163" t="n">
        <v>15</v>
      </c>
      <c r="AK4163" t="n">
        <v>56</v>
      </c>
      <c r="AL4163" t="n">
        <v>-2</v>
      </c>
      <c r="AN4163" t="n">
        <v>54</v>
      </c>
      <c r="AP4163" t="n">
        <v>-1</v>
      </c>
      <c r="AQ4163" t="n">
        <v>3</v>
      </c>
      <c r="AS4163" t="n">
        <v>2</v>
      </c>
    </row>
    <row r="4164">
      <c r="A4164" t="inlineStr">
        <is>
          <t>Total-c</t>
        </is>
      </c>
      <c r="X4164">
        <f>SUM(X4161,X4162)</f>
        <v/>
      </c>
      <c r="Y4164">
        <f>SUM(Y4161,Y4162)</f>
        <v/>
      </c>
      <c r="AF4164">
        <f>SUM(AF4161,AF4162)</f>
        <v/>
      </c>
      <c r="AG4164">
        <f>SUM(AG4161,AG4162)</f>
        <v/>
      </c>
      <c r="AH4164">
        <f>SUM(AH4161,AH4162)</f>
        <v/>
      </c>
      <c r="AI4164">
        <f>SUM(AI4161,AI4162)</f>
        <v/>
      </c>
      <c r="AK4164">
        <f>SUM(AK4161,AK4162)</f>
        <v/>
      </c>
      <c r="AL4164">
        <f>SUM(AL4161,AL4162)</f>
        <v/>
      </c>
      <c r="AN4164">
        <f>SUM(AN4161,AN4162)</f>
        <v/>
      </c>
      <c r="AP4164">
        <f>SUM(AP4161,AP4162)</f>
        <v/>
      </c>
      <c r="AQ4164">
        <f>SUM(AQ4161,AQ4162)</f>
        <v/>
      </c>
      <c r="AS4164">
        <f>SUM(AS4161,AS4162)</f>
        <v/>
      </c>
    </row>
    <row r="4165">
      <c r="A4165" t="inlineStr">
        <is>
          <t>Sum check</t>
        </is>
      </c>
      <c r="X4165">
        <f>X4163-X4164</f>
        <v/>
      </c>
      <c r="Y4165">
        <f>Y4163-Y4164</f>
        <v/>
      </c>
      <c r="AF4165">
        <f>AF4163-AF4164</f>
        <v/>
      </c>
      <c r="AG4165">
        <f>AG4163-AG4164</f>
        <v/>
      </c>
      <c r="AH4165">
        <f>AH4163-AH4164</f>
        <v/>
      </c>
      <c r="AI4165">
        <f>AI4163-AI4164</f>
        <v/>
      </c>
      <c r="AK4165">
        <f>AK4163-AK4164</f>
        <v/>
      </c>
      <c r="AL4165">
        <f>AL4163-AL4164</f>
        <v/>
      </c>
      <c r="AN4165">
        <f>AN4163-AN4164</f>
        <v/>
      </c>
      <c r="AP4165">
        <f>AP4163-AP4164</f>
        <v/>
      </c>
      <c r="AQ4165">
        <f>AQ4163-AQ4164</f>
        <v/>
      </c>
      <c r="AS4165">
        <f>AS4163-AS4164</f>
        <v/>
      </c>
    </row>
    <row r="4167">
      <c r="A4167" t="inlineStr">
        <is>
          <t>Infrastructure</t>
        </is>
      </c>
    </row>
    <row r="4168">
      <c r="A4168" t="inlineStr">
        <is>
          <t>Acadian</t>
        </is>
      </c>
      <c r="C4168" t="inlineStr">
        <is>
          <t>Million</t>
        </is>
      </c>
      <c r="D4168" t="inlineStr">
        <is>
          <t>QQQQ</t>
        </is>
      </c>
      <c r="AB4168" t="n">
        <v>-1</v>
      </c>
      <c r="AD4168" t="n">
        <v>-1</v>
      </c>
    </row>
    <row r="4169">
      <c r="A4169" t="inlineStr">
        <is>
          <t>WETT</t>
        </is>
      </c>
      <c r="C4169" t="inlineStr">
        <is>
          <t>Million</t>
        </is>
      </c>
      <c r="D4169" t="inlineStr">
        <is>
          <t>QQQQ</t>
        </is>
      </c>
      <c r="AG4169" t="n">
        <v>5</v>
      </c>
    </row>
    <row r="4170">
      <c r="A4170" t="inlineStr">
        <is>
          <t>EBSA</t>
        </is>
      </c>
      <c r="C4170" t="inlineStr">
        <is>
          <t>Million</t>
        </is>
      </c>
      <c r="D4170" t="inlineStr">
        <is>
          <t>QQQQ</t>
        </is>
      </c>
      <c r="AE4170" t="n">
        <v>1</v>
      </c>
      <c r="AI4170" t="n">
        <v>1</v>
      </c>
    </row>
    <row r="4171">
      <c r="A4171" t="inlineStr">
        <is>
          <t>NGPL</t>
        </is>
      </c>
      <c r="C4171" t="inlineStr">
        <is>
          <t>Million</t>
        </is>
      </c>
      <c r="D4171" t="inlineStr">
        <is>
          <t>QQQQ</t>
        </is>
      </c>
      <c r="AJ4171" t="n">
        <v>23</v>
      </c>
    </row>
    <row r="4172">
      <c r="A4172" t="inlineStr">
        <is>
          <t>Enwave Canada</t>
        </is>
      </c>
      <c r="C4172" t="inlineStr">
        <is>
          <t>Million</t>
        </is>
      </c>
      <c r="D4172" t="inlineStr">
        <is>
          <t>QQQQ</t>
        </is>
      </c>
      <c r="AK4172" t="n">
        <v>83</v>
      </c>
      <c r="AL4172" t="n">
        <v>120</v>
      </c>
      <c r="AN4172" t="n">
        <v>203</v>
      </c>
    </row>
    <row r="4173">
      <c r="A4173" t="inlineStr">
        <is>
          <t>U.K. smart meter portfolio</t>
        </is>
      </c>
      <c r="C4173" t="inlineStr">
        <is>
          <t>Million</t>
        </is>
      </c>
      <c r="D4173" t="inlineStr">
        <is>
          <t>QQQQ</t>
        </is>
      </c>
      <c r="AK4173" t="n">
        <v>48</v>
      </c>
      <c r="AN4173" t="n">
        <v>48</v>
      </c>
    </row>
    <row r="4174">
      <c r="A4174" t="inlineStr">
        <is>
          <t>Avn</t>
        </is>
      </c>
      <c r="C4174" t="inlineStr">
        <is>
          <t>Million</t>
        </is>
      </c>
      <c r="D4174" t="inlineStr">
        <is>
          <t>QQQQ</t>
        </is>
      </c>
      <c r="AM4174" t="n">
        <v>38</v>
      </c>
      <c r="AN4174" t="n">
        <v>38</v>
      </c>
    </row>
    <row r="4175">
      <c r="A4175" t="inlineStr">
        <is>
          <t>Transelec</t>
        </is>
      </c>
      <c r="C4175" t="inlineStr">
        <is>
          <t>Million</t>
        </is>
      </c>
      <c r="D4175" t="inlineStr">
        <is>
          <t>QQQQ</t>
        </is>
      </c>
      <c r="Y4175" t="n">
        <v>53</v>
      </c>
    </row>
    <row r="4176">
      <c r="A4176" t="inlineStr">
        <is>
          <t>Other infrastructure</t>
        </is>
      </c>
      <c r="C4176" t="inlineStr">
        <is>
          <t>Million</t>
        </is>
      </c>
      <c r="D4176" t="inlineStr">
        <is>
          <t>QQQQ</t>
        </is>
      </c>
      <c r="AA4176" t="n">
        <v>7</v>
      </c>
      <c r="AC4176" t="n">
        <v>8</v>
      </c>
      <c r="AD4176" t="n">
        <v>15</v>
      </c>
      <c r="AH4176" t="n">
        <v>2</v>
      </c>
      <c r="AI4176" t="n">
        <v>7</v>
      </c>
      <c r="AK4176" t="n">
        <v>-25</v>
      </c>
      <c r="AM4176" t="n">
        <v>-81</v>
      </c>
      <c r="AN4176" t="n">
        <v>-83</v>
      </c>
      <c r="AP4176" t="n">
        <v>36</v>
      </c>
      <c r="AR4176" t="n">
        <v>19</v>
      </c>
      <c r="AS4176" t="n">
        <v>55</v>
      </c>
    </row>
    <row r="4177">
      <c r="A4177" t="inlineStr">
        <is>
          <t>Total</t>
        </is>
      </c>
      <c r="C4177" t="inlineStr">
        <is>
          <t>Million</t>
        </is>
      </c>
      <c r="D4177" t="inlineStr">
        <is>
          <t>QQQQ</t>
        </is>
      </c>
      <c r="H4177" t="n">
        <v>4</v>
      </c>
      <c r="J4177" t="n">
        <v>4</v>
      </c>
      <c r="U4177" t="n">
        <v>53</v>
      </c>
      <c r="AE4177" t="n">
        <v>1</v>
      </c>
      <c r="AG4177" t="n">
        <v>5</v>
      </c>
      <c r="AH4177" t="n">
        <v>2</v>
      </c>
      <c r="AI4177" t="n">
        <v>8</v>
      </c>
      <c r="AJ4177" t="n">
        <v>23</v>
      </c>
      <c r="AK4177" t="n">
        <v>106</v>
      </c>
      <c r="AL4177" t="n">
        <v>120</v>
      </c>
      <c r="AM4177" t="n">
        <v>-43</v>
      </c>
      <c r="AN4177" t="n">
        <v>206</v>
      </c>
      <c r="AP4177" t="n">
        <v>36</v>
      </c>
      <c r="AR4177" t="n">
        <v>19</v>
      </c>
      <c r="AS4177" t="n">
        <v>55</v>
      </c>
    </row>
    <row r="4178">
      <c r="A4178" t="inlineStr">
        <is>
          <t>Total-c</t>
        </is>
      </c>
      <c r="AE4178">
        <f>SUM(AE4168:AE4176)</f>
        <v/>
      </c>
      <c r="AG4178">
        <f>SUM(AG4168:AG4176)</f>
        <v/>
      </c>
      <c r="AH4178">
        <f>SUM(AH4168:AH4176)</f>
        <v/>
      </c>
      <c r="AI4178">
        <f>SUM(AI4168:AI4176)</f>
        <v/>
      </c>
      <c r="AJ4178">
        <f>SUM(AJ4168:AJ4176)</f>
        <v/>
      </c>
      <c r="AK4178">
        <f>SUM(AK4168:AK4176)</f>
        <v/>
      </c>
      <c r="AL4178">
        <f>SUM(AL4168:AL4176)</f>
        <v/>
      </c>
      <c r="AM4178">
        <f>SUM(AM4168:AM4176)</f>
        <v/>
      </c>
      <c r="AN4178">
        <f>SUM(AN4168:AN4176)</f>
        <v/>
      </c>
      <c r="AP4178">
        <f>SUM(AP4168:AP4176)</f>
        <v/>
      </c>
      <c r="AR4178">
        <f>SUM(AR4168:AR4176)</f>
        <v/>
      </c>
      <c r="AS4178">
        <f>SUM(AS4168:AS4176)</f>
        <v/>
      </c>
    </row>
    <row r="4179">
      <c r="A4179" t="inlineStr">
        <is>
          <t>Sum check</t>
        </is>
      </c>
      <c r="AE4179">
        <f>AE4177-AE4178</f>
        <v/>
      </c>
      <c r="AG4179">
        <f>AG4177-AG4178</f>
        <v/>
      </c>
      <c r="AH4179">
        <f>AH4177-AH4178</f>
        <v/>
      </c>
      <c r="AI4179">
        <f>AI4177-AI4178</f>
        <v/>
      </c>
      <c r="AJ4179">
        <f>AJ4177-AJ4178</f>
        <v/>
      </c>
      <c r="AK4179">
        <f>AK4177-AK4178</f>
        <v/>
      </c>
      <c r="AL4179">
        <f>AL4177-AL4178</f>
        <v/>
      </c>
      <c r="AM4179">
        <f>AM4177-AM4178</f>
        <v/>
      </c>
      <c r="AN4179">
        <f>AN4177-AN4178</f>
        <v/>
      </c>
      <c r="AP4179">
        <f>AP4177-AP4178</f>
        <v/>
      </c>
      <c r="AR4179">
        <f>AR4177-AR4178</f>
        <v/>
      </c>
      <c r="AS4179">
        <f>AS4177-AS4178</f>
        <v/>
      </c>
    </row>
    <row r="4181">
      <c r="A4181" t="inlineStr">
        <is>
          <t>Private equity</t>
        </is>
      </c>
    </row>
    <row r="4182">
      <c r="A4182" t="inlineStr">
        <is>
          <t>Norbord / West Fraser</t>
        </is>
      </c>
      <c r="C4182" t="inlineStr">
        <is>
          <t>Million</t>
        </is>
      </c>
      <c r="D4182" t="inlineStr">
        <is>
          <t>QQQQ</t>
        </is>
      </c>
      <c r="AK4182" t="n">
        <v>-44</v>
      </c>
      <c r="AN4182" t="n">
        <v>-44</v>
      </c>
    </row>
    <row r="4183">
      <c r="A4183" t="inlineStr">
        <is>
          <t>Toehold investments</t>
        </is>
      </c>
      <c r="C4183" t="inlineStr">
        <is>
          <t>Million</t>
        </is>
      </c>
      <c r="D4183" t="inlineStr">
        <is>
          <t>QQQQ</t>
        </is>
      </c>
      <c r="AJ4183" t="n">
        <v>-22</v>
      </c>
    </row>
    <row r="4184">
      <c r="A4184" t="inlineStr">
        <is>
          <t>Graftech</t>
        </is>
      </c>
      <c r="C4184" t="inlineStr">
        <is>
          <t>Million</t>
        </is>
      </c>
      <c r="D4184" t="inlineStr">
        <is>
          <t>QQQQ</t>
        </is>
      </c>
      <c r="AJ4184" t="n">
        <v>125</v>
      </c>
      <c r="AK4184" t="n">
        <v>-9</v>
      </c>
    </row>
    <row r="4185">
      <c r="A4185" t="inlineStr">
        <is>
          <t>Nova cold</t>
        </is>
      </c>
      <c r="C4185" t="inlineStr">
        <is>
          <t>Million</t>
        </is>
      </c>
      <c r="D4185" t="inlineStr">
        <is>
          <t>QQQQ</t>
        </is>
      </c>
      <c r="AE4185" t="n">
        <v>26</v>
      </c>
      <c r="AI4185" t="n">
        <v>26</v>
      </c>
    </row>
    <row r="4186">
      <c r="A4186" t="inlineStr">
        <is>
          <t>Industrials</t>
        </is>
      </c>
      <c r="C4186" t="inlineStr">
        <is>
          <t>Million</t>
        </is>
      </c>
      <c r="D4186" t="inlineStr">
        <is>
          <t>QQQQ</t>
        </is>
      </c>
      <c r="AC4186" t="n">
        <v>24</v>
      </c>
      <c r="AD4186" t="n">
        <v>30</v>
      </c>
    </row>
    <row r="4187">
      <c r="A4187" t="inlineStr">
        <is>
          <t>Business services and other</t>
        </is>
      </c>
      <c r="C4187" t="inlineStr">
        <is>
          <t>Million</t>
        </is>
      </c>
      <c r="D4187" t="inlineStr">
        <is>
          <t>QQQQ</t>
        </is>
      </c>
      <c r="AC4187" t="n">
        <v>3</v>
      </c>
      <c r="AD4187" t="n">
        <v>205</v>
      </c>
    </row>
    <row r="4188">
      <c r="A4188" t="inlineStr">
        <is>
          <t>BGIS</t>
        </is>
      </c>
      <c r="C4188" t="inlineStr">
        <is>
          <t>Million</t>
        </is>
      </c>
      <c r="D4188" t="inlineStr">
        <is>
          <t>QQQQ</t>
        </is>
      </c>
      <c r="AA4188" t="n">
        <v>93</v>
      </c>
    </row>
    <row r="4189">
      <c r="A4189" t="inlineStr">
        <is>
          <t>BGRS</t>
        </is>
      </c>
      <c r="C4189" t="inlineStr">
        <is>
          <t>Million</t>
        </is>
      </c>
      <c r="D4189" t="inlineStr">
        <is>
          <t>QQQQ</t>
        </is>
      </c>
      <c r="AA4189" t="n">
        <v>109</v>
      </c>
    </row>
    <row r="4190">
      <c r="A4190" t="inlineStr">
        <is>
          <t>Quadrant</t>
        </is>
      </c>
      <c r="C4190" t="inlineStr">
        <is>
          <t>Million</t>
        </is>
      </c>
      <c r="D4190" t="inlineStr">
        <is>
          <t>QQQQ</t>
        </is>
      </c>
      <c r="X4190" t="n">
        <v>55</v>
      </c>
      <c r="Y4190" t="n">
        <v>55</v>
      </c>
    </row>
    <row r="4191">
      <c r="A4191" t="inlineStr">
        <is>
          <t>Other private equity</t>
        </is>
      </c>
      <c r="C4191" t="inlineStr">
        <is>
          <t>Million</t>
        </is>
      </c>
      <c r="D4191" t="inlineStr">
        <is>
          <t>QQQQ</t>
        </is>
      </c>
      <c r="X4191" t="n">
        <v>-1</v>
      </c>
      <c r="Y4191" t="n">
        <v>31</v>
      </c>
      <c r="AB4191" t="n">
        <v>6</v>
      </c>
      <c r="AH4191" t="n">
        <v>26</v>
      </c>
      <c r="AI4191" t="n">
        <v>26</v>
      </c>
      <c r="AN4191" t="n">
        <v>94</v>
      </c>
      <c r="AQ4191" t="n">
        <v>7</v>
      </c>
      <c r="AR4191" t="n">
        <v>4</v>
      </c>
      <c r="AS4191" t="n">
        <v>11</v>
      </c>
    </row>
    <row r="4192">
      <c r="A4192" t="inlineStr">
        <is>
          <t>Total</t>
        </is>
      </c>
      <c r="C4192" t="inlineStr">
        <is>
          <t>Million</t>
        </is>
      </c>
      <c r="D4192" t="inlineStr">
        <is>
          <t>QQQQ</t>
        </is>
      </c>
      <c r="G4192" t="n">
        <v>-10</v>
      </c>
      <c r="I4192" t="n">
        <v>-5</v>
      </c>
      <c r="J4192" t="n">
        <v>-15</v>
      </c>
      <c r="U4192" t="n">
        <v>-5</v>
      </c>
      <c r="V4192" t="n">
        <v>37</v>
      </c>
      <c r="AE4192" t="n">
        <v>26</v>
      </c>
      <c r="AH4192" t="n">
        <v>26</v>
      </c>
      <c r="AI4192" t="n">
        <v>52</v>
      </c>
      <c r="AJ4192" t="n">
        <v>103</v>
      </c>
      <c r="AK4192" t="n">
        <v>-53</v>
      </c>
      <c r="AN4192" t="n">
        <v>50</v>
      </c>
      <c r="AQ4192" t="n">
        <v>7</v>
      </c>
      <c r="AR4192" t="n">
        <v>4</v>
      </c>
      <c r="AS4192" t="n">
        <v>11</v>
      </c>
    </row>
    <row r="4193">
      <c r="A4193" t="inlineStr">
        <is>
          <t>Total-c</t>
        </is>
      </c>
      <c r="AE4193">
        <f>SUM(AE4182:AE4191)</f>
        <v/>
      </c>
      <c r="AH4193">
        <f>SUM(AH4182:AH4191)</f>
        <v/>
      </c>
      <c r="AI4193">
        <f>SUM(AI4182:AI4191)</f>
        <v/>
      </c>
      <c r="AJ4193">
        <f>SUM(AJ4182:AJ4191)</f>
        <v/>
      </c>
      <c r="AK4193">
        <f>SUM(AK4182:AK4191)</f>
        <v/>
      </c>
      <c r="AN4193">
        <f>SUM(AN4182:AN4191)</f>
        <v/>
      </c>
      <c r="AQ4193">
        <f>SUM(AQ4182:AQ4191)</f>
        <v/>
      </c>
      <c r="AR4193">
        <f>SUM(AR4182:AR4191)</f>
        <v/>
      </c>
      <c r="AS4193">
        <f>SUM(AS4182:AS4191)</f>
        <v/>
      </c>
    </row>
    <row r="4194">
      <c r="A4194" t="inlineStr">
        <is>
          <t>Sum check</t>
        </is>
      </c>
      <c r="AE4194">
        <f>AE4192-AE4193</f>
        <v/>
      </c>
      <c r="AH4194">
        <f>AH4192-AH4193</f>
        <v/>
      </c>
      <c r="AI4194">
        <f>AI4192-AI4193</f>
        <v/>
      </c>
      <c r="AJ4194">
        <f>AJ4192-AJ4193</f>
        <v/>
      </c>
      <c r="AK4194">
        <f>AK4192-AK4193</f>
        <v/>
      </c>
      <c r="AN4194">
        <f>AN4192-AN4193</f>
        <v/>
      </c>
      <c r="AQ4194">
        <f>AQ4192-AQ4193</f>
        <v/>
      </c>
      <c r="AR4194">
        <f>AR4192-AR4193</f>
        <v/>
      </c>
      <c r="AS4194">
        <f>AS4192-AS4193</f>
        <v/>
      </c>
    </row>
    <row r="4196">
      <c r="A4196" t="inlineStr">
        <is>
          <t>Real estate</t>
        </is>
      </c>
    </row>
    <row r="4197">
      <c r="A4197" t="inlineStr">
        <is>
          <t>Core</t>
        </is>
      </c>
      <c r="C4197" t="inlineStr">
        <is>
          <t>Million</t>
        </is>
      </c>
      <c r="D4197" t="inlineStr">
        <is>
          <t>QQQQ</t>
        </is>
      </c>
      <c r="AN4197" t="n">
        <v>-6</v>
      </c>
      <c r="AO4197" t="n">
        <v>182</v>
      </c>
      <c r="AS4197" t="n">
        <v>182</v>
      </c>
    </row>
    <row r="4198">
      <c r="A4198" t="inlineStr">
        <is>
          <t>Core retail portfolio</t>
        </is>
      </c>
      <c r="C4198" t="inlineStr">
        <is>
          <t>Million</t>
        </is>
      </c>
      <c r="D4198" t="inlineStr">
        <is>
          <t>QQQQ</t>
        </is>
      </c>
      <c r="W4198" t="n">
        <v>2</v>
      </c>
      <c r="X4198" t="n">
        <v>2</v>
      </c>
      <c r="Y4198" t="n">
        <v>4</v>
      </c>
      <c r="Z4198" t="n">
        <v>-5</v>
      </c>
      <c r="AC4198" t="n">
        <v>1</v>
      </c>
      <c r="AD4198" t="n">
        <v>8</v>
      </c>
      <c r="AE4198" t="n">
        <v>4</v>
      </c>
      <c r="AG4198" t="n">
        <v>1</v>
      </c>
      <c r="AH4198" t="n">
        <v>-1</v>
      </c>
      <c r="AI4198" t="n">
        <v>4</v>
      </c>
      <c r="AJ4198" t="n">
        <v>-2</v>
      </c>
      <c r="AK4198" t="n">
        <v>-19</v>
      </c>
    </row>
    <row r="4199">
      <c r="A4199" t="inlineStr">
        <is>
          <t>Core office</t>
        </is>
      </c>
      <c r="C4199" t="inlineStr">
        <is>
          <t>Million</t>
        </is>
      </c>
      <c r="D4199" t="inlineStr">
        <is>
          <t>QQQQ</t>
        </is>
      </c>
      <c r="X4199" t="n">
        <v>-26</v>
      </c>
      <c r="Y4199" t="n">
        <v>7</v>
      </c>
      <c r="AC4199" t="n">
        <v>15</v>
      </c>
      <c r="AD4199" t="n">
        <v>20</v>
      </c>
      <c r="AE4199" t="n">
        <v>-3</v>
      </c>
      <c r="AH4199" t="n">
        <v>-4</v>
      </c>
      <c r="AI4199" t="n">
        <v>-7</v>
      </c>
      <c r="AJ4199" t="n">
        <v>-7</v>
      </c>
      <c r="AK4199" t="n">
        <v>11</v>
      </c>
    </row>
    <row r="4200">
      <c r="A4200" t="inlineStr">
        <is>
          <t>Darling park</t>
        </is>
      </c>
      <c r="C4200" t="inlineStr">
        <is>
          <t>Million</t>
        </is>
      </c>
      <c r="D4200" t="inlineStr">
        <is>
          <t>QQQQ</t>
        </is>
      </c>
      <c r="AB4200" t="n">
        <v>-59</v>
      </c>
    </row>
    <row r="4201">
      <c r="A4201" t="inlineStr">
        <is>
          <t>75 State street</t>
        </is>
      </c>
      <c r="C4201" t="inlineStr">
        <is>
          <t>Million</t>
        </is>
      </c>
      <c r="D4201" t="inlineStr">
        <is>
          <t>QQQQ</t>
        </is>
      </c>
      <c r="N4201" t="n">
        <v>1</v>
      </c>
      <c r="O4201" t="n">
        <v>1</v>
      </c>
      <c r="AB4201" t="n">
        <v>-1</v>
      </c>
    </row>
    <row r="4202">
      <c r="A4202" t="inlineStr">
        <is>
          <t>Bay Adelaide centre</t>
        </is>
      </c>
      <c r="C4202" t="inlineStr">
        <is>
          <t>Million</t>
        </is>
      </c>
      <c r="D4202" t="inlineStr">
        <is>
          <t>QQQQ</t>
        </is>
      </c>
      <c r="U4202" t="n">
        <v>20</v>
      </c>
    </row>
    <row r="4203">
      <c r="A4203" t="inlineStr">
        <is>
          <t>California street 1801</t>
        </is>
      </c>
      <c r="C4203" t="inlineStr">
        <is>
          <t>Million</t>
        </is>
      </c>
      <c r="D4203" t="inlineStr">
        <is>
          <t>QQQQ</t>
        </is>
      </c>
      <c r="U4203" t="n">
        <v>13</v>
      </c>
    </row>
    <row r="4204">
      <c r="A4204" t="inlineStr">
        <is>
          <t>Transition and development</t>
        </is>
      </c>
      <c r="C4204" t="inlineStr">
        <is>
          <t>Million</t>
        </is>
      </c>
      <c r="D4204" t="inlineStr">
        <is>
          <t>QQQQ</t>
        </is>
      </c>
      <c r="AL4204" t="n">
        <v>-7</v>
      </c>
      <c r="AM4204" t="n">
        <v>-13</v>
      </c>
      <c r="AN4204" t="n">
        <v>-73</v>
      </c>
      <c r="AO4204" t="n">
        <v>-136</v>
      </c>
      <c r="AP4204" t="n">
        <v>-66</v>
      </c>
      <c r="AQ4204" t="n">
        <v>-27</v>
      </c>
      <c r="AR4204" t="n">
        <v>-158</v>
      </c>
      <c r="AS4204" t="n">
        <v>-387</v>
      </c>
    </row>
    <row r="4205">
      <c r="A4205" t="inlineStr">
        <is>
          <t>Fairfield residential</t>
        </is>
      </c>
      <c r="C4205" t="inlineStr">
        <is>
          <t>Million</t>
        </is>
      </c>
      <c r="D4205" t="inlineStr">
        <is>
          <t>QQQQ</t>
        </is>
      </c>
      <c r="AA4205" t="n">
        <v>101</v>
      </c>
      <c r="AH4205" t="n">
        <v>-73</v>
      </c>
      <c r="AI4205" t="n">
        <v>-73</v>
      </c>
      <c r="AJ4205" t="n">
        <v>-11</v>
      </c>
    </row>
    <row r="4206">
      <c r="A4206" t="inlineStr">
        <is>
          <t>Forest city</t>
        </is>
      </c>
      <c r="C4206" t="inlineStr">
        <is>
          <t>Million</t>
        </is>
      </c>
      <c r="D4206" t="inlineStr">
        <is>
          <t>QQQQ</t>
        </is>
      </c>
      <c r="AJ4206" t="n">
        <v>-31</v>
      </c>
    </row>
    <row r="4207">
      <c r="A4207" t="inlineStr">
        <is>
          <t>Other directly held</t>
        </is>
      </c>
      <c r="C4207" t="inlineStr">
        <is>
          <t>Million</t>
        </is>
      </c>
      <c r="D4207" t="inlineStr">
        <is>
          <t>QQQQ</t>
        </is>
      </c>
      <c r="AC4207" t="n">
        <v>65</v>
      </c>
      <c r="AD4207" t="n">
        <v>115</v>
      </c>
      <c r="AE4207" t="n">
        <v>-24</v>
      </c>
      <c r="AG4207" t="n">
        <v>2</v>
      </c>
      <c r="AI4207" t="n">
        <v>-22</v>
      </c>
    </row>
    <row r="4208">
      <c r="A4208" t="inlineStr">
        <is>
          <t>Other</t>
        </is>
      </c>
      <c r="C4208" t="inlineStr">
        <is>
          <t>Million</t>
        </is>
      </c>
      <c r="D4208" t="inlineStr">
        <is>
          <t>QQQQ</t>
        </is>
      </c>
      <c r="AA4208" t="n">
        <v>9</v>
      </c>
      <c r="AB4208" t="n">
        <v>9</v>
      </c>
    </row>
    <row r="4209">
      <c r="A4209" s="2" t="inlineStr">
        <is>
          <t>LP investments</t>
        </is>
      </c>
      <c r="B4209" s="2" t="n"/>
      <c r="C4209" s="2" t="inlineStr">
        <is>
          <t>Million</t>
        </is>
      </c>
      <c r="D4209" s="2" t="inlineStr">
        <is>
          <t>QQQQ</t>
        </is>
      </c>
      <c r="E4209" s="2" t="n"/>
      <c r="F4209" s="2" t="n"/>
      <c r="G4209" s="2" t="n"/>
      <c r="H4209" s="2" t="n"/>
      <c r="I4209" s="2" t="n"/>
      <c r="J4209" s="2" t="n"/>
      <c r="K4209" s="2" t="n"/>
      <c r="L4209" s="2" t="n"/>
      <c r="M4209" s="2" t="n"/>
      <c r="N4209" s="2" t="n"/>
      <c r="O4209" s="2" t="n"/>
      <c r="P4209" s="2" t="n"/>
      <c r="Q4209" s="2" t="n"/>
      <c r="R4209" s="2" t="n"/>
      <c r="S4209" s="2" t="n"/>
      <c r="T4209" s="2" t="n"/>
      <c r="U4209" s="2" t="n"/>
      <c r="V4209" s="2" t="n"/>
      <c r="W4209" s="2" t="n"/>
      <c r="X4209" s="2" t="n">
        <v>18</v>
      </c>
      <c r="Y4209" s="2" t="n">
        <v>22</v>
      </c>
      <c r="Z4209" s="2" t="n">
        <v>-9</v>
      </c>
      <c r="AA4209" s="2" t="n"/>
      <c r="AB4209" s="2" t="n"/>
      <c r="AC4209" s="2" t="n">
        <v>-34</v>
      </c>
      <c r="AD4209" s="2" t="n">
        <v>-51</v>
      </c>
      <c r="AE4209" s="2" t="n">
        <v>7</v>
      </c>
      <c r="AF4209" s="2" t="n">
        <v>-5</v>
      </c>
      <c r="AG4209" s="2" t="n">
        <v>2</v>
      </c>
      <c r="AH4209" s="2" t="n">
        <v>-12</v>
      </c>
      <c r="AI4209" s="2" t="n">
        <v>-8</v>
      </c>
      <c r="AJ4209" s="2" t="n">
        <v>42</v>
      </c>
      <c r="AK4209" s="2" t="n">
        <v>5</v>
      </c>
      <c r="AL4209" s="2" t="n">
        <v>-22</v>
      </c>
      <c r="AM4209" s="2" t="n">
        <v>113</v>
      </c>
      <c r="AN4209" s="2" t="n">
        <v>138</v>
      </c>
      <c r="AO4209" s="2" t="n">
        <v>119</v>
      </c>
      <c r="AP4209" s="2" t="n">
        <v>58</v>
      </c>
      <c r="AQ4209" s="2" t="n">
        <v>31</v>
      </c>
      <c r="AR4209" s="2" t="n">
        <v>256</v>
      </c>
      <c r="AS4209" s="2" t="n">
        <v>464</v>
      </c>
      <c r="AT4209" s="2" t="n"/>
    </row>
    <row r="4210">
      <c r="A4210" t="inlineStr">
        <is>
          <t>Marina village</t>
        </is>
      </c>
      <c r="C4210" t="inlineStr">
        <is>
          <t>Million</t>
        </is>
      </c>
      <c r="D4210" t="inlineStr">
        <is>
          <t>QQQQ</t>
        </is>
      </c>
      <c r="AA4210" t="n">
        <v>-5</v>
      </c>
    </row>
    <row r="4211">
      <c r="A4211" t="inlineStr">
        <is>
          <t>Shanghai retail</t>
        </is>
      </c>
      <c r="C4211" t="inlineStr">
        <is>
          <t>Million</t>
        </is>
      </c>
      <c r="D4211" t="inlineStr">
        <is>
          <t>QQQQ</t>
        </is>
      </c>
      <c r="Z4211" t="n">
        <v>4</v>
      </c>
    </row>
    <row r="4212">
      <c r="A4212" t="inlineStr">
        <is>
          <t>IDI</t>
        </is>
      </c>
      <c r="C4212" t="inlineStr">
        <is>
          <t>Million</t>
        </is>
      </c>
      <c r="D4212" t="inlineStr">
        <is>
          <t>QQQQ</t>
        </is>
      </c>
      <c r="X4212" t="n">
        <v>-29</v>
      </c>
      <c r="Y4212" t="n">
        <v>-29</v>
      </c>
    </row>
    <row r="4213">
      <c r="A4213" t="inlineStr">
        <is>
          <t>Simply storage asset sale</t>
        </is>
      </c>
      <c r="C4213" t="inlineStr">
        <is>
          <t>Million</t>
        </is>
      </c>
      <c r="D4213" t="inlineStr">
        <is>
          <t>QQQQ</t>
        </is>
      </c>
      <c r="W4213" t="n">
        <v>12</v>
      </c>
      <c r="Y4213" t="n">
        <v>12</v>
      </c>
    </row>
    <row r="4214">
      <c r="A4214" t="inlineStr">
        <is>
          <t>Other real estate</t>
        </is>
      </c>
      <c r="C4214" t="inlineStr">
        <is>
          <t>Million</t>
        </is>
      </c>
      <c r="D4214" t="inlineStr">
        <is>
          <t>QQQQ</t>
        </is>
      </c>
      <c r="I4214" t="n">
        <v>25</v>
      </c>
      <c r="J4214" t="n">
        <v>16</v>
      </c>
      <c r="K4214" t="n">
        <v>1</v>
      </c>
      <c r="L4214" t="n">
        <v>17</v>
      </c>
      <c r="N4214" t="n">
        <v>28</v>
      </c>
      <c r="O4214" t="n">
        <v>42</v>
      </c>
      <c r="Q4214" t="n">
        <v>-1</v>
      </c>
      <c r="R4214" t="n">
        <v>57</v>
      </c>
      <c r="S4214" t="n">
        <v>-5</v>
      </c>
      <c r="T4214" t="n">
        <v>20</v>
      </c>
      <c r="U4214" t="n">
        <v>-9</v>
      </c>
      <c r="V4214" t="n">
        <v>6</v>
      </c>
      <c r="X4214" t="n">
        <v>13</v>
      </c>
      <c r="Y4214" t="n">
        <v>6</v>
      </c>
      <c r="Z4214" t="n">
        <v>1</v>
      </c>
    </row>
    <row r="4215">
      <c r="A4215" t="inlineStr">
        <is>
          <t>245 Park avenue</t>
        </is>
      </c>
      <c r="C4215" t="inlineStr">
        <is>
          <t>Million</t>
        </is>
      </c>
      <c r="D4215" t="inlineStr">
        <is>
          <t>QQQQ</t>
        </is>
      </c>
      <c r="Q4215" t="n">
        <v>-33</v>
      </c>
      <c r="T4215" t="n">
        <v>2</v>
      </c>
    </row>
    <row r="4216">
      <c r="A4216" t="inlineStr">
        <is>
          <t>Gazeley European operations</t>
        </is>
      </c>
      <c r="C4216" t="inlineStr">
        <is>
          <t>Million</t>
        </is>
      </c>
      <c r="D4216" t="inlineStr">
        <is>
          <t>QQQQ</t>
        </is>
      </c>
      <c r="S4216" t="n">
        <v>191</v>
      </c>
      <c r="T4216" t="n">
        <v>191</v>
      </c>
    </row>
    <row r="4217">
      <c r="A4217" t="inlineStr">
        <is>
          <t>Principal place commercial</t>
        </is>
      </c>
      <c r="C4217" t="inlineStr">
        <is>
          <t>Million</t>
        </is>
      </c>
      <c r="D4217" t="inlineStr">
        <is>
          <t>QQQQ</t>
        </is>
      </c>
      <c r="P4217" t="n">
        <v>69</v>
      </c>
      <c r="T4217" t="n">
        <v>69</v>
      </c>
    </row>
    <row r="4218">
      <c r="A4218" t="inlineStr">
        <is>
          <t>One liberty plaza</t>
        </is>
      </c>
      <c r="C4218" t="inlineStr">
        <is>
          <t>Million</t>
        </is>
      </c>
      <c r="D4218" t="inlineStr">
        <is>
          <t>QQQQ</t>
        </is>
      </c>
      <c r="S4218" t="n">
        <v>-44</v>
      </c>
      <c r="T4218" t="n">
        <v>-44</v>
      </c>
    </row>
    <row r="4219">
      <c r="A4219" t="inlineStr">
        <is>
          <t>Fenchurch St. 20</t>
        </is>
      </c>
      <c r="C4219" t="inlineStr">
        <is>
          <t>Million</t>
        </is>
      </c>
      <c r="D4219" t="inlineStr">
        <is>
          <t>QQQQ</t>
        </is>
      </c>
      <c r="R4219" t="n">
        <v>9</v>
      </c>
      <c r="T4219" t="n">
        <v>9</v>
      </c>
    </row>
    <row r="4220">
      <c r="A4220" t="inlineStr">
        <is>
          <t>College and Spadina</t>
        </is>
      </c>
      <c r="C4220" t="inlineStr">
        <is>
          <t>Million</t>
        </is>
      </c>
      <c r="D4220" t="inlineStr">
        <is>
          <t>QQQQ</t>
        </is>
      </c>
      <c r="R4220" t="n">
        <v>12</v>
      </c>
      <c r="T4220" t="n">
        <v>12</v>
      </c>
    </row>
    <row r="4221">
      <c r="A4221" t="inlineStr">
        <is>
          <t>Canada square 20</t>
        </is>
      </c>
      <c r="C4221" t="inlineStr">
        <is>
          <t>Million</t>
        </is>
      </c>
      <c r="D4221" t="inlineStr">
        <is>
          <t>QQQQ</t>
        </is>
      </c>
      <c r="R4221" t="n">
        <v>-33</v>
      </c>
    </row>
    <row r="4222">
      <c r="A4222" t="inlineStr">
        <is>
          <t>Australian office properties</t>
        </is>
      </c>
      <c r="C4222" t="inlineStr">
        <is>
          <t>Million</t>
        </is>
      </c>
      <c r="D4222" t="inlineStr">
        <is>
          <t>QQQQ</t>
        </is>
      </c>
      <c r="I4222" t="n">
        <v>91</v>
      </c>
      <c r="J4222" t="n">
        <v>91</v>
      </c>
      <c r="K4222" t="n">
        <v>-1</v>
      </c>
      <c r="L4222" t="n">
        <v>1</v>
      </c>
      <c r="O4222" t="n">
        <v>4</v>
      </c>
    </row>
    <row r="4223">
      <c r="A4223" t="inlineStr">
        <is>
          <t>One new York plaza partial sale</t>
        </is>
      </c>
      <c r="C4223" t="inlineStr">
        <is>
          <t>Million</t>
        </is>
      </c>
      <c r="D4223" t="inlineStr">
        <is>
          <t>QQQQ</t>
        </is>
      </c>
      <c r="L4223" t="n">
        <v>-24</v>
      </c>
      <c r="N4223" t="n">
        <v>-7</v>
      </c>
      <c r="O4223" t="n">
        <v>-31</v>
      </c>
    </row>
    <row r="4224">
      <c r="A4224" t="inlineStr">
        <is>
          <t>Fashion show</t>
        </is>
      </c>
      <c r="C4224" t="inlineStr">
        <is>
          <t>Million</t>
        </is>
      </c>
      <c r="D4224" t="inlineStr">
        <is>
          <t>QQQQ</t>
        </is>
      </c>
      <c r="M4224" t="n">
        <v>4</v>
      </c>
      <c r="O4224" t="n">
        <v>4</v>
      </c>
    </row>
    <row r="4225">
      <c r="A4225" t="inlineStr">
        <is>
          <t>Royal centre</t>
        </is>
      </c>
      <c r="C4225" t="inlineStr">
        <is>
          <t>Million</t>
        </is>
      </c>
      <c r="D4225" t="inlineStr">
        <is>
          <t>QQQQ</t>
        </is>
      </c>
      <c r="O4225" t="n">
        <v>19</v>
      </c>
    </row>
    <row r="4226">
      <c r="A4226" t="inlineStr">
        <is>
          <t>Interhotels</t>
        </is>
      </c>
      <c r="C4226" t="inlineStr">
        <is>
          <t>Million</t>
        </is>
      </c>
      <c r="D4226" t="inlineStr">
        <is>
          <t>QQQQ</t>
        </is>
      </c>
      <c r="M4226" t="n">
        <v>73</v>
      </c>
      <c r="O4226" t="n">
        <v>73</v>
      </c>
    </row>
    <row r="4227">
      <c r="A4227" t="inlineStr">
        <is>
          <t>Hard rock trademarks</t>
        </is>
      </c>
      <c r="C4227" t="inlineStr">
        <is>
          <t>Million</t>
        </is>
      </c>
      <c r="D4227" t="inlineStr">
        <is>
          <t>QQQQ</t>
        </is>
      </c>
      <c r="M4227" t="n">
        <v>59</v>
      </c>
      <c r="O4227" t="n">
        <v>59</v>
      </c>
    </row>
    <row r="4228">
      <c r="A4228" t="inlineStr">
        <is>
          <t>Moor place</t>
        </is>
      </c>
      <c r="C4228" t="inlineStr">
        <is>
          <t>Million</t>
        </is>
      </c>
      <c r="D4228" t="inlineStr">
        <is>
          <t>QQQQ</t>
        </is>
      </c>
      <c r="N4228" t="n">
        <v>-5</v>
      </c>
      <c r="O4228" t="n">
        <v>-5</v>
      </c>
    </row>
    <row r="4229">
      <c r="A4229" t="inlineStr">
        <is>
          <t>Vancouver office property</t>
        </is>
      </c>
      <c r="C4229" t="inlineStr">
        <is>
          <t>Million</t>
        </is>
      </c>
      <c r="D4229" t="inlineStr">
        <is>
          <t>QQQQ</t>
        </is>
      </c>
      <c r="K4229" t="n">
        <v>19</v>
      </c>
    </row>
    <row r="4230">
      <c r="A4230" t="inlineStr">
        <is>
          <t>Manhattan west partial sale</t>
        </is>
      </c>
      <c r="C4230" t="inlineStr">
        <is>
          <t>Million</t>
        </is>
      </c>
      <c r="D4230" t="inlineStr">
        <is>
          <t>QQQQ</t>
        </is>
      </c>
      <c r="I4230" t="n">
        <v>191</v>
      </c>
      <c r="J4230" t="n">
        <v>191</v>
      </c>
    </row>
    <row r="4231">
      <c r="A4231" t="inlineStr">
        <is>
          <t>Property</t>
        </is>
      </c>
      <c r="C4231" t="inlineStr">
        <is>
          <t>Million</t>
        </is>
      </c>
      <c r="D4231" t="inlineStr">
        <is>
          <t>QQQQ</t>
        </is>
      </c>
    </row>
    <row r="4232">
      <c r="A4232" t="inlineStr">
        <is>
          <t>Total</t>
        </is>
      </c>
      <c r="C4232" t="inlineStr">
        <is>
          <t>Million</t>
        </is>
      </c>
      <c r="D4232" t="inlineStr">
        <is>
          <t>QQQQ</t>
        </is>
      </c>
      <c r="G4232" t="n">
        <v>-10</v>
      </c>
      <c r="H4232" t="n">
        <v>-2</v>
      </c>
      <c r="I4232" t="n">
        <v>307</v>
      </c>
      <c r="J4232" t="n">
        <v>298</v>
      </c>
      <c r="K4232" t="n">
        <v>19</v>
      </c>
      <c r="L4232" t="n">
        <v>-6</v>
      </c>
      <c r="M4232" t="n">
        <v>136</v>
      </c>
      <c r="N4232" t="n">
        <v>17</v>
      </c>
      <c r="O4232" t="n">
        <v>166</v>
      </c>
      <c r="P4232" t="n">
        <v>69</v>
      </c>
      <c r="Q4232" t="n">
        <v>-34</v>
      </c>
      <c r="R4232" t="n">
        <v>45</v>
      </c>
      <c r="S4232" t="n">
        <v>142</v>
      </c>
      <c r="T4232" t="n">
        <v>259</v>
      </c>
      <c r="U4232" t="n">
        <v>24</v>
      </c>
      <c r="V4232" t="n">
        <v>6</v>
      </c>
      <c r="W4232" t="n">
        <v>14</v>
      </c>
      <c r="X4232" t="n">
        <v>-22</v>
      </c>
      <c r="Y4232" t="n">
        <v>22</v>
      </c>
      <c r="Z4232" t="n">
        <v>-9</v>
      </c>
      <c r="AA4232" t="n">
        <v>105</v>
      </c>
      <c r="AB4232" t="n">
        <v>-51</v>
      </c>
      <c r="AC4232" t="n">
        <v>47</v>
      </c>
      <c r="AD4232" t="n">
        <v>92</v>
      </c>
      <c r="AE4232" t="n">
        <v>-16</v>
      </c>
      <c r="AF4232" t="n">
        <v>-5</v>
      </c>
      <c r="AG4232" t="n">
        <v>5</v>
      </c>
      <c r="AH4232" t="n">
        <v>-90</v>
      </c>
      <c r="AI4232" t="n">
        <v>-106</v>
      </c>
      <c r="AJ4232" t="n">
        <v>-9</v>
      </c>
      <c r="AK4232" t="n">
        <v>-3</v>
      </c>
      <c r="AL4232" t="n">
        <v>-29</v>
      </c>
      <c r="AM4232" t="n">
        <v>100</v>
      </c>
      <c r="AN4232" t="n">
        <v>59</v>
      </c>
      <c r="AO4232" t="n">
        <v>165</v>
      </c>
      <c r="AP4232" t="n">
        <v>-8</v>
      </c>
      <c r="AQ4232" t="n">
        <v>4</v>
      </c>
      <c r="AR4232" t="n">
        <v>98</v>
      </c>
      <c r="AS4232" t="n">
        <v>259</v>
      </c>
    </row>
    <row r="4233">
      <c r="A4233" t="inlineStr">
        <is>
          <t>Total-c</t>
        </is>
      </c>
      <c r="I4233">
        <f>SUM(I4197:I4231)</f>
        <v/>
      </c>
      <c r="J4233">
        <f>SUM(J4197:J4231)</f>
        <v/>
      </c>
      <c r="K4233">
        <f>SUM(K4197:K4231)</f>
        <v/>
      </c>
      <c r="L4233">
        <f>SUM(L4197:L4231)</f>
        <v/>
      </c>
      <c r="M4233">
        <f>SUM(M4197:M4231)</f>
        <v/>
      </c>
      <c r="N4233">
        <f>SUM(N4197:N4231)</f>
        <v/>
      </c>
      <c r="O4233">
        <f>SUM(O4197:O4231)</f>
        <v/>
      </c>
      <c r="P4233">
        <f>SUM(P4197:P4231)</f>
        <v/>
      </c>
      <c r="Q4233">
        <f>SUM(Q4197:Q4231)</f>
        <v/>
      </c>
      <c r="R4233">
        <f>SUM(R4197:R4231)</f>
        <v/>
      </c>
      <c r="S4233">
        <f>SUM(S4197:S4231)</f>
        <v/>
      </c>
      <c r="T4233">
        <f>SUM(T4197:T4231)</f>
        <v/>
      </c>
      <c r="U4233">
        <f>SUM(U4197:U4231)</f>
        <v/>
      </c>
      <c r="V4233">
        <f>SUM(V4197:V4231)</f>
        <v/>
      </c>
      <c r="W4233">
        <f>SUM(W4197:W4231)</f>
        <v/>
      </c>
      <c r="X4233">
        <f>SUM(X4197:X4231)</f>
        <v/>
      </c>
      <c r="Y4233">
        <f>SUM(Y4197:Y4231)</f>
        <v/>
      </c>
      <c r="Z4233">
        <f>SUM(Z4197:Z4231)</f>
        <v/>
      </c>
      <c r="AA4233">
        <f>SUM(AA4197:AA4231)</f>
        <v/>
      </c>
      <c r="AB4233">
        <f>SUM(AB4197:AB4231)</f>
        <v/>
      </c>
      <c r="AC4233">
        <f>SUM(AC4197:AC4231)</f>
        <v/>
      </c>
      <c r="AD4233">
        <f>SUM(AD4197:AD4231)</f>
        <v/>
      </c>
      <c r="AE4233">
        <f>SUM(AE4197:AE4231)</f>
        <v/>
      </c>
      <c r="AF4233">
        <f>SUM(AF4197:AF4231)</f>
        <v/>
      </c>
      <c r="AG4233">
        <f>SUM(AG4197:AG4231)</f>
        <v/>
      </c>
      <c r="AH4233">
        <f>SUM(AH4197:AH4231)</f>
        <v/>
      </c>
      <c r="AI4233">
        <f>SUM(AI4197:AI4231)</f>
        <v/>
      </c>
      <c r="AJ4233">
        <f>SUM(AJ4197:AJ4231)</f>
        <v/>
      </c>
      <c r="AK4233">
        <f>SUM(AK4197:AK4231)</f>
        <v/>
      </c>
      <c r="AL4233">
        <f>SUM(AL4197:AL4231)</f>
        <v/>
      </c>
      <c r="AM4233">
        <f>SUM(AM4197:AM4231)</f>
        <v/>
      </c>
      <c r="AN4233">
        <f>SUM(AN4197:AN4231)</f>
        <v/>
      </c>
      <c r="AO4233">
        <f>SUM(AO4197:AO4231)</f>
        <v/>
      </c>
      <c r="AP4233">
        <f>SUM(AP4197:AP4231)</f>
        <v/>
      </c>
      <c r="AQ4233">
        <f>SUM(AQ4197:AQ4231)</f>
        <v/>
      </c>
      <c r="AR4233">
        <f>SUM(AR4197:AR4231)</f>
        <v/>
      </c>
      <c r="AS4233">
        <f>SUM(AS4197:AS4231)</f>
        <v/>
      </c>
    </row>
    <row r="4234">
      <c r="A4234" t="inlineStr">
        <is>
          <t>Sum check</t>
        </is>
      </c>
      <c r="I4234">
        <f>I4232-I4233</f>
        <v/>
      </c>
      <c r="J4234">
        <f>J4232-J4233</f>
        <v/>
      </c>
      <c r="K4234">
        <f>K4232-K4233</f>
        <v/>
      </c>
      <c r="L4234">
        <f>L4232-L4233</f>
        <v/>
      </c>
      <c r="M4234">
        <f>M4232-M4233</f>
        <v/>
      </c>
      <c r="N4234">
        <f>N4232-N4233</f>
        <v/>
      </c>
      <c r="O4234">
        <f>O4232-O4233</f>
        <v/>
      </c>
      <c r="P4234">
        <f>P4232-P4233</f>
        <v/>
      </c>
      <c r="Q4234">
        <f>Q4232-Q4233</f>
        <v/>
      </c>
      <c r="R4234">
        <f>R4232-R4233</f>
        <v/>
      </c>
      <c r="S4234">
        <f>S4232-S4233</f>
        <v/>
      </c>
      <c r="T4234">
        <f>T4232-T4233</f>
        <v/>
      </c>
      <c r="U4234">
        <f>U4232-U4233</f>
        <v/>
      </c>
      <c r="V4234">
        <f>V4232-V4233</f>
        <v/>
      </c>
      <c r="W4234">
        <f>W4232-W4233</f>
        <v/>
      </c>
      <c r="X4234">
        <f>X4232-X4233</f>
        <v/>
      </c>
      <c r="Y4234">
        <f>Y4232-Y4233</f>
        <v/>
      </c>
      <c r="Z4234">
        <f>Z4232-Z4233</f>
        <v/>
      </c>
      <c r="AA4234">
        <f>AA4232-AA4233</f>
        <v/>
      </c>
      <c r="AB4234">
        <f>AB4232-AB4233</f>
        <v/>
      </c>
      <c r="AC4234">
        <f>AC4232-AC4233</f>
        <v/>
      </c>
      <c r="AD4234">
        <f>AD4232-AD4233</f>
        <v/>
      </c>
      <c r="AE4234">
        <f>AE4232-AE4233</f>
        <v/>
      </c>
      <c r="AF4234">
        <f>AF4232-AF4233</f>
        <v/>
      </c>
      <c r="AG4234">
        <f>AG4232-AG4233</f>
        <v/>
      </c>
      <c r="AH4234">
        <f>AH4232-AH4233</f>
        <v/>
      </c>
      <c r="AI4234">
        <f>AI4232-AI4233</f>
        <v/>
      </c>
      <c r="AJ4234">
        <f>AJ4232-AJ4233</f>
        <v/>
      </c>
      <c r="AK4234">
        <f>AK4232-AK4233</f>
        <v/>
      </c>
      <c r="AL4234">
        <f>AL4232-AL4233</f>
        <v/>
      </c>
      <c r="AM4234">
        <f>AM4232-AM4233</f>
        <v/>
      </c>
      <c r="AN4234">
        <f>AN4232-AN4233</f>
        <v/>
      </c>
      <c r="AO4234">
        <f>AO4232-AO4233</f>
        <v/>
      </c>
      <c r="AP4234">
        <f>AP4232-AP4233</f>
        <v/>
      </c>
      <c r="AQ4234">
        <f>AQ4232-AQ4233</f>
        <v/>
      </c>
      <c r="AR4234">
        <f>AR4232-AR4233</f>
        <v/>
      </c>
      <c r="AS4234">
        <f>AS4232-AS4233</f>
        <v/>
      </c>
    </row>
    <row r="4236">
      <c r="A4236" t="inlineStr">
        <is>
          <t>Corporate</t>
        </is>
      </c>
    </row>
    <row r="4237">
      <c r="A4237" t="inlineStr">
        <is>
          <t>Other corporate</t>
        </is>
      </c>
      <c r="C4237" t="inlineStr">
        <is>
          <t>Million</t>
        </is>
      </c>
      <c r="D4237" t="inlineStr">
        <is>
          <t>QQQQ</t>
        </is>
      </c>
      <c r="AJ4237" t="n">
        <v>3</v>
      </c>
      <c r="AK4237" t="n">
        <v>-15</v>
      </c>
      <c r="AN4237" t="n">
        <v>-12</v>
      </c>
    </row>
    <row r="4238">
      <c r="A4238" t="inlineStr">
        <is>
          <t>Total</t>
        </is>
      </c>
      <c r="C4238" t="inlineStr">
        <is>
          <t>Million</t>
        </is>
      </c>
      <c r="D4238" t="inlineStr">
        <is>
          <t>QQQQ</t>
        </is>
      </c>
      <c r="AJ4238" t="n">
        <v>3</v>
      </c>
      <c r="AK4238" t="n">
        <v>-15</v>
      </c>
      <c r="AN4238" t="n">
        <v>-12</v>
      </c>
    </row>
    <row r="4239">
      <c r="A4239" t="inlineStr">
        <is>
          <t>Total-c</t>
        </is>
      </c>
      <c r="AJ4239">
        <f>SUM(AJ4237)</f>
        <v/>
      </c>
      <c r="AK4239">
        <f>SUM(AK4237)</f>
        <v/>
      </c>
      <c r="AN4239">
        <f>SUM(AN4237)</f>
        <v/>
      </c>
    </row>
    <row r="4240">
      <c r="A4240" t="inlineStr">
        <is>
          <t>Sum check</t>
        </is>
      </c>
      <c r="AJ4240">
        <f>AJ4238-AJ4239</f>
        <v/>
      </c>
      <c r="AK4240">
        <f>AK4238-AK4239</f>
        <v/>
      </c>
      <c r="AN4240">
        <f>AN4238-AN4239</f>
        <v/>
      </c>
    </row>
    <row r="4242">
      <c r="A4242" t="inlineStr">
        <is>
          <t>BBU - MAAX bath and SPA</t>
        </is>
      </c>
      <c r="C4242" t="inlineStr">
        <is>
          <t>Million</t>
        </is>
      </c>
      <c r="D4242" t="inlineStr">
        <is>
          <t>QQQQ</t>
        </is>
      </c>
      <c r="P4242" t="n">
        <v>62</v>
      </c>
      <c r="R4242" t="n">
        <v>-12</v>
      </c>
      <c r="T4242" t="n">
        <v>50</v>
      </c>
    </row>
    <row r="4243">
      <c r="A4243" t="inlineStr">
        <is>
          <t>BIP</t>
        </is>
      </c>
      <c r="C4243" t="inlineStr">
        <is>
          <t>Million</t>
        </is>
      </c>
      <c r="D4243" t="inlineStr">
        <is>
          <t>QQQQ</t>
        </is>
      </c>
      <c r="M4243" t="n">
        <v>20</v>
      </c>
      <c r="O4243" t="n">
        <v>20</v>
      </c>
    </row>
    <row r="4244">
      <c r="A4244" t="inlineStr">
        <is>
          <t>Other</t>
        </is>
      </c>
      <c r="C4244" t="inlineStr">
        <is>
          <t>Million</t>
        </is>
      </c>
      <c r="D4244" t="inlineStr">
        <is>
          <t>QQQQ</t>
        </is>
      </c>
      <c r="M4244" t="n">
        <v>5</v>
      </c>
      <c r="O4244" t="n">
        <v>5</v>
      </c>
    </row>
    <row r="4245">
      <c r="A4245" t="inlineStr">
        <is>
          <t>Other, direct held</t>
        </is>
      </c>
      <c r="C4245" t="inlineStr">
        <is>
          <t>Million</t>
        </is>
      </c>
      <c r="D4245" t="inlineStr">
        <is>
          <t>QQQQ</t>
        </is>
      </c>
      <c r="R4245" t="n">
        <v>2</v>
      </c>
    </row>
    <row r="4246">
      <c r="A4246" t="inlineStr">
        <is>
          <t>Total</t>
        </is>
      </c>
      <c r="C4246" t="inlineStr">
        <is>
          <t>Million</t>
        </is>
      </c>
      <c r="D4246" t="inlineStr">
        <is>
          <t>QQQQ</t>
        </is>
      </c>
      <c r="G4246" t="n">
        <v>-20</v>
      </c>
      <c r="H4246" t="n">
        <v>20</v>
      </c>
      <c r="I4246" t="n">
        <v>302</v>
      </c>
      <c r="J4246" t="n">
        <v>305</v>
      </c>
      <c r="K4246" t="n">
        <v>19</v>
      </c>
      <c r="L4246" t="n">
        <v>-6</v>
      </c>
      <c r="M4246" t="n">
        <v>161</v>
      </c>
      <c r="N4246" t="n">
        <v>17</v>
      </c>
      <c r="O4246" t="n">
        <v>191</v>
      </c>
      <c r="P4246" t="n">
        <v>131</v>
      </c>
      <c r="Q4246" t="n">
        <v>-34</v>
      </c>
      <c r="R4246" t="n">
        <v>35</v>
      </c>
      <c r="S4246" t="n">
        <v>142</v>
      </c>
      <c r="T4246" t="n">
        <v>309</v>
      </c>
      <c r="U4246" t="n">
        <v>72</v>
      </c>
      <c r="V4246" t="n">
        <v>43</v>
      </c>
      <c r="W4246" t="n">
        <v>14</v>
      </c>
      <c r="X4246" t="n">
        <v>37</v>
      </c>
      <c r="Y4246" t="n">
        <v>166</v>
      </c>
      <c r="Z4246" t="n">
        <v>-9</v>
      </c>
      <c r="AA4246" t="n">
        <v>314</v>
      </c>
      <c r="AB4246" t="n">
        <v>-46</v>
      </c>
      <c r="AC4246" t="n">
        <v>81</v>
      </c>
      <c r="AD4246" t="n">
        <v>340</v>
      </c>
      <c r="AE4246" t="n">
        <v>9</v>
      </c>
      <c r="AF4246" t="n">
        <v>-1</v>
      </c>
      <c r="AG4246" t="n">
        <v>13</v>
      </c>
      <c r="AH4246" t="n">
        <v>-52</v>
      </c>
      <c r="AI4246" t="n">
        <v>-31</v>
      </c>
      <c r="AJ4246" t="n">
        <v>120</v>
      </c>
      <c r="AK4246" t="n">
        <v>91</v>
      </c>
      <c r="AL4246" t="n">
        <v>89</v>
      </c>
      <c r="AM4246" t="n">
        <v>57</v>
      </c>
      <c r="AN4246" t="n">
        <v>357</v>
      </c>
      <c r="AO4246" t="n">
        <v>165</v>
      </c>
      <c r="AP4246" t="n">
        <v>27</v>
      </c>
      <c r="AQ4246" t="n">
        <v>14</v>
      </c>
      <c r="AR4246" t="n">
        <v>121</v>
      </c>
      <c r="AS4246" t="n">
        <v>327</v>
      </c>
    </row>
    <row r="4247">
      <c r="A4247" t="inlineStr">
        <is>
          <t>Total-c</t>
        </is>
      </c>
      <c r="G4247">
        <f>SUM(G4242:G4245,G4237,G4197:G4231,G4182:G4191,G4168:G4176,G4161:G4162,G4192,G4177,G4232)</f>
        <v/>
      </c>
      <c r="H4247">
        <f>SUM(H4242:H4245,H4237,H4197:H4231,H4182:H4191,H4168:H4176,H4161:H4162,H4192,H4177,H4232,H4163)</f>
        <v/>
      </c>
      <c r="I4247">
        <f>SUM(I4242:I4245,I4237,I4197:I4231,I4182:I4191,I4168:I4176,I4161:I4162,I4192,I4177)</f>
        <v/>
      </c>
      <c r="J4247">
        <f>SUM(J4242:J4245,J4237,J4197:J4231,J4182:J4191,J4168:J4176,J4161:J4162,J4192,J4177,J4163)</f>
        <v/>
      </c>
      <c r="K4247">
        <f>SUM(K4242:K4245,K4237,K4197:K4231,K4182:K4191,K4168:K4176,K4161:K4162)</f>
        <v/>
      </c>
      <c r="L4247">
        <f>SUM(L4242:L4245,L4237,L4197:L4231,L4182:L4191,L4168:L4176,L4161:L4162)</f>
        <v/>
      </c>
      <c r="M4247">
        <f>SUM(M4242:M4244,M4237,M4197:M4231,M4182:M4191,M4168:M4176,M4161:M4162)</f>
        <v/>
      </c>
      <c r="N4247">
        <f>SUM(N4242:N4244,N4237,N4197:N4231,N4182:N4191,N4168:N4176,N4161:N4162)</f>
        <v/>
      </c>
      <c r="O4247">
        <f>SUM(O4242:O4244,O4237,O4197:O4231,O4182:O4191,O4168:O4176,O4161:O4162)</f>
        <v/>
      </c>
      <c r="P4247">
        <f>SUM(P4242:P4245,P4237,P4197:P4231,P4182:P4191,P4168:P4176,P4161:P4162)</f>
        <v/>
      </c>
      <c r="Q4247">
        <f>SUM(Q4242:Q4245,Q4237,Q4197:Q4231,Q4182:Q4191,Q4168:Q4176,Q4161:Q4162)</f>
        <v/>
      </c>
      <c r="R4247">
        <f>SUM(R4242:R4245,R4237,R4197:R4231,R4182:R4191,R4168:R4176,R4161:R4162)</f>
        <v/>
      </c>
      <c r="S4247">
        <f>SUM(S4242:S4245,S4237,S4197:S4231,S4182:S4191,S4168:S4176,S4161:S4162)</f>
        <v/>
      </c>
      <c r="T4247">
        <f>SUM(T4242:T4245,T4237,T4197:T4231,T4182:T4191,T4168:T4176,T4161:T4162)</f>
        <v/>
      </c>
      <c r="U4247">
        <f>SUM(U4242:U4245,U4237,U4197:U4231,U4182:U4191,U4168:U4176,U4161:U4162,U4192,U4177)</f>
        <v/>
      </c>
      <c r="V4247">
        <f>SUM(V4242:V4245,V4237,V4197:V4231,V4182:V4191,V4168:V4176,V4161:V4162,V4192,V4177)</f>
        <v/>
      </c>
      <c r="W4247">
        <f>SUM(W4242:W4245,W4237,W4197:W4231,W4182:W4191,W4168:W4176,W4161:W4162)</f>
        <v/>
      </c>
      <c r="X4247">
        <f>SUM(X4242:X4245,X4237,X4197:X4231,X4182:X4191,X4168:X4176,X4161:X4162)</f>
        <v/>
      </c>
      <c r="Y4247">
        <f>SUM(Y4242:Y4245,Y4237,Y4197:Y4231,Y4182:Y4191,Y4168:Y4176,Y4161:Y4162)</f>
        <v/>
      </c>
      <c r="Z4247">
        <f>SUM(Z4242:Z4245,Z4237,Z4197:Z4231,Z4182:Z4191,Z4168:Z4176,Z4161:Z4162)</f>
        <v/>
      </c>
      <c r="AA4247">
        <f>SUM(AA4242:AA4245,AA4237,AA4197:AA4231,AA4182:AA4191,AA4168:AA4176,AA4161:AA4162)</f>
        <v/>
      </c>
      <c r="AB4247">
        <f>SUM(AB4242:AB4245,AB4237,AB4197:AB4231,AB4182:AB4191,AB4168:AB4176,AB4161:AB4162)</f>
        <v/>
      </c>
      <c r="AC4247">
        <f>SUM(AC4242:AC4245,AC4237,AC4197:AC4231,AC4182:AC4191,AC4168:AC4176,AC4161:AC4162,AC4163)</f>
        <v/>
      </c>
      <c r="AD4247">
        <f>SUM(AD4242:AD4245,AD4237,AD4197:AD4231,AD4182:AD4191,AD4168:AD4176,AD4161:AD4162,AD4163)</f>
        <v/>
      </c>
      <c r="AE4247">
        <f>SUM(AE4242:AE4245,AE4237,AE4197:AE4231,AE4182:AE4191,AE4168:AE4176,AE4161:AE4162,AE4163)</f>
        <v/>
      </c>
      <c r="AF4247">
        <f>SUM(AF4242:AF4245,AF4237,AF4197:AF4231,AF4182:AF4191,AF4168:AF4176,AF4161:AF4162)</f>
        <v/>
      </c>
      <c r="AG4247">
        <f>SUM(AG4242:AG4245,AG4237,AG4197:AG4231,AG4182:AG4191,AG4168:AG4176,AG4161:AG4162)</f>
        <v/>
      </c>
      <c r="AH4247">
        <f>SUM(AH4242:AH4245,AH4237,AH4197:AH4231,AH4182:AH4191,AH4168:AH4176,AH4161:AH4162)</f>
        <v/>
      </c>
      <c r="AI4247">
        <f>SUM(AI4242:AI4245,AI4237,AI4197:AI4231,AI4182:AI4191,AI4168:AI4176,AI4161:AI4162)</f>
        <v/>
      </c>
      <c r="AJ4247">
        <f>SUM(AJ4242:AJ4245,AJ4237,AJ4197:AJ4231,AJ4182:AJ4191,AJ4168:AJ4176,AJ4161:AJ4162)</f>
        <v/>
      </c>
      <c r="AK4247">
        <f>SUM(AK4242:AK4245,AK4237,AK4197:AK4231,AK4182:AK4191,AK4168:AK4176,AK4161:AK4162)</f>
        <v/>
      </c>
      <c r="AL4247">
        <f>SUM(AL4242:AL4245,AL4237,AL4197:AL4231,AL4182:AL4191,AL4168:AL4176,AL4161:AL4162)</f>
        <v/>
      </c>
      <c r="AM4247">
        <f>SUM(AM4242:AM4245,AM4237,AM4197:AM4231,AM4182:AM4191,AM4168:AM4176,AM4161:AM4162)</f>
        <v/>
      </c>
      <c r="AN4247">
        <f>SUM(AN4242:AN4245,AN4237,AN4197:AN4231,AN4182:AN4191,AN4168:AN4176,AN4161:AN4162)</f>
        <v/>
      </c>
      <c r="AO4247">
        <f>SUM(AO4242:AO4245,AO4237,AO4197:AO4231,AO4182:AO4191,AO4168:AO4176,AO4161:AO4162)</f>
        <v/>
      </c>
      <c r="AP4247">
        <f>SUM(AP4242:AP4245,AP4237,AP4197:AP4231,AP4182:AP4191,AP4168:AP4176,AP4161:AP4162)</f>
        <v/>
      </c>
      <c r="AQ4247">
        <f>SUM(AQ4242:AQ4245,AQ4237,AQ4197:AQ4231,AQ4182:AQ4191,AQ4168:AQ4176,AQ4161:AQ4162)</f>
        <v/>
      </c>
      <c r="AR4247">
        <f>SUM(AR4242:AR4245,AR4237,AR4197:AR4231,AR4182:AR4191,AR4168:AR4176,AR4161:AR4162)</f>
        <v/>
      </c>
      <c r="AS4247">
        <f>SUM(AS4242:AS4245,AS4237,AS4197:AS4231,AS4182:AS4191,AS4168:AS4176,AS4161:AS4162)</f>
        <v/>
      </c>
    </row>
    <row r="4248">
      <c r="A4248" t="inlineStr">
        <is>
          <t>Sum check</t>
        </is>
      </c>
      <c r="G4248">
        <f>G4246-G4247</f>
        <v/>
      </c>
      <c r="H4248">
        <f>H4246-H4247</f>
        <v/>
      </c>
      <c r="I4248">
        <f>I4246-I4247</f>
        <v/>
      </c>
      <c r="J4248">
        <f>J4246-J4247</f>
        <v/>
      </c>
      <c r="K4248">
        <f>K4246-K4247</f>
        <v/>
      </c>
      <c r="L4248">
        <f>L4246-L4247</f>
        <v/>
      </c>
      <c r="M4248">
        <f>M4246-M4247</f>
        <v/>
      </c>
      <c r="N4248">
        <f>N4246-N4247</f>
        <v/>
      </c>
      <c r="O4248">
        <f>O4246-O4247</f>
        <v/>
      </c>
      <c r="P4248">
        <f>P4246-P4247</f>
        <v/>
      </c>
      <c r="Q4248">
        <f>Q4246-Q4247</f>
        <v/>
      </c>
      <c r="R4248">
        <f>R4246-R4247</f>
        <v/>
      </c>
      <c r="S4248">
        <f>S4246-S4247</f>
        <v/>
      </c>
      <c r="T4248">
        <f>T4246-T4247</f>
        <v/>
      </c>
      <c r="U4248">
        <f>U4246-U4247</f>
        <v/>
      </c>
      <c r="V4248">
        <f>V4246-V4247</f>
        <v/>
      </c>
      <c r="W4248">
        <f>W4246-W4247</f>
        <v/>
      </c>
      <c r="X4248">
        <f>X4246-X4247</f>
        <v/>
      </c>
      <c r="Y4248">
        <f>Y4246-Y4247</f>
        <v/>
      </c>
      <c r="Z4248">
        <f>Z4246-Z4247</f>
        <v/>
      </c>
      <c r="AA4248">
        <f>AA4246-AA4247</f>
        <v/>
      </c>
      <c r="AB4248">
        <f>AB4246-AB4247</f>
        <v/>
      </c>
      <c r="AC4248">
        <f>AC4246-AC4247</f>
        <v/>
      </c>
      <c r="AD4248">
        <f>AD4246-AD4247</f>
        <v/>
      </c>
      <c r="AE4248">
        <f>AE4246-AE4247</f>
        <v/>
      </c>
      <c r="AF4248">
        <f>AF4246-AF4247</f>
        <v/>
      </c>
      <c r="AG4248">
        <f>AG4246-AG4247</f>
        <v/>
      </c>
      <c r="AH4248">
        <f>AH4246-AH4247</f>
        <v/>
      </c>
      <c r="AI4248">
        <f>AI4246-AI4247</f>
        <v/>
      </c>
      <c r="AJ4248">
        <f>AJ4246-AJ4247</f>
        <v/>
      </c>
      <c r="AK4248">
        <f>AK4246-AK4247</f>
        <v/>
      </c>
      <c r="AL4248">
        <f>AL4246-AL4247</f>
        <v/>
      </c>
      <c r="AM4248">
        <f>AM4246-AM4247</f>
        <v/>
      </c>
      <c r="AN4248">
        <f>AN4246-AN4247</f>
        <v/>
      </c>
      <c r="AO4248">
        <f>AO4246-AO4247</f>
        <v/>
      </c>
      <c r="AP4248">
        <f>AP4246-AP4247</f>
        <v/>
      </c>
      <c r="AQ4248">
        <f>AQ4246-AQ4247</f>
        <v/>
      </c>
      <c r="AR4248">
        <f>AR4246-AR4247</f>
        <v/>
      </c>
      <c r="AS4248">
        <f>AS4246-AS4247</f>
        <v/>
      </c>
    </row>
    <row r="4249">
      <c r="A4249" t="inlineStr">
        <is>
          <t>Link check</t>
        </is>
      </c>
      <c r="G4249">
        <f>G4246-G4065</f>
        <v/>
      </c>
      <c r="H4249">
        <f>H4246-H4065</f>
        <v/>
      </c>
      <c r="I4249">
        <f>I4246-I4065</f>
        <v/>
      </c>
      <c r="J4249">
        <f>J4246-J4065</f>
        <v/>
      </c>
      <c r="K4249">
        <f>K4246-K4065</f>
        <v/>
      </c>
      <c r="L4249">
        <f>L4246-L4065</f>
        <v/>
      </c>
      <c r="M4249">
        <f>M4246-M4065</f>
        <v/>
      </c>
      <c r="N4249">
        <f>N4246-N4065</f>
        <v/>
      </c>
      <c r="O4249">
        <f>O4246-O4065</f>
        <v/>
      </c>
      <c r="P4249">
        <f>P4246-P4065</f>
        <v/>
      </c>
      <c r="Q4249">
        <f>Q4246-Q4065</f>
        <v/>
      </c>
      <c r="R4249">
        <f>R4246-R4065</f>
        <v/>
      </c>
      <c r="S4249">
        <f>S4246-S4065</f>
        <v/>
      </c>
      <c r="T4249">
        <f>T4246-T4065</f>
        <v/>
      </c>
      <c r="U4249">
        <f>U4246-U4065</f>
        <v/>
      </c>
      <c r="V4249">
        <f>V4246-V4065</f>
        <v/>
      </c>
      <c r="W4249">
        <f>W4246-W4065</f>
        <v/>
      </c>
      <c r="X4249">
        <f>X4246-X4065</f>
        <v/>
      </c>
      <c r="Y4249">
        <f>Y4246-Y4065</f>
        <v/>
      </c>
      <c r="Z4249">
        <f>Z4246-Z4065</f>
        <v/>
      </c>
      <c r="AA4249">
        <f>AA4246-AA4065</f>
        <v/>
      </c>
      <c r="AB4249">
        <f>AB4246-AB4065</f>
        <v/>
      </c>
      <c r="AC4249">
        <f>AC4246-AC4065</f>
        <v/>
      </c>
      <c r="AD4249">
        <f>AD4246-AD4065</f>
        <v/>
      </c>
      <c r="AE4249">
        <f>AE4246-AE4065</f>
        <v/>
      </c>
      <c r="AF4249">
        <f>AF4246-AF4065</f>
        <v/>
      </c>
      <c r="AG4249">
        <f>AG4246-AG4065</f>
        <v/>
      </c>
      <c r="AH4249">
        <f>AH4246-AH4065</f>
        <v/>
      </c>
      <c r="AI4249">
        <f>AI4246-AI4065</f>
        <v/>
      </c>
      <c r="AJ4249">
        <f>AJ4246-AJ4065</f>
        <v/>
      </c>
      <c r="AK4249">
        <f>AK4246-AK4065</f>
        <v/>
      </c>
      <c r="AL4249">
        <f>AL4246-AL4065</f>
        <v/>
      </c>
      <c r="AM4249">
        <f>AM4246-AM4065</f>
        <v/>
      </c>
      <c r="AN4249">
        <f>AN4246-AN4065</f>
        <v/>
      </c>
      <c r="AO4249">
        <f>AO4246-AO4065</f>
        <v/>
      </c>
      <c r="AP4249">
        <f>AP4246-AP4065</f>
        <v/>
      </c>
      <c r="AQ4249">
        <f>AQ4246-AQ4065</f>
        <v/>
      </c>
      <c r="AR4249">
        <f>AR4246-AR4065</f>
        <v/>
      </c>
      <c r="AS4249">
        <f>AS4246-AS4065</f>
        <v/>
      </c>
    </row>
    <row r="4251">
      <c r="A4251" t="inlineStr">
        <is>
          <t>Per share</t>
        </is>
      </c>
      <c r="C4251" t="inlineStr">
        <is>
          <t>Dollar</t>
        </is>
      </c>
      <c r="D4251" t="inlineStr">
        <is>
          <t>QQQQ</t>
        </is>
      </c>
      <c r="G4251" t="n">
        <v>-0.02</v>
      </c>
      <c r="H4251" t="n">
        <v>0.02</v>
      </c>
      <c r="I4251" t="n">
        <v>0.31</v>
      </c>
      <c r="J4251" t="n">
        <v>0.31</v>
      </c>
      <c r="K4251" t="n">
        <v>0.02</v>
      </c>
      <c r="L4251" t="n">
        <v>-0.01</v>
      </c>
      <c r="M4251" t="n">
        <v>0.17</v>
      </c>
      <c r="N4251" t="n">
        <v>0.01</v>
      </c>
      <c r="O4251" t="n">
        <v>0.19</v>
      </c>
      <c r="P4251" t="n">
        <v>0.13</v>
      </c>
      <c r="Q4251" t="n">
        <v>-0.044</v>
      </c>
      <c r="R4251" t="n">
        <v>0.04</v>
      </c>
      <c r="S4251" t="n">
        <v>0.14</v>
      </c>
      <c r="T4251" t="n">
        <v>0.31</v>
      </c>
      <c r="U4251" t="n">
        <v>0.07000000000000001</v>
      </c>
      <c r="V4251" t="n">
        <v>0.04</v>
      </c>
      <c r="W4251" t="n">
        <v>0.01</v>
      </c>
      <c r="X4251" t="n">
        <v>0.04</v>
      </c>
      <c r="Y4251" t="n">
        <v>0.17</v>
      </c>
      <c r="Z4251" t="n">
        <v>-0.01</v>
      </c>
      <c r="AA4251" t="n">
        <v>0.32</v>
      </c>
    </row>
    <row r="4253">
      <c r="A4253" t="inlineStr">
        <is>
          <t>Funds flow operation</t>
        </is>
      </c>
    </row>
    <row r="4254">
      <c r="A4254" t="inlineStr">
        <is>
          <t>Renewable power and transition</t>
        </is>
      </c>
    </row>
    <row r="4255">
      <c r="A4255" t="inlineStr">
        <is>
          <t>BEP/BEPC secondary offerings</t>
        </is>
      </c>
      <c r="C4255" t="inlineStr">
        <is>
          <t>Million</t>
        </is>
      </c>
      <c r="D4255" t="inlineStr">
        <is>
          <t>QQQQ</t>
        </is>
      </c>
      <c r="AF4255" t="n">
        <v>479</v>
      </c>
      <c r="AH4255" t="n">
        <v>270</v>
      </c>
      <c r="AI4255" t="n">
        <v>749</v>
      </c>
      <c r="AJ4255" t="n">
        <v>751</v>
      </c>
      <c r="AN4255" t="n">
        <v>751</v>
      </c>
    </row>
    <row r="4256">
      <c r="A4256" t="inlineStr">
        <is>
          <t>Hydroelectric and wind assets</t>
        </is>
      </c>
      <c r="C4256" t="inlineStr">
        <is>
          <t>Million</t>
        </is>
      </c>
      <c r="D4256" t="inlineStr">
        <is>
          <t>QQQQ</t>
        </is>
      </c>
      <c r="X4256" t="n">
        <v>38</v>
      </c>
      <c r="Y4256" t="n">
        <v>38</v>
      </c>
      <c r="Z4256" t="n">
        <v>72</v>
      </c>
    </row>
    <row r="4257">
      <c r="A4257" t="inlineStr">
        <is>
          <t>Other renewable power</t>
        </is>
      </c>
      <c r="C4257" t="inlineStr">
        <is>
          <t>Million</t>
        </is>
      </c>
      <c r="D4257" t="inlineStr">
        <is>
          <t>QQQQ</t>
        </is>
      </c>
      <c r="AA4257" t="n">
        <v>4</v>
      </c>
      <c r="AB4257" t="n">
        <v>3</v>
      </c>
      <c r="AC4257" t="n">
        <v>18</v>
      </c>
      <c r="AD4257" t="n">
        <v>97</v>
      </c>
      <c r="AE4257" t="n">
        <v>7</v>
      </c>
      <c r="AF4257" t="n">
        <v>4</v>
      </c>
      <c r="AG4257" t="n">
        <v>3</v>
      </c>
      <c r="AH4257" t="n">
        <v>10</v>
      </c>
      <c r="AI4257" t="n">
        <v>24</v>
      </c>
      <c r="AJ4257" t="n">
        <v>18</v>
      </c>
      <c r="AK4257" t="n">
        <v>33</v>
      </c>
      <c r="AL4257" t="n">
        <v>-2</v>
      </c>
      <c r="AN4257" t="n">
        <v>49</v>
      </c>
      <c r="AO4257" t="n">
        <v>5</v>
      </c>
      <c r="AP4257" t="n">
        <v>14</v>
      </c>
      <c r="AQ4257" t="n">
        <v>3</v>
      </c>
      <c r="AS4257" t="n">
        <v>22</v>
      </c>
    </row>
    <row r="4258">
      <c r="A4258" t="inlineStr">
        <is>
          <t>Total</t>
        </is>
      </c>
      <c r="C4258" t="inlineStr">
        <is>
          <t>Million</t>
        </is>
      </c>
      <c r="D4258" t="inlineStr">
        <is>
          <t>QQQQ</t>
        </is>
      </c>
      <c r="H4258" t="n">
        <v>25</v>
      </c>
      <c r="J4258" t="n">
        <v>25</v>
      </c>
      <c r="X4258" t="n">
        <v>38</v>
      </c>
      <c r="Y4258" t="n">
        <v>38</v>
      </c>
      <c r="Z4258" t="n">
        <v>72</v>
      </c>
      <c r="AA4258" t="n">
        <v>4</v>
      </c>
      <c r="AB4258" t="n">
        <v>3</v>
      </c>
      <c r="AC4258" t="n">
        <v>18</v>
      </c>
      <c r="AD4258" t="n">
        <v>97</v>
      </c>
      <c r="AE4258" t="n">
        <v>7</v>
      </c>
      <c r="AF4258" t="n">
        <v>483</v>
      </c>
      <c r="AG4258" t="n">
        <v>3</v>
      </c>
      <c r="AH4258" t="n">
        <v>280</v>
      </c>
      <c r="AI4258" t="n">
        <v>773</v>
      </c>
      <c r="AJ4258" t="n">
        <v>769</v>
      </c>
      <c r="AK4258" t="n">
        <v>33</v>
      </c>
      <c r="AL4258" t="n">
        <v>-2</v>
      </c>
      <c r="AN4258" t="n">
        <v>800</v>
      </c>
      <c r="AO4258" t="n">
        <v>5</v>
      </c>
      <c r="AP4258" t="n">
        <v>14</v>
      </c>
      <c r="AQ4258" t="n">
        <v>3</v>
      </c>
      <c r="AS4258" t="n">
        <v>22</v>
      </c>
    </row>
    <row r="4259">
      <c r="A4259" t="inlineStr">
        <is>
          <t>Total-c</t>
        </is>
      </c>
      <c r="X4259">
        <f>SUM(X4255:X4257)</f>
        <v/>
      </c>
      <c r="Y4259">
        <f>SUM(Y4255:Y4257)</f>
        <v/>
      </c>
      <c r="Z4259">
        <f>SUM(Z4255:Z4257)</f>
        <v/>
      </c>
      <c r="AA4259">
        <f>SUM(AA4255:AA4257)</f>
        <v/>
      </c>
      <c r="AB4259">
        <f>SUM(AB4255:AB4257)</f>
        <v/>
      </c>
      <c r="AC4259">
        <f>SUM(AC4255:AC4257)</f>
        <v/>
      </c>
      <c r="AD4259">
        <f>SUM(AD4255:AD4257)</f>
        <v/>
      </c>
      <c r="AE4259">
        <f>SUM(AE4255:AE4257)</f>
        <v/>
      </c>
      <c r="AF4259">
        <f>SUM(AF4255:AF4257)</f>
        <v/>
      </c>
      <c r="AG4259">
        <f>SUM(AG4255:AG4257)</f>
        <v/>
      </c>
      <c r="AH4259">
        <f>SUM(AH4255:AH4257)</f>
        <v/>
      </c>
      <c r="AI4259">
        <f>SUM(AI4255:AI4257)</f>
        <v/>
      </c>
      <c r="AJ4259">
        <f>SUM(AJ4255:AJ4257)</f>
        <v/>
      </c>
      <c r="AK4259">
        <f>SUM(AK4255:AK4257)</f>
        <v/>
      </c>
      <c r="AL4259">
        <f>SUM(AL4255:AL4257)</f>
        <v/>
      </c>
      <c r="AN4259">
        <f>SUM(AN4255:AN4257)</f>
        <v/>
      </c>
      <c r="AO4259">
        <f>SUM(AO4255:AO4257)</f>
        <v/>
      </c>
      <c r="AP4259">
        <f>SUM(AP4255:AP4257)</f>
        <v/>
      </c>
      <c r="AQ4259">
        <f>SUM(AQ4255:AQ4257)</f>
        <v/>
      </c>
      <c r="AS4259">
        <f>SUM(AS4255:AS4257)</f>
        <v/>
      </c>
    </row>
    <row r="4260">
      <c r="A4260" t="inlineStr">
        <is>
          <t>Sum check</t>
        </is>
      </c>
      <c r="X4260">
        <f>X4258-X4259</f>
        <v/>
      </c>
      <c r="Y4260">
        <f>Y4258-Y4259</f>
        <v/>
      </c>
      <c r="Z4260">
        <f>Z4258-Z4259</f>
        <v/>
      </c>
      <c r="AA4260">
        <f>AA4258-AA4259</f>
        <v/>
      </c>
      <c r="AB4260">
        <f>AB4258-AB4259</f>
        <v/>
      </c>
      <c r="AC4260">
        <f>AC4258-AC4259</f>
        <v/>
      </c>
      <c r="AD4260">
        <f>AD4258-AD4259</f>
        <v/>
      </c>
      <c r="AE4260">
        <f>AE4258-AE4259</f>
        <v/>
      </c>
      <c r="AF4260">
        <f>AF4258-AF4259</f>
        <v/>
      </c>
      <c r="AG4260">
        <f>AG4258-AG4259</f>
        <v/>
      </c>
      <c r="AH4260">
        <f>AH4258-AH4259</f>
        <v/>
      </c>
      <c r="AI4260">
        <f>AI4258-AI4259</f>
        <v/>
      </c>
      <c r="AJ4260">
        <f>AJ4258-AJ4259</f>
        <v/>
      </c>
      <c r="AK4260">
        <f>AK4258-AK4259</f>
        <v/>
      </c>
      <c r="AL4260">
        <f>AL4258-AL4259</f>
        <v/>
      </c>
      <c r="AN4260">
        <f>AN4258-AN4259</f>
        <v/>
      </c>
      <c r="AO4260">
        <f>AO4258-AO4259</f>
        <v/>
      </c>
      <c r="AP4260">
        <f>AP4258-AP4259</f>
        <v/>
      </c>
      <c r="AQ4260">
        <f>AQ4258-AQ4259</f>
        <v/>
      </c>
      <c r="AS4260">
        <f>AS4258-AS4259</f>
        <v/>
      </c>
    </row>
    <row r="4262">
      <c r="A4262" t="inlineStr">
        <is>
          <t>Infrastructure</t>
        </is>
      </c>
    </row>
    <row r="4263">
      <c r="A4263" t="inlineStr">
        <is>
          <t>Enwave Canada</t>
        </is>
      </c>
      <c r="C4263" t="inlineStr">
        <is>
          <t>Million</t>
        </is>
      </c>
      <c r="D4263" t="inlineStr">
        <is>
          <t>QQQQ</t>
        </is>
      </c>
      <c r="AK4263" t="n">
        <v>104</v>
      </c>
      <c r="AL4263" t="n">
        <v>145</v>
      </c>
      <c r="AN4263" t="n">
        <v>249</v>
      </c>
    </row>
    <row r="4264">
      <c r="A4264" t="inlineStr">
        <is>
          <t>U.K. smart meter portfolio</t>
        </is>
      </c>
      <c r="C4264" t="inlineStr">
        <is>
          <t>Million</t>
        </is>
      </c>
      <c r="D4264" t="inlineStr">
        <is>
          <t>QQQQ</t>
        </is>
      </c>
      <c r="AK4264" t="n">
        <v>92</v>
      </c>
      <c r="AN4264" t="n">
        <v>92</v>
      </c>
    </row>
    <row r="4265">
      <c r="A4265" t="inlineStr">
        <is>
          <t>AVN (Chilean toll road)</t>
        </is>
      </c>
      <c r="C4265" t="inlineStr">
        <is>
          <t>Million</t>
        </is>
      </c>
      <c r="D4265" t="inlineStr">
        <is>
          <t>QQQQ</t>
        </is>
      </c>
      <c r="Z4265" t="n">
        <v>91</v>
      </c>
      <c r="AE4265" t="n">
        <v>28</v>
      </c>
      <c r="AI4265" t="n">
        <v>28</v>
      </c>
      <c r="AM4265" t="n">
        <v>13</v>
      </c>
      <c r="AN4265" t="n">
        <v>13</v>
      </c>
    </row>
    <row r="4266">
      <c r="A4266" t="inlineStr">
        <is>
          <t>WETT</t>
        </is>
      </c>
      <c r="C4266" t="inlineStr">
        <is>
          <t>Million</t>
        </is>
      </c>
      <c r="D4266" t="inlineStr">
        <is>
          <t>QQQQ</t>
        </is>
      </c>
      <c r="AG4266" t="n">
        <v>12</v>
      </c>
    </row>
    <row r="4267">
      <c r="A4267" t="inlineStr">
        <is>
          <t>NGPL</t>
        </is>
      </c>
      <c r="C4267" t="inlineStr">
        <is>
          <t>Million</t>
        </is>
      </c>
      <c r="D4267" t="inlineStr">
        <is>
          <t>QQQQ</t>
        </is>
      </c>
      <c r="AJ4267" t="n">
        <v>23</v>
      </c>
    </row>
    <row r="4268">
      <c r="A4268" t="inlineStr">
        <is>
          <t>BIPC secondary offering</t>
        </is>
      </c>
      <c r="C4268" t="inlineStr">
        <is>
          <t>Million</t>
        </is>
      </c>
      <c r="D4268" t="inlineStr">
        <is>
          <t>QQQQ</t>
        </is>
      </c>
      <c r="AG4268" t="n">
        <v>140</v>
      </c>
      <c r="AI4268" t="n">
        <v>140</v>
      </c>
    </row>
    <row r="4269">
      <c r="A4269" t="inlineStr">
        <is>
          <t>EBSA</t>
        </is>
      </c>
      <c r="C4269" t="inlineStr">
        <is>
          <t>Million</t>
        </is>
      </c>
      <c r="D4269" t="inlineStr">
        <is>
          <t>QQQQ</t>
        </is>
      </c>
      <c r="AE4269" t="n">
        <v>19</v>
      </c>
      <c r="AI4269" t="n">
        <v>19</v>
      </c>
    </row>
    <row r="4270">
      <c r="A4270" t="inlineStr">
        <is>
          <t>Acadian</t>
        </is>
      </c>
      <c r="C4270" t="inlineStr">
        <is>
          <t>Million</t>
        </is>
      </c>
      <c r="D4270" t="inlineStr">
        <is>
          <t>QQQQ</t>
        </is>
      </c>
      <c r="AB4270" t="n">
        <v>16</v>
      </c>
      <c r="AD4270" t="n">
        <v>16</v>
      </c>
    </row>
    <row r="4271">
      <c r="A4271" t="inlineStr">
        <is>
          <t>Transelec</t>
        </is>
      </c>
      <c r="C4271" t="inlineStr">
        <is>
          <t>Million</t>
        </is>
      </c>
      <c r="D4271" t="inlineStr">
        <is>
          <t>QQQQ</t>
        </is>
      </c>
      <c r="Y4271" t="n">
        <v>244</v>
      </c>
    </row>
    <row r="4272">
      <c r="A4272" t="inlineStr">
        <is>
          <t>Other infrastructure</t>
        </is>
      </c>
      <c r="C4272" t="inlineStr">
        <is>
          <t>Million</t>
        </is>
      </c>
      <c r="D4272" t="inlineStr">
        <is>
          <t>QQQQ</t>
        </is>
      </c>
      <c r="AA4272" t="n">
        <v>-30</v>
      </c>
      <c r="AC4272" t="n">
        <v>11</v>
      </c>
      <c r="AD4272" t="n">
        <v>72</v>
      </c>
      <c r="AH4272" t="n">
        <v>2</v>
      </c>
      <c r="AI4272" t="n">
        <v>14</v>
      </c>
      <c r="AK4272" t="n">
        <v>25</v>
      </c>
      <c r="AM4272" t="n">
        <v>-31</v>
      </c>
      <c r="AN4272" t="n">
        <v>17</v>
      </c>
      <c r="AP4272" t="n">
        <v>120</v>
      </c>
      <c r="AR4272" t="n">
        <v>19</v>
      </c>
      <c r="AS4272" t="n">
        <v>139</v>
      </c>
    </row>
    <row r="4273">
      <c r="A4273" t="inlineStr">
        <is>
          <t>Total</t>
        </is>
      </c>
      <c r="C4273" t="inlineStr">
        <is>
          <t>Million</t>
        </is>
      </c>
      <c r="D4273" t="inlineStr">
        <is>
          <t>QQQQ</t>
        </is>
      </c>
      <c r="H4273" t="n">
        <v>7</v>
      </c>
      <c r="J4273" t="n">
        <v>7</v>
      </c>
      <c r="U4273" t="n">
        <v>244</v>
      </c>
      <c r="AE4273" t="n">
        <v>47</v>
      </c>
      <c r="AG4273" t="n">
        <v>152</v>
      </c>
      <c r="AH4273" t="n">
        <v>2</v>
      </c>
      <c r="AI4273" t="n">
        <v>201</v>
      </c>
      <c r="AJ4273" t="n">
        <v>23</v>
      </c>
      <c r="AK4273" t="n">
        <v>221</v>
      </c>
      <c r="AL4273" t="n">
        <v>145</v>
      </c>
      <c r="AM4273" t="n">
        <v>-18</v>
      </c>
      <c r="AN4273" t="n">
        <v>371</v>
      </c>
      <c r="AP4273" t="n">
        <v>120</v>
      </c>
      <c r="AR4273" t="n">
        <v>19</v>
      </c>
      <c r="AS4273" t="n">
        <v>139</v>
      </c>
    </row>
    <row r="4274">
      <c r="A4274" t="inlineStr">
        <is>
          <t>Total-c</t>
        </is>
      </c>
      <c r="AE4274">
        <f>SUM(AE4263:AE4272)</f>
        <v/>
      </c>
      <c r="AG4274">
        <f>SUM(AG4263:AG4272)</f>
        <v/>
      </c>
      <c r="AH4274">
        <f>SUM(AH4263:AH4272)</f>
        <v/>
      </c>
      <c r="AI4274">
        <f>SUM(AI4263:AI4272)</f>
        <v/>
      </c>
      <c r="AJ4274">
        <f>SUM(AJ4263:AJ4272)</f>
        <v/>
      </c>
      <c r="AK4274">
        <f>SUM(AK4263:AK4272)</f>
        <v/>
      </c>
      <c r="AL4274">
        <f>SUM(AL4263:AL4272)</f>
        <v/>
      </c>
      <c r="AM4274">
        <f>SUM(AM4263:AM4272)</f>
        <v/>
      </c>
      <c r="AN4274">
        <f>SUM(AN4263:AN4272)</f>
        <v/>
      </c>
      <c r="AP4274">
        <f>SUM(AP4263:AP4272)</f>
        <v/>
      </c>
      <c r="AR4274">
        <f>SUM(AR4263:AR4272)</f>
        <v/>
      </c>
      <c r="AS4274">
        <f>SUM(AS4263:AS4272)</f>
        <v/>
      </c>
    </row>
    <row r="4275">
      <c r="A4275" t="inlineStr">
        <is>
          <t>Sum check</t>
        </is>
      </c>
      <c r="AE4275">
        <f>AE4273-AE4274</f>
        <v/>
      </c>
      <c r="AG4275">
        <f>AG4273-AG4274</f>
        <v/>
      </c>
      <c r="AH4275">
        <f>AH4273-AH4274</f>
        <v/>
      </c>
      <c r="AI4275">
        <f>AI4273-AI4274</f>
        <v/>
      </c>
      <c r="AJ4275">
        <f>AJ4273-AJ4274</f>
        <v/>
      </c>
      <c r="AK4275">
        <f>AK4273-AK4274</f>
        <v/>
      </c>
      <c r="AL4275">
        <f>AL4273-AL4274</f>
        <v/>
      </c>
      <c r="AM4275">
        <f>AM4273-AM4274</f>
        <v/>
      </c>
      <c r="AN4275">
        <f>AN4273-AN4274</f>
        <v/>
      </c>
      <c r="AP4275">
        <f>AP4273-AP4274</f>
        <v/>
      </c>
      <c r="AR4275">
        <f>AR4273-AR4274</f>
        <v/>
      </c>
      <c r="AS4275">
        <f>AS4273-AS4274</f>
        <v/>
      </c>
    </row>
    <row r="4277">
      <c r="A4277" t="inlineStr">
        <is>
          <t>Private equity</t>
        </is>
      </c>
    </row>
    <row r="4278">
      <c r="A4278" t="inlineStr">
        <is>
          <t>Norbord / West Fraser</t>
        </is>
      </c>
      <c r="C4278" t="inlineStr">
        <is>
          <t>Million</t>
        </is>
      </c>
      <c r="D4278" t="inlineStr">
        <is>
          <t>QQQQ</t>
        </is>
      </c>
      <c r="AJ4278" t="n">
        <v>637</v>
      </c>
      <c r="AK4278" t="n">
        <v>149</v>
      </c>
      <c r="AL4278" t="n">
        <v>239</v>
      </c>
      <c r="AM4278" t="n">
        <v>47</v>
      </c>
      <c r="AN4278" t="n">
        <v>1072</v>
      </c>
    </row>
    <row r="4279">
      <c r="A4279" t="inlineStr">
        <is>
          <t>Nova cold</t>
        </is>
      </c>
      <c r="C4279" t="inlineStr">
        <is>
          <t>Million</t>
        </is>
      </c>
      <c r="D4279" t="inlineStr">
        <is>
          <t>QQQQ</t>
        </is>
      </c>
      <c r="AE4279" t="n">
        <v>26</v>
      </c>
      <c r="AI4279" t="n">
        <v>26</v>
      </c>
    </row>
    <row r="4280">
      <c r="A4280" t="inlineStr">
        <is>
          <t>Graftech</t>
        </is>
      </c>
      <c r="C4280" t="inlineStr">
        <is>
          <t>Million</t>
        </is>
      </c>
      <c r="D4280" t="inlineStr">
        <is>
          <t>QQQQ</t>
        </is>
      </c>
      <c r="Y4280" t="n">
        <v>209</v>
      </c>
      <c r="AH4280" t="n">
        <v>62</v>
      </c>
      <c r="AI4280" t="n">
        <v>62</v>
      </c>
      <c r="AJ4280" t="n">
        <v>125</v>
      </c>
      <c r="AK4280" t="n">
        <v>94</v>
      </c>
    </row>
    <row r="4281">
      <c r="A4281" t="inlineStr">
        <is>
          <t>Toehold investments</t>
        </is>
      </c>
      <c r="C4281" t="inlineStr">
        <is>
          <t>Million</t>
        </is>
      </c>
      <c r="D4281" t="inlineStr">
        <is>
          <t>QQQQ</t>
        </is>
      </c>
      <c r="AJ4281" t="n">
        <v>85</v>
      </c>
    </row>
    <row r="4282">
      <c r="A4282" t="inlineStr">
        <is>
          <t>Industrials</t>
        </is>
      </c>
      <c r="C4282" t="inlineStr">
        <is>
          <t>Million</t>
        </is>
      </c>
      <c r="D4282" t="inlineStr">
        <is>
          <t>QQQQ</t>
        </is>
      </c>
      <c r="AC4282" t="n">
        <v>80</v>
      </c>
      <c r="AD4282" t="n">
        <v>86</v>
      </c>
    </row>
    <row r="4283">
      <c r="A4283" t="inlineStr">
        <is>
          <t>Business services and other</t>
        </is>
      </c>
      <c r="C4283" t="inlineStr">
        <is>
          <t>Million</t>
        </is>
      </c>
      <c r="D4283" t="inlineStr">
        <is>
          <t>QQQQ</t>
        </is>
      </c>
      <c r="AC4283" t="n">
        <v>-2</v>
      </c>
      <c r="AD4283" t="n">
        <v>207</v>
      </c>
    </row>
    <row r="4284">
      <c r="A4284" t="inlineStr">
        <is>
          <t>BGIS</t>
        </is>
      </c>
      <c r="C4284" t="inlineStr">
        <is>
          <t>Million</t>
        </is>
      </c>
      <c r="D4284" t="inlineStr">
        <is>
          <t>QQQQ</t>
        </is>
      </c>
      <c r="AA4284" t="n">
        <v>66</v>
      </c>
    </row>
    <row r="4285">
      <c r="A4285" t="inlineStr">
        <is>
          <t>BGRS</t>
        </is>
      </c>
      <c r="C4285" t="inlineStr">
        <is>
          <t>Million</t>
        </is>
      </c>
      <c r="D4285" t="inlineStr">
        <is>
          <t>QQQQ</t>
        </is>
      </c>
      <c r="AA4285" t="n">
        <v>142</v>
      </c>
    </row>
    <row r="4286">
      <c r="A4286" t="inlineStr">
        <is>
          <t>Quadrant</t>
        </is>
      </c>
      <c r="C4286" t="inlineStr">
        <is>
          <t>Million</t>
        </is>
      </c>
      <c r="D4286" t="inlineStr">
        <is>
          <t>QQQQ</t>
        </is>
      </c>
      <c r="X4286" t="n">
        <v>55</v>
      </c>
      <c r="Y4286" t="n">
        <v>55</v>
      </c>
    </row>
    <row r="4287">
      <c r="A4287" t="inlineStr">
        <is>
          <t>Other private equity</t>
        </is>
      </c>
      <c r="C4287" t="inlineStr">
        <is>
          <t>Million</t>
        </is>
      </c>
      <c r="D4287" t="inlineStr">
        <is>
          <t>QQQQ</t>
        </is>
      </c>
      <c r="X4287" t="n">
        <v>-1</v>
      </c>
      <c r="Y4287" t="n">
        <v>31</v>
      </c>
      <c r="AA4287" t="n">
        <v>1</v>
      </c>
      <c r="AB4287" t="n">
        <v>6</v>
      </c>
      <c r="AH4287" t="n">
        <v>26</v>
      </c>
      <c r="AI4287" t="n">
        <v>26</v>
      </c>
      <c r="AN4287" t="n">
        <v>304</v>
      </c>
      <c r="AP4287" t="n">
        <v>31</v>
      </c>
      <c r="AQ4287" t="n">
        <v>7</v>
      </c>
      <c r="AR4287" t="n">
        <v>43</v>
      </c>
      <c r="AS4287" t="n">
        <v>81</v>
      </c>
    </row>
    <row r="4288">
      <c r="A4288" t="inlineStr">
        <is>
          <t>Total</t>
        </is>
      </c>
      <c r="C4288" t="inlineStr">
        <is>
          <t>Million</t>
        </is>
      </c>
      <c r="D4288" t="inlineStr">
        <is>
          <t>QQQQ</t>
        </is>
      </c>
      <c r="G4288" t="n">
        <v>-10</v>
      </c>
      <c r="I4288" t="n">
        <v>35</v>
      </c>
      <c r="J4288" t="n">
        <v>25</v>
      </c>
      <c r="U4288" t="n">
        <v>-5</v>
      </c>
      <c r="V4288" t="n">
        <v>126</v>
      </c>
      <c r="W4288" t="n">
        <v>120</v>
      </c>
      <c r="AE4288" t="n">
        <v>26</v>
      </c>
      <c r="AH4288" t="n">
        <v>88</v>
      </c>
      <c r="AI4288" t="n">
        <v>114</v>
      </c>
      <c r="AJ4288" t="n">
        <v>847</v>
      </c>
      <c r="AK4288" t="n">
        <v>243</v>
      </c>
      <c r="AL4288" t="n">
        <v>239</v>
      </c>
      <c r="AM4288" t="n">
        <v>47</v>
      </c>
      <c r="AN4288" t="n">
        <v>1376</v>
      </c>
      <c r="AP4288" t="n">
        <v>31</v>
      </c>
      <c r="AQ4288" t="n">
        <v>7</v>
      </c>
      <c r="AR4288" t="n">
        <v>43</v>
      </c>
      <c r="AS4288" t="n">
        <v>81</v>
      </c>
    </row>
    <row r="4289">
      <c r="A4289" t="inlineStr">
        <is>
          <t>Total-c</t>
        </is>
      </c>
      <c r="AE4289">
        <f>SUM(AE4278:AE4287)</f>
        <v/>
      </c>
      <c r="AH4289">
        <f>SUM(AH4278:AH4287)</f>
        <v/>
      </c>
      <c r="AI4289">
        <f>SUM(AI4278:AI4287)</f>
        <v/>
      </c>
      <c r="AJ4289">
        <f>SUM(AJ4278:AJ4287)</f>
        <v/>
      </c>
      <c r="AK4289">
        <f>SUM(AK4278:AK4287)</f>
        <v/>
      </c>
      <c r="AL4289">
        <f>SUM(AL4278:AL4287)</f>
        <v/>
      </c>
      <c r="AM4289">
        <f>SUM(AM4278:AM4287)</f>
        <v/>
      </c>
      <c r="AN4289">
        <f>SUM(AN4278:AN4287)</f>
        <v/>
      </c>
      <c r="AP4289">
        <f>SUM(AP4278:AP4287)</f>
        <v/>
      </c>
      <c r="AQ4289">
        <f>SUM(AQ4278:AQ4287)</f>
        <v/>
      </c>
      <c r="AR4289">
        <f>SUM(AR4278:AR4287)</f>
        <v/>
      </c>
      <c r="AS4289">
        <f>SUM(AS4278:AS4287)</f>
        <v/>
      </c>
    </row>
    <row r="4290">
      <c r="A4290" t="inlineStr">
        <is>
          <t>Sum check</t>
        </is>
      </c>
      <c r="AE4290">
        <f>AE4288-AE4289</f>
        <v/>
      </c>
      <c r="AH4290">
        <f>AH4288-AH4289</f>
        <v/>
      </c>
      <c r="AI4290">
        <f>AI4288-AI4289</f>
        <v/>
      </c>
      <c r="AJ4290">
        <f>AJ4288-AJ4289</f>
        <v/>
      </c>
      <c r="AK4290">
        <f>AK4288-AK4289</f>
        <v/>
      </c>
      <c r="AL4290">
        <f>AL4288-AL4289</f>
        <v/>
      </c>
      <c r="AM4290">
        <f>AM4288-AM4289</f>
        <v/>
      </c>
      <c r="AN4290">
        <f>AN4288-AN4289</f>
        <v/>
      </c>
      <c r="AP4290">
        <f>AP4288-AP4289</f>
        <v/>
      </c>
      <c r="AQ4290">
        <f>AQ4288-AQ4289</f>
        <v/>
      </c>
      <c r="AR4290">
        <f>AR4288-AR4289</f>
        <v/>
      </c>
      <c r="AS4290">
        <f>AS4288-AS4289</f>
        <v/>
      </c>
    </row>
    <row r="4292">
      <c r="A4292" t="inlineStr">
        <is>
          <t>Real estate</t>
        </is>
      </c>
    </row>
    <row r="4293">
      <c r="A4293" t="inlineStr">
        <is>
          <t>Core</t>
        </is>
      </c>
      <c r="C4293" t="inlineStr">
        <is>
          <t>Million</t>
        </is>
      </c>
      <c r="D4293" t="inlineStr">
        <is>
          <t>QQQQ</t>
        </is>
      </c>
      <c r="AN4293" t="n">
        <v>23</v>
      </c>
      <c r="AO4293" t="n">
        <v>182</v>
      </c>
      <c r="AS4293" t="n">
        <v>182</v>
      </c>
    </row>
    <row r="4294">
      <c r="A4294" t="inlineStr">
        <is>
          <t>Core office</t>
        </is>
      </c>
      <c r="C4294" t="inlineStr">
        <is>
          <t>Million</t>
        </is>
      </c>
      <c r="D4294" t="inlineStr">
        <is>
          <t>QQQQ</t>
        </is>
      </c>
      <c r="X4294" t="n">
        <v>176</v>
      </c>
      <c r="Y4294" t="n">
        <v>410</v>
      </c>
      <c r="AC4294" t="n">
        <v>36</v>
      </c>
      <c r="AD4294" t="n">
        <v>198</v>
      </c>
      <c r="AE4294" t="n">
        <v>17</v>
      </c>
      <c r="AF4294" t="n">
        <v>7</v>
      </c>
      <c r="AH4294" t="n">
        <v>91</v>
      </c>
      <c r="AI4294" t="n">
        <v>115</v>
      </c>
      <c r="AJ4294" t="n">
        <v>30</v>
      </c>
      <c r="AK4294" t="n">
        <v>5</v>
      </c>
    </row>
    <row r="4295">
      <c r="A4295" t="inlineStr">
        <is>
          <t>Darling park</t>
        </is>
      </c>
      <c r="C4295" t="inlineStr">
        <is>
          <t>Million</t>
        </is>
      </c>
      <c r="D4295" t="inlineStr">
        <is>
          <t>QQQQ</t>
        </is>
      </c>
      <c r="AB4295" t="n">
        <v>34</v>
      </c>
    </row>
    <row r="4296">
      <c r="A4296" t="inlineStr">
        <is>
          <t>State street 75</t>
        </is>
      </c>
      <c r="C4296" t="inlineStr">
        <is>
          <t>Million</t>
        </is>
      </c>
      <c r="D4296" t="inlineStr">
        <is>
          <t>QQQQ</t>
        </is>
      </c>
      <c r="N4296" t="n">
        <v>39</v>
      </c>
      <c r="O4296" t="n">
        <v>39</v>
      </c>
      <c r="AB4296" t="n">
        <v>33</v>
      </c>
    </row>
    <row r="4297">
      <c r="A4297" t="inlineStr">
        <is>
          <t>Core retail portfolio</t>
        </is>
      </c>
      <c r="C4297" t="inlineStr">
        <is>
          <t>Million</t>
        </is>
      </c>
      <c r="D4297" t="inlineStr">
        <is>
          <t>QQQQ</t>
        </is>
      </c>
      <c r="W4297" t="n">
        <v>246</v>
      </c>
      <c r="X4297" t="n">
        <v>2</v>
      </c>
      <c r="Y4297" t="n">
        <v>248</v>
      </c>
      <c r="Z4297" t="n">
        <v>4</v>
      </c>
      <c r="AC4297" t="n">
        <v>31</v>
      </c>
      <c r="AD4297" t="n">
        <v>47</v>
      </c>
      <c r="AE4297" t="n">
        <v>4</v>
      </c>
      <c r="AG4297" t="n">
        <v>1</v>
      </c>
      <c r="AH4297" t="n">
        <v>-9</v>
      </c>
      <c r="AI4297" t="n">
        <v>-4</v>
      </c>
      <c r="AJ4297" t="n">
        <v>-83</v>
      </c>
      <c r="AK4297" t="n">
        <v>-36</v>
      </c>
    </row>
    <row r="4298">
      <c r="A4298" t="inlineStr">
        <is>
          <t>Transition and development</t>
        </is>
      </c>
      <c r="C4298" t="inlineStr">
        <is>
          <t>Million</t>
        </is>
      </c>
      <c r="D4298" t="inlineStr">
        <is>
          <t>QQQQ</t>
        </is>
      </c>
      <c r="AL4298" t="n">
        <v>-43</v>
      </c>
      <c r="AM4298" t="n">
        <v>41</v>
      </c>
      <c r="AN4298" t="n">
        <v>32</v>
      </c>
      <c r="AO4298" t="n">
        <v>-136</v>
      </c>
      <c r="AP4298" t="n">
        <v>-66</v>
      </c>
      <c r="AQ4298" t="n">
        <v>62</v>
      </c>
      <c r="AR4298" t="n">
        <v>-84</v>
      </c>
      <c r="AS4298" t="n">
        <v>-224</v>
      </c>
    </row>
    <row r="4299">
      <c r="A4299" s="2" t="inlineStr">
        <is>
          <t>LP investments</t>
        </is>
      </c>
      <c r="B4299" s="2" t="n"/>
      <c r="C4299" s="2" t="inlineStr">
        <is>
          <t>Million</t>
        </is>
      </c>
      <c r="D4299" s="2" t="inlineStr">
        <is>
          <t>QQQQ</t>
        </is>
      </c>
      <c r="E4299" s="2" t="n"/>
      <c r="F4299" s="2" t="n"/>
      <c r="G4299" s="2" t="n"/>
      <c r="H4299" s="2" t="n"/>
      <c r="I4299" s="2" t="n"/>
      <c r="J4299" s="2" t="n"/>
      <c r="K4299" s="2" t="n"/>
      <c r="L4299" s="2" t="n"/>
      <c r="M4299" s="2" t="n"/>
      <c r="N4299" s="2" t="n"/>
      <c r="O4299" s="2" t="n"/>
      <c r="P4299" s="2" t="n"/>
      <c r="Q4299" s="2" t="n"/>
      <c r="R4299" s="2" t="n"/>
      <c r="S4299" s="2" t="n"/>
      <c r="T4299" s="2" t="n"/>
      <c r="U4299" s="2" t="n"/>
      <c r="V4299" s="2" t="n"/>
      <c r="W4299" s="2" t="n"/>
      <c r="X4299" s="2" t="n">
        <v>52</v>
      </c>
      <c r="Y4299" s="2" t="n">
        <v>57</v>
      </c>
      <c r="Z4299" s="2" t="n">
        <v>11</v>
      </c>
      <c r="AA4299" s="2" t="n"/>
      <c r="AB4299" s="2" t="n"/>
      <c r="AC4299" s="2" t="n">
        <v>53</v>
      </c>
      <c r="AD4299" s="2" t="n">
        <v>85</v>
      </c>
      <c r="AE4299" s="2" t="n">
        <v>8</v>
      </c>
      <c r="AF4299" s="2" t="n">
        <v>-17</v>
      </c>
      <c r="AG4299" s="2" t="n">
        <v>-12</v>
      </c>
      <c r="AH4299" s="2" t="n">
        <v>80</v>
      </c>
      <c r="AI4299" s="2" t="n">
        <v>59</v>
      </c>
      <c r="AJ4299" s="2" t="n">
        <v>79</v>
      </c>
      <c r="AK4299" s="2" t="n">
        <v>65</v>
      </c>
      <c r="AL4299" s="2" t="n">
        <v>-11</v>
      </c>
      <c r="AM4299" s="2" t="n">
        <v>251</v>
      </c>
      <c r="AN4299" s="2" t="n">
        <v>383</v>
      </c>
      <c r="AO4299" s="2" t="n">
        <v>281</v>
      </c>
      <c r="AP4299" s="2" t="n">
        <v>69</v>
      </c>
      <c r="AQ4299" s="2" t="n">
        <v>44</v>
      </c>
      <c r="AR4299" s="2" t="n">
        <v>439</v>
      </c>
      <c r="AS4299" s="2" t="n">
        <v>833</v>
      </c>
      <c r="AT4299" s="2" t="n"/>
    </row>
    <row r="4300">
      <c r="A4300" t="inlineStr">
        <is>
          <t>Marina village</t>
        </is>
      </c>
      <c r="C4300" t="inlineStr">
        <is>
          <t>Million</t>
        </is>
      </c>
      <c r="D4300" t="inlineStr">
        <is>
          <t>QQQQ</t>
        </is>
      </c>
      <c r="AA4300" t="n">
        <v>14</v>
      </c>
    </row>
    <row r="4301">
      <c r="A4301" t="inlineStr">
        <is>
          <t>Shanghai retail</t>
        </is>
      </c>
      <c r="C4301" t="inlineStr">
        <is>
          <t>Million</t>
        </is>
      </c>
      <c r="D4301" t="inlineStr">
        <is>
          <t>QQQQ</t>
        </is>
      </c>
      <c r="Z4301" t="n">
        <v>28</v>
      </c>
    </row>
    <row r="4302">
      <c r="A4302" t="inlineStr">
        <is>
          <t>IDI</t>
        </is>
      </c>
      <c r="C4302" t="inlineStr">
        <is>
          <t>Million</t>
        </is>
      </c>
      <c r="D4302" t="inlineStr">
        <is>
          <t>QQQQ</t>
        </is>
      </c>
      <c r="X4302" t="n">
        <v>135</v>
      </c>
      <c r="Y4302" t="n">
        <v>135</v>
      </c>
    </row>
    <row r="4303">
      <c r="A4303" t="inlineStr">
        <is>
          <t>Simply storage</t>
        </is>
      </c>
      <c r="C4303" t="inlineStr">
        <is>
          <t>Million</t>
        </is>
      </c>
      <c r="D4303" t="inlineStr">
        <is>
          <t>QQQQ</t>
        </is>
      </c>
      <c r="W4303" t="n">
        <v>36</v>
      </c>
      <c r="Y4303" t="n">
        <v>36</v>
      </c>
    </row>
    <row r="4304">
      <c r="A4304" t="inlineStr">
        <is>
          <t>Directly held</t>
        </is>
      </c>
      <c r="C4304" t="inlineStr">
        <is>
          <t>Million</t>
        </is>
      </c>
      <c r="D4304" t="inlineStr">
        <is>
          <t>QQQQ</t>
        </is>
      </c>
      <c r="AK4304" t="n">
        <v>1</v>
      </c>
    </row>
    <row r="4305">
      <c r="A4305" t="inlineStr">
        <is>
          <t>Fairfield housing</t>
        </is>
      </c>
      <c r="C4305" t="inlineStr">
        <is>
          <t>Million</t>
        </is>
      </c>
      <c r="D4305" t="inlineStr">
        <is>
          <t>QQQQ</t>
        </is>
      </c>
      <c r="AA4305" t="n">
        <v>101</v>
      </c>
      <c r="AH4305" t="n">
        <v>221</v>
      </c>
      <c r="AI4305" t="n">
        <v>221</v>
      </c>
      <c r="AJ4305" t="n">
        <v>46</v>
      </c>
    </row>
    <row r="4306">
      <c r="A4306" t="inlineStr">
        <is>
          <t>Forest city</t>
        </is>
      </c>
      <c r="C4306" t="inlineStr">
        <is>
          <t>Million</t>
        </is>
      </c>
      <c r="D4306" t="inlineStr">
        <is>
          <t>QQQQ</t>
        </is>
      </c>
      <c r="AJ4306" t="n">
        <v>91</v>
      </c>
    </row>
    <row r="4307">
      <c r="A4307" t="inlineStr">
        <is>
          <t>Other directly held</t>
        </is>
      </c>
      <c r="C4307" t="inlineStr">
        <is>
          <t>Million</t>
        </is>
      </c>
      <c r="D4307" t="inlineStr">
        <is>
          <t>QQQQ</t>
        </is>
      </c>
      <c r="AC4307" t="n">
        <v>4</v>
      </c>
      <c r="AD4307" t="n">
        <v>74</v>
      </c>
      <c r="AE4307" t="n">
        <v>-2</v>
      </c>
      <c r="AG4307" t="n">
        <v>4</v>
      </c>
      <c r="AI4307" t="n">
        <v>2</v>
      </c>
      <c r="AJ4307" t="n">
        <v>2</v>
      </c>
    </row>
    <row r="4308">
      <c r="A4308" t="inlineStr">
        <is>
          <t>Other</t>
        </is>
      </c>
      <c r="C4308" t="inlineStr">
        <is>
          <t>Million</t>
        </is>
      </c>
      <c r="D4308" t="inlineStr">
        <is>
          <t>QQQQ</t>
        </is>
      </c>
      <c r="AA4308" t="n">
        <v>5</v>
      </c>
      <c r="AB4308" t="n">
        <v>33</v>
      </c>
    </row>
    <row r="4309">
      <c r="A4309" t="inlineStr">
        <is>
          <t>Other real estate</t>
        </is>
      </c>
      <c r="C4309" t="inlineStr">
        <is>
          <t>Million</t>
        </is>
      </c>
      <c r="D4309" t="inlineStr">
        <is>
          <t>QQQQ</t>
        </is>
      </c>
      <c r="I4309" t="n">
        <v>64</v>
      </c>
      <c r="J4309" t="n">
        <v>293</v>
      </c>
      <c r="K4309" t="n">
        <v>24</v>
      </c>
      <c r="L4309" t="n">
        <v>25</v>
      </c>
      <c r="M4309" t="n">
        <v>22</v>
      </c>
      <c r="N4309" t="n">
        <v>40</v>
      </c>
      <c r="O4309" t="n">
        <v>100</v>
      </c>
      <c r="P4309" t="n">
        <v>1</v>
      </c>
      <c r="Q4309" t="n">
        <v>-5</v>
      </c>
      <c r="R4309" t="n">
        <v>62</v>
      </c>
      <c r="S4309" t="n">
        <v>24</v>
      </c>
      <c r="T4309" t="n">
        <v>132</v>
      </c>
      <c r="V4309" t="n">
        <v>6</v>
      </c>
      <c r="W4309" t="n">
        <v>-1</v>
      </c>
      <c r="X4309" t="n">
        <v>53</v>
      </c>
      <c r="Y4309" t="n">
        <v>53</v>
      </c>
      <c r="Z4309" t="n">
        <v>17</v>
      </c>
    </row>
    <row r="4310">
      <c r="A4310" t="inlineStr">
        <is>
          <t>BAY Adelaide centre</t>
        </is>
      </c>
      <c r="C4310" t="inlineStr">
        <is>
          <t>Million</t>
        </is>
      </c>
      <c r="D4310" t="inlineStr">
        <is>
          <t>QQQQ</t>
        </is>
      </c>
      <c r="U4310" t="n">
        <v>161</v>
      </c>
    </row>
    <row r="4311">
      <c r="A4311" t="inlineStr">
        <is>
          <t>California street 1801</t>
        </is>
      </c>
      <c r="C4311" t="inlineStr">
        <is>
          <t>Million</t>
        </is>
      </c>
      <c r="D4311" t="inlineStr">
        <is>
          <t>QQQQ</t>
        </is>
      </c>
      <c r="U4311" t="n">
        <v>73</v>
      </c>
    </row>
    <row r="4312">
      <c r="A4312" t="inlineStr">
        <is>
          <t>245 Park avenue</t>
        </is>
      </c>
      <c r="C4312" t="inlineStr">
        <is>
          <t>Million</t>
        </is>
      </c>
      <c r="D4312" t="inlineStr">
        <is>
          <t>QQQQ</t>
        </is>
      </c>
      <c r="Q4312" t="n">
        <v>469</v>
      </c>
      <c r="T4312" t="n">
        <v>469</v>
      </c>
    </row>
    <row r="4313">
      <c r="A4313" t="inlineStr">
        <is>
          <t>Gazeley European operations</t>
        </is>
      </c>
      <c r="C4313" t="inlineStr">
        <is>
          <t>Million</t>
        </is>
      </c>
      <c r="D4313" t="inlineStr">
        <is>
          <t>QQQQ</t>
        </is>
      </c>
      <c r="S4313" t="n">
        <v>275</v>
      </c>
      <c r="T4313" t="n">
        <v>275</v>
      </c>
    </row>
    <row r="4314">
      <c r="A4314" t="inlineStr">
        <is>
          <t>Principal place commercial</t>
        </is>
      </c>
      <c r="C4314" t="inlineStr">
        <is>
          <t>Million</t>
        </is>
      </c>
      <c r="D4314" t="inlineStr">
        <is>
          <t>QQQQ</t>
        </is>
      </c>
      <c r="P4314" t="n">
        <v>141</v>
      </c>
      <c r="T4314" t="n">
        <v>141</v>
      </c>
    </row>
    <row r="4315">
      <c r="A4315" t="inlineStr">
        <is>
          <t>One liberty plaza</t>
        </is>
      </c>
      <c r="C4315" t="inlineStr">
        <is>
          <t>Million</t>
        </is>
      </c>
      <c r="D4315" t="inlineStr">
        <is>
          <t>QQQQ</t>
        </is>
      </c>
      <c r="S4315" t="n">
        <v>119</v>
      </c>
      <c r="T4315" t="n">
        <v>119</v>
      </c>
    </row>
    <row r="4316">
      <c r="A4316" t="inlineStr">
        <is>
          <t>Canada 20 square</t>
        </is>
      </c>
      <c r="C4316" t="inlineStr">
        <is>
          <t>Million</t>
        </is>
      </c>
      <c r="D4316" t="inlineStr">
        <is>
          <t>QQQQ</t>
        </is>
      </c>
      <c r="R4316" t="n">
        <v>31</v>
      </c>
    </row>
    <row r="4317">
      <c r="A4317" t="inlineStr">
        <is>
          <t>Fenchurch 20 St.</t>
        </is>
      </c>
      <c r="C4317" t="inlineStr">
        <is>
          <t>Million</t>
        </is>
      </c>
      <c r="D4317" t="inlineStr">
        <is>
          <t>QQQQ</t>
        </is>
      </c>
      <c r="R4317" t="n">
        <v>57</v>
      </c>
      <c r="T4317" t="n">
        <v>57</v>
      </c>
    </row>
    <row r="4318">
      <c r="A4318" t="inlineStr">
        <is>
          <t>College and spadina</t>
        </is>
      </c>
      <c r="C4318" t="inlineStr">
        <is>
          <t>Million</t>
        </is>
      </c>
      <c r="D4318" t="inlineStr">
        <is>
          <t>QQQQ</t>
        </is>
      </c>
      <c r="R4318" t="n">
        <v>31</v>
      </c>
      <c r="T4318" t="n">
        <v>31</v>
      </c>
    </row>
    <row r="4319">
      <c r="A4319" t="inlineStr">
        <is>
          <t>Australian office properties</t>
        </is>
      </c>
      <c r="C4319" t="inlineStr">
        <is>
          <t>Million</t>
        </is>
      </c>
      <c r="D4319" t="inlineStr">
        <is>
          <t>QQQQ</t>
        </is>
      </c>
      <c r="I4319" t="n">
        <v>119</v>
      </c>
      <c r="J4319" t="n">
        <v>119</v>
      </c>
      <c r="K4319" t="n">
        <v>75</v>
      </c>
      <c r="L4319" t="n">
        <v>-16</v>
      </c>
      <c r="O4319" t="n">
        <v>160</v>
      </c>
    </row>
    <row r="4320">
      <c r="A4320" t="inlineStr">
        <is>
          <t>One new York plaza partial sale</t>
        </is>
      </c>
      <c r="C4320" t="inlineStr">
        <is>
          <t>Million</t>
        </is>
      </c>
      <c r="D4320" t="inlineStr">
        <is>
          <t>QQQQ</t>
        </is>
      </c>
      <c r="L4320" t="n">
        <v>71</v>
      </c>
      <c r="N4320" t="n">
        <v>57</v>
      </c>
      <c r="O4320" t="n">
        <v>128</v>
      </c>
    </row>
    <row r="4321">
      <c r="A4321" t="inlineStr">
        <is>
          <t>Fashion show</t>
        </is>
      </c>
      <c r="C4321" t="inlineStr">
        <is>
          <t>Million</t>
        </is>
      </c>
      <c r="D4321" t="inlineStr">
        <is>
          <t>QQQQ</t>
        </is>
      </c>
      <c r="M4321" t="n">
        <v>123</v>
      </c>
      <c r="N4321" t="n">
        <v>2</v>
      </c>
      <c r="O4321" t="n">
        <v>125</v>
      </c>
    </row>
    <row r="4322">
      <c r="A4322" t="inlineStr">
        <is>
          <t>Royal centre</t>
        </is>
      </c>
      <c r="C4322" t="inlineStr">
        <is>
          <t>Million</t>
        </is>
      </c>
      <c r="D4322" t="inlineStr">
        <is>
          <t>QQQQ</t>
        </is>
      </c>
      <c r="O4322" t="n">
        <v>113</v>
      </c>
    </row>
    <row r="4323">
      <c r="A4323" t="inlineStr">
        <is>
          <t>One Shelley street</t>
        </is>
      </c>
      <c r="C4323" t="inlineStr">
        <is>
          <t>Million</t>
        </is>
      </c>
      <c r="D4323" t="inlineStr">
        <is>
          <t>QQQQ</t>
        </is>
      </c>
      <c r="M4323" t="n">
        <v>90</v>
      </c>
    </row>
    <row r="4324">
      <c r="A4324" t="inlineStr">
        <is>
          <t>Interhotels</t>
        </is>
      </c>
      <c r="C4324" t="inlineStr">
        <is>
          <t>Million</t>
        </is>
      </c>
      <c r="D4324" t="inlineStr">
        <is>
          <t>QQQQ</t>
        </is>
      </c>
      <c r="M4324" t="n">
        <v>73</v>
      </c>
      <c r="O4324" t="n">
        <v>73</v>
      </c>
    </row>
    <row r="4325">
      <c r="A4325" t="inlineStr">
        <is>
          <t>Hard rock trademarks</t>
        </is>
      </c>
      <c r="C4325" t="inlineStr">
        <is>
          <t>Million</t>
        </is>
      </c>
      <c r="D4325" t="inlineStr">
        <is>
          <t>QQQQ</t>
        </is>
      </c>
      <c r="M4325" t="n">
        <v>59</v>
      </c>
      <c r="O4325" t="n">
        <v>59</v>
      </c>
    </row>
    <row r="4326">
      <c r="A4326" t="inlineStr">
        <is>
          <t>Moor place</t>
        </is>
      </c>
      <c r="C4326" t="inlineStr">
        <is>
          <t>Million</t>
        </is>
      </c>
      <c r="D4326" t="inlineStr">
        <is>
          <t>QQQQ</t>
        </is>
      </c>
      <c r="N4326" t="n">
        <v>26</v>
      </c>
      <c r="O4326" t="n">
        <v>26</v>
      </c>
    </row>
    <row r="4327">
      <c r="A4327" t="inlineStr">
        <is>
          <t>Vancouver office property</t>
        </is>
      </c>
      <c r="C4327" t="inlineStr">
        <is>
          <t>Million</t>
        </is>
      </c>
      <c r="D4327" t="inlineStr">
        <is>
          <t>QQQQ</t>
        </is>
      </c>
      <c r="K4327" t="n">
        <v>113</v>
      </c>
    </row>
    <row r="4328">
      <c r="A4328" t="inlineStr">
        <is>
          <t>Manhattan west partial sale</t>
        </is>
      </c>
      <c r="C4328" t="inlineStr">
        <is>
          <t>Million</t>
        </is>
      </c>
      <c r="D4328" t="inlineStr">
        <is>
          <t>QQQQ</t>
        </is>
      </c>
      <c r="I4328" t="n">
        <v>203</v>
      </c>
      <c r="J4328" t="n">
        <v>203</v>
      </c>
    </row>
    <row r="4329">
      <c r="A4329" t="inlineStr">
        <is>
          <t>Ala moana partial sale</t>
        </is>
      </c>
      <c r="C4329" t="inlineStr">
        <is>
          <t>Million</t>
        </is>
      </c>
      <c r="D4329" t="inlineStr">
        <is>
          <t>QQQQ</t>
        </is>
      </c>
      <c r="J4329" t="n">
        <v>170</v>
      </c>
    </row>
    <row r="4330">
      <c r="A4330" t="inlineStr">
        <is>
          <t>Total</t>
        </is>
      </c>
      <c r="C4330" t="inlineStr">
        <is>
          <t>Million</t>
        </is>
      </c>
      <c r="D4330" t="inlineStr">
        <is>
          <t>QQQQ</t>
        </is>
      </c>
      <c r="F4330" t="n">
        <v>162</v>
      </c>
      <c r="G4330" t="n">
        <v>181</v>
      </c>
      <c r="H4330" t="n">
        <v>56</v>
      </c>
      <c r="I4330" t="n">
        <v>386</v>
      </c>
      <c r="J4330" t="n">
        <v>785</v>
      </c>
      <c r="K4330" t="n">
        <v>212</v>
      </c>
      <c r="L4330" t="n">
        <v>80</v>
      </c>
      <c r="M4330" t="n">
        <v>367</v>
      </c>
      <c r="N4330" t="n">
        <v>164</v>
      </c>
      <c r="O4330" t="n">
        <v>823</v>
      </c>
      <c r="P4330" t="n">
        <v>142</v>
      </c>
      <c r="Q4330" t="n">
        <v>464</v>
      </c>
      <c r="R4330" t="n">
        <v>181</v>
      </c>
      <c r="S4330" t="n">
        <v>418</v>
      </c>
      <c r="T4330" t="n">
        <v>1224</v>
      </c>
      <c r="U4330" t="n">
        <v>234</v>
      </c>
      <c r="V4330" t="n">
        <v>6</v>
      </c>
      <c r="W4330" t="n">
        <v>281</v>
      </c>
      <c r="X4330" t="n">
        <v>418</v>
      </c>
      <c r="Y4330" t="n">
        <v>939</v>
      </c>
      <c r="Z4330" t="n">
        <v>60</v>
      </c>
      <c r="AA4330" t="n">
        <v>120</v>
      </c>
      <c r="AB4330" t="n">
        <v>100</v>
      </c>
      <c r="AC4330" t="n">
        <v>124</v>
      </c>
      <c r="AD4330" t="n">
        <v>404</v>
      </c>
      <c r="AE4330" t="n">
        <v>27</v>
      </c>
      <c r="AF4330" t="n">
        <v>-10</v>
      </c>
      <c r="AG4330" t="n">
        <v>-7</v>
      </c>
      <c r="AH4330" t="n">
        <v>383</v>
      </c>
      <c r="AI4330" t="n">
        <v>393</v>
      </c>
      <c r="AJ4330" t="n">
        <v>165</v>
      </c>
      <c r="AK4330" t="n">
        <v>35</v>
      </c>
      <c r="AL4330" t="n">
        <v>-54</v>
      </c>
      <c r="AM4330" t="n">
        <v>292</v>
      </c>
      <c r="AN4330" t="n">
        <v>438</v>
      </c>
      <c r="AO4330" t="n">
        <v>327</v>
      </c>
      <c r="AP4330" t="n">
        <v>3</v>
      </c>
      <c r="AQ4330" t="n">
        <v>106</v>
      </c>
      <c r="AR4330" t="n">
        <v>355</v>
      </c>
      <c r="AS4330" t="n">
        <v>791</v>
      </c>
    </row>
    <row r="4331">
      <c r="A4331" t="inlineStr">
        <is>
          <t>Total-c</t>
        </is>
      </c>
      <c r="I4331">
        <f>SUM(I4293:I4329)</f>
        <v/>
      </c>
      <c r="J4331">
        <f>SUM(J4293:J4329)</f>
        <v/>
      </c>
      <c r="K4331">
        <f>SUM(K4293:K4329)</f>
        <v/>
      </c>
      <c r="L4331">
        <f>SUM(L4293:L4329)</f>
        <v/>
      </c>
      <c r="M4331">
        <f>SUM(M4293:M4329)</f>
        <v/>
      </c>
      <c r="N4331">
        <f>SUM(N4293:N4329)</f>
        <v/>
      </c>
      <c r="O4331">
        <f>SUM(O4293:O4329)</f>
        <v/>
      </c>
      <c r="P4331">
        <f>SUM(P4293:P4329)</f>
        <v/>
      </c>
      <c r="Q4331">
        <f>SUM(Q4293:Q4329)</f>
        <v/>
      </c>
      <c r="R4331">
        <f>SUM(R4293:R4329)</f>
        <v/>
      </c>
      <c r="S4331">
        <f>SUM(S4293:S4329)</f>
        <v/>
      </c>
      <c r="T4331">
        <f>SUM(T4293:T4329)</f>
        <v/>
      </c>
      <c r="U4331">
        <f>SUM(U4293:U4329)</f>
        <v/>
      </c>
      <c r="V4331">
        <f>SUM(V4293:V4329)</f>
        <v/>
      </c>
      <c r="W4331">
        <f>SUM(W4293:W4329)</f>
        <v/>
      </c>
      <c r="X4331">
        <f>SUM(X4293:X4329)</f>
        <v/>
      </c>
      <c r="Y4331">
        <f>SUM(Y4293:Y4329)</f>
        <v/>
      </c>
      <c r="Z4331">
        <f>SUM(Z4293:Z4329)</f>
        <v/>
      </c>
      <c r="AA4331">
        <f>SUM(AA4293:AA4329)</f>
        <v/>
      </c>
      <c r="AB4331">
        <f>SUM(AB4293:AB4329)</f>
        <v/>
      </c>
      <c r="AC4331">
        <f>SUM(AC4293:AC4329)</f>
        <v/>
      </c>
      <c r="AD4331">
        <f>SUM(AD4293:AD4329)</f>
        <v/>
      </c>
      <c r="AE4331">
        <f>SUM(AE4293:AE4329)</f>
        <v/>
      </c>
      <c r="AF4331">
        <f>SUM(AF4293:AF4329)</f>
        <v/>
      </c>
      <c r="AG4331">
        <f>SUM(AG4293:AG4329)</f>
        <v/>
      </c>
      <c r="AH4331">
        <f>SUM(AH4293:AH4329)</f>
        <v/>
      </c>
      <c r="AI4331">
        <f>SUM(AI4293:AI4329)</f>
        <v/>
      </c>
      <c r="AJ4331">
        <f>SUM(AJ4293:AJ4329)</f>
        <v/>
      </c>
      <c r="AK4331">
        <f>SUM(AK4293:AK4329)</f>
        <v/>
      </c>
      <c r="AL4331">
        <f>SUM(AL4293:AL4329)</f>
        <v/>
      </c>
      <c r="AM4331">
        <f>SUM(AM4293:AM4329)</f>
        <v/>
      </c>
      <c r="AN4331">
        <f>SUM(AN4293:AN4329)</f>
        <v/>
      </c>
      <c r="AO4331">
        <f>SUM(AO4293:AO4329)</f>
        <v/>
      </c>
      <c r="AP4331">
        <f>SUM(AP4293:AP4329)</f>
        <v/>
      </c>
      <c r="AQ4331">
        <f>SUM(AQ4293:AQ4329)</f>
        <v/>
      </c>
      <c r="AR4331">
        <f>SUM(AR4293:AR4329)</f>
        <v/>
      </c>
      <c r="AS4331">
        <f>SUM(AS4293:AS4329)</f>
        <v/>
      </c>
    </row>
    <row r="4332">
      <c r="A4332" t="inlineStr">
        <is>
          <t>Sum check</t>
        </is>
      </c>
      <c r="I4332">
        <f>I4330-I4331</f>
        <v/>
      </c>
      <c r="J4332">
        <f>J4330-J4331</f>
        <v/>
      </c>
      <c r="K4332">
        <f>K4330-K4331</f>
        <v/>
      </c>
      <c r="L4332">
        <f>L4330-L4331</f>
        <v/>
      </c>
      <c r="M4332">
        <f>M4330-M4331</f>
        <v/>
      </c>
      <c r="N4332">
        <f>N4330-N4331</f>
        <v/>
      </c>
      <c r="O4332">
        <f>O4330-O4331</f>
        <v/>
      </c>
      <c r="P4332">
        <f>P4330-P4331</f>
        <v/>
      </c>
      <c r="Q4332">
        <f>Q4330-Q4331</f>
        <v/>
      </c>
      <c r="R4332">
        <f>R4330-R4331</f>
        <v/>
      </c>
      <c r="S4332">
        <f>S4330-S4331</f>
        <v/>
      </c>
      <c r="T4332">
        <f>T4330-T4331</f>
        <v/>
      </c>
      <c r="U4332">
        <f>U4330-U4331</f>
        <v/>
      </c>
      <c r="V4332">
        <f>V4330-V4331</f>
        <v/>
      </c>
      <c r="W4332">
        <f>W4330-W4331</f>
        <v/>
      </c>
      <c r="X4332">
        <f>X4330-X4331</f>
        <v/>
      </c>
      <c r="Y4332">
        <f>Y4330-Y4331</f>
        <v/>
      </c>
      <c r="Z4332">
        <f>Z4330-Z4331</f>
        <v/>
      </c>
      <c r="AA4332">
        <f>AA4330-AA4331</f>
        <v/>
      </c>
      <c r="AB4332">
        <f>AB4330-AB4331</f>
        <v/>
      </c>
      <c r="AC4332">
        <f>AC4330-AC4331</f>
        <v/>
      </c>
      <c r="AD4332">
        <f>AD4330-AD4331</f>
        <v/>
      </c>
      <c r="AE4332">
        <f>AE4330-AE4331</f>
        <v/>
      </c>
      <c r="AF4332">
        <f>AF4330-AF4331</f>
        <v/>
      </c>
      <c r="AG4332">
        <f>AG4330-AG4331</f>
        <v/>
      </c>
      <c r="AH4332">
        <f>AH4330-AH4331</f>
        <v/>
      </c>
      <c r="AI4332">
        <f>AI4330-AI4331</f>
        <v/>
      </c>
      <c r="AJ4332">
        <f>AJ4330-AJ4331</f>
        <v/>
      </c>
      <c r="AK4332">
        <f>AK4330-AK4331</f>
        <v/>
      </c>
      <c r="AL4332">
        <f>AL4330-AL4331</f>
        <v/>
      </c>
      <c r="AM4332">
        <f>AM4330-AM4331</f>
        <v/>
      </c>
      <c r="AN4332">
        <f>AN4330-AN4331</f>
        <v/>
      </c>
      <c r="AO4332">
        <f>AO4330-AO4331</f>
        <v/>
      </c>
      <c r="AP4332">
        <f>AP4330-AP4331</f>
        <v/>
      </c>
      <c r="AQ4332">
        <f>AQ4330-AQ4331</f>
        <v/>
      </c>
      <c r="AR4332">
        <f>AR4330-AR4331</f>
        <v/>
      </c>
      <c r="AS4332">
        <f>AS4330-AS4331</f>
        <v/>
      </c>
    </row>
    <row r="4334">
      <c r="A4334" t="inlineStr">
        <is>
          <t>Corporate</t>
        </is>
      </c>
    </row>
    <row r="4335">
      <c r="A4335" t="inlineStr">
        <is>
          <t>Other corporate</t>
        </is>
      </c>
      <c r="C4335" t="inlineStr">
        <is>
          <t>Million</t>
        </is>
      </c>
      <c r="D4335" t="inlineStr">
        <is>
          <t>QQQQ</t>
        </is>
      </c>
      <c r="AG4335" t="n">
        <v>14</v>
      </c>
      <c r="AH4335" t="n">
        <v>57</v>
      </c>
      <c r="AI4335" t="n">
        <v>71</v>
      </c>
      <c r="AJ4335" t="n">
        <v>17</v>
      </c>
      <c r="AK4335" t="n">
        <v>50</v>
      </c>
      <c r="AM4335" t="n">
        <v>30</v>
      </c>
      <c r="AN4335" t="n">
        <v>97</v>
      </c>
      <c r="AO4335" t="n">
        <v>24</v>
      </c>
      <c r="AP4335" t="n">
        <v>29</v>
      </c>
      <c r="AQ4335" t="n">
        <v>35</v>
      </c>
      <c r="AS4335" t="n">
        <v>88</v>
      </c>
    </row>
    <row r="4336">
      <c r="A4336" t="inlineStr">
        <is>
          <t>Total</t>
        </is>
      </c>
      <c r="C4336" t="inlineStr">
        <is>
          <t>Million</t>
        </is>
      </c>
      <c r="D4336" t="inlineStr">
        <is>
          <t>QQQQ</t>
        </is>
      </c>
      <c r="AG4336" t="n">
        <v>14</v>
      </c>
      <c r="AH4336" t="n">
        <v>57</v>
      </c>
      <c r="AI4336" t="n">
        <v>71</v>
      </c>
      <c r="AJ4336" t="n">
        <v>17</v>
      </c>
      <c r="AK4336" t="n">
        <v>50</v>
      </c>
      <c r="AM4336" t="n">
        <v>30</v>
      </c>
      <c r="AN4336" t="n">
        <v>97</v>
      </c>
      <c r="AO4336" t="n">
        <v>24</v>
      </c>
      <c r="AP4336" t="n">
        <v>29</v>
      </c>
      <c r="AQ4336" t="n">
        <v>35</v>
      </c>
      <c r="AS4336" t="n">
        <v>88</v>
      </c>
    </row>
    <row r="4337">
      <c r="A4337" t="inlineStr">
        <is>
          <t>Total-c</t>
        </is>
      </c>
      <c r="AG4337">
        <f>SUM(AG4335)</f>
        <v/>
      </c>
      <c r="AH4337">
        <f>SUM(AH4335)</f>
        <v/>
      </c>
      <c r="AI4337">
        <f>SUM(AI4335)</f>
        <v/>
      </c>
      <c r="AJ4337">
        <f>SUM(AJ4335)</f>
        <v/>
      </c>
      <c r="AK4337">
        <f>SUM(AK4335)</f>
        <v/>
      </c>
      <c r="AM4337">
        <f>SUM(AM4335)</f>
        <v/>
      </c>
      <c r="AN4337">
        <f>SUM(AN4335)</f>
        <v/>
      </c>
      <c r="AO4337">
        <f>SUM(AO4335)</f>
        <v/>
      </c>
      <c r="AP4337">
        <f>SUM(AP4335)</f>
        <v/>
      </c>
      <c r="AQ4337">
        <f>SUM(AQ4335)</f>
        <v/>
      </c>
      <c r="AS4337">
        <f>SUM(AS4335)</f>
        <v/>
      </c>
    </row>
    <row r="4338">
      <c r="A4338" t="inlineStr">
        <is>
          <t>Sum check</t>
        </is>
      </c>
      <c r="AG4338">
        <f>AG4336-AG4337</f>
        <v/>
      </c>
      <c r="AH4338">
        <f>AH4336-AH4337</f>
        <v/>
      </c>
      <c r="AI4338">
        <f>AI4336-AI4337</f>
        <v/>
      </c>
      <c r="AJ4338">
        <f>AJ4336-AJ4337</f>
        <v/>
      </c>
      <c r="AK4338">
        <f>AK4336-AK4337</f>
        <v/>
      </c>
      <c r="AM4338">
        <f>AM4336-AM4337</f>
        <v/>
      </c>
      <c r="AN4338">
        <f>AN4336-AN4337</f>
        <v/>
      </c>
      <c r="AO4338">
        <f>AO4336-AO4337</f>
        <v/>
      </c>
      <c r="AP4338">
        <f>AP4336-AP4337</f>
        <v/>
      </c>
      <c r="AQ4338">
        <f>AQ4336-AQ4337</f>
        <v/>
      </c>
      <c r="AS4338">
        <f>AS4336-AS4337</f>
        <v/>
      </c>
    </row>
    <row r="4340">
      <c r="A4340" t="inlineStr">
        <is>
          <t>BBU</t>
        </is>
      </c>
      <c r="C4340" t="inlineStr">
        <is>
          <t>Million</t>
        </is>
      </c>
      <c r="D4340" t="inlineStr">
        <is>
          <t>QQQQ</t>
        </is>
      </c>
      <c r="P4340" t="n">
        <v>62</v>
      </c>
      <c r="R4340" t="n">
        <v>-12</v>
      </c>
      <c r="T4340" t="n">
        <v>50</v>
      </c>
    </row>
    <row r="4341">
      <c r="A4341" t="inlineStr">
        <is>
          <t>BEP</t>
        </is>
      </c>
      <c r="C4341" t="inlineStr">
        <is>
          <t>Million</t>
        </is>
      </c>
      <c r="D4341" t="inlineStr">
        <is>
          <t>QQQQ</t>
        </is>
      </c>
      <c r="T4341" t="n">
        <v>10</v>
      </c>
    </row>
    <row r="4342">
      <c r="A4342" t="inlineStr">
        <is>
          <t>Norbord partial sale</t>
        </is>
      </c>
      <c r="C4342" t="inlineStr">
        <is>
          <t>Million</t>
        </is>
      </c>
      <c r="D4342" t="inlineStr">
        <is>
          <t>QQQQ</t>
        </is>
      </c>
      <c r="R4342" t="n">
        <v>32</v>
      </c>
      <c r="T4342" t="n">
        <v>32</v>
      </c>
    </row>
    <row r="4343">
      <c r="A4343" t="inlineStr">
        <is>
          <t>BIP</t>
        </is>
      </c>
      <c r="C4343" t="inlineStr">
        <is>
          <t>Million</t>
        </is>
      </c>
      <c r="D4343" t="inlineStr">
        <is>
          <t>QQQQ</t>
        </is>
      </c>
      <c r="L4343" t="n">
        <v>43</v>
      </c>
      <c r="M4343" t="n">
        <v>20</v>
      </c>
      <c r="N4343" t="n">
        <v>32</v>
      </c>
      <c r="O4343" t="n">
        <v>95</v>
      </c>
    </row>
    <row r="4344">
      <c r="A4344" t="inlineStr">
        <is>
          <t>Other</t>
        </is>
      </c>
      <c r="C4344" t="inlineStr">
        <is>
          <t>Million</t>
        </is>
      </c>
      <c r="D4344" t="inlineStr">
        <is>
          <t>QQQQ</t>
        </is>
      </c>
      <c r="M4344" t="n">
        <v>5</v>
      </c>
      <c r="O4344" t="n">
        <v>5</v>
      </c>
    </row>
    <row r="4345">
      <c r="A4345" t="inlineStr">
        <is>
          <t>Other, directly held</t>
        </is>
      </c>
      <c r="C4345" t="inlineStr">
        <is>
          <t>Million</t>
        </is>
      </c>
      <c r="D4345" t="inlineStr">
        <is>
          <t>QQQQ</t>
        </is>
      </c>
      <c r="P4345" t="n">
        <v>10</v>
      </c>
      <c r="R4345" t="n">
        <v>19</v>
      </c>
    </row>
    <row r="4346">
      <c r="A4346" t="inlineStr">
        <is>
          <t>Total</t>
        </is>
      </c>
      <c r="C4346" t="inlineStr">
        <is>
          <t>Million</t>
        </is>
      </c>
      <c r="D4346" t="inlineStr">
        <is>
          <t>QQQQ</t>
        </is>
      </c>
      <c r="F4346" t="n">
        <v>162</v>
      </c>
      <c r="G4346" t="n">
        <v>171</v>
      </c>
      <c r="H4346" t="n">
        <v>88</v>
      </c>
      <c r="I4346" t="n">
        <v>421</v>
      </c>
      <c r="J4346" t="n">
        <v>842</v>
      </c>
      <c r="K4346" t="n">
        <v>212</v>
      </c>
      <c r="L4346" t="n">
        <v>123</v>
      </c>
      <c r="M4346" t="n">
        <v>392</v>
      </c>
      <c r="N4346" t="n">
        <v>196</v>
      </c>
      <c r="O4346" t="n">
        <v>923</v>
      </c>
      <c r="P4346" t="n">
        <v>214</v>
      </c>
      <c r="Q4346" t="n">
        <v>464</v>
      </c>
      <c r="R4346" t="n">
        <v>220</v>
      </c>
      <c r="S4346" t="n">
        <v>418</v>
      </c>
      <c r="T4346" t="n">
        <v>1316</v>
      </c>
      <c r="U4346" t="n">
        <v>473</v>
      </c>
      <c r="V4346" t="n">
        <v>132</v>
      </c>
      <c r="W4346" t="n">
        <v>401</v>
      </c>
      <c r="X4346" t="n">
        <v>510</v>
      </c>
      <c r="Y4346" t="n">
        <v>1516</v>
      </c>
      <c r="Z4346" t="n">
        <v>223</v>
      </c>
      <c r="AA4346" t="n">
        <v>303</v>
      </c>
      <c r="AB4346" t="n">
        <v>125</v>
      </c>
      <c r="AC4346" t="n">
        <v>231</v>
      </c>
      <c r="AD4346" t="n">
        <v>882</v>
      </c>
      <c r="AE4346" t="n">
        <v>107</v>
      </c>
      <c r="AF4346" t="n">
        <v>473</v>
      </c>
      <c r="AG4346" t="n">
        <v>162</v>
      </c>
      <c r="AH4346" t="n">
        <v>810</v>
      </c>
      <c r="AI4346" t="n">
        <v>1552</v>
      </c>
      <c r="AJ4346" t="n">
        <v>1821</v>
      </c>
      <c r="AK4346" t="n">
        <v>582</v>
      </c>
      <c r="AL4346" t="n">
        <v>328</v>
      </c>
      <c r="AM4346" t="n">
        <v>351</v>
      </c>
      <c r="AN4346" t="n">
        <v>3082</v>
      </c>
      <c r="AO4346" t="n">
        <v>356</v>
      </c>
      <c r="AP4346" t="n">
        <v>197</v>
      </c>
      <c r="AQ4346" t="n">
        <v>151</v>
      </c>
      <c r="AR4346" t="n">
        <v>417</v>
      </c>
      <c r="AS4346" t="n">
        <v>1121</v>
      </c>
    </row>
    <row r="4347">
      <c r="A4347" t="inlineStr">
        <is>
          <t>Total-c</t>
        </is>
      </c>
      <c r="F4347">
        <f>SUM(F4336,F4293:F4329,F4278:F4287,F4263:F4272,F4255:F4257,F4340:F4345,F4330)</f>
        <v/>
      </c>
      <c r="G4347">
        <f>SUM(G4336,G4293:G4329,G4278:G4287,G4263:G4272,G4255:G4257,G4340:G4345,G4288,G4273,G4258,G4330)</f>
        <v/>
      </c>
      <c r="H4347">
        <f>SUM(H4336,H4293:H4329,H4278:H4287,H4263:H4272,H4255:H4257,H4340:H4345,H4288,H4273,H4258,H4330)</f>
        <v/>
      </c>
      <c r="I4347">
        <f>SUM(I4336,I4293:I4329,I4278:I4287,I4263:I4272,I4255:I4257,I4340:I4345,I4258,I4273,I4288)</f>
        <v/>
      </c>
      <c r="J4347">
        <f>SUM(J4336,J4293:J4329,J4278:J4287,J4263:J4272,J4255:J4257,J4340:J4345,J4258,J4273,J4288)</f>
        <v/>
      </c>
      <c r="K4347">
        <f>SUM(K4336,K4293:K4329,K4278:K4287,K4263:K4272,K4255:K4257,K4340:K4345)</f>
        <v/>
      </c>
      <c r="L4347">
        <f>SUM(L4336,L4293:L4329,L4278:L4287,L4263:L4272,L4255:L4257,L4340:L4345)</f>
        <v/>
      </c>
      <c r="M4347">
        <f>SUM(M4336,M4293:M4329,M4278:M4287,M4263:M4272,M4255:M4257,M4340:M4344)</f>
        <v/>
      </c>
      <c r="N4347">
        <f>SUM(N4336,N4293:N4329,N4278:N4287,N4263:N4272,N4255:N4257,N4340:N4344)</f>
        <v/>
      </c>
      <c r="O4347">
        <f>SUM(O4336,O4293:O4329,O4278:O4287,O4263:O4272,O4255:O4257,O4340:O4344)</f>
        <v/>
      </c>
      <c r="P4347">
        <f>SUM(P4336,P4293:P4329,P4278:P4287,P4263:P4272,P4255:P4257,P4340:P4345)</f>
        <v/>
      </c>
      <c r="Q4347">
        <f>SUM(Q4336,Q4293:Q4329,Q4278:Q4287,Q4263:Q4272,Q4255:Q4257,Q4340:Q4345)</f>
        <v/>
      </c>
      <c r="R4347">
        <f>SUM(R4336,R4293:R4329,R4278:R4287,R4263:R4272,R4255:R4257,R4340:R4345,R4288,R4273)</f>
        <v/>
      </c>
      <c r="S4347">
        <f>SUM(S4336,S4293:S4329,S4278:S4287,S4263:S4272,S4255:S4257,S4340:S4345)</f>
        <v/>
      </c>
      <c r="T4347">
        <f>SUM(T4336,T4293:T4329,T4278:T4287,T4263:T4272,T4255:T4257,T4340:T4345)</f>
        <v/>
      </c>
      <c r="U4347">
        <f>SUM(U4336,U4293:U4329,U4278:U4287,U4263:U4272,U4255:U4257,U4340:U4345,U4288,U4273)</f>
        <v/>
      </c>
      <c r="V4347">
        <f>SUM(V4336,V4293:V4329,V4278:V4287,V4263:V4272,V4255:V4257,V4340:V4345,V4288,V4273)</f>
        <v/>
      </c>
      <c r="W4347">
        <f>SUM(W4336,W4293:W4329,W4278:W4287,W4263:W4272,W4255:W4257,W4340:W4345,W4288,W4273)</f>
        <v/>
      </c>
      <c r="X4347">
        <f>SUM(X4336,X4294:X4329,X4278:X4287,X4263:X4272,X4255:X4257,X4340:X4345)</f>
        <v/>
      </c>
      <c r="Y4347">
        <f>SUM(Y4336,Y4294:Y4329,Y4278:Y4287,Y4263:Y4272,Y4255:Y4257,Y4340:Y4345)</f>
        <v/>
      </c>
      <c r="Z4347">
        <f>SUM(Z4336,Z4293:Z4329,Z4278:Z4287,Z4263:Z4272,Z4255:Z4257,Z4340:Z4345)</f>
        <v/>
      </c>
      <c r="AA4347">
        <f>SUM(AA4336,AA4293:AA4329,AA4278:AA4287,AA4263:AA4272,AA4255:AA4257,AA4340:AA4345)</f>
        <v/>
      </c>
      <c r="AB4347">
        <f>SUM(AB4336,AB4293:AB4329,AB4278:AB4287,AB4263:AB4272,AB4255:AB4257,AB4340:AB4345)</f>
        <v/>
      </c>
      <c r="AC4347">
        <f>SUM(AC4336,AC4293:AC4329,AC4278:AC4287,AC4263:AC4272,AC4255:AC4257,AC4340:AC4345)</f>
        <v/>
      </c>
      <c r="AD4347">
        <f>SUM(AD4336,AD4293:AD4329,AD4278:AD4287,AD4263:AD4272,AD4255:AD4257,AD4340:AD4345)</f>
        <v/>
      </c>
      <c r="AE4347">
        <f>SUM(AE4336,AE4293:AE4329,AE4278:AE4287,AE4263:AE4272,AE4255:AE4257,AE4340:AE4345)</f>
        <v/>
      </c>
      <c r="AF4347">
        <f>SUM(AF4336,AF4293:AF4329,AF4278:AF4287,AF4263:AF4272,AF4255:AF4257,AF4340:AF4345)</f>
        <v/>
      </c>
      <c r="AG4347">
        <f>SUM(AG4336,AG4293:AG4329,AG4278:AG4287,AG4263:AG4272,AG4255:AG4257,AG4340:AG4345)</f>
        <v/>
      </c>
      <c r="AH4347">
        <f>SUM(AH4336,AH4293:AH4329,AH4278:AH4287,AH4263:AH4272,AH4255:AH4257,AH4340:AH4345)</f>
        <v/>
      </c>
      <c r="AI4347">
        <f>SUM(AI4336,AI4293:AI4329,AI4278:AI4287,AI4263:AI4272,AI4255:AI4257,AI4340:AI4345)</f>
        <v/>
      </c>
      <c r="AJ4347">
        <f>SUM(AJ4336,AJ4293:AJ4329,AJ4278:AJ4287,AJ4263:AJ4272,AJ4255:AJ4257,AJ4340:AJ4345)</f>
        <v/>
      </c>
      <c r="AK4347">
        <f>SUM(AK4336,AK4293:AK4329,AK4278:AK4287,AK4263:AK4272,AK4255:AK4257,AK4340:AK4345)</f>
        <v/>
      </c>
      <c r="AL4347">
        <f>SUM(AL4336,AL4293:AL4329,AL4278:AL4287,AL4263:AL4272,AL4255:AL4257,AL4340:AL4345)</f>
        <v/>
      </c>
      <c r="AM4347">
        <f>SUM(AM4336,AM4293:AM4329,AM4278:AM4287,AM4263:AM4272,AM4255:AM4257,AM4340:AM4345)</f>
        <v/>
      </c>
      <c r="AN4347">
        <f>SUM(AN4336,AN4293:AN4329,AN4278:AN4287,AN4263:AN4272,AN4255:AN4257,AN4340:AN4345)</f>
        <v/>
      </c>
      <c r="AO4347">
        <f>SUM(AO4336,AO4293:AO4329,AO4278:AO4287,AO4263:AO4272,AO4255:AO4257,AO4340:AO4345)</f>
        <v/>
      </c>
      <c r="AP4347">
        <f>SUM(AP4336,AP4293:AP4329,AP4278:AP4287,AP4263:AP4272,AP4255:AP4257,AP4340:AP4345)</f>
        <v/>
      </c>
      <c r="AQ4347">
        <f>SUM(AQ4336,AQ4293:AQ4329,AQ4278:AQ4287,AQ4263:AQ4272,AQ4255:AQ4257,AQ4340:AQ4345)</f>
        <v/>
      </c>
      <c r="AR4347">
        <f>SUM(AR4336,AR4293:AR4329,AR4278:AR4287,AR4263:AR4272,AR4255:AR4257,AR4340:AR4345)</f>
        <v/>
      </c>
      <c r="AS4347">
        <f>SUM(AS4336,AS4293:AS4329,AS4278:AS4287,AS4263:AS4272,AS4255:AS4257,AS4340:AS4345)</f>
        <v/>
      </c>
    </row>
    <row r="4348">
      <c r="A4348" t="inlineStr">
        <is>
          <t>Sum check</t>
        </is>
      </c>
      <c r="F4348">
        <f>F4346-F4347</f>
        <v/>
      </c>
      <c r="G4348">
        <f>G4346-G4347</f>
        <v/>
      </c>
      <c r="H4348">
        <f>H4346-H4347</f>
        <v/>
      </c>
      <c r="I4348">
        <f>I4346-I4347</f>
        <v/>
      </c>
      <c r="J4348">
        <f>J4346-J4347</f>
        <v/>
      </c>
      <c r="K4348">
        <f>K4346-K4347</f>
        <v/>
      </c>
      <c r="L4348">
        <f>L4346-L4347</f>
        <v/>
      </c>
      <c r="M4348">
        <f>M4346-M4347</f>
        <v/>
      </c>
      <c r="N4348">
        <f>N4346-N4347</f>
        <v/>
      </c>
      <c r="O4348">
        <f>O4346-O4347</f>
        <v/>
      </c>
      <c r="P4348">
        <f>P4346-P4347</f>
        <v/>
      </c>
      <c r="Q4348">
        <f>Q4346-Q4347</f>
        <v/>
      </c>
      <c r="R4348">
        <f>R4346-R4347</f>
        <v/>
      </c>
      <c r="S4348">
        <f>S4346-S4347</f>
        <v/>
      </c>
      <c r="T4348">
        <f>T4346-T4347</f>
        <v/>
      </c>
      <c r="U4348">
        <f>U4346-U4347</f>
        <v/>
      </c>
      <c r="V4348">
        <f>V4346-V4347</f>
        <v/>
      </c>
      <c r="W4348">
        <f>W4346-W4347</f>
        <v/>
      </c>
      <c r="X4348">
        <f>X4346-X4347</f>
        <v/>
      </c>
      <c r="Y4348">
        <f>Y4346-Y4347</f>
        <v/>
      </c>
      <c r="Z4348">
        <f>Z4346-Z4347</f>
        <v/>
      </c>
      <c r="AA4348">
        <f>AA4346-AA4347</f>
        <v/>
      </c>
      <c r="AB4348">
        <f>AB4346-AB4347</f>
        <v/>
      </c>
      <c r="AC4348">
        <f>AC4346-AC4347</f>
        <v/>
      </c>
      <c r="AD4348">
        <f>AD4346-AD4347</f>
        <v/>
      </c>
      <c r="AE4348">
        <f>AE4346-AE4347</f>
        <v/>
      </c>
      <c r="AF4348">
        <f>AF4346-AF4347</f>
        <v/>
      </c>
      <c r="AG4348">
        <f>AG4346-AG4347</f>
        <v/>
      </c>
      <c r="AH4348">
        <f>AH4346-AH4347</f>
        <v/>
      </c>
      <c r="AI4348">
        <f>AI4346-AI4347</f>
        <v/>
      </c>
      <c r="AJ4348">
        <f>AJ4346-AJ4347</f>
        <v/>
      </c>
      <c r="AK4348">
        <f>AK4346-AK4347</f>
        <v/>
      </c>
      <c r="AL4348">
        <f>AL4346-AL4347</f>
        <v/>
      </c>
      <c r="AM4348">
        <f>AM4346-AM4347</f>
        <v/>
      </c>
      <c r="AN4348">
        <f>AN4346-AN4347</f>
        <v/>
      </c>
      <c r="AO4348">
        <f>AO4346-AO4347</f>
        <v/>
      </c>
      <c r="AP4348">
        <f>AP4346-AP4347</f>
        <v/>
      </c>
      <c r="AQ4348">
        <f>AQ4346-AQ4347</f>
        <v/>
      </c>
      <c r="AR4348">
        <f>AR4346-AR4347</f>
        <v/>
      </c>
      <c r="AS4348">
        <f>AS4346-AS4347</f>
        <v/>
      </c>
    </row>
    <row r="4349">
      <c r="A4349" t="inlineStr">
        <is>
          <t>Link check</t>
        </is>
      </c>
      <c r="T4349">
        <f>T4346+T1383</f>
        <v/>
      </c>
      <c r="U4349">
        <f>U4346+U1383</f>
        <v/>
      </c>
      <c r="V4349">
        <f>V4346+V1383</f>
        <v/>
      </c>
      <c r="W4349">
        <f>W4346+W1383</f>
        <v/>
      </c>
      <c r="Y4349">
        <f>Y4346+Y1383</f>
        <v/>
      </c>
      <c r="Z4349">
        <f>Z4346+Z1383</f>
        <v/>
      </c>
      <c r="AA4349">
        <f>AA4346+AA1383</f>
        <v/>
      </c>
      <c r="AB4349">
        <f>AB4346+AB1383</f>
        <v/>
      </c>
      <c r="AD4349">
        <f>AD4346+AD1383</f>
        <v/>
      </c>
      <c r="AE4349">
        <f>AE4346+AE1383</f>
        <v/>
      </c>
      <c r="AF4349">
        <f>AF4346+AF1383</f>
        <v/>
      </c>
      <c r="AG4349">
        <f>AG4346+AG1383</f>
        <v/>
      </c>
      <c r="AI4349">
        <f>AI4346+AI1383</f>
        <v/>
      </c>
      <c r="AJ4349">
        <f>AJ4346+AJ1383</f>
        <v/>
      </c>
      <c r="AK4349">
        <f>AK4346+AK1383</f>
        <v/>
      </c>
      <c r="AL4349">
        <f>AL4346+AL1383</f>
        <v/>
      </c>
      <c r="AM4349">
        <f>AM4346+AM1383</f>
        <v/>
      </c>
      <c r="AN4349">
        <f>AN4346+AN1383</f>
        <v/>
      </c>
      <c r="AO4349">
        <f>AO4346+AO1383</f>
        <v/>
      </c>
      <c r="AP4349">
        <f>AP4346+AP1383</f>
        <v/>
      </c>
      <c r="AQ4349">
        <f>AQ4346+AQ1383</f>
        <v/>
      </c>
      <c r="AR4349">
        <f>AR4346+AR1383</f>
        <v/>
      </c>
      <c r="AS4349">
        <f>AS4346+AS1383</f>
        <v/>
      </c>
    </row>
    <row r="4351">
      <c r="A4351" t="inlineStr">
        <is>
          <t>Per share</t>
        </is>
      </c>
      <c r="C4351" t="inlineStr">
        <is>
          <t>Dollar</t>
        </is>
      </c>
      <c r="D4351" t="inlineStr">
        <is>
          <t>QQQQ</t>
        </is>
      </c>
      <c r="F4351" t="n">
        <v>0.17</v>
      </c>
      <c r="G4351" t="n">
        <v>0.18</v>
      </c>
      <c r="H4351" t="n">
        <v>0.09</v>
      </c>
      <c r="I4351" t="n">
        <v>0.43</v>
      </c>
      <c r="J4351" t="n">
        <v>0.87</v>
      </c>
      <c r="K4351" t="n">
        <v>0.22</v>
      </c>
      <c r="L4351" t="n">
        <v>0.13</v>
      </c>
      <c r="M4351" t="n">
        <v>0.4</v>
      </c>
      <c r="N4351" t="n">
        <v>0.2</v>
      </c>
      <c r="O4351" t="n">
        <v>0.95</v>
      </c>
      <c r="P4351" t="n">
        <v>0.22</v>
      </c>
      <c r="Q4351" t="n">
        <v>0.47</v>
      </c>
      <c r="R4351" t="n">
        <v>0.22</v>
      </c>
      <c r="S4351" t="n">
        <v>0.42</v>
      </c>
      <c r="T4351" t="n">
        <v>1.34</v>
      </c>
      <c r="U4351" t="n">
        <v>0.49</v>
      </c>
      <c r="V4351" t="n">
        <v>0.13</v>
      </c>
      <c r="W4351" t="n">
        <v>0.41</v>
      </c>
      <c r="X4351" t="n">
        <v>0.52</v>
      </c>
      <c r="Y4351" t="n">
        <v>1.55</v>
      </c>
      <c r="Z4351" t="n">
        <v>0.23</v>
      </c>
      <c r="AA4351" t="n">
        <v>0.31</v>
      </c>
    </row>
    <row r="4353">
      <c r="A4353" t="inlineStr">
        <is>
          <t>Disposition gains, principal investment</t>
        </is>
      </c>
    </row>
    <row r="4354">
      <c r="A4354" t="inlineStr">
        <is>
          <t>Renewable power and transaction</t>
        </is>
      </c>
    </row>
    <row r="4355">
      <c r="A4355" t="inlineStr">
        <is>
          <t>BEP secondary offering</t>
        </is>
      </c>
      <c r="C4355" t="inlineStr">
        <is>
          <t>Million</t>
        </is>
      </c>
      <c r="D4355" t="inlineStr">
        <is>
          <t>QQQQ</t>
        </is>
      </c>
      <c r="AH4355" t="n">
        <v>270</v>
      </c>
      <c r="AI4355" t="n">
        <v>749</v>
      </c>
      <c r="AJ4355" t="n">
        <v>751</v>
      </c>
      <c r="AN4355" t="n">
        <v>751</v>
      </c>
    </row>
    <row r="4356">
      <c r="A4356" t="inlineStr">
        <is>
          <t>Total</t>
        </is>
      </c>
      <c r="C4356" t="inlineStr">
        <is>
          <t>Million</t>
        </is>
      </c>
      <c r="D4356" t="inlineStr">
        <is>
          <t>QQQQ</t>
        </is>
      </c>
      <c r="AH4356" t="n">
        <v>270</v>
      </c>
      <c r="AI4356" t="n">
        <v>749</v>
      </c>
      <c r="AJ4356" t="n">
        <v>751</v>
      </c>
      <c r="AN4356" t="n">
        <v>751</v>
      </c>
    </row>
    <row r="4358">
      <c r="A4358" t="inlineStr">
        <is>
          <t>Asset management</t>
        </is>
      </c>
    </row>
    <row r="4359">
      <c r="A4359" t="inlineStr">
        <is>
          <t>Direct investments</t>
        </is>
      </c>
      <c r="C4359" t="inlineStr">
        <is>
          <t>Million</t>
        </is>
      </c>
      <c r="D4359" t="inlineStr">
        <is>
          <t>QQQQ</t>
        </is>
      </c>
      <c r="AT4359" t="n">
        <v>1</v>
      </c>
    </row>
    <row r="4361">
      <c r="A4361" t="inlineStr">
        <is>
          <t>Infrastructure</t>
        </is>
      </c>
    </row>
    <row r="4362">
      <c r="A4362" t="inlineStr">
        <is>
          <t>BIPC secondary offering</t>
        </is>
      </c>
      <c r="C4362" t="inlineStr">
        <is>
          <t>Million</t>
        </is>
      </c>
      <c r="D4362" t="inlineStr">
        <is>
          <t>QQQQ</t>
        </is>
      </c>
      <c r="AI4362" t="n">
        <v>140</v>
      </c>
    </row>
    <row r="4363">
      <c r="A4363" t="inlineStr">
        <is>
          <t>Other infrastructure</t>
        </is>
      </c>
      <c r="C4363" t="inlineStr">
        <is>
          <t>Million</t>
        </is>
      </c>
      <c r="D4363" t="inlineStr">
        <is>
          <t>QQQQ</t>
        </is>
      </c>
      <c r="AK4363" t="n">
        <v>25</v>
      </c>
      <c r="AM4363" t="n">
        <v>-31</v>
      </c>
      <c r="AN4363" t="n">
        <v>-6</v>
      </c>
      <c r="AP4363" t="n">
        <v>60</v>
      </c>
      <c r="AS4363" t="n">
        <v>60</v>
      </c>
      <c r="AT4363" t="n">
        <v>4</v>
      </c>
    </row>
    <row r="4364">
      <c r="A4364" t="inlineStr">
        <is>
          <t>Total</t>
        </is>
      </c>
      <c r="C4364" t="inlineStr">
        <is>
          <t>Million</t>
        </is>
      </c>
      <c r="D4364" t="inlineStr">
        <is>
          <t>QQQQ</t>
        </is>
      </c>
      <c r="AI4364" t="n">
        <v>140</v>
      </c>
      <c r="AK4364" t="n">
        <v>25</v>
      </c>
      <c r="AM4364" t="n">
        <v>-31</v>
      </c>
      <c r="AN4364" t="n">
        <v>-6</v>
      </c>
      <c r="AP4364" t="n">
        <v>60</v>
      </c>
      <c r="AS4364" t="n">
        <v>60</v>
      </c>
    </row>
    <row r="4365">
      <c r="A4365" t="inlineStr">
        <is>
          <t>Total-c</t>
        </is>
      </c>
      <c r="AI4365">
        <f>SUM(AI4362:AI4363)</f>
        <v/>
      </c>
      <c r="AK4365">
        <f>SUM(AK4362:AK4363)</f>
        <v/>
      </c>
      <c r="AM4365">
        <f>SUM(AM4362:AM4363)</f>
        <v/>
      </c>
      <c r="AN4365">
        <f>SUM(AN4362:AN4363)</f>
        <v/>
      </c>
      <c r="AP4365">
        <f>SUM(AP4362:AP4363)</f>
        <v/>
      </c>
      <c r="AS4365">
        <f>SUM(AS4362:AS4363)</f>
        <v/>
      </c>
    </row>
    <row r="4366">
      <c r="A4366" t="inlineStr">
        <is>
          <t>Sum check</t>
        </is>
      </c>
      <c r="AI4366">
        <f>AI4364-AI4365</f>
        <v/>
      </c>
      <c r="AK4366">
        <f>AK4364-AK4365</f>
        <v/>
      </c>
      <c r="AM4366">
        <f>AM4364-AM4365</f>
        <v/>
      </c>
      <c r="AN4366">
        <f>AN4364-AN4365</f>
        <v/>
      </c>
      <c r="AP4366">
        <f>AP4364-AP4365</f>
        <v/>
      </c>
      <c r="AS4366">
        <f>AS4364-AS4365</f>
        <v/>
      </c>
    </row>
    <row r="4368">
      <c r="A4368" t="inlineStr">
        <is>
          <t>Private equity</t>
        </is>
      </c>
    </row>
    <row r="4369">
      <c r="A4369" t="inlineStr">
        <is>
          <t>Norbord / West Fraser</t>
        </is>
      </c>
      <c r="C4369" t="inlineStr">
        <is>
          <t>Million</t>
        </is>
      </c>
      <c r="D4369" t="inlineStr">
        <is>
          <t>QQQQ</t>
        </is>
      </c>
      <c r="AJ4369" t="n">
        <v>637</v>
      </c>
      <c r="AK4369" t="n">
        <v>149</v>
      </c>
      <c r="AL4369" t="n">
        <v>239</v>
      </c>
      <c r="AM4369" t="n">
        <v>47</v>
      </c>
      <c r="AN4369" t="n">
        <v>1072</v>
      </c>
    </row>
    <row r="4370">
      <c r="A4370" t="inlineStr">
        <is>
          <t>Other</t>
        </is>
      </c>
      <c r="C4370" t="inlineStr">
        <is>
          <t>Million</t>
        </is>
      </c>
      <c r="D4370" t="inlineStr">
        <is>
          <t>QQQQ</t>
        </is>
      </c>
      <c r="AP4370" t="n">
        <v>19</v>
      </c>
      <c r="AR4370" t="n">
        <v>25</v>
      </c>
      <c r="AS4370" t="n">
        <v>44</v>
      </c>
    </row>
    <row r="4371">
      <c r="A4371" t="inlineStr">
        <is>
          <t>Total</t>
        </is>
      </c>
      <c r="C4371" t="inlineStr">
        <is>
          <t>Million</t>
        </is>
      </c>
      <c r="D4371" t="inlineStr">
        <is>
          <t>QQQQ</t>
        </is>
      </c>
      <c r="AJ4371" t="n">
        <v>637</v>
      </c>
      <c r="AK4371" t="n">
        <v>149</v>
      </c>
      <c r="AL4371" t="n">
        <v>239</v>
      </c>
      <c r="AM4371" t="n">
        <v>47</v>
      </c>
      <c r="AN4371" t="n">
        <v>1072</v>
      </c>
      <c r="AP4371" t="n">
        <v>19</v>
      </c>
      <c r="AR4371" t="n">
        <v>25</v>
      </c>
      <c r="AS4371" t="n">
        <v>44</v>
      </c>
    </row>
    <row r="4372">
      <c r="A4372" t="inlineStr">
        <is>
          <t>Total-c</t>
        </is>
      </c>
      <c r="AJ4372">
        <f>SUM(AJ4369:AJ4370)</f>
        <v/>
      </c>
      <c r="AK4372">
        <f>SUM(AK4369:AK4370)</f>
        <v/>
      </c>
      <c r="AL4372">
        <f>SUM(AL4369:AL4370)</f>
        <v/>
      </c>
      <c r="AM4372">
        <f>SUM(AM4369:AM4370)</f>
        <v/>
      </c>
      <c r="AN4372">
        <f>SUM(AN4369:AN4370)</f>
        <v/>
      </c>
      <c r="AP4372">
        <f>SUM(AP4369:AP4370)</f>
        <v/>
      </c>
      <c r="AR4372">
        <f>SUM(AR4369:AR4370)</f>
        <v/>
      </c>
      <c r="AS4372">
        <f>SUM(AS4369:AS4370)</f>
        <v/>
      </c>
    </row>
    <row r="4373">
      <c r="A4373" t="inlineStr">
        <is>
          <t>Sum check</t>
        </is>
      </c>
      <c r="AJ4373">
        <f>AJ4371-AJ4372</f>
        <v/>
      </c>
      <c r="AK4373">
        <f>AK4371-AK4372</f>
        <v/>
      </c>
      <c r="AL4373">
        <f>AL4371-AL4372</f>
        <v/>
      </c>
      <c r="AM4373">
        <f>AM4371-AM4372</f>
        <v/>
      </c>
      <c r="AN4373">
        <f>AN4371-AN4372</f>
        <v/>
      </c>
      <c r="AP4373">
        <f>AP4371-AP4372</f>
        <v/>
      </c>
      <c r="AR4373">
        <f>AR4371-AR4372</f>
        <v/>
      </c>
      <c r="AS4373">
        <f>AS4371-AS4372</f>
        <v/>
      </c>
    </row>
    <row r="4375">
      <c r="A4375" t="inlineStr">
        <is>
          <t>Real estate</t>
        </is>
      </c>
    </row>
    <row r="4376">
      <c r="A4376" t="inlineStr">
        <is>
          <t>Core</t>
        </is>
      </c>
      <c r="C4376" t="inlineStr">
        <is>
          <t>Million</t>
        </is>
      </c>
      <c r="D4376" t="inlineStr">
        <is>
          <t>QQQQ</t>
        </is>
      </c>
      <c r="AO4376" t="n">
        <v>51</v>
      </c>
      <c r="AS4376" t="n">
        <v>51</v>
      </c>
    </row>
    <row r="4377">
      <c r="A4377" s="2" t="inlineStr">
        <is>
          <t>Transitional and development</t>
        </is>
      </c>
      <c r="B4377" s="2" t="n"/>
      <c r="C4377" s="2" t="inlineStr">
        <is>
          <t>Million</t>
        </is>
      </c>
      <c r="D4377" s="2" t="inlineStr">
        <is>
          <t>QQQQ</t>
        </is>
      </c>
      <c r="E4377" s="2" t="n"/>
      <c r="F4377" s="2" t="n"/>
      <c r="G4377" s="2" t="n"/>
      <c r="H4377" s="2" t="n"/>
      <c r="I4377" s="2" t="n"/>
      <c r="J4377" s="2" t="n"/>
      <c r="K4377" s="2" t="n"/>
      <c r="L4377" s="2" t="n"/>
      <c r="M4377" s="2" t="n"/>
      <c r="N4377" s="2" t="n"/>
      <c r="O4377" s="2" t="n"/>
      <c r="P4377" s="2" t="n"/>
      <c r="Q4377" s="2" t="n"/>
      <c r="R4377" s="2" t="n"/>
      <c r="S4377" s="2" t="n"/>
      <c r="T4377" s="2" t="n"/>
      <c r="U4377" s="2" t="n"/>
      <c r="V4377" s="2" t="n"/>
      <c r="W4377" s="2" t="n"/>
      <c r="X4377" s="2" t="n"/>
      <c r="Y4377" s="2" t="n"/>
      <c r="Z4377" s="2" t="n"/>
      <c r="AA4377" s="2" t="n"/>
      <c r="AB4377" s="2" t="n"/>
      <c r="AC4377" s="2" t="n"/>
      <c r="AD4377" s="2" t="n"/>
      <c r="AE4377" s="2" t="n"/>
      <c r="AF4377" s="2" t="n"/>
      <c r="AG4377" s="2" t="n"/>
      <c r="AH4377" s="2" t="n">
        <v>221</v>
      </c>
      <c r="AI4377" s="2" t="n">
        <v>221</v>
      </c>
      <c r="AJ4377" s="2" t="n">
        <v>139</v>
      </c>
      <c r="AK4377" s="2" t="n">
        <v>1</v>
      </c>
      <c r="AL4377" s="2" t="n">
        <v>-16</v>
      </c>
      <c r="AM4377" s="2" t="n">
        <v>14</v>
      </c>
      <c r="AN4377" s="2" t="n">
        <v>138</v>
      </c>
      <c r="AO4377" s="2" t="n">
        <v>-1</v>
      </c>
      <c r="AP4377" s="2" t="n">
        <v>-1</v>
      </c>
      <c r="AQ4377" s="2" t="n">
        <v>2</v>
      </c>
      <c r="AR4377" s="2" t="n">
        <v>42</v>
      </c>
      <c r="AS4377" s="2" t="n">
        <v>42</v>
      </c>
      <c r="AT4377" s="2" t="n">
        <v>-1</v>
      </c>
    </row>
    <row r="4378">
      <c r="A4378" t="inlineStr">
        <is>
          <t>LP investments</t>
        </is>
      </c>
      <c r="C4378" t="inlineStr">
        <is>
          <t>Million</t>
        </is>
      </c>
      <c r="D4378" t="inlineStr">
        <is>
          <t>QQQQ</t>
        </is>
      </c>
      <c r="AI4378" t="n">
        <v>4</v>
      </c>
      <c r="AM4378" t="n">
        <v>48</v>
      </c>
      <c r="AN4378" t="n">
        <v>48</v>
      </c>
      <c r="AO4378" t="n">
        <v>33</v>
      </c>
      <c r="AP4378" t="n">
        <v>22</v>
      </c>
      <c r="AQ4378" t="n">
        <v>11</v>
      </c>
      <c r="AR4378" t="n">
        <v>9</v>
      </c>
      <c r="AS4378" t="n">
        <v>75</v>
      </c>
    </row>
    <row r="4379">
      <c r="A4379" t="inlineStr">
        <is>
          <t>Total</t>
        </is>
      </c>
      <c r="C4379" t="inlineStr">
        <is>
          <t>Million</t>
        </is>
      </c>
      <c r="D4379" t="inlineStr">
        <is>
          <t>QQQQ</t>
        </is>
      </c>
      <c r="AH4379" t="n">
        <v>221</v>
      </c>
      <c r="AI4379" t="n">
        <v>225</v>
      </c>
      <c r="AJ4379" t="n">
        <v>139</v>
      </c>
      <c r="AK4379" t="n">
        <v>1</v>
      </c>
      <c r="AL4379" t="n">
        <v>-16</v>
      </c>
      <c r="AM4379" t="n">
        <v>62</v>
      </c>
      <c r="AN4379" t="n">
        <v>186</v>
      </c>
      <c r="AO4379" t="n">
        <v>83</v>
      </c>
      <c r="AP4379" t="n">
        <v>21</v>
      </c>
      <c r="AQ4379" t="n">
        <v>13</v>
      </c>
      <c r="AR4379" t="n">
        <v>51</v>
      </c>
      <c r="AS4379" t="n">
        <v>168</v>
      </c>
    </row>
    <row r="4380">
      <c r="A4380" t="inlineStr">
        <is>
          <t>Total-c</t>
        </is>
      </c>
      <c r="AH4380">
        <f>SUM(AH4376:AH4378)</f>
        <v/>
      </c>
      <c r="AI4380">
        <f>SUM(AI4376:AI4378)</f>
        <v/>
      </c>
      <c r="AJ4380">
        <f>SUM(AJ4376:AJ4378)</f>
        <v/>
      </c>
      <c r="AK4380">
        <f>SUM(AK4376:AK4378)</f>
        <v/>
      </c>
      <c r="AL4380">
        <f>SUM(AL4376:AL4378)</f>
        <v/>
      </c>
      <c r="AM4380">
        <f>SUM(AM4376:AM4378)</f>
        <v/>
      </c>
      <c r="AN4380">
        <f>SUM(AN4376:AN4378)</f>
        <v/>
      </c>
      <c r="AO4380">
        <f>SUM(AO4376:AO4378)</f>
        <v/>
      </c>
      <c r="AP4380">
        <f>SUM(AP4376:AP4378)</f>
        <v/>
      </c>
      <c r="AQ4380">
        <f>SUM(AQ4376:AQ4378)</f>
        <v/>
      </c>
      <c r="AR4380">
        <f>SUM(AR4376:AR4378)</f>
        <v/>
      </c>
      <c r="AS4380">
        <f>SUM(AS4376:AS4378)</f>
        <v/>
      </c>
    </row>
    <row r="4381">
      <c r="A4381" t="inlineStr">
        <is>
          <t>Sum check</t>
        </is>
      </c>
      <c r="AH4381">
        <f>AH4379-AH4380</f>
        <v/>
      </c>
      <c r="AI4381">
        <f>AI4379-AI4380</f>
        <v/>
      </c>
      <c r="AJ4381">
        <f>AJ4379-AJ4380</f>
        <v/>
      </c>
      <c r="AK4381">
        <f>AK4379-AK4380</f>
        <v/>
      </c>
      <c r="AL4381">
        <f>AL4379-AL4380</f>
        <v/>
      </c>
      <c r="AM4381">
        <f>AM4379-AM4380</f>
        <v/>
      </c>
      <c r="AN4381">
        <f>AN4379-AN4380</f>
        <v/>
      </c>
      <c r="AO4381">
        <f>AO4379-AO4380</f>
        <v/>
      </c>
      <c r="AP4381">
        <f>AP4379-AP4380</f>
        <v/>
      </c>
      <c r="AQ4381">
        <f>AQ4379-AQ4380</f>
        <v/>
      </c>
      <c r="AR4381">
        <f>AR4379-AR4380</f>
        <v/>
      </c>
      <c r="AS4381">
        <f>AS4379-AS4380</f>
        <v/>
      </c>
    </row>
    <row r="4383">
      <c r="A4383" t="inlineStr">
        <is>
          <t>Corporate</t>
        </is>
      </c>
    </row>
    <row r="4384">
      <c r="A4384" t="inlineStr">
        <is>
          <t>Other corporate</t>
        </is>
      </c>
      <c r="C4384" t="inlineStr">
        <is>
          <t>Million</t>
        </is>
      </c>
      <c r="D4384" t="inlineStr">
        <is>
          <t>QQQQ</t>
        </is>
      </c>
      <c r="AH4384" t="n">
        <v>57</v>
      </c>
      <c r="AI4384" t="n">
        <v>71</v>
      </c>
      <c r="AJ4384" t="n">
        <v>17</v>
      </c>
      <c r="AK4384" t="n">
        <v>50</v>
      </c>
      <c r="AM4384" t="n">
        <v>30</v>
      </c>
      <c r="AN4384" t="n">
        <v>97</v>
      </c>
      <c r="AO4384" t="n">
        <v>24</v>
      </c>
      <c r="AP4384" t="n">
        <v>29</v>
      </c>
      <c r="AQ4384" t="n">
        <v>35</v>
      </c>
      <c r="AS4384" t="n">
        <v>88</v>
      </c>
      <c r="AT4384" t="n">
        <v>2</v>
      </c>
    </row>
    <row r="4385">
      <c r="A4385" t="inlineStr">
        <is>
          <t>Total</t>
        </is>
      </c>
      <c r="C4385" t="inlineStr">
        <is>
          <t>Million</t>
        </is>
      </c>
      <c r="D4385" t="inlineStr">
        <is>
          <t>QQQQ</t>
        </is>
      </c>
      <c r="AH4385" t="n">
        <v>57</v>
      </c>
      <c r="AI4385" t="n">
        <v>71</v>
      </c>
      <c r="AJ4385" t="n">
        <v>17</v>
      </c>
      <c r="AK4385" t="n">
        <v>50</v>
      </c>
      <c r="AM4385" t="n">
        <v>30</v>
      </c>
      <c r="AN4385" t="n">
        <v>97</v>
      </c>
      <c r="AO4385" t="n">
        <v>24</v>
      </c>
      <c r="AP4385" t="n">
        <v>29</v>
      </c>
      <c r="AQ4385" t="n">
        <v>35</v>
      </c>
      <c r="AS4385" t="n">
        <v>88</v>
      </c>
    </row>
    <row r="4387">
      <c r="A4387" t="inlineStr">
        <is>
          <t>Disposition gains from principal investments</t>
        </is>
      </c>
      <c r="C4387" t="inlineStr">
        <is>
          <t>Million</t>
        </is>
      </c>
      <c r="D4387" t="inlineStr">
        <is>
          <t>QQQQ</t>
        </is>
      </c>
      <c r="AH4387" t="n">
        <v>548</v>
      </c>
      <c r="AI4387" t="n">
        <v>1185</v>
      </c>
      <c r="AJ4387" t="n">
        <v>1544</v>
      </c>
      <c r="AK4387" t="n">
        <v>225</v>
      </c>
      <c r="AL4387" t="n">
        <v>223</v>
      </c>
      <c r="AM4387" t="n">
        <v>108</v>
      </c>
      <c r="AN4387" t="n">
        <v>2100</v>
      </c>
      <c r="AO4387" t="n">
        <v>107</v>
      </c>
      <c r="AP4387" t="n">
        <v>129</v>
      </c>
      <c r="AQ4387" t="n">
        <v>48</v>
      </c>
      <c r="AR4387" t="n">
        <v>76</v>
      </c>
      <c r="AS4387" t="n">
        <v>360</v>
      </c>
      <c r="AT4387" t="n">
        <v>6</v>
      </c>
    </row>
    <row r="4388">
      <c r="A4388" t="inlineStr">
        <is>
          <t>Disposition gains from principal investments-c</t>
        </is>
      </c>
      <c r="AH4388">
        <f>SUM(AH4355,AH4359,AH4362:AH4363,AH4369:AH4370,AH4376:AH4378,AH4384)</f>
        <v/>
      </c>
      <c r="AI4388">
        <f>SUM(AI4355,AI4359,AI4362:AI4363,AI4369:AI4370,AI4376:AI4378,AI4384)</f>
        <v/>
      </c>
      <c r="AJ4388">
        <f>SUM(AJ4355,AJ4359,AJ4362:AJ4363,AJ4369:AJ4370,AJ4376:AJ4378,AJ4384)</f>
        <v/>
      </c>
      <c r="AK4388">
        <f>SUM(AK4355,AK4359,AK4362:AK4363,AK4369:AK4370,AK4376:AK4378,AK4384)</f>
        <v/>
      </c>
      <c r="AL4388">
        <f>SUM(AL4355,AL4359,AL4362:AL4363,AL4369:AL4370,AL4376:AL4378,AL4384)</f>
        <v/>
      </c>
      <c r="AM4388">
        <f>SUM(AM4355,AM4359,AM4362:AM4363,AM4369:AM4370,AM4376:AM4378,AM4384)</f>
        <v/>
      </c>
      <c r="AN4388">
        <f>SUM(AN4355,AN4359,AN4362:AN4363,AN4369:AN4370,AN4376:AN4378,AN4384)</f>
        <v/>
      </c>
      <c r="AO4388">
        <f>SUM(AO4355,AO4359,AO4362:AO4363,AO4369:AO4370,AO4376:AO4378,AO4384)</f>
        <v/>
      </c>
      <c r="AP4388">
        <f>SUM(AP4355,AP4359,AP4362:AP4363,AP4369:AP4370,AP4376:AP4378,AP4384)</f>
        <v/>
      </c>
      <c r="AQ4388">
        <f>SUM(AQ4355,AQ4359,AQ4362:AQ4363,AQ4369:AQ4370,AQ4376:AQ4378,AQ4384)</f>
        <v/>
      </c>
      <c r="AR4388">
        <f>SUM(AR4355,AR4359,AR4362:AR4363,AR4369:AR4370,AR4376:AR4378,AR4384)</f>
        <v/>
      </c>
      <c r="AS4388">
        <f>SUM(AS4355,AS4359,AS4362:AS4363,AS4369:AS4370,AS4376:AS4378,AS4384)</f>
        <v/>
      </c>
      <c r="AT4388">
        <f>SUM(AT4355,AT4359,AT4362:AT4363,AT4369:AT4370,AT4377:AT4378,AT4384)</f>
        <v/>
      </c>
    </row>
    <row r="4389">
      <c r="A4389" t="inlineStr">
        <is>
          <t>Sum check</t>
        </is>
      </c>
      <c r="AH4389">
        <f>AH4387-AH4388</f>
        <v/>
      </c>
      <c r="AI4389">
        <f>AI4387-AI4388</f>
        <v/>
      </c>
      <c r="AJ4389">
        <f>AJ4387-AJ4388</f>
        <v/>
      </c>
      <c r="AK4389">
        <f>AK4387-AK4388</f>
        <v/>
      </c>
      <c r="AL4389">
        <f>AL4387-AL4388</f>
        <v/>
      </c>
      <c r="AM4389">
        <f>AM4387-AM4388</f>
        <v/>
      </c>
      <c r="AN4389">
        <f>AN4387-AN4388</f>
        <v/>
      </c>
      <c r="AO4389">
        <f>AO4387-AO4388</f>
        <v/>
      </c>
      <c r="AP4389">
        <f>AP4387-AP4388</f>
        <v/>
      </c>
      <c r="AQ4389">
        <f>AQ4387-AQ4388</f>
        <v/>
      </c>
      <c r="AR4389">
        <f>AR4387-AR4388</f>
        <v/>
      </c>
      <c r="AS4389">
        <f>AS4387-AS4388</f>
        <v/>
      </c>
      <c r="AT4389">
        <f>AT4387-AT4388</f>
        <v/>
      </c>
    </row>
    <row r="4390">
      <c r="A4390" t="inlineStr">
        <is>
          <t>Link check</t>
        </is>
      </c>
      <c r="AJ4390">
        <f>AJ4387-AJ1410</f>
        <v/>
      </c>
      <c r="AK4390">
        <f>AK4387-AK1410</f>
        <v/>
      </c>
      <c r="AL4390">
        <f>AL4387-AL1410</f>
        <v/>
      </c>
      <c r="AM4390">
        <f>AM4387-AM1410</f>
        <v/>
      </c>
      <c r="AN4390">
        <f>AN4387-AN1410</f>
        <v/>
      </c>
      <c r="AO4390">
        <f>AO4387-AO1410</f>
        <v/>
      </c>
      <c r="AP4390">
        <f>AP4387-AP1410</f>
        <v/>
      </c>
      <c r="AQ4390">
        <f>AQ4387-AQ1410</f>
        <v/>
      </c>
      <c r="AR4390">
        <f>AR4387-AR1410</f>
        <v/>
      </c>
      <c r="AS4390">
        <f>AS4387-AS1410</f>
        <v/>
      </c>
      <c r="AT4390">
        <f>AT4387-AT1410</f>
        <v/>
      </c>
    </row>
    <row r="4392">
      <c r="A4392" t="inlineStr">
        <is>
          <t>Invested capital - operating result</t>
        </is>
      </c>
    </row>
    <row r="4393">
      <c r="A4393" t="inlineStr">
        <is>
          <t>Funds flow operation</t>
        </is>
      </c>
    </row>
    <row r="4394">
      <c r="A4394" t="inlineStr">
        <is>
          <t>Perpetual investments</t>
        </is>
      </c>
    </row>
    <row r="4395">
      <c r="A4395" t="inlineStr">
        <is>
          <t>BAM</t>
        </is>
      </c>
      <c r="C4395" t="inlineStr">
        <is>
          <t>Million</t>
        </is>
      </c>
      <c r="D4395" t="inlineStr">
        <is>
          <t>QQQQ</t>
        </is>
      </c>
      <c r="AR4395" t="n">
        <v>511</v>
      </c>
      <c r="AS4395" t="n">
        <v>1963</v>
      </c>
    </row>
    <row r="4396">
      <c r="A4396" t="inlineStr">
        <is>
          <t>Perpetual affiliates</t>
        </is>
      </c>
    </row>
    <row r="4397">
      <c r="A4397" t="inlineStr">
        <is>
          <t>BEP</t>
        </is>
      </c>
      <c r="C4397" t="inlineStr">
        <is>
          <t>Million</t>
        </is>
      </c>
      <c r="D4397" t="inlineStr">
        <is>
          <t>QQQQ</t>
        </is>
      </c>
      <c r="S4397" t="n">
        <v>81</v>
      </c>
      <c r="T4397" t="n">
        <v>336</v>
      </c>
      <c r="U4397" t="n">
        <v>110</v>
      </c>
      <c r="V4397" t="n">
        <v>98</v>
      </c>
      <c r="W4397" t="n">
        <v>58</v>
      </c>
      <c r="X4397" t="n">
        <v>115</v>
      </c>
      <c r="Y4397" t="n">
        <v>381</v>
      </c>
      <c r="Z4397" t="n">
        <v>130</v>
      </c>
      <c r="AA4397" t="n">
        <v>132</v>
      </c>
      <c r="AB4397" t="n">
        <v>72</v>
      </c>
      <c r="AC4397" t="n">
        <v>96</v>
      </c>
      <c r="AD4397" t="n">
        <v>430</v>
      </c>
      <c r="AE4397" t="n">
        <v>123</v>
      </c>
      <c r="AF4397" t="n">
        <v>118</v>
      </c>
      <c r="AG4397" t="n">
        <v>72</v>
      </c>
      <c r="AH4397" t="n">
        <v>84</v>
      </c>
      <c r="AI4397" t="n">
        <v>397</v>
      </c>
      <c r="AJ4397" t="n">
        <v>89</v>
      </c>
      <c r="AK4397" t="n">
        <v>86</v>
      </c>
      <c r="AL4397" t="n">
        <v>81</v>
      </c>
      <c r="AM4397" t="n">
        <v>94</v>
      </c>
      <c r="AN4397" t="n">
        <v>350</v>
      </c>
      <c r="AO4397" t="n">
        <v>101</v>
      </c>
      <c r="AP4397" t="n">
        <v>131</v>
      </c>
      <c r="AQ4397" t="n">
        <v>103</v>
      </c>
      <c r="AR4397" t="n">
        <v>97</v>
      </c>
      <c r="AS4397" t="n">
        <v>432</v>
      </c>
    </row>
    <row r="4398">
      <c r="A4398" t="inlineStr">
        <is>
          <t>BIP</t>
        </is>
      </c>
      <c r="C4398" t="inlineStr">
        <is>
          <t>Million</t>
        </is>
      </c>
      <c r="D4398" t="inlineStr">
        <is>
          <t>QQQQ</t>
        </is>
      </c>
      <c r="S4398" t="n">
        <v>85</v>
      </c>
      <c r="T4398" t="n">
        <v>316</v>
      </c>
      <c r="U4398" t="n">
        <v>89</v>
      </c>
      <c r="V4398" t="n">
        <v>78</v>
      </c>
      <c r="W4398" t="n">
        <v>73</v>
      </c>
      <c r="X4398" t="n">
        <v>87</v>
      </c>
      <c r="Y4398" t="n">
        <v>327</v>
      </c>
      <c r="Z4398" t="n">
        <v>92</v>
      </c>
      <c r="AA4398" t="n">
        <v>88</v>
      </c>
      <c r="AB4398" t="n">
        <v>84</v>
      </c>
      <c r="AC4398" t="n">
        <v>90</v>
      </c>
      <c r="AD4398" t="n">
        <v>354</v>
      </c>
      <c r="AE4398" t="n">
        <v>88</v>
      </c>
      <c r="AF4398" t="n">
        <v>81</v>
      </c>
      <c r="AG4398" t="n">
        <v>90</v>
      </c>
      <c r="AH4398" t="n">
        <v>99</v>
      </c>
      <c r="AI4398" t="n">
        <v>358</v>
      </c>
      <c r="AJ4398" t="n">
        <v>103</v>
      </c>
      <c r="AK4398" t="n">
        <v>89</v>
      </c>
      <c r="AL4398" t="n">
        <v>101</v>
      </c>
      <c r="AM4398" t="n">
        <v>118</v>
      </c>
      <c r="AN4398" t="n">
        <v>411</v>
      </c>
      <c r="AO4398" t="n">
        <v>113</v>
      </c>
      <c r="AP4398" t="n">
        <v>123</v>
      </c>
      <c r="AQ4398" t="n">
        <v>126</v>
      </c>
      <c r="AR4398" t="n">
        <v>135</v>
      </c>
      <c r="AS4398" t="n">
        <v>497</v>
      </c>
    </row>
    <row r="4399">
      <c r="A4399" t="inlineStr">
        <is>
          <t>BBU</t>
        </is>
      </c>
      <c r="C4399" t="inlineStr">
        <is>
          <t>Million</t>
        </is>
      </c>
      <c r="D4399" t="inlineStr">
        <is>
          <t>QQQQ</t>
        </is>
      </c>
      <c r="S4399" t="n">
        <v>-33</v>
      </c>
      <c r="T4399" t="n">
        <v>35</v>
      </c>
      <c r="U4399" t="n">
        <v>2</v>
      </c>
      <c r="V4399" t="n">
        <v>55</v>
      </c>
      <c r="W4399" t="n">
        <v>52</v>
      </c>
      <c r="X4399" t="n">
        <v>114</v>
      </c>
      <c r="Y4399" t="n">
        <v>223</v>
      </c>
      <c r="Z4399" t="n">
        <v>139</v>
      </c>
      <c r="AA4399" t="n">
        <v>94</v>
      </c>
      <c r="AB4399" t="n">
        <v>132</v>
      </c>
      <c r="AC4399" t="n">
        <v>129</v>
      </c>
      <c r="AD4399" t="n">
        <v>494</v>
      </c>
      <c r="AE4399" t="n">
        <v>96</v>
      </c>
      <c r="AF4399" t="n">
        <v>109</v>
      </c>
      <c r="AG4399" t="n">
        <v>132</v>
      </c>
      <c r="AH4399" t="n">
        <v>161</v>
      </c>
      <c r="AI4399" t="n">
        <v>498</v>
      </c>
      <c r="AJ4399" t="n">
        <v>137</v>
      </c>
      <c r="AK4399" t="n">
        <v>79</v>
      </c>
      <c r="AL4399" t="n">
        <v>177</v>
      </c>
      <c r="AM4399" t="n">
        <v>204</v>
      </c>
      <c r="AN4399" t="n">
        <v>597</v>
      </c>
      <c r="AO4399" t="n">
        <v>201</v>
      </c>
      <c r="AP4399" t="n">
        <v>211</v>
      </c>
      <c r="AQ4399" t="n">
        <v>214</v>
      </c>
      <c r="AR4399" t="n">
        <v>194</v>
      </c>
      <c r="AS4399" t="n">
        <v>820</v>
      </c>
    </row>
    <row r="4400">
      <c r="A4400" t="inlineStr">
        <is>
          <t>BPG</t>
        </is>
      </c>
      <c r="C4400" t="inlineStr">
        <is>
          <t>Million</t>
        </is>
      </c>
      <c r="D4400" t="inlineStr">
        <is>
          <t>QQQQ</t>
        </is>
      </c>
      <c r="AL4400" t="n">
        <v>201</v>
      </c>
      <c r="AM4400" t="n">
        <v>307</v>
      </c>
      <c r="AN4400" t="n">
        <v>747</v>
      </c>
      <c r="AO4400" t="n">
        <v>271</v>
      </c>
      <c r="AP4400" t="n">
        <v>220</v>
      </c>
      <c r="AQ4400" t="n">
        <v>86</v>
      </c>
      <c r="AR4400" t="n">
        <v>179</v>
      </c>
      <c r="AS4400" t="n">
        <v>953</v>
      </c>
    </row>
    <row r="4401">
      <c r="A4401" t="inlineStr">
        <is>
          <t>BPY preferred shares</t>
        </is>
      </c>
      <c r="C4401" t="inlineStr">
        <is>
          <t>Million</t>
        </is>
      </c>
      <c r="D4401" t="inlineStr">
        <is>
          <t>QQQQ</t>
        </is>
      </c>
      <c r="S4401" t="n">
        <v>19</v>
      </c>
      <c r="T4401" t="n">
        <v>76</v>
      </c>
      <c r="U4401" t="n">
        <v>19</v>
      </c>
      <c r="V4401" t="n">
        <v>19</v>
      </c>
      <c r="W4401" t="n">
        <v>16</v>
      </c>
      <c r="X4401" t="n">
        <v>10</v>
      </c>
      <c r="Y4401" t="n">
        <v>64</v>
      </c>
      <c r="Z4401" t="n">
        <v>9</v>
      </c>
      <c r="AA4401" t="n">
        <v>2</v>
      </c>
      <c r="AD4401" t="n">
        <v>11</v>
      </c>
    </row>
    <row r="4402">
      <c r="A4402" t="inlineStr">
        <is>
          <t>BPY</t>
        </is>
      </c>
      <c r="C4402" t="inlineStr">
        <is>
          <t>Million</t>
        </is>
      </c>
      <c r="D4402" t="inlineStr">
        <is>
          <t>QQQQ</t>
        </is>
      </c>
      <c r="S4402" t="n">
        <v>177</v>
      </c>
      <c r="T4402" t="n">
        <v>668</v>
      </c>
      <c r="U4402" t="n">
        <v>191</v>
      </c>
      <c r="V4402" t="n">
        <v>170</v>
      </c>
      <c r="W4402" t="n">
        <v>159</v>
      </c>
      <c r="X4402" t="n">
        <v>216</v>
      </c>
      <c r="Y4402" t="n">
        <v>736</v>
      </c>
      <c r="Z4402" t="n">
        <v>159</v>
      </c>
      <c r="AA4402" t="n">
        <v>176</v>
      </c>
      <c r="AB4402" t="n">
        <v>168</v>
      </c>
      <c r="AC4402" t="n">
        <v>196</v>
      </c>
      <c r="AD4402" t="n">
        <v>699</v>
      </c>
      <c r="AE4402" t="n">
        <v>160</v>
      </c>
      <c r="AF4402" t="n">
        <v>87</v>
      </c>
      <c r="AG4402" t="n">
        <v>79</v>
      </c>
      <c r="AH4402" t="n">
        <v>87</v>
      </c>
      <c r="AI4402" t="n">
        <v>413</v>
      </c>
      <c r="AJ4402" t="n">
        <v>61</v>
      </c>
      <c r="AK4402" t="n">
        <v>94</v>
      </c>
    </row>
    <row r="4403">
      <c r="A4403" t="inlineStr">
        <is>
          <t>Corporate cash and financial assets</t>
        </is>
      </c>
      <c r="C4403" t="inlineStr">
        <is>
          <t>Million</t>
        </is>
      </c>
      <c r="D4403" t="inlineStr">
        <is>
          <t>QQQQ</t>
        </is>
      </c>
      <c r="S4403" t="n">
        <v>61</v>
      </c>
      <c r="T4403" t="n">
        <v>145</v>
      </c>
      <c r="U4403" t="n">
        <v>22</v>
      </c>
      <c r="V4403" t="n">
        <v>14</v>
      </c>
      <c r="W4403" t="n">
        <v>19</v>
      </c>
      <c r="X4403" t="n">
        <v>-44</v>
      </c>
      <c r="Y4403" t="n">
        <v>11</v>
      </c>
      <c r="Z4403" t="n">
        <v>98</v>
      </c>
      <c r="AA4403" t="n">
        <v>35</v>
      </c>
      <c r="AB4403" t="n">
        <v>-32</v>
      </c>
      <c r="AC4403" t="n">
        <v>22</v>
      </c>
      <c r="AD4403" t="n">
        <v>123</v>
      </c>
      <c r="AE4403" t="n">
        <v>55</v>
      </c>
      <c r="AF4403" t="n">
        <v>79</v>
      </c>
      <c r="AG4403" t="n">
        <v>80</v>
      </c>
      <c r="AH4403" t="n">
        <v>163</v>
      </c>
      <c r="AI4403" t="n">
        <v>377</v>
      </c>
      <c r="AJ4403" t="n">
        <v>73</v>
      </c>
      <c r="AK4403" t="n">
        <v>20</v>
      </c>
      <c r="AL4403" t="n">
        <v>-29</v>
      </c>
      <c r="AM4403" t="n">
        <v>-22</v>
      </c>
      <c r="AN4403" t="n">
        <v>42</v>
      </c>
      <c r="AO4403" t="n">
        <v>25</v>
      </c>
      <c r="AP4403" t="n">
        <v>-31</v>
      </c>
      <c r="AQ4403" t="n">
        <v>89</v>
      </c>
      <c r="AR4403" t="n">
        <v>-6</v>
      </c>
      <c r="AS4403" t="n">
        <v>77</v>
      </c>
    </row>
    <row r="4404">
      <c r="A4404" t="inlineStr">
        <is>
          <t>Total</t>
        </is>
      </c>
      <c r="C4404" t="inlineStr">
        <is>
          <t>Million</t>
        </is>
      </c>
      <c r="D4404" t="inlineStr">
        <is>
          <t>QQQQ</t>
        </is>
      </c>
      <c r="AL4404" t="n">
        <v>531</v>
      </c>
      <c r="AM4404" t="n">
        <v>701</v>
      </c>
      <c r="AN4404" t="n">
        <v>2147</v>
      </c>
      <c r="AO4404" t="n">
        <v>711</v>
      </c>
      <c r="AP4404" t="n">
        <v>654</v>
      </c>
      <c r="AQ4404" t="n">
        <v>618</v>
      </c>
      <c r="AR4404" t="n">
        <v>599</v>
      </c>
      <c r="AS4404" t="n">
        <v>2779</v>
      </c>
    </row>
    <row r="4405">
      <c r="A4405" t="inlineStr">
        <is>
          <t>Total-c</t>
        </is>
      </c>
      <c r="AL4405">
        <f>SUM(AL4397:AL4403)</f>
        <v/>
      </c>
      <c r="AM4405">
        <f>SUM(AM4397:AM4403)</f>
        <v/>
      </c>
      <c r="AN4405">
        <f>SUM(AN4397:AN4403)</f>
        <v/>
      </c>
      <c r="AO4405">
        <f>SUM(AO4397:AO4403)</f>
        <v/>
      </c>
      <c r="AP4405">
        <f>SUM(AP4397:AP4403)</f>
        <v/>
      </c>
      <c r="AQ4405">
        <f>SUM(AQ4397:AQ4403)</f>
        <v/>
      </c>
      <c r="AR4405">
        <f>SUM(AR4397:AR4403)</f>
        <v/>
      </c>
      <c r="AS4405">
        <f>SUM(AS4397:AS4403)</f>
        <v/>
      </c>
    </row>
    <row r="4406">
      <c r="A4406" t="inlineStr">
        <is>
          <t>Sum check</t>
        </is>
      </c>
      <c r="AL4406">
        <f>AL4404-AL4405</f>
        <v/>
      </c>
      <c r="AM4406">
        <f>AM4404-AM4405</f>
        <v/>
      </c>
      <c r="AN4406">
        <f>AN4404-AN4405</f>
        <v/>
      </c>
      <c r="AO4406">
        <f>AO4404-AO4405</f>
        <v/>
      </c>
      <c r="AP4406">
        <f>AP4404-AP4405</f>
        <v/>
      </c>
      <c r="AQ4406">
        <f>AQ4404-AQ4405</f>
        <v/>
      </c>
      <c r="AR4406">
        <f>AR4404-AR4405</f>
        <v/>
      </c>
      <c r="AS4406">
        <f>AS4404-AS4405</f>
        <v/>
      </c>
    </row>
    <row r="4408">
      <c r="A4408" t="inlineStr">
        <is>
          <t>Other listed investments</t>
        </is>
      </c>
    </row>
    <row r="4409">
      <c r="A4409" t="inlineStr">
        <is>
          <t>Norbord / west Fraser</t>
        </is>
      </c>
      <c r="C4409" t="inlineStr">
        <is>
          <t>Million</t>
        </is>
      </c>
      <c r="D4409" t="inlineStr">
        <is>
          <t>QQQQ</t>
        </is>
      </c>
      <c r="S4409" t="n">
        <v>64</v>
      </c>
      <c r="T4409" t="n">
        <v>219</v>
      </c>
      <c r="U4409" t="n">
        <v>52</v>
      </c>
      <c r="V4409" t="n">
        <v>97</v>
      </c>
      <c r="W4409" t="n">
        <v>68</v>
      </c>
      <c r="X4409" t="n">
        <v>26</v>
      </c>
      <c r="Y4409" t="n">
        <v>243</v>
      </c>
      <c r="Z4409" t="n">
        <v>25</v>
      </c>
      <c r="AA4409" t="n">
        <v>14</v>
      </c>
      <c r="AB4409" t="n">
        <v>15</v>
      </c>
      <c r="AC4409" t="n">
        <v>3</v>
      </c>
      <c r="AD4409" t="n">
        <v>57</v>
      </c>
      <c r="AE4409" t="n">
        <v>36</v>
      </c>
      <c r="AF4409" t="n">
        <v>22</v>
      </c>
      <c r="AG4409" t="n">
        <v>105</v>
      </c>
      <c r="AH4409" t="n">
        <v>123</v>
      </c>
      <c r="AI4409" t="n">
        <v>286</v>
      </c>
      <c r="AJ4409" t="n">
        <v>1</v>
      </c>
      <c r="AK4409" t="n">
        <v>1</v>
      </c>
      <c r="AL4409" t="n">
        <v>1</v>
      </c>
      <c r="AN4409" t="n">
        <v>3</v>
      </c>
    </row>
    <row r="4410">
      <c r="A4410" t="inlineStr">
        <is>
          <t>Other</t>
        </is>
      </c>
      <c r="C4410" t="inlineStr">
        <is>
          <t>Million</t>
        </is>
      </c>
      <c r="D4410" t="inlineStr">
        <is>
          <t>QQQQ</t>
        </is>
      </c>
      <c r="S4410" t="n">
        <v>1</v>
      </c>
      <c r="T4410" t="n">
        <v>6</v>
      </c>
      <c r="U4410" t="n">
        <v>2</v>
      </c>
      <c r="V4410" t="n">
        <v>1</v>
      </c>
      <c r="W4410" t="n">
        <v>2</v>
      </c>
      <c r="X4410" t="n">
        <v>3</v>
      </c>
      <c r="Y4410" t="n">
        <v>8</v>
      </c>
      <c r="Z4410" t="n">
        <v>8</v>
      </c>
      <c r="AA4410" t="n">
        <v>5</v>
      </c>
      <c r="AB4410" t="n">
        <v>4</v>
      </c>
      <c r="AC4410" t="n">
        <v>1</v>
      </c>
      <c r="AD4410" t="n">
        <v>18</v>
      </c>
      <c r="AE4410" t="n">
        <v>1</v>
      </c>
      <c r="AF4410" t="n">
        <v>1</v>
      </c>
      <c r="AG4410" t="n">
        <v>1</v>
      </c>
      <c r="AH4410" t="n">
        <v>-2</v>
      </c>
      <c r="AI4410" t="n">
        <v>1</v>
      </c>
      <c r="AJ4410" t="n">
        <v>1</v>
      </c>
      <c r="AK4410" t="n">
        <v>1</v>
      </c>
    </row>
    <row r="4411">
      <c r="A4411" t="inlineStr">
        <is>
          <t>Total</t>
        </is>
      </c>
      <c r="C4411" t="inlineStr">
        <is>
          <t>Million</t>
        </is>
      </c>
      <c r="D4411" t="inlineStr">
        <is>
          <t>QQQQ</t>
        </is>
      </c>
      <c r="S4411" t="n">
        <v>455</v>
      </c>
      <c r="T4411" t="n">
        <v>1801</v>
      </c>
      <c r="U4411" t="n">
        <v>487</v>
      </c>
      <c r="V4411" t="n">
        <v>532</v>
      </c>
      <c r="W4411" t="n">
        <v>447</v>
      </c>
      <c r="X4411" t="n">
        <v>527</v>
      </c>
      <c r="Y4411" t="n">
        <v>1993</v>
      </c>
      <c r="Z4411" t="n">
        <v>660</v>
      </c>
      <c r="AA4411" t="n">
        <v>546</v>
      </c>
      <c r="AB4411" t="n">
        <v>443</v>
      </c>
      <c r="AC4411" t="n">
        <v>537</v>
      </c>
      <c r="AD4411" t="n">
        <v>2186</v>
      </c>
      <c r="AE4411" t="n">
        <v>559</v>
      </c>
      <c r="AF4411" t="n">
        <v>497</v>
      </c>
      <c r="AG4411" t="n">
        <v>559</v>
      </c>
      <c r="AH4411" t="n">
        <v>715</v>
      </c>
      <c r="AI4411" t="n">
        <v>2330</v>
      </c>
      <c r="AJ4411" t="n">
        <v>465</v>
      </c>
      <c r="AK4411" t="n">
        <v>370</v>
      </c>
    </row>
    <row r="4412">
      <c r="A4412" t="inlineStr">
        <is>
          <t>Total-c</t>
        </is>
      </c>
      <c r="S4412">
        <f>SUM(S4409:S4410,S4397:S4403)</f>
        <v/>
      </c>
      <c r="T4412">
        <f>SUM(T4409:T4410,T4397:T4403)</f>
        <v/>
      </c>
      <c r="U4412">
        <f>SUM(U4409:U4410,U4397:U4403)</f>
        <v/>
      </c>
      <c r="V4412">
        <f>SUM(V4409:V4410,V4397:V4403)</f>
        <v/>
      </c>
      <c r="W4412">
        <f>SUM(W4409:W4410,W4397:W4403)</f>
        <v/>
      </c>
      <c r="X4412">
        <f>SUM(X4409:X4410,X4397:X4403)</f>
        <v/>
      </c>
      <c r="Y4412">
        <f>SUM(Y4409:Y4410,Y4397:Y4403)</f>
        <v/>
      </c>
      <c r="Z4412">
        <f>SUM(Z4409:Z4410,Z4397:Z4403)</f>
        <v/>
      </c>
      <c r="AA4412">
        <f>SUM(AA4409:AA4410,AA4397:AA4403)</f>
        <v/>
      </c>
      <c r="AB4412">
        <f>SUM(AB4409:AB4410,AB4397:AB4403)</f>
        <v/>
      </c>
      <c r="AC4412">
        <f>SUM(AC4409:AC4410,AC4397:AC4403)</f>
        <v/>
      </c>
      <c r="AD4412">
        <f>SUM(AD4409:AD4410,AD4397:AD4403)</f>
        <v/>
      </c>
      <c r="AE4412">
        <f>SUM(AE4409:AE4410,AE4397:AE4403)</f>
        <v/>
      </c>
      <c r="AF4412">
        <f>SUM(AF4409:AF4410,AF4397:AF4403)</f>
        <v/>
      </c>
      <c r="AG4412">
        <f>SUM(AG4409:AG4410,AG4397:AG4403)</f>
        <v/>
      </c>
      <c r="AH4412">
        <f>SUM(AH4409:AH4410,AH4397:AH4403)</f>
        <v/>
      </c>
      <c r="AI4412">
        <f>SUM(AI4409:AI4410,AI4397:AI4403)</f>
        <v/>
      </c>
      <c r="AJ4412">
        <f>SUM(AJ4409:AJ4410,AJ4397:AJ4403)</f>
        <v/>
      </c>
      <c r="AK4412">
        <f>SUM(AK4409:AK4410,AK4397:AK4403)</f>
        <v/>
      </c>
    </row>
    <row r="4413">
      <c r="A4413" t="inlineStr">
        <is>
          <t>Sum check</t>
        </is>
      </c>
      <c r="S4413">
        <f>S4411-S4412</f>
        <v/>
      </c>
      <c r="T4413">
        <f>T4411-T4412</f>
        <v/>
      </c>
      <c r="U4413">
        <f>U4411-U4412</f>
        <v/>
      </c>
      <c r="V4413">
        <f>V4411-V4412</f>
        <v/>
      </c>
      <c r="W4413">
        <f>W4411-W4412</f>
        <v/>
      </c>
      <c r="X4413">
        <f>X4411-X4412</f>
        <v/>
      </c>
      <c r="Y4413">
        <f>Y4411-Y4412</f>
        <v/>
      </c>
      <c r="Z4413">
        <f>Z4411-Z4412</f>
        <v/>
      </c>
      <c r="AA4413">
        <f>AA4411-AA4412</f>
        <v/>
      </c>
      <c r="AB4413">
        <f>AB4411-AB4412</f>
        <v/>
      </c>
      <c r="AC4413">
        <f>AC4411-AC4412</f>
        <v/>
      </c>
      <c r="AD4413">
        <f>AD4411-AD4412</f>
        <v/>
      </c>
      <c r="AE4413">
        <f>AE4411-AE4412</f>
        <v/>
      </c>
      <c r="AF4413">
        <f>AF4411-AF4412</f>
        <v/>
      </c>
      <c r="AG4413">
        <f>AG4411-AG4412</f>
        <v/>
      </c>
      <c r="AH4413">
        <f>AH4411-AH4412</f>
        <v/>
      </c>
      <c r="AI4413">
        <f>AI4411-AI4412</f>
        <v/>
      </c>
      <c r="AJ4413">
        <f>AJ4411-AJ4412</f>
        <v/>
      </c>
      <c r="AK4413">
        <f>AK4411-AK4412</f>
        <v/>
      </c>
    </row>
    <row r="4415">
      <c r="A4415" t="inlineStr">
        <is>
          <t>Insurance solutions</t>
        </is>
      </c>
      <c r="C4415" t="inlineStr">
        <is>
          <t>Million</t>
        </is>
      </c>
      <c r="D4415" t="inlineStr">
        <is>
          <t>QQQQ</t>
        </is>
      </c>
      <c r="AP4415" t="n">
        <v>46</v>
      </c>
      <c r="AQ4415" t="n">
        <v>159</v>
      </c>
      <c r="AR4415" t="n">
        <v>170</v>
      </c>
      <c r="AS4415" t="n">
        <v>388</v>
      </c>
    </row>
    <row r="4416">
      <c r="A4416" t="inlineStr">
        <is>
          <t>Residential</t>
        </is>
      </c>
      <c r="C4416" t="inlineStr">
        <is>
          <t>Million</t>
        </is>
      </c>
      <c r="D4416" t="inlineStr">
        <is>
          <t>QQQQ</t>
        </is>
      </c>
      <c r="S4416" t="n">
        <v>96</v>
      </c>
      <c r="T4416" t="n">
        <v>34</v>
      </c>
      <c r="U4416" t="n">
        <v>-33</v>
      </c>
      <c r="V4416" t="n">
        <v>14</v>
      </c>
      <c r="W4416" t="n">
        <v>16</v>
      </c>
      <c r="X4416" t="n">
        <v>52</v>
      </c>
      <c r="Y4416" t="n">
        <v>49</v>
      </c>
      <c r="Z4416" t="n">
        <v>-22</v>
      </c>
      <c r="AA4416" t="n">
        <v>18</v>
      </c>
      <c r="AB4416" t="n">
        <v>42</v>
      </c>
      <c r="AC4416" t="n">
        <v>87</v>
      </c>
      <c r="AD4416" t="n">
        <v>125</v>
      </c>
      <c r="AE4416" t="n">
        <v>-9</v>
      </c>
      <c r="AF4416" t="n">
        <v>-11</v>
      </c>
      <c r="AG4416" t="n">
        <v>37</v>
      </c>
      <c r="AH4416" t="n">
        <v>49</v>
      </c>
      <c r="AI4416" t="n">
        <v>66</v>
      </c>
      <c r="AJ4416" t="n">
        <v>23</v>
      </c>
      <c r="AK4416" t="n">
        <v>42</v>
      </c>
      <c r="AL4416" t="n">
        <v>76</v>
      </c>
      <c r="AM4416" t="n">
        <v>117</v>
      </c>
      <c r="AN4416" t="n">
        <v>258</v>
      </c>
      <c r="AO4416" t="n">
        <v>72</v>
      </c>
      <c r="AP4416" t="n">
        <v>100</v>
      </c>
      <c r="AQ4416" t="n">
        <v>66</v>
      </c>
    </row>
    <row r="4417">
      <c r="A4417" t="inlineStr">
        <is>
          <t>Energy contracts</t>
        </is>
      </c>
      <c r="C4417" t="inlineStr">
        <is>
          <t>Million</t>
        </is>
      </c>
      <c r="D4417" t="inlineStr">
        <is>
          <t>QQQQ</t>
        </is>
      </c>
      <c r="S4417" t="n">
        <v>12</v>
      </c>
      <c r="T4417" t="n">
        <v>-76</v>
      </c>
      <c r="U4417" t="n">
        <v>-10</v>
      </c>
      <c r="V4417" t="n">
        <v>-32</v>
      </c>
      <c r="W4417" t="n">
        <v>-10</v>
      </c>
      <c r="X4417" t="n">
        <v>-39</v>
      </c>
      <c r="Y4417" t="n">
        <v>-91</v>
      </c>
      <c r="Z4417" t="n">
        <v>-48</v>
      </c>
      <c r="AA4417" t="n">
        <v>-67</v>
      </c>
      <c r="AB4417" t="n">
        <v>-31</v>
      </c>
      <c r="AC4417" t="n">
        <v>-48</v>
      </c>
      <c r="AD4417" t="n">
        <v>-194</v>
      </c>
      <c r="AE4417" t="n">
        <v>-64</v>
      </c>
      <c r="AF4417" t="n">
        <v>-35</v>
      </c>
      <c r="AG4417" t="n">
        <v>-11</v>
      </c>
      <c r="AH4417" t="n">
        <v>-16</v>
      </c>
      <c r="AI4417" t="n">
        <v>-126</v>
      </c>
      <c r="AJ4417" t="n">
        <v>-35</v>
      </c>
      <c r="AK4417" t="n">
        <v>-31</v>
      </c>
      <c r="AL4417" t="n">
        <v>-21</v>
      </c>
      <c r="AM4417" t="n">
        <v>-19</v>
      </c>
      <c r="AN4417" t="n">
        <v>-106</v>
      </c>
      <c r="AO4417" t="n">
        <v>-36</v>
      </c>
      <c r="AP4417" t="n">
        <v>-23</v>
      </c>
      <c r="AQ4417" t="n">
        <v>-5</v>
      </c>
      <c r="AR4417" t="n">
        <v>11</v>
      </c>
      <c r="AS4417" t="n">
        <v>-53</v>
      </c>
    </row>
    <row r="4418">
      <c r="A4418" t="inlineStr">
        <is>
          <t>Other</t>
        </is>
      </c>
      <c r="C4418" t="inlineStr">
        <is>
          <t>Million</t>
        </is>
      </c>
      <c r="D4418" t="inlineStr">
        <is>
          <t>QQQQ</t>
        </is>
      </c>
      <c r="S4418" t="n">
        <v>40</v>
      </c>
      <c r="T4418" t="n">
        <v>65</v>
      </c>
      <c r="U4418" t="n">
        <v>5</v>
      </c>
      <c r="V4418" t="n">
        <v>25</v>
      </c>
      <c r="W4418" t="n">
        <v>21</v>
      </c>
      <c r="X4418" t="n">
        <v>52</v>
      </c>
      <c r="Y4418" t="n">
        <v>103</v>
      </c>
      <c r="Z4418" t="n">
        <v>39</v>
      </c>
      <c r="AA4418" t="n">
        <v>30</v>
      </c>
      <c r="AB4418" t="n">
        <v>-2</v>
      </c>
      <c r="AC4418" t="n">
        <v>9</v>
      </c>
      <c r="AD4418" t="n">
        <v>76</v>
      </c>
      <c r="AE4418" t="n">
        <v>37</v>
      </c>
      <c r="AF4418" t="n">
        <v>16</v>
      </c>
      <c r="AG4418" t="n">
        <v>28</v>
      </c>
      <c r="AH4418" t="n">
        <v>40</v>
      </c>
      <c r="AI4418" t="n">
        <v>121</v>
      </c>
      <c r="AJ4418" t="n">
        <v>63</v>
      </c>
      <c r="AK4418" t="n">
        <v>93</v>
      </c>
      <c r="AL4418" t="n">
        <v>40</v>
      </c>
      <c r="AM4418" t="n">
        <v>38</v>
      </c>
      <c r="AN4418" t="n">
        <v>152</v>
      </c>
      <c r="AO4418" t="n">
        <v>38</v>
      </c>
      <c r="AP4418" t="n">
        <v>26</v>
      </c>
      <c r="AQ4418" t="n">
        <v>20</v>
      </c>
      <c r="AR4418" t="n">
        <v>7</v>
      </c>
      <c r="AS4418" t="n">
        <v>136</v>
      </c>
    </row>
    <row r="4419">
      <c r="A4419" t="inlineStr">
        <is>
          <t>Total</t>
        </is>
      </c>
      <c r="C4419" t="inlineStr">
        <is>
          <t>Million</t>
        </is>
      </c>
      <c r="D4419" t="inlineStr">
        <is>
          <t>QQQQ</t>
        </is>
      </c>
      <c r="AL4419" t="n">
        <v>96</v>
      </c>
      <c r="AM4419" t="n">
        <v>136</v>
      </c>
      <c r="AN4419" t="n">
        <v>307</v>
      </c>
      <c r="AO4419" t="n">
        <v>74</v>
      </c>
      <c r="AP4419" t="n">
        <v>149</v>
      </c>
      <c r="AQ4419" t="n">
        <v>240</v>
      </c>
      <c r="AR4419" t="n">
        <v>188</v>
      </c>
      <c r="AS4419" t="n">
        <v>471</v>
      </c>
    </row>
    <row r="4420">
      <c r="A4420" t="inlineStr">
        <is>
          <t>Total-c</t>
        </is>
      </c>
      <c r="AL4420">
        <f>SUM(AL4415:AL4418,AL4409:AL4410)</f>
        <v/>
      </c>
      <c r="AM4420">
        <f>SUM(AM4415:AM4418,AM4409:AM4410)</f>
        <v/>
      </c>
      <c r="AN4420">
        <f>SUM(AN4415:AN4418,AN4409:AN4410)</f>
        <v/>
      </c>
      <c r="AO4420">
        <f>SUM(AO4415:AO4418,AO4409:AO4410)</f>
        <v/>
      </c>
      <c r="AP4420">
        <f>SUM(AP4415:AP4418,AP4409:AP4410)</f>
        <v/>
      </c>
      <c r="AQ4420">
        <f>SUM(AQ4415:AQ4418,AQ4409:AQ4410)</f>
        <v/>
      </c>
      <c r="AR4420">
        <f>SUM(AR4415:AR4418,AR4409:AR4410)</f>
        <v/>
      </c>
      <c r="AS4420">
        <f>SUM(AS4415:AS4418,AS4409:AS4410)</f>
        <v/>
      </c>
    </row>
    <row r="4421">
      <c r="A4421" t="inlineStr">
        <is>
          <t>Sum check</t>
        </is>
      </c>
      <c r="AL4421">
        <f>AL4419-AL4420</f>
        <v/>
      </c>
      <c r="AM4421">
        <f>AM4419-AM4420</f>
        <v/>
      </c>
      <c r="AN4421">
        <f>AN4419-AN4420</f>
        <v/>
      </c>
      <c r="AO4421">
        <f>AO4419-AO4420</f>
        <v/>
      </c>
      <c r="AP4421">
        <f>AP4419-AP4420</f>
        <v/>
      </c>
      <c r="AQ4421">
        <f>AQ4419-AQ4420</f>
        <v/>
      </c>
      <c r="AR4421">
        <f>AR4419-AR4420</f>
        <v/>
      </c>
      <c r="AS4421">
        <f>AS4419-AS4420</f>
        <v/>
      </c>
    </row>
    <row r="4423">
      <c r="A4423" t="inlineStr">
        <is>
          <t>Total (excluding Norbord/west Fraser)</t>
        </is>
      </c>
      <c r="C4423" t="inlineStr">
        <is>
          <t>Million</t>
        </is>
      </c>
      <c r="D4423" t="inlineStr">
        <is>
          <t>QQQQ</t>
        </is>
      </c>
      <c r="S4423" t="n">
        <v>148</v>
      </c>
      <c r="T4423" t="n">
        <v>23</v>
      </c>
      <c r="U4423" t="n">
        <v>-38</v>
      </c>
      <c r="V4423" t="n">
        <v>7</v>
      </c>
      <c r="W4423" t="n">
        <v>27</v>
      </c>
      <c r="X4423" t="n">
        <v>65</v>
      </c>
      <c r="Y4423" t="n">
        <v>61</v>
      </c>
      <c r="Z4423" t="n">
        <v>-31</v>
      </c>
      <c r="AA4423" t="n">
        <v>-19</v>
      </c>
      <c r="AB4423" t="n">
        <v>9</v>
      </c>
      <c r="AC4423" t="n">
        <v>48</v>
      </c>
      <c r="AD4423" t="n">
        <v>7</v>
      </c>
      <c r="AE4423" t="n">
        <v>-36</v>
      </c>
      <c r="AF4423" t="n">
        <v>-30</v>
      </c>
      <c r="AG4423" t="n">
        <v>54</v>
      </c>
      <c r="AH4423" t="n">
        <v>73</v>
      </c>
      <c r="AI4423" t="n">
        <v>61</v>
      </c>
      <c r="AJ4423" t="n">
        <v>51</v>
      </c>
      <c r="AK4423" t="n">
        <v>104</v>
      </c>
    </row>
    <row r="4424">
      <c r="A4424" t="inlineStr">
        <is>
          <t>Total (excluding Norbord/west Fraser)-c</t>
        </is>
      </c>
      <c r="S4424">
        <f>SUM(S4415:S4418)</f>
        <v/>
      </c>
      <c r="T4424">
        <f>SUM(T4415:T4418)</f>
        <v/>
      </c>
      <c r="U4424">
        <f>SUM(U4415:U4418)</f>
        <v/>
      </c>
      <c r="V4424">
        <f>SUM(V4415:V4418)</f>
        <v/>
      </c>
      <c r="W4424">
        <f>SUM(W4415:W4418)</f>
        <v/>
      </c>
      <c r="X4424">
        <f>SUM(X4415:X4418)</f>
        <v/>
      </c>
      <c r="Y4424">
        <f>SUM(Y4415:Y4418)</f>
        <v/>
      </c>
      <c r="Z4424">
        <f>SUM(Z4415:Z4418)</f>
        <v/>
      </c>
      <c r="AA4424">
        <f>SUM(AA4415:AA4418)</f>
        <v/>
      </c>
      <c r="AB4424">
        <f>SUM(AB4415:AB4418)</f>
        <v/>
      </c>
      <c r="AC4424">
        <f>SUM(AC4415:AC4418)</f>
        <v/>
      </c>
      <c r="AD4424">
        <f>SUM(AD4415:AD4418)</f>
        <v/>
      </c>
      <c r="AE4424">
        <f>SUM(AE4415:AE4418)</f>
        <v/>
      </c>
      <c r="AF4424">
        <f>SUM(AF4415:AF4418)</f>
        <v/>
      </c>
      <c r="AG4424">
        <f>SUM(AG4415:AG4418)</f>
        <v/>
      </c>
      <c r="AH4424">
        <f>SUM(AH4415:AH4418)</f>
        <v/>
      </c>
      <c r="AI4424">
        <f>SUM(AI4415:AI4418)</f>
        <v/>
      </c>
      <c r="AJ4424">
        <f>SUM(AJ4415:AJ4418)</f>
        <v/>
      </c>
      <c r="AK4424">
        <f>SUM(AK4415:AK4418)</f>
        <v/>
      </c>
    </row>
    <row r="4425">
      <c r="A4425" t="inlineStr">
        <is>
          <t>Sum check</t>
        </is>
      </c>
      <c r="S4425">
        <f>S4423-S4424</f>
        <v/>
      </c>
      <c r="T4425">
        <f>T4423-T4424</f>
        <v/>
      </c>
      <c r="U4425">
        <f>U4423-U4424</f>
        <v/>
      </c>
      <c r="V4425">
        <f>V4423-V4424</f>
        <v/>
      </c>
      <c r="W4425">
        <f>W4423-W4424</f>
        <v/>
      </c>
      <c r="X4425">
        <f>X4423-X4424</f>
        <v/>
      </c>
      <c r="Y4425">
        <f>Y4423-Y4424</f>
        <v/>
      </c>
      <c r="Z4425">
        <f>Z4423-Z4424</f>
        <v/>
      </c>
      <c r="AA4425">
        <f>AA4423-AA4424</f>
        <v/>
      </c>
      <c r="AB4425">
        <f>AB4423-AB4424</f>
        <v/>
      </c>
      <c r="AC4425">
        <f>AC4423-AC4424</f>
        <v/>
      </c>
      <c r="AD4425">
        <f>AD4423-AD4424</f>
        <v/>
      </c>
      <c r="AE4425">
        <f>AE4423-AE4424</f>
        <v/>
      </c>
      <c r="AF4425">
        <f>AF4423-AF4424</f>
        <v/>
      </c>
      <c r="AG4425">
        <f>AG4423-AG4424</f>
        <v/>
      </c>
      <c r="AH4425">
        <f>AH4423-AH4424</f>
        <v/>
      </c>
      <c r="AI4425">
        <f>AI4423-AI4424</f>
        <v/>
      </c>
      <c r="AJ4425">
        <f>AJ4423-AJ4424</f>
        <v/>
      </c>
      <c r="AK4425">
        <f>AK4423-AK4424</f>
        <v/>
      </c>
    </row>
    <row r="4427">
      <c r="A4427" t="inlineStr">
        <is>
          <t>Corporate activities</t>
        </is>
      </c>
    </row>
    <row r="4428">
      <c r="A4428" t="inlineStr">
        <is>
          <t>Corporate borrowings / interest expense</t>
        </is>
      </c>
      <c r="C4428" t="inlineStr">
        <is>
          <t>Million</t>
        </is>
      </c>
      <c r="D4428" t="inlineStr">
        <is>
          <t>QQQQ</t>
        </is>
      </c>
      <c r="S4428" t="n">
        <v>-70</v>
      </c>
      <c r="T4428" t="n">
        <v>-261</v>
      </c>
      <c r="U4428" t="n">
        <v>-78</v>
      </c>
      <c r="V4428" t="n">
        <v>-80</v>
      </c>
      <c r="W4428" t="n">
        <v>-83</v>
      </c>
      <c r="X4428" t="n">
        <v>-82</v>
      </c>
      <c r="Y4428" t="n">
        <v>-323</v>
      </c>
      <c r="Z4428" t="n">
        <v>-87</v>
      </c>
      <c r="AA4428" t="n">
        <v>-86</v>
      </c>
      <c r="AB4428" t="n">
        <v>-87</v>
      </c>
      <c r="AC4428" t="n">
        <v>-88</v>
      </c>
      <c r="AD4428" t="n">
        <v>-348</v>
      </c>
      <c r="AE4428" t="n">
        <v>-89</v>
      </c>
      <c r="AF4428" t="n">
        <v>-95</v>
      </c>
      <c r="AG4428" t="n">
        <v>-98</v>
      </c>
      <c r="AH4428" t="n">
        <v>-106</v>
      </c>
      <c r="AI4428" t="n">
        <v>-388</v>
      </c>
      <c r="AJ4428" t="n">
        <v>-108</v>
      </c>
      <c r="AK4428" t="n">
        <v>-106</v>
      </c>
      <c r="AL4428" t="n">
        <v>-111</v>
      </c>
      <c r="AM4428" t="n">
        <v>-113</v>
      </c>
      <c r="AN4428" t="n">
        <v>-438</v>
      </c>
      <c r="AO4428" t="n">
        <v>-117</v>
      </c>
      <c r="AP4428" t="n">
        <v>-124</v>
      </c>
      <c r="AQ4428" t="n">
        <v>-128</v>
      </c>
      <c r="AR4428" t="n">
        <v>-135</v>
      </c>
      <c r="AS4428" t="n">
        <v>-504</v>
      </c>
    </row>
    <row r="4429">
      <c r="A4429" t="inlineStr">
        <is>
          <t>Working capital / corporate costs and taxes</t>
        </is>
      </c>
      <c r="C4429" t="inlineStr">
        <is>
          <t>Million</t>
        </is>
      </c>
      <c r="D4429" t="inlineStr">
        <is>
          <t>QQQQ</t>
        </is>
      </c>
      <c r="S4429" t="n">
        <v>-12</v>
      </c>
      <c r="T4429" t="n">
        <v>-39</v>
      </c>
      <c r="U4429" t="n">
        <v>-37</v>
      </c>
      <c r="V4429" t="n">
        <v>-42</v>
      </c>
      <c r="W4429" t="n">
        <v>-27</v>
      </c>
      <c r="X4429" t="n">
        <v>-57</v>
      </c>
      <c r="Y4429" t="n">
        <v>-163</v>
      </c>
      <c r="Z4429" t="n">
        <v>-37</v>
      </c>
      <c r="AA4429" t="n">
        <v>-36</v>
      </c>
      <c r="AB4429" t="n">
        <v>-9</v>
      </c>
      <c r="AC4429" t="n">
        <v>-53</v>
      </c>
      <c r="AD4429" t="n">
        <v>-135</v>
      </c>
      <c r="AE4429" t="n">
        <v>-37</v>
      </c>
      <c r="AF4429" t="n">
        <v>-39</v>
      </c>
      <c r="AG4429" t="n">
        <v>-37</v>
      </c>
      <c r="AH4429" t="n">
        <v>-38</v>
      </c>
      <c r="AI4429" t="n">
        <v>-151</v>
      </c>
      <c r="AJ4429" t="n">
        <v>-44</v>
      </c>
      <c r="AK4429" t="n">
        <v>-38</v>
      </c>
      <c r="AL4429" t="n">
        <v>-33</v>
      </c>
      <c r="AM4429" t="n">
        <v>-39</v>
      </c>
      <c r="AN4429" t="n">
        <v>-154</v>
      </c>
      <c r="AO4429" t="n">
        <v>-56</v>
      </c>
      <c r="AP4429" t="n">
        <v>-50</v>
      </c>
      <c r="AQ4429" t="n">
        <v>-45</v>
      </c>
      <c r="AR4429" t="n">
        <v>-28</v>
      </c>
      <c r="AS4429" t="n">
        <v>-91</v>
      </c>
    </row>
    <row r="4430">
      <c r="A4430" t="inlineStr">
        <is>
          <t>Total</t>
        </is>
      </c>
      <c r="C4430" t="inlineStr">
        <is>
          <t>Million</t>
        </is>
      </c>
      <c r="D4430" t="inlineStr">
        <is>
          <t>QQQQ</t>
        </is>
      </c>
      <c r="S4430" t="n">
        <v>-82</v>
      </c>
      <c r="T4430" t="n">
        <v>-300</v>
      </c>
      <c r="U4430" t="n">
        <v>-115</v>
      </c>
      <c r="V4430" t="n">
        <v>-122</v>
      </c>
      <c r="W4430" t="n">
        <v>-110</v>
      </c>
      <c r="X4430" t="n">
        <v>-139</v>
      </c>
      <c r="Y4430" t="n">
        <v>-486</v>
      </c>
      <c r="Z4430" t="n">
        <v>-124</v>
      </c>
      <c r="AA4430" t="n">
        <v>-122</v>
      </c>
      <c r="AB4430" t="n">
        <v>-96</v>
      </c>
      <c r="AC4430" t="n">
        <v>-141</v>
      </c>
      <c r="AD4430" t="n">
        <v>-483</v>
      </c>
      <c r="AE4430" t="n">
        <v>-126</v>
      </c>
      <c r="AF4430" t="n">
        <v>-134</v>
      </c>
      <c r="AG4430" t="n">
        <v>-135</v>
      </c>
      <c r="AH4430" t="n">
        <v>-144</v>
      </c>
      <c r="AI4430" t="n">
        <v>-539</v>
      </c>
      <c r="AJ4430" t="n">
        <v>-152</v>
      </c>
      <c r="AK4430" t="n">
        <v>-144</v>
      </c>
      <c r="AL4430" t="n">
        <v>-144</v>
      </c>
      <c r="AM4430" t="n">
        <v>-152</v>
      </c>
      <c r="AN4430" t="n">
        <v>-592</v>
      </c>
      <c r="AO4430" t="n">
        <v>-173</v>
      </c>
      <c r="AP4430" t="n">
        <v>-174</v>
      </c>
      <c r="AQ4430" t="n">
        <v>-173</v>
      </c>
      <c r="AR4430" t="n">
        <v>-163</v>
      </c>
      <c r="AS4430" t="n">
        <v>-595</v>
      </c>
    </row>
    <row r="4431">
      <c r="A4431" t="inlineStr">
        <is>
          <t>Total-c</t>
        </is>
      </c>
      <c r="S4431">
        <f>SUM(S4428:S4429)</f>
        <v/>
      </c>
      <c r="T4431">
        <f>SUM(T4428:T4429)</f>
        <v/>
      </c>
      <c r="U4431">
        <f>SUM(U4428:U4429)</f>
        <v/>
      </c>
      <c r="V4431">
        <f>SUM(V4428:V4429)</f>
        <v/>
      </c>
      <c r="W4431">
        <f>SUM(W4428:W4429)</f>
        <v/>
      </c>
      <c r="X4431">
        <f>SUM(X4428:X4429)</f>
        <v/>
      </c>
      <c r="Y4431">
        <f>SUM(Y4428:Y4429)</f>
        <v/>
      </c>
      <c r="Z4431">
        <f>SUM(Z4428:Z4429)</f>
        <v/>
      </c>
      <c r="AA4431">
        <f>SUM(AA4428:AA4429)</f>
        <v/>
      </c>
      <c r="AB4431">
        <f>SUM(AB4428:AB4429)</f>
        <v/>
      </c>
      <c r="AC4431">
        <f>SUM(AC4428:AC4429)</f>
        <v/>
      </c>
      <c r="AD4431">
        <f>SUM(AD4428:AD4429)</f>
        <v/>
      </c>
      <c r="AE4431">
        <f>SUM(AE4428:AE4429)</f>
        <v/>
      </c>
      <c r="AF4431">
        <f>SUM(AF4428:AF4429)</f>
        <v/>
      </c>
      <c r="AG4431">
        <f>SUM(AG4428:AG4429)</f>
        <v/>
      </c>
      <c r="AH4431">
        <f>SUM(AH4428:AH4429)</f>
        <v/>
      </c>
      <c r="AI4431">
        <f>SUM(AI4428:AI4429)</f>
        <v/>
      </c>
      <c r="AJ4431">
        <f>SUM(AJ4428:AJ4429)</f>
        <v/>
      </c>
      <c r="AK4431">
        <f>SUM(AK4428:AK4429)</f>
        <v/>
      </c>
      <c r="AL4431">
        <f>SUM(AL4428:AL4429)</f>
        <v/>
      </c>
      <c r="AM4431">
        <f>SUM(AM4428:AM4429)</f>
        <v/>
      </c>
      <c r="AN4431">
        <f>SUM(AN4428:AN4429)</f>
        <v/>
      </c>
      <c r="AO4431">
        <f>SUM(AO4428:AO4429)</f>
        <v/>
      </c>
      <c r="AP4431">
        <f>SUM(AP4428:AP4429)</f>
        <v/>
      </c>
      <c r="AQ4431">
        <f>SUM(AQ4428:AQ4429)</f>
        <v/>
      </c>
      <c r="AR4431">
        <f>SUM(AR4428:AR4429)</f>
        <v/>
      </c>
      <c r="AS4431">
        <f>SUM(AS4428:AS4429)</f>
        <v/>
      </c>
    </row>
    <row r="4432">
      <c r="A4432" t="inlineStr">
        <is>
          <t>Sum check</t>
        </is>
      </c>
      <c r="S4432">
        <f>S4430-S4431</f>
        <v/>
      </c>
      <c r="T4432">
        <f>T4430-T4431</f>
        <v/>
      </c>
      <c r="U4432">
        <f>U4430-U4431</f>
        <v/>
      </c>
      <c r="V4432">
        <f>V4430-V4431</f>
        <v/>
      </c>
      <c r="W4432">
        <f>W4430-W4431</f>
        <v/>
      </c>
      <c r="X4432">
        <f>X4430-X4431</f>
        <v/>
      </c>
      <c r="Y4432">
        <f>Y4430-Y4431</f>
        <v/>
      </c>
      <c r="Z4432">
        <f>Z4430-Z4431</f>
        <v/>
      </c>
      <c r="AA4432">
        <f>AA4430-AA4431</f>
        <v/>
      </c>
      <c r="AB4432">
        <f>AB4430-AB4431</f>
        <v/>
      </c>
      <c r="AC4432">
        <f>AC4430-AC4431</f>
        <v/>
      </c>
      <c r="AD4432">
        <f>AD4430-AD4431</f>
        <v/>
      </c>
      <c r="AE4432">
        <f>AE4430-AE4431</f>
        <v/>
      </c>
      <c r="AF4432">
        <f>AF4430-AF4431</f>
        <v/>
      </c>
      <c r="AG4432">
        <f>AG4430-AG4431</f>
        <v/>
      </c>
      <c r="AH4432">
        <f>AH4430-AH4431</f>
        <v/>
      </c>
      <c r="AI4432">
        <f>AI4430-AI4431</f>
        <v/>
      </c>
      <c r="AJ4432">
        <f>AJ4430-AJ4431</f>
        <v/>
      </c>
      <c r="AK4432">
        <f>AK4430-AK4431</f>
        <v/>
      </c>
      <c r="AL4432">
        <f>AL4430-AL4431</f>
        <v/>
      </c>
      <c r="AM4432">
        <f>AM4430-AM4431</f>
        <v/>
      </c>
      <c r="AN4432">
        <f>AN4430-AN4431</f>
        <v/>
      </c>
      <c r="AO4432">
        <f>AO4430-AO4431</f>
        <v/>
      </c>
      <c r="AP4432">
        <f>AP4430-AP4431</f>
        <v/>
      </c>
      <c r="AQ4432">
        <f>AQ4430-AQ4431</f>
        <v/>
      </c>
      <c r="AR4432">
        <f>AR4430-AR4431</f>
        <v/>
      </c>
      <c r="AS4432">
        <f>AS4430-AS4431</f>
        <v/>
      </c>
    </row>
    <row r="4434">
      <c r="A4434" t="inlineStr">
        <is>
          <t>Invested capital, net / FFO</t>
        </is>
      </c>
      <c r="C4434" t="inlineStr">
        <is>
          <t>Million</t>
        </is>
      </c>
      <c r="D4434" t="inlineStr">
        <is>
          <t>QQQQ</t>
        </is>
      </c>
      <c r="S4434" t="n">
        <v>521</v>
      </c>
      <c r="T4434" t="n">
        <v>1524</v>
      </c>
      <c r="U4434" t="n">
        <v>334</v>
      </c>
      <c r="V4434" t="n">
        <v>417</v>
      </c>
      <c r="W4434" t="n">
        <v>364</v>
      </c>
      <c r="X4434" t="n">
        <v>453</v>
      </c>
      <c r="Y4434" t="n">
        <v>1568</v>
      </c>
      <c r="Z4434" t="n">
        <v>505</v>
      </c>
      <c r="AA4434" t="n">
        <v>405</v>
      </c>
      <c r="AB4434" t="n">
        <v>356</v>
      </c>
      <c r="AC4434" t="n">
        <v>444</v>
      </c>
      <c r="AD4434" t="n">
        <v>1710</v>
      </c>
      <c r="AE4434" t="n">
        <v>397</v>
      </c>
      <c r="AF4434" t="n">
        <v>333</v>
      </c>
      <c r="AG4434" t="n">
        <v>478</v>
      </c>
      <c r="AH4434" t="n">
        <v>644</v>
      </c>
      <c r="AI4434" t="n">
        <v>1852</v>
      </c>
      <c r="AJ4434" t="n">
        <v>364</v>
      </c>
      <c r="AK4434" t="n">
        <v>330</v>
      </c>
      <c r="AL4434" t="n">
        <v>483</v>
      </c>
      <c r="AM4434" t="n">
        <v>685</v>
      </c>
      <c r="AN4434" t="n">
        <v>1862</v>
      </c>
      <c r="AO4434" t="n">
        <v>612</v>
      </c>
      <c r="AP4434" t="n">
        <v>629</v>
      </c>
      <c r="AQ4434" t="n">
        <v>685</v>
      </c>
    </row>
    <row r="4435">
      <c r="A4435" t="inlineStr">
        <is>
          <t>Invested capital, net / FFO-c</t>
        </is>
      </c>
      <c r="S4435">
        <f>SUM(S4430,S4419,S4411,S4404,S4423)</f>
        <v/>
      </c>
      <c r="T4435">
        <f>SUM(T4430,T4419,T4411,T4404,T4423)</f>
        <v/>
      </c>
      <c r="U4435">
        <f>SUM(U4430,U4419,U4411,U4404,U4423)</f>
        <v/>
      </c>
      <c r="V4435">
        <f>SUM(V4430,V4419,V4411,V4404,V4423)</f>
        <v/>
      </c>
      <c r="W4435">
        <f>SUM(W4430,W4419,W4411,W4404,W4423)</f>
        <v/>
      </c>
      <c r="X4435">
        <f>SUM(X4430,X4419,X4411,X4404,X4423)</f>
        <v/>
      </c>
      <c r="Y4435">
        <f>SUM(Y4430,Y4419,Y4411,Y4404,Y4423)</f>
        <v/>
      </c>
      <c r="Z4435">
        <f>SUM(Z4430,Z4419,Z4411,Z4404,Z4423)</f>
        <v/>
      </c>
      <c r="AA4435">
        <f>SUM(AA4430,AA4419,AA4411,AA4404,AA4423)</f>
        <v/>
      </c>
      <c r="AB4435">
        <f>SUM(AB4430,AB4419,AB4411,AB4404,AB4423)</f>
        <v/>
      </c>
      <c r="AC4435">
        <f>SUM(AC4430,AC4419,AC4411,AC4404,AC4423)</f>
        <v/>
      </c>
      <c r="AD4435">
        <f>SUM(AD4430,AD4419,AD4411,AD4404,AD4423)</f>
        <v/>
      </c>
      <c r="AE4435">
        <f>SUM(AE4430,AE4419,AE4411,AE4404,AE4423)</f>
        <v/>
      </c>
      <c r="AF4435">
        <f>SUM(AF4430,AF4419,AF4411,AF4404,AF4423)</f>
        <v/>
      </c>
      <c r="AG4435">
        <f>SUM(AG4430,AG4419,AG4411,AG4404,AG4423)</f>
        <v/>
      </c>
      <c r="AH4435">
        <f>SUM(AH4430,AH4419,AH4411,AH4404,AH4423)</f>
        <v/>
      </c>
      <c r="AI4435">
        <f>SUM(AI4430,AI4419,AI4411,AI4404,AI4423)</f>
        <v/>
      </c>
      <c r="AJ4435">
        <f>SUM(AJ4430,AJ4419,AJ4411,AJ4404,AJ4423)</f>
        <v/>
      </c>
      <c r="AK4435">
        <f>SUM(AK4430,AK4419,AK4411,AK4404,AK4423)</f>
        <v/>
      </c>
      <c r="AL4435">
        <f>SUM(AL4430,AL4419,AL4411,AL4404,AL4423)</f>
        <v/>
      </c>
      <c r="AM4435">
        <f>SUM(AM4430,AM4419,AM4411,AM4404,AM4423)</f>
        <v/>
      </c>
      <c r="AN4435">
        <f>SUM(AN4430,AN4419,AN4411,AN4404,AN4423)</f>
        <v/>
      </c>
      <c r="AO4435">
        <f>SUM(AO4430,AO4419,AO4411,AO4404,AO4423)</f>
        <v/>
      </c>
      <c r="AP4435">
        <f>SUM(AP4430,AP4419,AP4411,AP4404,AP4423)</f>
        <v/>
      </c>
      <c r="AQ4435">
        <f>SUM(AQ4430,AQ4419,AQ4411,AQ4404,AQ4423)</f>
        <v/>
      </c>
    </row>
    <row r="4436">
      <c r="A4436" t="inlineStr">
        <is>
          <t>Sum check</t>
        </is>
      </c>
      <c r="S4436">
        <f>S4434-S4435</f>
        <v/>
      </c>
      <c r="T4436">
        <f>T4434-T4435</f>
        <v/>
      </c>
      <c r="U4436">
        <f>U4434-U4435</f>
        <v/>
      </c>
      <c r="V4436">
        <f>V4434-V4435</f>
        <v/>
      </c>
      <c r="W4436">
        <f>W4434-W4435</f>
        <v/>
      </c>
      <c r="X4436">
        <f>X4434-X4435</f>
        <v/>
      </c>
      <c r="Y4436">
        <f>Y4434-Y4435</f>
        <v/>
      </c>
      <c r="Z4436">
        <f>Z4434-Z4435</f>
        <v/>
      </c>
      <c r="AA4436">
        <f>AA4434-AA4435</f>
        <v/>
      </c>
      <c r="AB4436">
        <f>AB4434-AB4435</f>
        <v/>
      </c>
      <c r="AC4436">
        <f>AC4434-AC4435</f>
        <v/>
      </c>
      <c r="AD4436">
        <f>AD4434-AD4435</f>
        <v/>
      </c>
      <c r="AE4436">
        <f>AE4434-AE4435</f>
        <v/>
      </c>
      <c r="AF4436">
        <f>AF4434-AF4435</f>
        <v/>
      </c>
      <c r="AG4436">
        <f>AG4434-AG4435</f>
        <v/>
      </c>
      <c r="AH4436">
        <f>AH4434-AH4435</f>
        <v/>
      </c>
      <c r="AI4436">
        <f>AI4434-AI4435</f>
        <v/>
      </c>
      <c r="AJ4436">
        <f>AJ4434-AJ4435</f>
        <v/>
      </c>
      <c r="AK4436">
        <f>AK4434-AK4435</f>
        <v/>
      </c>
      <c r="AL4436">
        <f>AL4434-AL4435</f>
        <v/>
      </c>
      <c r="AM4436">
        <f>AM4434-AM4435</f>
        <v/>
      </c>
      <c r="AN4436">
        <f>AN4434-AN4435</f>
        <v/>
      </c>
      <c r="AO4436">
        <f>AO4434-AO4435</f>
        <v/>
      </c>
      <c r="AP4436">
        <f>AP4434-AP4435</f>
        <v/>
      </c>
      <c r="AQ4436">
        <f>AQ4434-AQ4435</f>
        <v/>
      </c>
    </row>
    <row r="4437">
      <c r="A4437" t="inlineStr">
        <is>
          <t>Link check</t>
        </is>
      </c>
    </row>
    <row r="4439">
      <c r="A4439" t="inlineStr">
        <is>
          <t>Invested capital, net /Operating FFO</t>
        </is>
      </c>
      <c r="C4439" t="inlineStr">
        <is>
          <t>Million</t>
        </is>
      </c>
      <c r="D4439" t="inlineStr">
        <is>
          <t>QQQQ</t>
        </is>
      </c>
      <c r="AR4439" t="n">
        <v>1135</v>
      </c>
      <c r="AS4439" t="n">
        <v>4618</v>
      </c>
    </row>
    <row r="4440">
      <c r="A4440" t="inlineStr">
        <is>
          <t>Invested capital, net /Operating FFO-c</t>
        </is>
      </c>
      <c r="AR4440">
        <f>SUM(AR4430,AR4419,AR4395,AR4404)</f>
        <v/>
      </c>
      <c r="AS4440">
        <f>SUM(AS4430,AS4419,AS4395,AS4404)</f>
        <v/>
      </c>
    </row>
    <row r="4441">
      <c r="A4441" t="inlineStr">
        <is>
          <t>Sum check</t>
        </is>
      </c>
      <c r="AR4441">
        <f>AR4439-AR4440</f>
        <v/>
      </c>
      <c r="AS4441">
        <f>AS4439-AS4440</f>
        <v/>
      </c>
    </row>
    <row r="4442">
      <c r="A4442" t="inlineStr">
        <is>
          <t>Link check</t>
        </is>
      </c>
      <c r="AR4442">
        <f>AR4439-AR118</f>
        <v/>
      </c>
      <c r="AS4442">
        <f>AS4439-AS118</f>
        <v/>
      </c>
    </row>
    <row r="4444">
      <c r="A4444" t="inlineStr">
        <is>
          <t>Per share</t>
        </is>
      </c>
      <c r="C4444" t="inlineStr">
        <is>
          <t>Dollar</t>
        </is>
      </c>
      <c r="D4444" t="inlineStr">
        <is>
          <t>QQQQ</t>
        </is>
      </c>
      <c r="S4444" t="n">
        <v>0.49</v>
      </c>
      <c r="T4444" t="n">
        <v>1.41</v>
      </c>
      <c r="U4444" t="n">
        <v>0.3</v>
      </c>
      <c r="V4444" t="n">
        <v>0.39</v>
      </c>
      <c r="W4444" t="n">
        <v>0.33</v>
      </c>
      <c r="X4444" t="n">
        <v>0.43</v>
      </c>
      <c r="Y4444" t="n">
        <v>1.45</v>
      </c>
      <c r="Z4444" t="n">
        <v>0.48</v>
      </c>
      <c r="AA4444" t="n">
        <v>0.38</v>
      </c>
      <c r="AB4444" t="n">
        <v>0.32</v>
      </c>
      <c r="AC4444" t="n">
        <v>0.39</v>
      </c>
      <c r="AD4444" t="n">
        <v>1.57</v>
      </c>
      <c r="AE4444" t="n">
        <v>0.23</v>
      </c>
      <c r="AF4444" t="n">
        <v>0.19</v>
      </c>
      <c r="AG4444" t="n">
        <v>0.29</v>
      </c>
      <c r="AH4444" t="n">
        <v>0.39</v>
      </c>
      <c r="AI4444" t="n">
        <v>1.11</v>
      </c>
      <c r="AJ4444" t="n">
        <v>0.21</v>
      </c>
      <c r="AK4444" t="n">
        <v>0.19</v>
      </c>
      <c r="AL4444" t="n">
        <v>0.28</v>
      </c>
      <c r="AM4444" t="n">
        <v>0.4</v>
      </c>
      <c r="AN4444" t="n">
        <v>1.08</v>
      </c>
      <c r="AO4444" t="n">
        <v>0.35</v>
      </c>
      <c r="AP4444" t="n">
        <v>0.37</v>
      </c>
      <c r="AQ4444" t="n">
        <v>0.4</v>
      </c>
      <c r="AR4444" t="n">
        <v>0.68</v>
      </c>
      <c r="AS4444" t="n">
        <v>2.78</v>
      </c>
    </row>
    <row r="4446">
      <c r="A4446" t="inlineStr">
        <is>
          <t>Invested capital - operating result</t>
        </is>
      </c>
    </row>
    <row r="4447">
      <c r="A4447" t="inlineStr">
        <is>
          <t>Perpetual investments</t>
        </is>
      </c>
    </row>
    <row r="4448">
      <c r="A4448" t="inlineStr">
        <is>
          <t>BAM</t>
        </is>
      </c>
      <c r="C4448" t="inlineStr">
        <is>
          <t>Million</t>
        </is>
      </c>
      <c r="D4448" t="inlineStr">
        <is>
          <t>QQQQ</t>
        </is>
      </c>
      <c r="AR4448" t="n">
        <v>4468</v>
      </c>
    </row>
    <row r="4449">
      <c r="A4449" t="inlineStr">
        <is>
          <t>Perpetual affiliates</t>
        </is>
      </c>
    </row>
    <row r="4450">
      <c r="A4450" t="inlineStr">
        <is>
          <t>BPY</t>
        </is>
      </c>
      <c r="C4450" t="inlineStr">
        <is>
          <t>Million</t>
        </is>
      </c>
      <c r="D4450" t="inlineStr">
        <is>
          <t>QQQQ</t>
        </is>
      </c>
      <c r="S4450" t="n">
        <v>15388</v>
      </c>
      <c r="X4450" t="n">
        <v>15160</v>
      </c>
      <c r="Z4450" t="n">
        <v>15289</v>
      </c>
      <c r="AA4450" t="n">
        <v>15291</v>
      </c>
      <c r="AB4450" t="n">
        <v>15162</v>
      </c>
      <c r="AC4450" t="n">
        <v>15770</v>
      </c>
      <c r="AE4450" t="n">
        <v>15283</v>
      </c>
      <c r="AF4450" t="n">
        <v>14407</v>
      </c>
      <c r="AG4450" t="n">
        <v>15177</v>
      </c>
      <c r="AH4450" t="n">
        <v>15522</v>
      </c>
      <c r="AJ4450" t="n">
        <v>15541</v>
      </c>
      <c r="AK4450" t="n">
        <v>15813</v>
      </c>
    </row>
    <row r="4451">
      <c r="A4451" t="inlineStr">
        <is>
          <t>BPY preferred shares</t>
        </is>
      </c>
      <c r="C4451" t="inlineStr">
        <is>
          <t>Million</t>
        </is>
      </c>
      <c r="D4451" t="inlineStr">
        <is>
          <t>QQQQ</t>
        </is>
      </c>
      <c r="S4451" t="n">
        <v>1265</v>
      </c>
      <c r="X4451" t="n">
        <v>435</v>
      </c>
      <c r="Z4451" t="n">
        <v>166</v>
      </c>
      <c r="AA4451" t="n">
        <v>16</v>
      </c>
      <c r="AB4451" t="n">
        <v>16</v>
      </c>
      <c r="AC4451" t="n">
        <v>16</v>
      </c>
      <c r="AE4451" t="n">
        <v>16</v>
      </c>
      <c r="AF4451" t="n">
        <v>16</v>
      </c>
      <c r="AG4451" t="n">
        <v>16</v>
      </c>
      <c r="AH4451" t="n">
        <v>16</v>
      </c>
      <c r="AJ4451" t="n">
        <v>16</v>
      </c>
      <c r="AK4451" t="n">
        <v>16</v>
      </c>
    </row>
    <row r="4452">
      <c r="A4452" t="inlineStr">
        <is>
          <t>BEP</t>
        </is>
      </c>
      <c r="C4452" t="inlineStr">
        <is>
          <t>Million</t>
        </is>
      </c>
      <c r="D4452" t="inlineStr">
        <is>
          <t>QQQQ</t>
        </is>
      </c>
      <c r="S4452" t="n">
        <v>4143</v>
      </c>
      <c r="X4452" t="n">
        <v>4749</v>
      </c>
      <c r="Z4452" t="n">
        <v>4679</v>
      </c>
      <c r="AA4452" t="n">
        <v>4600</v>
      </c>
      <c r="AB4452" t="n">
        <v>4320</v>
      </c>
      <c r="AC4452" t="n">
        <v>4810</v>
      </c>
      <c r="AE4452" t="n">
        <v>4243</v>
      </c>
      <c r="AF4452" t="n">
        <v>3867</v>
      </c>
      <c r="AG4452" t="n">
        <v>3856</v>
      </c>
      <c r="AH4452" t="n">
        <v>4573</v>
      </c>
      <c r="AJ4452" t="n">
        <v>3956</v>
      </c>
      <c r="AK4452" t="n">
        <v>3911</v>
      </c>
      <c r="AL4452" t="n">
        <v>3619</v>
      </c>
      <c r="AM4452" t="n">
        <v>4641</v>
      </c>
      <c r="AO4452" t="n">
        <v>4702</v>
      </c>
      <c r="AP4452" t="n">
        <v>4446</v>
      </c>
      <c r="AQ4452" t="n">
        <v>4190</v>
      </c>
      <c r="AR4452" t="n">
        <v>4635</v>
      </c>
    </row>
    <row r="4453">
      <c r="A4453" t="inlineStr">
        <is>
          <t>BIP</t>
        </is>
      </c>
      <c r="C4453" t="inlineStr">
        <is>
          <t>Million</t>
        </is>
      </c>
      <c r="D4453" t="inlineStr">
        <is>
          <t>QQQQ</t>
        </is>
      </c>
      <c r="S4453" t="n">
        <v>2098</v>
      </c>
      <c r="X4453" t="n">
        <v>1916</v>
      </c>
      <c r="Z4453" t="n">
        <v>1958</v>
      </c>
      <c r="AA4453" t="n">
        <v>1913</v>
      </c>
      <c r="AB4453" t="n">
        <v>2000</v>
      </c>
      <c r="AC4453" t="n">
        <v>2141</v>
      </c>
      <c r="AE4453" t="n">
        <v>1888</v>
      </c>
      <c r="AF4453" t="n">
        <v>1794</v>
      </c>
      <c r="AG4453" t="n">
        <v>1674</v>
      </c>
      <c r="AH4453" t="n">
        <v>1920</v>
      </c>
      <c r="AJ4453" t="n">
        <v>1874</v>
      </c>
      <c r="AK4453" t="n">
        <v>1939</v>
      </c>
      <c r="AL4453" t="n">
        <v>1915</v>
      </c>
      <c r="AM4453" t="n">
        <v>2696</v>
      </c>
      <c r="AO4453" t="n">
        <v>2713</v>
      </c>
      <c r="AP4453" t="n">
        <v>2564</v>
      </c>
      <c r="AQ4453" t="n">
        <v>2462</v>
      </c>
      <c r="AR4453" t="n">
        <v>2524</v>
      </c>
    </row>
    <row r="4454">
      <c r="A4454" t="inlineStr">
        <is>
          <t>BBU</t>
        </is>
      </c>
      <c r="C4454" t="inlineStr">
        <is>
          <t>Million</t>
        </is>
      </c>
      <c r="D4454" t="inlineStr">
        <is>
          <t>QQQQ</t>
        </is>
      </c>
      <c r="S4454" t="n">
        <v>2064</v>
      </c>
      <c r="X4454" t="n">
        <v>2017</v>
      </c>
      <c r="Z4454" t="n">
        <v>2065</v>
      </c>
      <c r="AA4454" t="n">
        <v>2454</v>
      </c>
      <c r="AB4454" t="n">
        <v>2410</v>
      </c>
      <c r="AC4454" t="n">
        <v>2389</v>
      </c>
      <c r="AE4454" t="n">
        <v>1874</v>
      </c>
      <c r="AF4454" t="n">
        <v>1893</v>
      </c>
      <c r="AG4454" t="n">
        <v>1891</v>
      </c>
      <c r="AH4454" t="n">
        <v>2175</v>
      </c>
      <c r="AJ4454" t="n">
        <v>2562</v>
      </c>
      <c r="AK4454" t="n">
        <v>2735</v>
      </c>
      <c r="AL4454" t="n">
        <v>2706</v>
      </c>
      <c r="AM4454" t="n">
        <v>2803</v>
      </c>
      <c r="AO4454" t="n">
        <v>2829</v>
      </c>
      <c r="AP4454" t="n">
        <v>2768</v>
      </c>
      <c r="AQ4454" t="n">
        <v>2616</v>
      </c>
      <c r="AR4454" t="n">
        <v>2439</v>
      </c>
    </row>
    <row r="4455">
      <c r="A4455" t="inlineStr">
        <is>
          <t>BPG</t>
        </is>
      </c>
      <c r="C4455" t="inlineStr">
        <is>
          <t>Million</t>
        </is>
      </c>
      <c r="D4455" t="inlineStr">
        <is>
          <t>QQQQ</t>
        </is>
      </c>
      <c r="AL4455" t="n">
        <v>30010</v>
      </c>
      <c r="AM4455" t="n">
        <v>32004</v>
      </c>
      <c r="AO4455" t="n">
        <v>32682</v>
      </c>
      <c r="AP4455" t="n">
        <v>31542</v>
      </c>
      <c r="AQ4455" t="n">
        <v>31041</v>
      </c>
      <c r="AR4455" t="n">
        <v>31868</v>
      </c>
    </row>
    <row r="4456">
      <c r="A4456" t="inlineStr">
        <is>
          <t>Corporate cash and financial assets</t>
        </is>
      </c>
      <c r="C4456" t="inlineStr">
        <is>
          <t>Million</t>
        </is>
      </c>
      <c r="D4456" t="inlineStr">
        <is>
          <t>QQQQ</t>
        </is>
      </c>
      <c r="S4456" t="n">
        <v>2255</v>
      </c>
      <c r="X4456" t="n">
        <v>2275</v>
      </c>
      <c r="Z4456" t="n">
        <v>3894</v>
      </c>
      <c r="AA4456" t="n">
        <v>4023</v>
      </c>
      <c r="AB4456" t="n">
        <v>1641</v>
      </c>
      <c r="AC4456" t="n">
        <v>2181</v>
      </c>
      <c r="AE4456" t="n">
        <v>1949</v>
      </c>
      <c r="AF4456" t="n">
        <v>3229</v>
      </c>
      <c r="AG4456" t="n">
        <v>3675</v>
      </c>
      <c r="AH4456" t="n">
        <v>4456</v>
      </c>
      <c r="AJ4456" t="n">
        <v>6234</v>
      </c>
      <c r="AK4456" t="n">
        <v>6199</v>
      </c>
      <c r="AL4456" t="n">
        <v>3042</v>
      </c>
      <c r="AM4456" t="n">
        <v>3522</v>
      </c>
      <c r="AO4456" t="n">
        <v>4107</v>
      </c>
      <c r="AP4456" t="n">
        <v>2680</v>
      </c>
      <c r="AQ4456" t="n">
        <v>3065</v>
      </c>
      <c r="AR4456" t="n">
        <v>2893</v>
      </c>
    </row>
    <row r="4457">
      <c r="A4457" t="inlineStr">
        <is>
          <t>Total</t>
        </is>
      </c>
      <c r="C4457" t="inlineStr">
        <is>
          <t>Million</t>
        </is>
      </c>
      <c r="D4457" t="inlineStr">
        <is>
          <t>QQQQ</t>
        </is>
      </c>
      <c r="AL4457" t="n">
        <v>41292</v>
      </c>
      <c r="AM4457" t="n">
        <v>45666</v>
      </c>
      <c r="AO4457" t="n">
        <v>47033</v>
      </c>
      <c r="AP4457" t="n">
        <v>44000</v>
      </c>
      <c r="AQ4457" t="n">
        <v>43374</v>
      </c>
      <c r="AR4457" t="n">
        <v>44359</v>
      </c>
    </row>
    <row r="4458">
      <c r="A4458" t="inlineStr">
        <is>
          <t>Total-c</t>
        </is>
      </c>
      <c r="AL4458">
        <f>SUM(AL4452:AL4456)</f>
        <v/>
      </c>
      <c r="AM4458">
        <f>SUM(AM4452:AM4456)</f>
        <v/>
      </c>
      <c r="AO4458">
        <f>SUM(AO4452:AO4456)</f>
        <v/>
      </c>
      <c r="AP4458">
        <f>SUM(AP4452:AP4456)</f>
        <v/>
      </c>
      <c r="AQ4458">
        <f>SUM(AQ4452:AQ4456)</f>
        <v/>
      </c>
      <c r="AR4458">
        <f>SUM(AR4452:AR4456)</f>
        <v/>
      </c>
    </row>
    <row r="4459">
      <c r="A4459" t="inlineStr">
        <is>
          <t>Sum check</t>
        </is>
      </c>
      <c r="AL4459">
        <f>AL4457-AL4458</f>
        <v/>
      </c>
      <c r="AM4459">
        <f>AM4457-AM4458</f>
        <v/>
      </c>
      <c r="AO4459">
        <f>AO4457-AO4458</f>
        <v/>
      </c>
      <c r="AP4459">
        <f>AP4457-AP4458</f>
        <v/>
      </c>
      <c r="AQ4459">
        <f>AQ4457-AQ4458</f>
        <v/>
      </c>
      <c r="AR4459">
        <f>AR4457-AR4458</f>
        <v/>
      </c>
    </row>
    <row r="4461">
      <c r="A4461" t="inlineStr">
        <is>
          <t>Other investments</t>
        </is>
      </c>
    </row>
    <row r="4462">
      <c r="A4462" t="inlineStr">
        <is>
          <t>Norbord / west Fraser</t>
        </is>
      </c>
      <c r="C4462" t="inlineStr">
        <is>
          <t>Million</t>
        </is>
      </c>
      <c r="D4462" t="inlineStr">
        <is>
          <t>QQQQ</t>
        </is>
      </c>
      <c r="S4462" t="n">
        <v>1364</v>
      </c>
      <c r="X4462" t="n">
        <v>1287</v>
      </c>
      <c r="Z4462" t="n">
        <v>1267</v>
      </c>
      <c r="AA4462" t="n">
        <v>1230</v>
      </c>
      <c r="AB4462" t="n">
        <v>1202</v>
      </c>
      <c r="AC4462" t="n">
        <v>1185</v>
      </c>
      <c r="AE4462" t="n">
        <v>1168</v>
      </c>
      <c r="AF4462" t="n">
        <v>1167</v>
      </c>
      <c r="AG4462" t="n">
        <v>1239</v>
      </c>
      <c r="AH4462" t="n">
        <v>1327</v>
      </c>
      <c r="AJ4462" t="n">
        <v>712</v>
      </c>
      <c r="AK4462" t="n">
        <v>450</v>
      </c>
      <c r="AL4462" t="n">
        <v>94</v>
      </c>
    </row>
    <row r="4463">
      <c r="A4463" t="inlineStr">
        <is>
          <t>Other</t>
        </is>
      </c>
      <c r="C4463" t="inlineStr">
        <is>
          <t>Million</t>
        </is>
      </c>
      <c r="D4463" t="inlineStr">
        <is>
          <t>QQQQ</t>
        </is>
      </c>
      <c r="S4463" t="n">
        <v>555</v>
      </c>
      <c r="X4463" t="n">
        <v>662</v>
      </c>
      <c r="Z4463" t="n">
        <v>744</v>
      </c>
      <c r="AA4463" t="n">
        <v>664</v>
      </c>
      <c r="AB4463" t="n">
        <v>678</v>
      </c>
      <c r="AC4463" t="n">
        <v>183</v>
      </c>
      <c r="AE4463" t="n">
        <v>132</v>
      </c>
      <c r="AF4463" t="n">
        <v>149</v>
      </c>
      <c r="AG4463" t="n">
        <v>151</v>
      </c>
      <c r="AH4463" t="n">
        <v>154</v>
      </c>
      <c r="AJ4463" t="n">
        <v>144</v>
      </c>
      <c r="AK4463" t="n">
        <v>148</v>
      </c>
    </row>
    <row r="4464">
      <c r="A4464" t="inlineStr">
        <is>
          <t>Total</t>
        </is>
      </c>
      <c r="C4464" t="inlineStr">
        <is>
          <t>Million</t>
        </is>
      </c>
      <c r="D4464" t="inlineStr">
        <is>
          <t>QQQQ</t>
        </is>
      </c>
      <c r="S4464" t="n">
        <v>29132</v>
      </c>
      <c r="X4464" t="n">
        <v>28501</v>
      </c>
      <c r="Z4464" t="n">
        <v>30062</v>
      </c>
      <c r="AA4464" t="n">
        <v>30191</v>
      </c>
      <c r="AB4464" t="n">
        <v>27429</v>
      </c>
      <c r="AC4464" t="n">
        <v>28675</v>
      </c>
      <c r="AE4464" t="n">
        <v>26553</v>
      </c>
      <c r="AF4464" t="n">
        <v>26522</v>
      </c>
      <c r="AG4464" t="n">
        <v>27679</v>
      </c>
      <c r="AH4464" t="n">
        <v>30143</v>
      </c>
      <c r="AJ4464" t="n">
        <v>31039</v>
      </c>
      <c r="AK4464" t="n">
        <v>31211</v>
      </c>
    </row>
    <row r="4465">
      <c r="A4465" t="inlineStr">
        <is>
          <t>Total-c</t>
        </is>
      </c>
      <c r="X4465">
        <f>SUM(X4462:X4463,X4450:X4456)</f>
        <v/>
      </c>
      <c r="Z4465">
        <f>SUM(Z4462:Z4463,Z4450:Z4456)</f>
        <v/>
      </c>
      <c r="AA4465">
        <f>SUM(AA4462:AA4463,AA4450:AA4456)</f>
        <v/>
      </c>
      <c r="AB4465">
        <f>SUM(AB4462:AB4463,AB4450:AB4456)</f>
        <v/>
      </c>
      <c r="AC4465">
        <f>SUM(AC4462:AC4463,AC4450:AC4456)</f>
        <v/>
      </c>
      <c r="AE4465">
        <f>SUM(AE4462:AE4463,AE4450:AE4456)</f>
        <v/>
      </c>
      <c r="AF4465">
        <f>SUM(AF4462:AF4463,AF4450:AF4456)</f>
        <v/>
      </c>
      <c r="AG4465">
        <f>SUM(AG4462:AG4463,AG4450:AG4456)</f>
        <v/>
      </c>
      <c r="AH4465">
        <f>SUM(AH4462:AH4463,AH4450:AH4456)</f>
        <v/>
      </c>
      <c r="AJ4465">
        <f>SUM(AJ4462:AJ4463,AJ4450:AJ4456)</f>
        <v/>
      </c>
      <c r="AK4465">
        <f>SUM(AK4462:AK4463,AK4450:AK4456)</f>
        <v/>
      </c>
    </row>
    <row r="4466">
      <c r="A4466" t="inlineStr">
        <is>
          <t>Sum check</t>
        </is>
      </c>
      <c r="X4466">
        <f>X4464-X4465</f>
        <v/>
      </c>
      <c r="Z4466">
        <f>Z4464-Z4465</f>
        <v/>
      </c>
      <c r="AA4466">
        <f>AA4464-AA4465</f>
        <v/>
      </c>
      <c r="AB4466">
        <f>AB4464-AB4465</f>
        <v/>
      </c>
      <c r="AC4466">
        <f>AC4464-AC4465</f>
        <v/>
      </c>
      <c r="AE4466">
        <f>AE4464-AE4465</f>
        <v/>
      </c>
      <c r="AF4466">
        <f>AF4464-AF4465</f>
        <v/>
      </c>
      <c r="AG4466">
        <f>AG4464-AG4465</f>
        <v/>
      </c>
      <c r="AH4466">
        <f>AH4464-AH4465</f>
        <v/>
      </c>
      <c r="AJ4466">
        <f>AJ4464-AJ4465</f>
        <v/>
      </c>
      <c r="AK4466">
        <f>AK4464-AK4465</f>
        <v/>
      </c>
    </row>
    <row r="4468">
      <c r="A4468" t="inlineStr">
        <is>
          <t>Insurance solutions</t>
        </is>
      </c>
      <c r="C4468" t="inlineStr">
        <is>
          <t>Million</t>
        </is>
      </c>
      <c r="D4468" t="inlineStr">
        <is>
          <t>QQQQ</t>
        </is>
      </c>
      <c r="AP4468" t="n">
        <v>3868</v>
      </c>
      <c r="AQ4468" t="n">
        <v>3868</v>
      </c>
      <c r="AR4468" t="n">
        <v>3996</v>
      </c>
    </row>
    <row r="4469">
      <c r="A4469" t="inlineStr">
        <is>
          <t>Residential</t>
        </is>
      </c>
      <c r="C4469" t="inlineStr">
        <is>
          <t>Million</t>
        </is>
      </c>
      <c r="D4469" t="inlineStr">
        <is>
          <t>QQQQ</t>
        </is>
      </c>
      <c r="S4469" t="n">
        <v>2915</v>
      </c>
      <c r="X4469" t="n">
        <v>2606</v>
      </c>
      <c r="Z4469" t="n">
        <v>2652</v>
      </c>
      <c r="AA4469" t="n">
        <v>2695</v>
      </c>
      <c r="AB4469" t="n">
        <v>2703</v>
      </c>
      <c r="AC4469" t="n">
        <v>2859</v>
      </c>
      <c r="AE4469" t="n">
        <v>2575</v>
      </c>
      <c r="AF4469" t="n">
        <v>2503</v>
      </c>
      <c r="AG4469" t="n">
        <v>2525</v>
      </c>
      <c r="AH4469" t="n">
        <v>2730</v>
      </c>
      <c r="AJ4469" t="n">
        <v>2355</v>
      </c>
      <c r="AK4469" t="n">
        <v>2452</v>
      </c>
      <c r="AL4469" t="n">
        <v>2557</v>
      </c>
      <c r="AM4469" t="n">
        <v>2392</v>
      </c>
      <c r="AO4469" t="n">
        <v>2160</v>
      </c>
      <c r="AP4469" t="n">
        <v>2077</v>
      </c>
      <c r="AQ4469" t="n">
        <v>2049</v>
      </c>
    </row>
    <row r="4470">
      <c r="A4470" t="inlineStr">
        <is>
          <t>Energy contracts</t>
        </is>
      </c>
      <c r="C4470" t="inlineStr">
        <is>
          <t>Million</t>
        </is>
      </c>
      <c r="D4470" t="inlineStr">
        <is>
          <t>QQQQ</t>
        </is>
      </c>
      <c r="S4470" t="n">
        <v>801</v>
      </c>
      <c r="X4470" t="n">
        <v>553</v>
      </c>
      <c r="Z4470" t="n">
        <v>539</v>
      </c>
      <c r="AA4470" t="n">
        <v>472</v>
      </c>
      <c r="AB4470" t="n">
        <v>617</v>
      </c>
      <c r="AC4470" t="n">
        <v>510</v>
      </c>
      <c r="AE4470" t="n">
        <v>546</v>
      </c>
      <c r="AF4470" t="n">
        <v>531</v>
      </c>
      <c r="AG4470" t="n">
        <v>509</v>
      </c>
      <c r="AH4470" t="n">
        <v>581</v>
      </c>
      <c r="AJ4470" t="n">
        <v>609</v>
      </c>
      <c r="AK4470" t="n">
        <v>669</v>
      </c>
      <c r="AL4470" t="n">
        <v>641</v>
      </c>
      <c r="AM4470" t="n">
        <v>623</v>
      </c>
      <c r="AO4470" t="n">
        <v>651</v>
      </c>
      <c r="AP4470" t="n">
        <v>603</v>
      </c>
      <c r="AQ4470" t="n">
        <v>568</v>
      </c>
      <c r="AR4470" t="n">
        <v>639</v>
      </c>
    </row>
    <row r="4471">
      <c r="A4471" t="inlineStr">
        <is>
          <t>Other</t>
        </is>
      </c>
      <c r="C4471" t="inlineStr">
        <is>
          <t>Million</t>
        </is>
      </c>
      <c r="D4471" t="inlineStr">
        <is>
          <t>QQQQ</t>
        </is>
      </c>
      <c r="S4471" t="n">
        <v>1081</v>
      </c>
      <c r="X4471" t="n">
        <v>3155</v>
      </c>
      <c r="Z4471" t="n">
        <v>3385</v>
      </c>
      <c r="AA4471" t="n">
        <v>3353</v>
      </c>
      <c r="AB4471" t="n">
        <v>3956</v>
      </c>
      <c r="AC4471" t="n">
        <v>4655</v>
      </c>
      <c r="AE4471" t="n">
        <v>4753</v>
      </c>
      <c r="AF4471" t="n">
        <v>4872</v>
      </c>
      <c r="AG4471" t="n">
        <v>5216</v>
      </c>
      <c r="AH4471" t="n">
        <v>6002</v>
      </c>
      <c r="AJ4471" t="n">
        <v>6574</v>
      </c>
      <c r="AK4471" t="n">
        <v>7166</v>
      </c>
      <c r="AL4471" t="n">
        <v>3234</v>
      </c>
      <c r="AM4471" t="n">
        <v>3175</v>
      </c>
      <c r="AO4471" t="n">
        <v>3093</v>
      </c>
      <c r="AP4471" t="n">
        <v>2100</v>
      </c>
      <c r="AQ4471" t="n">
        <v>1043</v>
      </c>
      <c r="AR4471" t="n">
        <v>2855</v>
      </c>
    </row>
    <row r="4472">
      <c r="A4472" t="inlineStr">
        <is>
          <t>Total</t>
        </is>
      </c>
      <c r="C4472" t="inlineStr">
        <is>
          <t>Million</t>
        </is>
      </c>
      <c r="D4472" t="inlineStr">
        <is>
          <t>QQQQ</t>
        </is>
      </c>
      <c r="AL4472" t="n">
        <v>6526</v>
      </c>
      <c r="AM4472" t="n">
        <v>6190</v>
      </c>
      <c r="AO4472" t="n">
        <v>5904</v>
      </c>
      <c r="AP4472" t="n">
        <v>8648</v>
      </c>
      <c r="AQ4472" t="n">
        <v>7528</v>
      </c>
      <c r="AR4472" t="n">
        <v>7490</v>
      </c>
    </row>
    <row r="4473">
      <c r="A4473" t="inlineStr">
        <is>
          <t>Total-c</t>
        </is>
      </c>
      <c r="AL4473">
        <f>SUM(AL4468:AL4471,AL4462)</f>
        <v/>
      </c>
      <c r="AM4473">
        <f>SUM(AM4468:AM4471,AM4462)</f>
        <v/>
      </c>
      <c r="AO4473">
        <f>SUM(AO4468:AO4471,AO4462)</f>
        <v/>
      </c>
      <c r="AP4473">
        <f>SUM(AP4468:AP4471,AP4462)</f>
        <v/>
      </c>
      <c r="AQ4473">
        <f>SUM(AQ4468:AQ4471,AQ4462)</f>
        <v/>
      </c>
      <c r="AR4473">
        <f>SUM(AR4468:AR4471,AR4462)</f>
        <v/>
      </c>
    </row>
    <row r="4474">
      <c r="A4474" t="inlineStr">
        <is>
          <t>Sum check</t>
        </is>
      </c>
      <c r="AL4474">
        <f>AL4472-AL4473</f>
        <v/>
      </c>
      <c r="AM4474">
        <f>AM4472-AM4473</f>
        <v/>
      </c>
      <c r="AO4474">
        <f>AO4472-AO4473</f>
        <v/>
      </c>
      <c r="AP4474">
        <f>AP4472-AP4473</f>
        <v/>
      </c>
      <c r="AQ4474">
        <f>AQ4472-AQ4473</f>
        <v/>
      </c>
      <c r="AR4474">
        <f>AR4472-AR4473</f>
        <v/>
      </c>
    </row>
    <row r="4476">
      <c r="A4476" t="inlineStr">
        <is>
          <t>Total (excluding Norbord/west Fraser)</t>
        </is>
      </c>
      <c r="C4476" t="inlineStr">
        <is>
          <t>Million</t>
        </is>
      </c>
      <c r="D4476" t="inlineStr">
        <is>
          <t>QQQQ</t>
        </is>
      </c>
      <c r="S4476" t="n">
        <v>4797</v>
      </c>
      <c r="X4476" t="n">
        <v>6314</v>
      </c>
      <c r="Z4476" t="n">
        <v>6576</v>
      </c>
      <c r="AA4476" t="n">
        <v>6520</v>
      </c>
      <c r="AB4476" t="n">
        <v>7276</v>
      </c>
      <c r="AC4476" t="n">
        <v>8024</v>
      </c>
      <c r="AE4476" t="n">
        <v>7874</v>
      </c>
      <c r="AF4476" t="n">
        <v>7906</v>
      </c>
      <c r="AG4476" t="n">
        <v>8250</v>
      </c>
      <c r="AH4476" t="n">
        <v>9313</v>
      </c>
      <c r="AJ4476" t="n">
        <v>9538</v>
      </c>
      <c r="AK4476" t="n">
        <v>10287</v>
      </c>
    </row>
    <row r="4477">
      <c r="A4477" t="inlineStr">
        <is>
          <t>Total (excluding Norbord/west Fraser)-c</t>
        </is>
      </c>
      <c r="S4477">
        <f>SUM(S4469:S4471)</f>
        <v/>
      </c>
      <c r="X4477">
        <f>SUM(X4469:X4471)</f>
        <v/>
      </c>
      <c r="Z4477">
        <f>SUM(Z4469:Z4471)</f>
        <v/>
      </c>
      <c r="AA4477">
        <f>SUM(AA4469:AA4471)</f>
        <v/>
      </c>
      <c r="AB4477">
        <f>SUM(AB4469:AB4471)</f>
        <v/>
      </c>
      <c r="AC4477">
        <f>SUM(AC4469:AC4471)</f>
        <v/>
      </c>
      <c r="AE4477">
        <f>SUM(AE4469:AE4471)</f>
        <v/>
      </c>
      <c r="AF4477">
        <f>SUM(AF4469:AF4471)</f>
        <v/>
      </c>
      <c r="AG4477">
        <f>SUM(AG4469:AG4471)</f>
        <v/>
      </c>
      <c r="AH4477">
        <f>SUM(AH4469:AH4471)</f>
        <v/>
      </c>
      <c r="AJ4477">
        <f>SUM(AJ4469:AJ4471)</f>
        <v/>
      </c>
      <c r="AK4477">
        <f>SUM(AK4469:AK4471)</f>
        <v/>
      </c>
    </row>
    <row r="4478">
      <c r="A4478" t="inlineStr">
        <is>
          <t>Sum check</t>
        </is>
      </c>
      <c r="S4478">
        <f>S4476-S4477</f>
        <v/>
      </c>
      <c r="X4478">
        <f>X4476-X4477</f>
        <v/>
      </c>
      <c r="Z4478">
        <f>Z4476-Z4477</f>
        <v/>
      </c>
      <c r="AA4478">
        <f>AA4476-AA4477</f>
        <v/>
      </c>
      <c r="AB4478">
        <f>AB4476-AB4477</f>
        <v/>
      </c>
      <c r="AC4478">
        <f>AC4476-AC4477</f>
        <v/>
      </c>
      <c r="AE4478">
        <f>AE4476-AE4477</f>
        <v/>
      </c>
      <c r="AF4478">
        <f>AF4476-AF4477</f>
        <v/>
      </c>
      <c r="AG4478">
        <f>AG4476-AG4477</f>
        <v/>
      </c>
      <c r="AH4478">
        <f>AH4476-AH4477</f>
        <v/>
      </c>
      <c r="AJ4478">
        <f>AJ4476-AJ4477</f>
        <v/>
      </c>
      <c r="AK4478">
        <f>AK4476-AK4477</f>
        <v/>
      </c>
    </row>
    <row r="4480">
      <c r="A4480" t="inlineStr">
        <is>
          <t>Corporate borrowings / interest expense</t>
        </is>
      </c>
      <c r="C4480" t="inlineStr">
        <is>
          <t>Million</t>
        </is>
      </c>
      <c r="D4480" t="inlineStr">
        <is>
          <t>QQQQ</t>
        </is>
      </c>
      <c r="S4480" t="n">
        <v>-5659</v>
      </c>
      <c r="X4480" t="n">
        <v>-6409</v>
      </c>
      <c r="Z4480" t="n">
        <v>-7459</v>
      </c>
      <c r="AA4480" t="n">
        <v>-7060</v>
      </c>
      <c r="AB4480" t="n">
        <v>-7035</v>
      </c>
      <c r="AC4480" t="n">
        <v>-7083</v>
      </c>
      <c r="AE4480" t="n">
        <v>-7235</v>
      </c>
      <c r="AF4480" t="n">
        <v>-8051</v>
      </c>
      <c r="AG4480" t="n">
        <v>-8587</v>
      </c>
      <c r="AH4480" t="n">
        <v>-9077</v>
      </c>
      <c r="AJ4480" t="n">
        <v>-9102</v>
      </c>
      <c r="AK4480" t="n">
        <v>-9145</v>
      </c>
      <c r="AL4480" t="n">
        <v>-10309</v>
      </c>
      <c r="AM4480" t="n">
        <v>-10875</v>
      </c>
      <c r="AO4480" t="n">
        <v>-11154</v>
      </c>
      <c r="AP4480" t="n">
        <v>-12054</v>
      </c>
      <c r="AQ4480" t="n">
        <v>-11296</v>
      </c>
      <c r="AR4480" t="n">
        <v>-11390</v>
      </c>
    </row>
    <row r="4481">
      <c r="A4481" t="inlineStr">
        <is>
          <t>Working capital / corporate costs and taxes</t>
        </is>
      </c>
      <c r="C4481" t="inlineStr">
        <is>
          <t>Million</t>
        </is>
      </c>
      <c r="D4481" t="inlineStr">
        <is>
          <t>QQQQ</t>
        </is>
      </c>
      <c r="S4481" t="n">
        <v>-338</v>
      </c>
      <c r="X4481" t="n">
        <v>1081</v>
      </c>
      <c r="Z4481" t="n">
        <v>1035</v>
      </c>
      <c r="AA4481" t="n">
        <v>826</v>
      </c>
      <c r="AB4481" t="n">
        <v>924</v>
      </c>
      <c r="AC4481" t="n">
        <v>470</v>
      </c>
      <c r="AE4481" t="n">
        <v>732</v>
      </c>
      <c r="AF4481" t="n">
        <v>743</v>
      </c>
      <c r="AG4481" t="n">
        <v>895</v>
      </c>
      <c r="AH4481" t="n">
        <v>742</v>
      </c>
      <c r="AJ4481" t="n">
        <v>829</v>
      </c>
      <c r="AK4481" t="n">
        <v>483</v>
      </c>
      <c r="AL4481" t="n">
        <v>787</v>
      </c>
      <c r="AM4481" t="n">
        <v>699</v>
      </c>
      <c r="AO4481" t="n">
        <v>1128</v>
      </c>
      <c r="AP4481" t="n">
        <v>679</v>
      </c>
      <c r="AQ4481" t="n">
        <v>496</v>
      </c>
      <c r="AR4481" t="n">
        <v>-944</v>
      </c>
    </row>
    <row r="4482">
      <c r="A4482" t="inlineStr">
        <is>
          <t>Perpetual preferred shares</t>
        </is>
      </c>
      <c r="C4482" t="inlineStr">
        <is>
          <t>Million</t>
        </is>
      </c>
      <c r="D4482" t="inlineStr">
        <is>
          <t>QQQQ</t>
        </is>
      </c>
      <c r="S4482" t="n">
        <v>-4192</v>
      </c>
      <c r="X4482" t="n">
        <v>-4168</v>
      </c>
      <c r="Z4482" t="n">
        <v>-4149</v>
      </c>
      <c r="AA4482" t="n">
        <v>-4146</v>
      </c>
      <c r="AB4482" t="n">
        <v>-4145</v>
      </c>
      <c r="AC4482" t="n">
        <v>-4145</v>
      </c>
      <c r="AE4482" t="n">
        <v>-4145</v>
      </c>
      <c r="AF4482" t="n">
        <v>-4145</v>
      </c>
      <c r="AG4482" t="n">
        <v>-4145</v>
      </c>
      <c r="AH4482" t="n">
        <v>-4375</v>
      </c>
      <c r="AJ4482" t="n">
        <v>-4375</v>
      </c>
      <c r="AK4482" t="n">
        <v>-4375</v>
      </c>
      <c r="AL4482" t="n">
        <v>-4375</v>
      </c>
      <c r="AM4482" t="n">
        <v>-4375</v>
      </c>
      <c r="AO4482" t="n">
        <v>-4375</v>
      </c>
      <c r="AP4482" t="n">
        <v>-4375</v>
      </c>
      <c r="AQ4482" t="n">
        <v>-4375</v>
      </c>
      <c r="AR4482" t="n">
        <v>-4375</v>
      </c>
    </row>
    <row r="4483">
      <c r="A4483" t="inlineStr">
        <is>
          <t>Total</t>
        </is>
      </c>
      <c r="C4483" t="inlineStr">
        <is>
          <t>Million</t>
        </is>
      </c>
      <c r="D4483" t="inlineStr">
        <is>
          <t>QQQQ</t>
        </is>
      </c>
      <c r="S4483" t="n">
        <v>-10189</v>
      </c>
      <c r="X4483" t="n">
        <v>-9496</v>
      </c>
      <c r="Z4483" t="n">
        <v>-10573</v>
      </c>
      <c r="AA4483" t="n">
        <v>-10380</v>
      </c>
      <c r="AB4483" t="n">
        <v>-10256</v>
      </c>
      <c r="AC4483" t="n">
        <v>-10758</v>
      </c>
      <c r="AE4483" t="n">
        <v>-10648</v>
      </c>
      <c r="AF4483" t="n">
        <v>-11453</v>
      </c>
      <c r="AG4483" t="n">
        <v>-11837</v>
      </c>
      <c r="AH4483" t="n">
        <v>-12710</v>
      </c>
      <c r="AJ4483" t="n">
        <v>-12648</v>
      </c>
      <c r="AK4483" t="n">
        <v>-13037</v>
      </c>
      <c r="AL4483" t="n">
        <v>-13897</v>
      </c>
      <c r="AM4483" t="n">
        <v>-14551</v>
      </c>
      <c r="AO4483" t="n">
        <v>-14401</v>
      </c>
      <c r="AP4483" t="n">
        <v>-15750</v>
      </c>
      <c r="AQ4483" t="n">
        <v>-15175</v>
      </c>
      <c r="AR4483" t="n">
        <v>-16709</v>
      </c>
    </row>
    <row r="4484">
      <c r="A4484" t="inlineStr">
        <is>
          <t>Total-c</t>
        </is>
      </c>
      <c r="X4484">
        <f>SUM(X4480:X4482)</f>
        <v/>
      </c>
      <c r="Z4484">
        <f>SUM(Z4480:Z4482)</f>
        <v/>
      </c>
      <c r="AA4484">
        <f>SUM(AA4480:AA4482)</f>
        <v/>
      </c>
      <c r="AB4484">
        <f>SUM(AB4480:AB4482)</f>
        <v/>
      </c>
      <c r="AC4484">
        <f>SUM(AC4480:AC4482)</f>
        <v/>
      </c>
      <c r="AE4484">
        <f>SUM(AE4480:AE4482)</f>
        <v/>
      </c>
      <c r="AF4484">
        <f>SUM(AF4480:AF4482)</f>
        <v/>
      </c>
      <c r="AG4484">
        <f>SUM(AG4480:AG4482)</f>
        <v/>
      </c>
      <c r="AH4484">
        <f>SUM(AH4480:AH4482)</f>
        <v/>
      </c>
      <c r="AJ4484">
        <f>SUM(AJ4480:AJ4482)</f>
        <v/>
      </c>
      <c r="AK4484">
        <f>SUM(AK4480:AK4482)</f>
        <v/>
      </c>
      <c r="AL4484">
        <f>SUM(AL4480:AL4482)</f>
        <v/>
      </c>
      <c r="AM4484">
        <f>SUM(AM4480:AM4482)</f>
        <v/>
      </c>
      <c r="AO4484">
        <f>SUM(AO4480:AO4482)</f>
        <v/>
      </c>
      <c r="AP4484">
        <f>SUM(AP4480:AP4482)</f>
        <v/>
      </c>
      <c r="AQ4484">
        <f>SUM(AQ4480:AQ4482)</f>
        <v/>
      </c>
      <c r="AR4484">
        <f>SUM(AR4480:AR4482)</f>
        <v/>
      </c>
    </row>
    <row r="4485">
      <c r="A4485" t="inlineStr">
        <is>
          <t>Sum check</t>
        </is>
      </c>
      <c r="X4485">
        <f>X4483-X4484</f>
        <v/>
      </c>
      <c r="Z4485">
        <f>Z4483-Z4484</f>
        <v/>
      </c>
      <c r="AA4485">
        <f>AA4483-AA4484</f>
        <v/>
      </c>
      <c r="AB4485">
        <f>AB4483-AB4484</f>
        <v/>
      </c>
      <c r="AC4485">
        <f>AC4483-AC4484</f>
        <v/>
      </c>
      <c r="AE4485">
        <f>AE4483-AE4484</f>
        <v/>
      </c>
      <c r="AF4485">
        <f>AF4483-AF4484</f>
        <v/>
      </c>
      <c r="AG4485">
        <f>AG4483-AG4484</f>
        <v/>
      </c>
      <c r="AH4485">
        <f>AH4483-AH4484</f>
        <v/>
      </c>
      <c r="AJ4485">
        <f>AJ4483-AJ4484</f>
        <v/>
      </c>
      <c r="AK4485">
        <f>AK4483-AK4484</f>
        <v/>
      </c>
      <c r="AL4485">
        <f>AL4483-AL4484</f>
        <v/>
      </c>
      <c r="AM4485">
        <f>AM4483-AM4484</f>
        <v/>
      </c>
      <c r="AO4485">
        <f>AO4483-AO4484</f>
        <v/>
      </c>
      <c r="AP4485">
        <f>AP4483-AP4484</f>
        <v/>
      </c>
      <c r="AQ4485">
        <f>AQ4483-AQ4484</f>
        <v/>
      </c>
      <c r="AR4485">
        <f>AR4483-AR4484</f>
        <v/>
      </c>
    </row>
    <row r="4487">
      <c r="A4487" t="inlineStr">
        <is>
          <t>Invested capital, net / FFO</t>
        </is>
      </c>
      <c r="C4487" t="inlineStr">
        <is>
          <t>Million</t>
        </is>
      </c>
      <c r="D4487" t="inlineStr">
        <is>
          <t>QQQQ</t>
        </is>
      </c>
      <c r="S4487" t="n">
        <v>23740</v>
      </c>
      <c r="X4487" t="n">
        <v>25319</v>
      </c>
      <c r="Z4487" t="n">
        <v>26065</v>
      </c>
      <c r="AA4487" t="n">
        <v>26331</v>
      </c>
      <c r="AB4487" t="n">
        <v>24449</v>
      </c>
      <c r="AC4487" t="n">
        <v>25941</v>
      </c>
      <c r="AE4487" t="n">
        <v>23779</v>
      </c>
      <c r="AF4487" t="n">
        <v>22975</v>
      </c>
      <c r="AG4487" t="n">
        <v>24092</v>
      </c>
      <c r="AH4487" t="n">
        <v>26746</v>
      </c>
      <c r="AJ4487" t="n">
        <v>27929</v>
      </c>
      <c r="AK4487" t="n">
        <v>28461</v>
      </c>
      <c r="AL4487" t="n">
        <v>33921</v>
      </c>
      <c r="AM4487" t="n">
        <v>37305</v>
      </c>
      <c r="AO4487" t="n">
        <v>38536</v>
      </c>
      <c r="AP4487" t="n">
        <v>36898</v>
      </c>
      <c r="AQ4487" t="n">
        <v>35727</v>
      </c>
      <c r="AR4487" t="n">
        <v>39608</v>
      </c>
    </row>
    <row r="4488">
      <c r="A4488" t="inlineStr">
        <is>
          <t>Invested capital, net / FFO-c</t>
        </is>
      </c>
      <c r="S4488">
        <f>SUM(S4483,S4476,S4464,S4472,S4457,S4448)</f>
        <v/>
      </c>
      <c r="X4488">
        <f>SUM(X4483,X4476,X4464,X4472,X4457,X4448)</f>
        <v/>
      </c>
      <c r="Z4488">
        <f>SUM(Z4483,Z4476,Z4464,Z4472,Z4457,Z4448)</f>
        <v/>
      </c>
      <c r="AA4488">
        <f>SUM(AA4483,AA4476,AA4464,AA4472,AA4457,AA4448)</f>
        <v/>
      </c>
      <c r="AB4488">
        <f>SUM(AB4483,AB4476,AB4464,AB4472,AB4457,AB4448)</f>
        <v/>
      </c>
      <c r="AC4488">
        <f>SUM(AC4483,AC4476,AC4464,AC4472,AC4457,AC4448)</f>
        <v/>
      </c>
      <c r="AE4488">
        <f>SUM(AE4483,AE4476,AE4464,AE4472,AE4457,AE4448)</f>
        <v/>
      </c>
      <c r="AF4488">
        <f>SUM(AF4483,AF4476,AF4464,AF4472,AF4457,AF4448)</f>
        <v/>
      </c>
      <c r="AG4488">
        <f>SUM(AG4483,AG4476,AG4464,AG4472,AG4457,AG4448)</f>
        <v/>
      </c>
      <c r="AH4488">
        <f>SUM(AH4483,AH4476,AH4464,AH4472,AH4457,AH4448)</f>
        <v/>
      </c>
      <c r="AJ4488">
        <f>SUM(AJ4483,AJ4476,AJ4464,AJ4472,AJ4457,AJ4448)</f>
        <v/>
      </c>
      <c r="AK4488">
        <f>SUM(AK4483,AK4476,AK4464,AK4472,AK4457,AK4448)</f>
        <v/>
      </c>
      <c r="AL4488">
        <f>SUM(AL4483,AL4476,AL4464,AL4472,AL4457,AL4448)</f>
        <v/>
      </c>
      <c r="AM4488">
        <f>SUM(AM4483,AM4476,AM4464,AM4472,AM4457,AM4448)</f>
        <v/>
      </c>
      <c r="AO4488">
        <f>SUM(AO4483,AO4476,AO4464,AO4472,AO4457,AO4448)</f>
        <v/>
      </c>
      <c r="AP4488">
        <f>SUM(AP4483,AP4476,AP4464,AP4472,AP4457,AP4448)</f>
        <v/>
      </c>
      <c r="AQ4488">
        <f>SUM(AQ4483,AQ4476,AQ4464,AQ4472,AQ4457,AQ4448)</f>
        <v/>
      </c>
      <c r="AR4488">
        <f>SUM(AR4483,AR4476,AR4464,AR4472,AR4457,AR4448)</f>
        <v/>
      </c>
    </row>
    <row r="4489">
      <c r="A4489" t="inlineStr">
        <is>
          <t>Sum check</t>
        </is>
      </c>
      <c r="S4489">
        <f>S4487-S4488</f>
        <v/>
      </c>
      <c r="X4489">
        <f>X4487-X4488</f>
        <v/>
      </c>
      <c r="Z4489">
        <f>Z4487-Z4488</f>
        <v/>
      </c>
      <c r="AA4489">
        <f>AA4487-AA4488</f>
        <v/>
      </c>
      <c r="AB4489">
        <f>AB4487-AB4488</f>
        <v/>
      </c>
      <c r="AC4489">
        <f>AC4487-AC4488</f>
        <v/>
      </c>
      <c r="AE4489">
        <f>AE4487-AE4488</f>
        <v/>
      </c>
      <c r="AF4489">
        <f>AF4487-AF4488</f>
        <v/>
      </c>
      <c r="AG4489">
        <f>AG4487-AG4488</f>
        <v/>
      </c>
      <c r="AH4489">
        <f>AH4487-AH4488</f>
        <v/>
      </c>
      <c r="AJ4489">
        <f>AJ4487-AJ4488</f>
        <v/>
      </c>
      <c r="AK4489">
        <f>AK4487-AK4488</f>
        <v/>
      </c>
      <c r="AL4489">
        <f>AL4487-AL4488</f>
        <v/>
      </c>
      <c r="AM4489">
        <f>AM4487-AM4488</f>
        <v/>
      </c>
      <c r="AO4489">
        <f>AO4487-AO4488</f>
        <v/>
      </c>
      <c r="AP4489">
        <f>AP4487-AP4488</f>
        <v/>
      </c>
      <c r="AQ4489">
        <f>AQ4487-AQ4488</f>
        <v/>
      </c>
      <c r="AR4489">
        <f>AR4487-AR4488</f>
        <v/>
      </c>
    </row>
    <row r="4490">
      <c r="A4490" t="inlineStr">
        <is>
          <t>Link check</t>
        </is>
      </c>
      <c r="X4490">
        <f>X4487-X3467</f>
        <v/>
      </c>
      <c r="Z4490">
        <f>Z4487-Z3467</f>
        <v/>
      </c>
      <c r="AA4490">
        <f>AA4487-AA3467</f>
        <v/>
      </c>
      <c r="AB4490">
        <f>AB4487-AB3467</f>
        <v/>
      </c>
      <c r="AC4490">
        <f>AC4487-AC3467</f>
        <v/>
      </c>
      <c r="AE4490">
        <f>AE4487-AE3467</f>
        <v/>
      </c>
      <c r="AF4490">
        <f>AF4487-AF3467</f>
        <v/>
      </c>
      <c r="AG4490">
        <f>AG4487-AG3467</f>
        <v/>
      </c>
      <c r="AH4490">
        <f>AH4487-AH3467</f>
        <v/>
      </c>
      <c r="AJ4490">
        <f>AJ4487-AJ3467</f>
        <v/>
      </c>
      <c r="AK4490">
        <f>AK4487-AK3467</f>
        <v/>
      </c>
      <c r="AL4490">
        <f>AL4487-AL3467</f>
        <v/>
      </c>
      <c r="AM4490">
        <f>AM4487-AM3467</f>
        <v/>
      </c>
      <c r="AO4490">
        <f>AO4487-AO3467</f>
        <v/>
      </c>
      <c r="AP4490">
        <f>AP4487-AP3467</f>
        <v/>
      </c>
      <c r="AQ4490">
        <f>AQ4487-AQ3467</f>
        <v/>
      </c>
      <c r="AR4490">
        <f>AR4487-AR3467</f>
        <v/>
      </c>
    </row>
    <row r="4492">
      <c r="A4492" t="inlineStr">
        <is>
          <t>Per share</t>
        </is>
      </c>
      <c r="C4492" t="inlineStr">
        <is>
          <t>Dollar</t>
        </is>
      </c>
      <c r="D4492" t="inlineStr">
        <is>
          <t>QQQQ</t>
        </is>
      </c>
      <c r="S4492" t="n">
        <v>23.59</v>
      </c>
      <c r="X4492" t="n">
        <v>25.39</v>
      </c>
      <c r="Z4492" t="n">
        <v>25.94</v>
      </c>
      <c r="AA4492" t="n">
        <v>26.25</v>
      </c>
      <c r="AB4492" t="n">
        <v>23.19</v>
      </c>
      <c r="AC4492" t="n">
        <v>24.64</v>
      </c>
      <c r="AE4492" t="n">
        <v>15.13</v>
      </c>
      <c r="AF4492" t="n">
        <v>14.62</v>
      </c>
      <c r="AG4492" t="n">
        <v>15.34</v>
      </c>
      <c r="AH4492" t="n">
        <v>17</v>
      </c>
      <c r="AJ4492" t="n">
        <v>17.71</v>
      </c>
      <c r="AK4492" t="n">
        <v>17.93</v>
      </c>
      <c r="AL4492" t="n">
        <v>20.55</v>
      </c>
      <c r="AM4492" t="n">
        <v>22.59</v>
      </c>
      <c r="AO4492" t="n">
        <v>23.34</v>
      </c>
      <c r="AP4492" t="n">
        <v>22.52</v>
      </c>
      <c r="AQ4492" t="n">
        <v>21.85</v>
      </c>
      <c r="AR4492" t="n">
        <v>24.32</v>
      </c>
    </row>
    <row r="4494">
      <c r="A4494" t="inlineStr">
        <is>
          <t>Fair value changes and income taxes and their impact</t>
        </is>
      </c>
    </row>
    <row r="4495">
      <c r="A4495" t="inlineStr">
        <is>
          <t>Fair value changes</t>
        </is>
      </c>
      <c r="C4495" t="inlineStr">
        <is>
          <t>Million</t>
        </is>
      </c>
      <c r="D4495" t="inlineStr">
        <is>
          <t>QQQQ</t>
        </is>
      </c>
      <c r="E4495" t="inlineStr">
        <is>
          <t>Yes</t>
        </is>
      </c>
      <c r="F4495" t="n">
        <v>1113</v>
      </c>
      <c r="G4495" t="n">
        <v>70</v>
      </c>
      <c r="H4495" t="n">
        <v>389</v>
      </c>
      <c r="I4495" t="n">
        <v>594</v>
      </c>
      <c r="K4495" t="n">
        <v>352</v>
      </c>
      <c r="L4495" t="n">
        <v>65</v>
      </c>
      <c r="M4495" t="n">
        <v>-59</v>
      </c>
      <c r="N4495" t="n">
        <v>-488</v>
      </c>
      <c r="P4495" t="n">
        <v>-204</v>
      </c>
      <c r="Q4495" t="n">
        <v>213</v>
      </c>
      <c r="R4495" t="n">
        <v>132</v>
      </c>
      <c r="S4495" t="n">
        <v>280</v>
      </c>
      <c r="U4495" t="n">
        <v>572</v>
      </c>
      <c r="V4495" t="n">
        <v>833</v>
      </c>
      <c r="W4495" t="n">
        <v>132</v>
      </c>
      <c r="X4495" t="n">
        <v>257</v>
      </c>
      <c r="Z4495" t="n">
        <v>169</v>
      </c>
      <c r="AA4495" t="n">
        <v>-1398</v>
      </c>
      <c r="AB4495" t="n">
        <v>394</v>
      </c>
      <c r="AC4495" t="n">
        <v>4</v>
      </c>
      <c r="AE4495" t="n">
        <v>-414</v>
      </c>
      <c r="AF4495" t="n">
        <v>-1153</v>
      </c>
      <c r="AG4495" t="n">
        <v>-31</v>
      </c>
      <c r="AH4495" t="n">
        <v>175</v>
      </c>
      <c r="AJ4495" t="n">
        <v>2094</v>
      </c>
      <c r="AK4495" t="n">
        <v>377</v>
      </c>
      <c r="AL4495" t="n">
        <v>700</v>
      </c>
      <c r="AM4495" t="n">
        <v>1980</v>
      </c>
      <c r="AO4495" t="n">
        <v>1780</v>
      </c>
      <c r="AP4495" t="n">
        <v>-397</v>
      </c>
      <c r="AQ4495" t="n">
        <v>-549</v>
      </c>
      <c r="AR4495" t="n">
        <v>-1811</v>
      </c>
      <c r="AT4495" t="n">
        <v>38</v>
      </c>
    </row>
    <row r="4496">
      <c r="A4496" t="inlineStr">
        <is>
          <t>Link check</t>
        </is>
      </c>
      <c r="F4496">
        <f>F4495-F1189</f>
        <v/>
      </c>
      <c r="G4496">
        <f>G4495-G1189</f>
        <v/>
      </c>
      <c r="H4496">
        <f>H4495-H1189</f>
        <v/>
      </c>
      <c r="I4496">
        <f>I4495-I1189</f>
        <v/>
      </c>
      <c r="K4496">
        <f>K4495-K1189</f>
        <v/>
      </c>
      <c r="L4496">
        <f>L4495-L1189</f>
        <v/>
      </c>
      <c r="M4496">
        <f>M4495-M1189</f>
        <v/>
      </c>
      <c r="N4496">
        <f>N4495-N1189</f>
        <v/>
      </c>
      <c r="P4496">
        <f>P4495-P1189</f>
        <v/>
      </c>
      <c r="Q4496">
        <f>Q4495-Q1189</f>
        <v/>
      </c>
      <c r="R4496">
        <f>R4495-R1189</f>
        <v/>
      </c>
      <c r="S4496">
        <f>S4495-S1189</f>
        <v/>
      </c>
      <c r="U4496">
        <f>U4495-U1189</f>
        <v/>
      </c>
      <c r="V4496">
        <f>V4495-V1189</f>
        <v/>
      </c>
      <c r="W4496">
        <f>W4495-W1189</f>
        <v/>
      </c>
      <c r="X4496">
        <f>X4495-X1189</f>
        <v/>
      </c>
      <c r="Z4496">
        <f>Z4495-Z1189</f>
        <v/>
      </c>
      <c r="AA4496">
        <f>AA4495-AA1189</f>
        <v/>
      </c>
      <c r="AB4496">
        <f>AB4495-AB1189</f>
        <v/>
      </c>
      <c r="AC4496">
        <f>AC4495-AC1189</f>
        <v/>
      </c>
      <c r="AE4496">
        <f>AE4495-AE1189</f>
        <v/>
      </c>
      <c r="AF4496">
        <f>AF4495-AF1189</f>
        <v/>
      </c>
      <c r="AG4496">
        <f>AG4495-AG1189</f>
        <v/>
      </c>
      <c r="AH4496">
        <f>AH4495-AH1189</f>
        <v/>
      </c>
      <c r="AJ4496">
        <f>AJ4495-AJ1189</f>
        <v/>
      </c>
      <c r="AK4496">
        <f>AK4495-AK1189</f>
        <v/>
      </c>
      <c r="AL4496">
        <f>AL4495-AL1189</f>
        <v/>
      </c>
      <c r="AM4496">
        <f>AM4495-AM1189</f>
        <v/>
      </c>
      <c r="AO4496">
        <f>AO4495-AO1189</f>
        <v/>
      </c>
      <c r="AP4496">
        <f>AP4495-AP1189</f>
        <v/>
      </c>
      <c r="AQ4496">
        <f>AQ4495-AQ1189</f>
        <v/>
      </c>
      <c r="AR4496">
        <f>AR4495-AR1189</f>
        <v/>
      </c>
    </row>
    <row r="4497">
      <c r="A4497" t="inlineStr">
        <is>
          <t>Income taxes</t>
        </is>
      </c>
      <c r="C4497" t="inlineStr">
        <is>
          <t>Million</t>
        </is>
      </c>
      <c r="D4497" t="inlineStr">
        <is>
          <t>QQQQ</t>
        </is>
      </c>
      <c r="E4497" t="inlineStr">
        <is>
          <t>Yes</t>
        </is>
      </c>
      <c r="F4497" t="n">
        <v>-201</v>
      </c>
      <c r="G4497" t="n">
        <v>368</v>
      </c>
      <c r="H4497" t="n">
        <v>-145</v>
      </c>
      <c r="I4497" t="n">
        <v>-218</v>
      </c>
      <c r="K4497" t="n">
        <v>-202</v>
      </c>
      <c r="L4497" t="n">
        <v>-234</v>
      </c>
      <c r="M4497" t="n">
        <v>992</v>
      </c>
      <c r="N4497" t="n">
        <v>-211</v>
      </c>
      <c r="P4497" t="n">
        <v>-125</v>
      </c>
      <c r="Q4497" t="n">
        <v>-119</v>
      </c>
      <c r="R4497" t="n">
        <v>-259</v>
      </c>
      <c r="S4497" t="n">
        <v>-110</v>
      </c>
      <c r="U4497" t="n">
        <v>-153</v>
      </c>
      <c r="V4497" t="n">
        <v>-339</v>
      </c>
      <c r="W4497" t="n">
        <v>-144</v>
      </c>
      <c r="X4497" t="n">
        <v>884</v>
      </c>
      <c r="Z4497" t="n">
        <v>-236</v>
      </c>
      <c r="AA4497" t="n">
        <v>-239</v>
      </c>
      <c r="AB4497" t="n">
        <v>180</v>
      </c>
      <c r="AC4497" t="n">
        <v>-200</v>
      </c>
      <c r="AE4497" t="n">
        <v>-364</v>
      </c>
      <c r="AF4497" t="n">
        <v>-5</v>
      </c>
      <c r="AG4497" t="n">
        <v>-225</v>
      </c>
      <c r="AH4497" t="n">
        <v>-243</v>
      </c>
      <c r="AJ4497" t="n">
        <v>-544</v>
      </c>
      <c r="AK4497" t="n">
        <v>-547</v>
      </c>
      <c r="AL4497" t="n">
        <v>-717</v>
      </c>
      <c r="AM4497" t="n">
        <v>-516</v>
      </c>
      <c r="AO4497" t="n">
        <v>-708</v>
      </c>
      <c r="AP4497" t="n">
        <v>-141</v>
      </c>
      <c r="AQ4497" t="n">
        <v>-525</v>
      </c>
      <c r="AR4497" t="n">
        <v>-95</v>
      </c>
      <c r="AT4497" t="n">
        <v>-274</v>
      </c>
    </row>
    <row r="4498">
      <c r="A4498" t="inlineStr">
        <is>
          <t>Net impact</t>
        </is>
      </c>
      <c r="C4498" t="inlineStr">
        <is>
          <t>Million</t>
        </is>
      </c>
      <c r="D4498" t="inlineStr">
        <is>
          <t>QQQQ</t>
        </is>
      </c>
      <c r="E4498" t="inlineStr">
        <is>
          <t>Yes</t>
        </is>
      </c>
      <c r="F4498" t="n">
        <v>912</v>
      </c>
      <c r="G4498" t="n">
        <v>438</v>
      </c>
      <c r="H4498" t="n">
        <v>244</v>
      </c>
      <c r="I4498" t="n">
        <v>376</v>
      </c>
      <c r="K4498" t="n">
        <v>150</v>
      </c>
      <c r="L4498" t="n">
        <v>-169</v>
      </c>
      <c r="M4498" t="n">
        <v>933</v>
      </c>
      <c r="N4498" t="n">
        <v>-699</v>
      </c>
      <c r="P4498" t="n">
        <v>-329</v>
      </c>
      <c r="Q4498" t="n">
        <v>94</v>
      </c>
      <c r="R4498" t="n">
        <v>-127</v>
      </c>
      <c r="S4498" t="n">
        <v>170</v>
      </c>
      <c r="U4498" t="n">
        <v>419</v>
      </c>
      <c r="V4498" t="n">
        <v>494</v>
      </c>
      <c r="W4498" t="n">
        <v>-12</v>
      </c>
      <c r="X4498" t="n">
        <v>1141</v>
      </c>
      <c r="Z4498" t="n">
        <v>-67</v>
      </c>
      <c r="AA4498" t="n">
        <v>-1637</v>
      </c>
      <c r="AB4498" t="n">
        <v>574</v>
      </c>
      <c r="AC4498" t="n">
        <v>-196</v>
      </c>
      <c r="AE4498" t="n">
        <v>-778</v>
      </c>
      <c r="AF4498" t="n">
        <v>-1158</v>
      </c>
      <c r="AG4498" t="n">
        <v>-256</v>
      </c>
      <c r="AH4498" t="n">
        <v>-68</v>
      </c>
      <c r="AJ4498" t="n">
        <v>1550</v>
      </c>
      <c r="AK4498" t="n">
        <v>-170</v>
      </c>
      <c r="AL4498" t="n">
        <v>-17</v>
      </c>
      <c r="AM4498" t="n">
        <v>1464</v>
      </c>
      <c r="AO4498" t="n">
        <v>1072</v>
      </c>
      <c r="AP4498" t="n">
        <v>-538</v>
      </c>
      <c r="AQ4498" t="n">
        <v>-1074</v>
      </c>
      <c r="AR4498" t="n">
        <v>-1906</v>
      </c>
      <c r="AT4498" t="n">
        <v>-236</v>
      </c>
    </row>
    <row r="4499">
      <c r="A4499" t="inlineStr">
        <is>
          <t>Net impact-c</t>
        </is>
      </c>
      <c r="F4499">
        <f>SUM(F4497,F4495)</f>
        <v/>
      </c>
      <c r="G4499">
        <f>SUM(G4497,G4495)</f>
        <v/>
      </c>
      <c r="H4499">
        <f>SUM(H4497,H4495)</f>
        <v/>
      </c>
      <c r="I4499">
        <f>SUM(I4497,I4495)</f>
        <v/>
      </c>
      <c r="K4499">
        <f>SUM(K4497,K4495)</f>
        <v/>
      </c>
      <c r="L4499">
        <f>SUM(L4497,L4495)</f>
        <v/>
      </c>
      <c r="M4499">
        <f>SUM(M4497,M4495)</f>
        <v/>
      </c>
      <c r="N4499">
        <f>SUM(N4497,N4495)</f>
        <v/>
      </c>
      <c r="P4499">
        <f>SUM(P4497,P4495)</f>
        <v/>
      </c>
      <c r="Q4499">
        <f>SUM(Q4497,Q4495)</f>
        <v/>
      </c>
      <c r="R4499">
        <f>SUM(R4497,R4495)</f>
        <v/>
      </c>
      <c r="S4499">
        <f>SUM(S4497,S4495)</f>
        <v/>
      </c>
      <c r="U4499">
        <f>SUM(U4497,U4495)</f>
        <v/>
      </c>
      <c r="V4499">
        <f>SUM(V4497,V4495)</f>
        <v/>
      </c>
      <c r="W4499">
        <f>SUM(W4497,W4495)</f>
        <v/>
      </c>
      <c r="X4499">
        <f>SUM(X4497,X4495)</f>
        <v/>
      </c>
      <c r="Z4499">
        <f>SUM(Z4497,Z4495)</f>
        <v/>
      </c>
      <c r="AA4499">
        <f>SUM(AA4497,AA4495)</f>
        <v/>
      </c>
      <c r="AB4499">
        <f>SUM(AB4497,AB4495)</f>
        <v/>
      </c>
      <c r="AC4499">
        <f>SUM(AC4497,AC4495)</f>
        <v/>
      </c>
      <c r="AE4499">
        <f>SUM(AE4497,AE4495)</f>
        <v/>
      </c>
      <c r="AF4499">
        <f>SUM(AF4497,AF4495)</f>
        <v/>
      </c>
      <c r="AG4499">
        <f>SUM(AG4497,AG4495)</f>
        <v/>
      </c>
      <c r="AH4499">
        <f>SUM(AH4497,AH4495)</f>
        <v/>
      </c>
      <c r="AJ4499">
        <f>SUM(AJ4497,AJ4495)</f>
        <v/>
      </c>
      <c r="AK4499">
        <f>SUM(AK4497,AK4495)</f>
        <v/>
      </c>
      <c r="AL4499">
        <f>SUM(AL4497,AL4495)</f>
        <v/>
      </c>
      <c r="AM4499">
        <f>SUM(AM4497,AM4495)</f>
        <v/>
      </c>
      <c r="AO4499">
        <f>SUM(AO4497,AO4495)</f>
        <v/>
      </c>
      <c r="AP4499">
        <f>SUM(AP4497,AP4495)</f>
        <v/>
      </c>
      <c r="AQ4499">
        <f>SUM(AQ4497,AQ4495)</f>
        <v/>
      </c>
      <c r="AR4499">
        <f>SUM(AR4497,AR4495)</f>
        <v/>
      </c>
      <c r="AT4499">
        <f>SUM(AT4497,AT4495)</f>
        <v/>
      </c>
    </row>
    <row r="4500">
      <c r="A4500" t="inlineStr">
        <is>
          <t>Sum check</t>
        </is>
      </c>
      <c r="F4500">
        <f>F4498-F4499</f>
        <v/>
      </c>
      <c r="G4500">
        <f>G4498-G4499</f>
        <v/>
      </c>
      <c r="H4500">
        <f>H4498-H4499</f>
        <v/>
      </c>
      <c r="I4500">
        <f>I4498-I4499</f>
        <v/>
      </c>
      <c r="K4500">
        <f>K4498-K4499</f>
        <v/>
      </c>
      <c r="L4500">
        <f>L4498-L4499</f>
        <v/>
      </c>
      <c r="M4500">
        <f>M4498-M4499</f>
        <v/>
      </c>
      <c r="N4500">
        <f>N4498-N4499</f>
        <v/>
      </c>
      <c r="P4500">
        <f>P4498-P4499</f>
        <v/>
      </c>
      <c r="Q4500">
        <f>Q4498-Q4499</f>
        <v/>
      </c>
      <c r="R4500">
        <f>R4498-R4499</f>
        <v/>
      </c>
      <c r="S4500">
        <f>S4498-S4499</f>
        <v/>
      </c>
      <c r="U4500">
        <f>U4498-U4499</f>
        <v/>
      </c>
      <c r="V4500">
        <f>V4498-V4499</f>
        <v/>
      </c>
      <c r="W4500">
        <f>W4498-W4499</f>
        <v/>
      </c>
      <c r="X4500">
        <f>X4498-X4499</f>
        <v/>
      </c>
      <c r="Z4500">
        <f>Z4498-Z4499</f>
        <v/>
      </c>
      <c r="AA4500">
        <f>AA4498-AA4499</f>
        <v/>
      </c>
      <c r="AB4500">
        <f>AB4498-AB4499</f>
        <v/>
      </c>
      <c r="AC4500">
        <f>AC4498-AC4499</f>
        <v/>
      </c>
      <c r="AE4500">
        <f>AE4498-AE4499</f>
        <v/>
      </c>
      <c r="AF4500">
        <f>AF4498-AF4499</f>
        <v/>
      </c>
      <c r="AG4500">
        <f>AG4498-AG4499</f>
        <v/>
      </c>
      <c r="AH4500">
        <f>AH4498-AH4499</f>
        <v/>
      </c>
      <c r="AJ4500">
        <f>AJ4498-AJ4499</f>
        <v/>
      </c>
      <c r="AK4500">
        <f>AK4498-AK4499</f>
        <v/>
      </c>
      <c r="AL4500">
        <f>AL4498-AL4499</f>
        <v/>
      </c>
      <c r="AM4500">
        <f>AM4498-AM4499</f>
        <v/>
      </c>
      <c r="AO4500">
        <f>AO4498-AO4499</f>
        <v/>
      </c>
      <c r="AP4500">
        <f>AP4498-AP4499</f>
        <v/>
      </c>
      <c r="AQ4500">
        <f>AQ4498-AQ4499</f>
        <v/>
      </c>
      <c r="AR4500">
        <f>AR4498-AR4499</f>
        <v/>
      </c>
      <c r="AT4500">
        <f>AT4498-AT4499</f>
        <v/>
      </c>
    </row>
    <row r="4502">
      <c r="A4502" t="inlineStr">
        <is>
          <t>Investment properties measured at fair value</t>
        </is>
      </c>
    </row>
    <row r="4503">
      <c r="A4503" t="inlineStr">
        <is>
          <t>Core</t>
        </is>
      </c>
      <c r="C4503" t="inlineStr">
        <is>
          <t>Million</t>
        </is>
      </c>
      <c r="D4503" t="inlineStr">
        <is>
          <t>QQQQ</t>
        </is>
      </c>
      <c r="AL4503" t="n">
        <v>18937</v>
      </c>
      <c r="AM4503" t="n">
        <v>19384</v>
      </c>
      <c r="AO4503" t="n">
        <v>19526</v>
      </c>
      <c r="AP4503" t="n">
        <v>19365</v>
      </c>
      <c r="AQ4503" t="n">
        <v>19194</v>
      </c>
      <c r="AR4503" t="n">
        <v>19267</v>
      </c>
      <c r="AT4503" t="n">
        <v>19366</v>
      </c>
    </row>
    <row r="4504">
      <c r="A4504" t="inlineStr">
        <is>
          <t>Transitional and development</t>
        </is>
      </c>
      <c r="C4504" t="inlineStr">
        <is>
          <t>Million</t>
        </is>
      </c>
      <c r="D4504" t="inlineStr">
        <is>
          <t>QQQQ</t>
        </is>
      </c>
      <c r="AL4504" t="n">
        <v>25941</v>
      </c>
      <c r="AM4504" t="n">
        <v>27669</v>
      </c>
      <c r="AO4504" t="n">
        <v>28002</v>
      </c>
      <c r="AP4504" t="n">
        <v>28823</v>
      </c>
      <c r="AQ4504" t="n">
        <v>27333</v>
      </c>
      <c r="AR4504" t="n">
        <v>25434</v>
      </c>
      <c r="AT4504" t="n">
        <v>25268</v>
      </c>
    </row>
    <row r="4505">
      <c r="A4505" t="inlineStr">
        <is>
          <t>LP investments</t>
        </is>
      </c>
      <c r="C4505" t="inlineStr">
        <is>
          <t>Million</t>
        </is>
      </c>
      <c r="D4505" t="inlineStr">
        <is>
          <t>QQQQ</t>
        </is>
      </c>
      <c r="AL4505" t="n">
        <v>56507</v>
      </c>
      <c r="AM4505" t="n">
        <v>51620</v>
      </c>
      <c r="AO4505" t="n">
        <v>55677</v>
      </c>
      <c r="AP4505" t="n">
        <v>57353</v>
      </c>
      <c r="AQ4505" t="n">
        <v>64272</v>
      </c>
      <c r="AR4505" t="n">
        <v>69501</v>
      </c>
      <c r="AT4505" t="n">
        <v>72983</v>
      </c>
    </row>
    <row r="4506">
      <c r="A4506" t="inlineStr">
        <is>
          <t>Other investment properties</t>
        </is>
      </c>
      <c r="C4506" t="inlineStr">
        <is>
          <t>Million</t>
        </is>
      </c>
      <c r="D4506" t="inlineStr">
        <is>
          <t>QQQQ</t>
        </is>
      </c>
      <c r="AL4506" t="n">
        <v>2108</v>
      </c>
      <c r="AM4506" t="n">
        <v>2192</v>
      </c>
      <c r="AO4506" t="n">
        <v>2224</v>
      </c>
      <c r="AP4506" t="n">
        <v>1411</v>
      </c>
      <c r="AQ4506" t="n">
        <v>804</v>
      </c>
      <c r="AR4506" t="n">
        <v>898</v>
      </c>
      <c r="AT4506" t="n">
        <v>930</v>
      </c>
    </row>
    <row r="4508">
      <c r="A4508" t="inlineStr">
        <is>
          <t>Core office</t>
        </is>
      </c>
    </row>
    <row r="4509">
      <c r="A4509" t="inlineStr">
        <is>
          <t>United states</t>
        </is>
      </c>
      <c r="C4509" t="inlineStr">
        <is>
          <t>Million</t>
        </is>
      </c>
      <c r="D4509" t="inlineStr">
        <is>
          <t>QQQQ</t>
        </is>
      </c>
      <c r="I4509" t="n">
        <v>17580</v>
      </c>
      <c r="N4509" t="n">
        <v>16529</v>
      </c>
      <c r="S4509" t="n">
        <v>14827</v>
      </c>
      <c r="U4509" t="n">
        <v>14643</v>
      </c>
      <c r="V4509" t="n">
        <v>14868</v>
      </c>
      <c r="W4509" t="n">
        <v>15253</v>
      </c>
      <c r="X4509" t="n">
        <v>15237</v>
      </c>
      <c r="Z4509" t="n">
        <v>15808</v>
      </c>
      <c r="AA4509" t="n">
        <v>15715</v>
      </c>
      <c r="AB4509" t="n">
        <v>15953</v>
      </c>
      <c r="AC4509" t="n">
        <v>15748</v>
      </c>
      <c r="AE4509" t="n">
        <v>15879</v>
      </c>
      <c r="AF4509" t="n">
        <v>15275</v>
      </c>
      <c r="AG4509" t="n">
        <v>15178</v>
      </c>
      <c r="AH4509" t="n">
        <v>15093</v>
      </c>
      <c r="AJ4509" t="n">
        <v>15185</v>
      </c>
      <c r="AK4509" t="n">
        <v>15326</v>
      </c>
    </row>
    <row r="4510">
      <c r="A4510" t="inlineStr">
        <is>
          <t>Canada</t>
        </is>
      </c>
      <c r="C4510" t="inlineStr">
        <is>
          <t>Million</t>
        </is>
      </c>
      <c r="D4510" t="inlineStr">
        <is>
          <t>QQQQ</t>
        </is>
      </c>
      <c r="I4510" t="n">
        <v>4340</v>
      </c>
      <c r="N4510" t="n">
        <v>4613</v>
      </c>
      <c r="S4510" t="n">
        <v>4597</v>
      </c>
      <c r="U4510" t="n">
        <v>4497</v>
      </c>
      <c r="V4510" t="n">
        <v>4243</v>
      </c>
      <c r="W4510" t="n">
        <v>4348</v>
      </c>
      <c r="X4510" t="n">
        <v>4245</v>
      </c>
      <c r="Z4510" t="n">
        <v>4459</v>
      </c>
      <c r="AA4510" t="n">
        <v>4584</v>
      </c>
      <c r="AB4510" t="n">
        <v>4560</v>
      </c>
      <c r="AC4510" t="n">
        <v>4806</v>
      </c>
      <c r="AE4510" t="n">
        <v>4555</v>
      </c>
      <c r="AF4510" t="n">
        <v>4676</v>
      </c>
      <c r="AG4510" t="n">
        <v>4808</v>
      </c>
      <c r="AH4510" t="n">
        <v>5102</v>
      </c>
      <c r="AJ4510" t="n">
        <v>4840</v>
      </c>
      <c r="AK4510" t="n">
        <v>4907</v>
      </c>
    </row>
    <row r="4511">
      <c r="A4511" t="inlineStr">
        <is>
          <t>Australia</t>
        </is>
      </c>
      <c r="C4511" t="inlineStr">
        <is>
          <t>Million</t>
        </is>
      </c>
      <c r="D4511" t="inlineStr">
        <is>
          <t>QQQQ</t>
        </is>
      </c>
      <c r="I4511" t="n">
        <v>2504</v>
      </c>
      <c r="N4511" t="n">
        <v>2112</v>
      </c>
      <c r="S4511" t="n">
        <v>2480</v>
      </c>
      <c r="U4511" t="n">
        <v>2482</v>
      </c>
      <c r="V4511" t="n">
        <v>2458</v>
      </c>
      <c r="W4511" t="n">
        <v>2892</v>
      </c>
      <c r="X4511" t="n">
        <v>2391</v>
      </c>
      <c r="Z4511" t="n">
        <v>2433</v>
      </c>
      <c r="AA4511" t="n">
        <v>2461</v>
      </c>
      <c r="AB4511" t="n">
        <v>2168</v>
      </c>
      <c r="AC4511" t="n">
        <v>2300</v>
      </c>
      <c r="AE4511" t="n">
        <v>2086</v>
      </c>
      <c r="AF4511" t="n">
        <v>2370</v>
      </c>
      <c r="AG4511" t="n">
        <v>2509</v>
      </c>
      <c r="AH4511" t="n">
        <v>2731</v>
      </c>
      <c r="AJ4511" t="n">
        <v>2760</v>
      </c>
      <c r="AK4511" t="n">
        <v>2800</v>
      </c>
    </row>
    <row r="4512">
      <c r="A4512" t="inlineStr">
        <is>
          <t>Europe</t>
        </is>
      </c>
      <c r="C4512" t="inlineStr">
        <is>
          <t>Million</t>
        </is>
      </c>
      <c r="D4512" t="inlineStr">
        <is>
          <t>QQQQ</t>
        </is>
      </c>
      <c r="I4512" t="n">
        <v>2027</v>
      </c>
      <c r="N4512" t="n">
        <v>1830</v>
      </c>
      <c r="S4512" t="n">
        <v>1040</v>
      </c>
      <c r="U4512" t="n">
        <v>1138</v>
      </c>
      <c r="V4512" t="n">
        <v>1302</v>
      </c>
      <c r="W4512" t="n">
        <v>1339</v>
      </c>
      <c r="X4512" t="n">
        <v>1331</v>
      </c>
      <c r="Z4512" t="n">
        <v>1547</v>
      </c>
      <c r="AA4512" t="n">
        <v>1621</v>
      </c>
      <c r="AB4512" t="n">
        <v>1747</v>
      </c>
      <c r="AC4512" t="n">
        <v>2867</v>
      </c>
      <c r="AE4512" t="n">
        <v>2746</v>
      </c>
      <c r="AF4512" t="n">
        <v>2852</v>
      </c>
      <c r="AG4512" t="n">
        <v>2529</v>
      </c>
      <c r="AH4512" t="n">
        <v>2699</v>
      </c>
      <c r="AJ4512" t="n">
        <v>2820</v>
      </c>
      <c r="AK4512" t="n">
        <v>2873</v>
      </c>
    </row>
    <row r="4513">
      <c r="A4513" t="inlineStr">
        <is>
          <t>Brazil</t>
        </is>
      </c>
      <c r="C4513" t="inlineStr">
        <is>
          <t>Million</t>
        </is>
      </c>
      <c r="D4513" t="inlineStr">
        <is>
          <t>QQQQ</t>
        </is>
      </c>
      <c r="I4513" t="n">
        <v>224</v>
      </c>
      <c r="N4513" t="n">
        <v>315</v>
      </c>
      <c r="S4513" t="n">
        <v>327</v>
      </c>
      <c r="U4513" t="n">
        <v>329</v>
      </c>
      <c r="V4513" t="n">
        <v>291</v>
      </c>
      <c r="W4513" t="n">
        <v>302</v>
      </c>
      <c r="X4513" t="n">
        <v>329</v>
      </c>
      <c r="Z4513" t="n">
        <v>329</v>
      </c>
      <c r="AA4513" t="n">
        <v>342</v>
      </c>
      <c r="AB4513" t="n">
        <v>342</v>
      </c>
      <c r="AC4513" t="n">
        <v>361</v>
      </c>
      <c r="AE4513" t="n">
        <v>278</v>
      </c>
      <c r="AF4513" t="n">
        <v>269</v>
      </c>
      <c r="AG4513" t="n">
        <v>282</v>
      </c>
      <c r="AH4513" t="n">
        <v>309</v>
      </c>
      <c r="AJ4513" t="n">
        <v>294</v>
      </c>
      <c r="AK4513" t="n">
        <v>380</v>
      </c>
    </row>
    <row r="4514">
      <c r="A4514" t="inlineStr">
        <is>
          <t>Core retail</t>
        </is>
      </c>
      <c r="C4514" t="inlineStr">
        <is>
          <t>Million</t>
        </is>
      </c>
      <c r="D4514" t="inlineStr">
        <is>
          <t>QQQQ</t>
        </is>
      </c>
      <c r="W4514" t="n">
        <v>18030</v>
      </c>
      <c r="X4514" t="n">
        <v>17607</v>
      </c>
      <c r="Z4514" t="n">
        <v>17740</v>
      </c>
      <c r="AA4514" t="n">
        <v>17106</v>
      </c>
      <c r="AB4514" t="n">
        <v>18789</v>
      </c>
      <c r="AC4514" t="n">
        <v>21561</v>
      </c>
      <c r="AE4514" t="n">
        <v>21352</v>
      </c>
      <c r="AF4514" t="n">
        <v>21253</v>
      </c>
      <c r="AG4514" t="n">
        <v>21023</v>
      </c>
      <c r="AH4514" t="n">
        <v>20324</v>
      </c>
      <c r="AJ4514" t="n">
        <v>20043</v>
      </c>
      <c r="AK4514" t="n">
        <v>20037</v>
      </c>
    </row>
    <row r="4515">
      <c r="A4515" t="inlineStr">
        <is>
          <t>LP investments and other</t>
        </is>
      </c>
    </row>
    <row r="4516">
      <c r="A4516" t="inlineStr">
        <is>
          <t>LP investments office</t>
        </is>
      </c>
      <c r="C4516" t="inlineStr">
        <is>
          <t>Million</t>
        </is>
      </c>
      <c r="D4516" t="inlineStr">
        <is>
          <t>QQQQ</t>
        </is>
      </c>
      <c r="I4516" t="n">
        <v>2565</v>
      </c>
      <c r="N4516" t="n">
        <v>5853</v>
      </c>
      <c r="S4516" t="n">
        <v>8590</v>
      </c>
      <c r="U4516" t="n">
        <v>8792</v>
      </c>
      <c r="V4516" t="n">
        <v>7006</v>
      </c>
      <c r="W4516" t="n">
        <v>8408</v>
      </c>
      <c r="X4516" t="n">
        <v>8438</v>
      </c>
      <c r="Z4516" t="n">
        <v>7403</v>
      </c>
      <c r="AA4516" t="n">
        <v>8386</v>
      </c>
      <c r="AB4516" t="n">
        <v>8786</v>
      </c>
      <c r="AC4516" t="n">
        <v>8756</v>
      </c>
      <c r="AE4516" t="n">
        <v>8417</v>
      </c>
      <c r="AF4516" t="n">
        <v>8367</v>
      </c>
      <c r="AG4516" t="n">
        <v>8777</v>
      </c>
      <c r="AH4516" t="n">
        <v>8727</v>
      </c>
      <c r="AJ4516" t="n">
        <v>8923</v>
      </c>
      <c r="AK4516" t="n">
        <v>9095</v>
      </c>
    </row>
    <row r="4517">
      <c r="A4517" t="inlineStr">
        <is>
          <t>LP investments retail logistics</t>
        </is>
      </c>
      <c r="C4517" t="inlineStr">
        <is>
          <t>Million</t>
        </is>
      </c>
      <c r="D4517" t="inlineStr">
        <is>
          <t>QQQQ</t>
        </is>
      </c>
      <c r="I4517" t="n">
        <v>916</v>
      </c>
      <c r="N4517" t="n">
        <v>4217</v>
      </c>
      <c r="S4517" t="n">
        <v>3412</v>
      </c>
      <c r="U4517" t="n">
        <v>3399</v>
      </c>
      <c r="V4517" t="n">
        <v>3352</v>
      </c>
      <c r="W4517" t="n">
        <v>3499</v>
      </c>
      <c r="X4517" t="n">
        <v>3414</v>
      </c>
      <c r="Z4517" t="n">
        <v>3081</v>
      </c>
      <c r="AA4517" t="n">
        <v>2725</v>
      </c>
      <c r="AB4517" t="n">
        <v>2766</v>
      </c>
      <c r="AC4517" t="n">
        <v>2812</v>
      </c>
      <c r="AE4517" t="n">
        <v>2944</v>
      </c>
      <c r="AF4517" t="n">
        <v>2832</v>
      </c>
      <c r="AG4517" t="n">
        <v>2705</v>
      </c>
      <c r="AH4517" t="n">
        <v>2538</v>
      </c>
      <c r="AJ4517" t="n">
        <v>2427</v>
      </c>
      <c r="AK4517" t="n">
        <v>2238</v>
      </c>
    </row>
    <row r="4518">
      <c r="A4518" t="inlineStr">
        <is>
          <t>Mixed-use</t>
        </is>
      </c>
      <c r="C4518" t="inlineStr">
        <is>
          <t>Million</t>
        </is>
      </c>
      <c r="D4518" t="inlineStr">
        <is>
          <t>QQQQ</t>
        </is>
      </c>
      <c r="V4518" t="n">
        <v>2460</v>
      </c>
      <c r="W4518" t="n">
        <v>2511</v>
      </c>
      <c r="X4518" t="n">
        <v>12086</v>
      </c>
      <c r="Z4518" t="n">
        <v>2649</v>
      </c>
      <c r="AA4518" t="n">
        <v>2634</v>
      </c>
      <c r="AB4518" t="n">
        <v>2554</v>
      </c>
      <c r="AC4518" t="n">
        <v>2703</v>
      </c>
      <c r="AE4518" t="n">
        <v>2669</v>
      </c>
      <c r="AF4518" t="n">
        <v>2748</v>
      </c>
      <c r="AG4518" t="n">
        <v>2935</v>
      </c>
      <c r="AH4518" t="n">
        <v>3096</v>
      </c>
      <c r="AJ4518" t="n">
        <v>3022</v>
      </c>
      <c r="AK4518" t="n">
        <v>3042</v>
      </c>
    </row>
    <row r="4519">
      <c r="A4519" t="inlineStr">
        <is>
          <t>Multifamily</t>
        </is>
      </c>
      <c r="C4519" t="inlineStr">
        <is>
          <t>Million</t>
        </is>
      </c>
      <c r="D4519" t="inlineStr">
        <is>
          <t>QQQQ</t>
        </is>
      </c>
      <c r="I4519" t="n">
        <v>4458</v>
      </c>
      <c r="N4519" t="n">
        <v>3574</v>
      </c>
      <c r="S4519" t="n">
        <v>3925</v>
      </c>
      <c r="U4519" t="n">
        <v>4125</v>
      </c>
      <c r="V4519" t="n">
        <v>4141</v>
      </c>
      <c r="W4519" t="n">
        <v>4107</v>
      </c>
      <c r="X4519" t="n">
        <v>4151</v>
      </c>
      <c r="Z4519" t="n">
        <v>4177</v>
      </c>
      <c r="AA4519" t="n">
        <v>3964</v>
      </c>
      <c r="AB4519" t="n">
        <v>2900</v>
      </c>
      <c r="AC4519" t="n">
        <v>2937</v>
      </c>
      <c r="AE4519" t="n">
        <v>2771</v>
      </c>
      <c r="AF4519" t="n">
        <v>2776</v>
      </c>
      <c r="AG4519" t="n">
        <v>2708</v>
      </c>
      <c r="AH4519" t="n">
        <v>2442</v>
      </c>
      <c r="AJ4519" t="n">
        <v>2512</v>
      </c>
      <c r="AK4519" t="n">
        <v>2018</v>
      </c>
    </row>
    <row r="4520">
      <c r="A4520" t="inlineStr">
        <is>
          <t>Triple net lease</t>
        </is>
      </c>
      <c r="C4520" t="inlineStr">
        <is>
          <t>Million</t>
        </is>
      </c>
      <c r="D4520" t="inlineStr">
        <is>
          <t>QQQQ</t>
        </is>
      </c>
      <c r="I4520" t="n">
        <v>4608</v>
      </c>
      <c r="N4520" t="n">
        <v>4790</v>
      </c>
      <c r="S4520" t="n">
        <v>4804</v>
      </c>
      <c r="U4520" t="n">
        <v>4837</v>
      </c>
      <c r="V4520" t="n">
        <v>4876</v>
      </c>
      <c r="W4520" t="n">
        <v>4974</v>
      </c>
      <c r="X4520" t="n">
        <v>5067</v>
      </c>
      <c r="Z4520" t="n">
        <v>5105</v>
      </c>
      <c r="AA4520" t="n">
        <v>4504</v>
      </c>
      <c r="AB4520" t="n">
        <v>4454</v>
      </c>
      <c r="AC4520" t="n">
        <v>4508</v>
      </c>
      <c r="AE4520" t="n">
        <v>4432</v>
      </c>
      <c r="AF4520" t="n">
        <v>4426</v>
      </c>
      <c r="AG4520" t="n">
        <v>4451</v>
      </c>
      <c r="AH4520" t="n">
        <v>3719</v>
      </c>
      <c r="AJ4520" t="n">
        <v>3742</v>
      </c>
      <c r="AK4520" t="n">
        <v>3704</v>
      </c>
    </row>
    <row r="4521">
      <c r="A4521" t="inlineStr">
        <is>
          <t>Student housing</t>
        </is>
      </c>
      <c r="C4521" t="inlineStr">
        <is>
          <t>Million</t>
        </is>
      </c>
      <c r="D4521" t="inlineStr">
        <is>
          <t>QQQQ</t>
        </is>
      </c>
      <c r="N4521" t="n">
        <v>649</v>
      </c>
      <c r="S4521" t="n">
        <v>1353</v>
      </c>
      <c r="U4521" t="n">
        <v>2194</v>
      </c>
      <c r="V4521" t="n">
        <v>2299</v>
      </c>
      <c r="W4521" t="n">
        <v>2260</v>
      </c>
      <c r="X4521" t="n">
        <v>2417</v>
      </c>
      <c r="Z4521" t="n">
        <v>2385</v>
      </c>
      <c r="AA4521" t="n">
        <v>2346</v>
      </c>
      <c r="AB4521" t="n">
        <v>2295</v>
      </c>
      <c r="AC4521" t="n">
        <v>2605</v>
      </c>
      <c r="AE4521" t="n">
        <v>2521</v>
      </c>
      <c r="AF4521" t="n">
        <v>2564</v>
      </c>
      <c r="AG4521" t="n">
        <v>2753</v>
      </c>
      <c r="AH4521" t="n">
        <v>2962</v>
      </c>
      <c r="AJ4521" t="n">
        <v>3067</v>
      </c>
      <c r="AK4521" t="n">
        <v>3225</v>
      </c>
    </row>
    <row r="4522">
      <c r="A4522" t="inlineStr">
        <is>
          <t xml:space="preserve">Manufactured housing </t>
        </is>
      </c>
      <c r="C4522" t="inlineStr">
        <is>
          <t>Million</t>
        </is>
      </c>
      <c r="D4522" t="inlineStr">
        <is>
          <t>QQQQ</t>
        </is>
      </c>
      <c r="S4522" t="n">
        <v>2206</v>
      </c>
      <c r="U4522" t="n">
        <v>2288</v>
      </c>
      <c r="V4522" t="n">
        <v>2320</v>
      </c>
      <c r="W4522" t="n">
        <v>2356</v>
      </c>
      <c r="X4522" t="n">
        <v>2369</v>
      </c>
      <c r="Z4522" t="n">
        <v>2375</v>
      </c>
      <c r="AA4522" t="n">
        <v>2392</v>
      </c>
      <c r="AB4522" t="n">
        <v>2410</v>
      </c>
      <c r="AC4522" t="n">
        <v>2446</v>
      </c>
      <c r="AE4522" t="n">
        <v>2499</v>
      </c>
      <c r="AF4522" t="n">
        <v>2517</v>
      </c>
      <c r="AG4522" t="n">
        <v>2588</v>
      </c>
      <c r="AH4522" t="n">
        <v>2784</v>
      </c>
      <c r="AJ4522" t="n">
        <v>3237</v>
      </c>
      <c r="AK4522" t="n">
        <v>3453</v>
      </c>
    </row>
    <row r="4523">
      <c r="A4523" t="inlineStr">
        <is>
          <t>Industrial</t>
        </is>
      </c>
      <c r="C4523" t="inlineStr">
        <is>
          <t>Million</t>
        </is>
      </c>
      <c r="D4523" t="inlineStr">
        <is>
          <t>QQQQ</t>
        </is>
      </c>
      <c r="I4523" t="n">
        <v>2377</v>
      </c>
      <c r="N4523" t="n">
        <v>2678</v>
      </c>
      <c r="S4523" t="n">
        <v>1942</v>
      </c>
      <c r="U4523" t="n">
        <v>2178</v>
      </c>
      <c r="V4523" t="n">
        <v>2602</v>
      </c>
      <c r="W4523" t="n">
        <v>2800</v>
      </c>
    </row>
    <row r="4524">
      <c r="A4524" t="inlineStr">
        <is>
          <t>Self-storage</t>
        </is>
      </c>
      <c r="C4524" t="inlineStr">
        <is>
          <t>Million</t>
        </is>
      </c>
      <c r="D4524" t="inlineStr">
        <is>
          <t>QQQQ</t>
        </is>
      </c>
      <c r="N4524" t="n">
        <v>1624</v>
      </c>
      <c r="S4524" t="n">
        <v>1854</v>
      </c>
      <c r="U4524" t="n">
        <v>1926</v>
      </c>
      <c r="V4524" t="n">
        <v>827</v>
      </c>
      <c r="W4524" t="n">
        <v>878</v>
      </c>
      <c r="X4524" t="n">
        <v>931</v>
      </c>
      <c r="Z4524" t="n">
        <v>949</v>
      </c>
      <c r="AA4524" t="n">
        <v>953</v>
      </c>
      <c r="AB4524" t="n">
        <v>972</v>
      </c>
      <c r="AC4524" t="n">
        <v>1007</v>
      </c>
      <c r="AE4524" t="n">
        <v>1013</v>
      </c>
      <c r="AF4524" t="n">
        <v>1020</v>
      </c>
    </row>
    <row r="4525">
      <c r="A4525" t="inlineStr">
        <is>
          <t>Logistics</t>
        </is>
      </c>
      <c r="C4525" t="inlineStr">
        <is>
          <t>Million</t>
        </is>
      </c>
      <c r="D4525" t="inlineStr">
        <is>
          <t>QQQQ</t>
        </is>
      </c>
      <c r="X4525" t="n">
        <v>183</v>
      </c>
      <c r="Z4525" t="n">
        <v>69</v>
      </c>
      <c r="AA4525" t="n">
        <v>95</v>
      </c>
      <c r="AB4525" t="n">
        <v>90</v>
      </c>
      <c r="AC4525" t="n">
        <v>94</v>
      </c>
      <c r="AE4525" t="n">
        <v>124</v>
      </c>
      <c r="AF4525" t="n">
        <v>136</v>
      </c>
    </row>
    <row r="4526">
      <c r="A4526" t="inlineStr">
        <is>
          <t>Other investment properties</t>
        </is>
      </c>
      <c r="C4526" t="inlineStr">
        <is>
          <t>Million</t>
        </is>
      </c>
      <c r="D4526" t="inlineStr">
        <is>
          <t>QQQQ</t>
        </is>
      </c>
      <c r="I4526" t="n">
        <v>5565</v>
      </c>
      <c r="N4526" t="n">
        <v>5388</v>
      </c>
      <c r="S4526" t="n">
        <v>5513</v>
      </c>
      <c r="U4526" t="n">
        <v>5481</v>
      </c>
      <c r="V4526" t="n">
        <v>5392</v>
      </c>
      <c r="W4526" t="n">
        <v>5260</v>
      </c>
      <c r="X4526" t="n">
        <v>4113</v>
      </c>
      <c r="Z4526" t="n">
        <v>14497</v>
      </c>
      <c r="AA4526" t="n">
        <v>15067</v>
      </c>
      <c r="AB4526" t="n">
        <v>15207</v>
      </c>
      <c r="AC4526" t="n">
        <v>21175</v>
      </c>
      <c r="AE4526" t="n">
        <v>21193</v>
      </c>
      <c r="AF4526" t="n">
        <v>22806</v>
      </c>
      <c r="AG4526" t="n">
        <v>23249</v>
      </c>
      <c r="AH4526" t="n">
        <v>24256</v>
      </c>
      <c r="AJ4526" t="n">
        <v>25992</v>
      </c>
      <c r="AK4526" t="n">
        <v>27912</v>
      </c>
    </row>
    <row r="4527">
      <c r="A4527" t="inlineStr">
        <is>
          <t>Total</t>
        </is>
      </c>
      <c r="C4527" t="inlineStr">
        <is>
          <t>Million</t>
        </is>
      </c>
      <c r="D4527" t="inlineStr">
        <is>
          <t>QQQQ</t>
        </is>
      </c>
      <c r="I4527" t="n">
        <v>47164</v>
      </c>
      <c r="N4527" t="n">
        <v>54172</v>
      </c>
      <c r="S4527" t="n">
        <v>56870</v>
      </c>
      <c r="U4527" t="n">
        <v>58309</v>
      </c>
      <c r="V4527" t="n">
        <v>58437</v>
      </c>
      <c r="W4527" t="n">
        <v>79217</v>
      </c>
      <c r="X4527" t="n">
        <v>84309</v>
      </c>
      <c r="Z4527" t="n">
        <v>85006</v>
      </c>
      <c r="AA4527" t="n">
        <v>84895</v>
      </c>
      <c r="AB4527" t="n">
        <v>85993</v>
      </c>
      <c r="AC4527" t="n">
        <v>96686</v>
      </c>
      <c r="AE4527" t="n">
        <v>95479</v>
      </c>
      <c r="AF4527" t="n">
        <v>96887</v>
      </c>
      <c r="AG4527" t="n">
        <v>96495</v>
      </c>
      <c r="AH4527" t="n">
        <v>96782</v>
      </c>
      <c r="AJ4527" t="n">
        <v>98864</v>
      </c>
      <c r="AK4527" t="n">
        <v>101010</v>
      </c>
      <c r="AL4527" t="n">
        <v>103493</v>
      </c>
      <c r="AM4527" t="n">
        <v>100865</v>
      </c>
      <c r="AO4527" t="n">
        <v>105429</v>
      </c>
      <c r="AP4527" t="n">
        <v>106952</v>
      </c>
      <c r="AQ4527" t="n">
        <v>111603</v>
      </c>
      <c r="AR4527" t="n">
        <v>115100</v>
      </c>
      <c r="AT4527" t="n">
        <v>118547</v>
      </c>
    </row>
    <row r="4528">
      <c r="A4528" t="inlineStr">
        <is>
          <t xml:space="preserve">Total-c </t>
        </is>
      </c>
      <c r="I4528">
        <f>SUM(I4516:I4526,I4509:I4514,I4503:I4506)</f>
        <v/>
      </c>
      <c r="N4528">
        <f>SUM(N4516:N4526,N4509:N4514,N4503:N4506)</f>
        <v/>
      </c>
      <c r="S4528">
        <f>SUM(S4516:S4526,S4509:S4514,S4503:S4506)</f>
        <v/>
      </c>
      <c r="U4528">
        <f>SUM(U4516:U4526,U4509:U4514,U4503:U4506)</f>
        <v/>
      </c>
      <c r="V4528">
        <f>SUM(V4516:V4526,V4509:V4514,V4503:V4506)</f>
        <v/>
      </c>
      <c r="W4528">
        <f>SUM(W4516:W4526,W4509:W4514,W4503:W4506)</f>
        <v/>
      </c>
      <c r="X4528">
        <f>SUM(X4516:X4526,X4509:X4514,X4503:X4506)</f>
        <v/>
      </c>
      <c r="Z4528">
        <f>SUM(Z4516:Z4526,Z4509:Z4514,Z4503:Z4506)</f>
        <v/>
      </c>
      <c r="AA4528">
        <f>SUM(AA4516:AA4526,AA4509:AA4514,AA4503:AA4506)</f>
        <v/>
      </c>
      <c r="AB4528">
        <f>SUM(AB4516:AB4526,AB4509:AB4514,AB4503:AB4506)</f>
        <v/>
      </c>
      <c r="AC4528">
        <f>SUM(AC4516:AC4526,AC4509:AC4514,AC4503:AC4506)</f>
        <v/>
      </c>
      <c r="AE4528">
        <f>SUM(AE4516:AE4526,AE4509:AE4514,AE4503:AE4506)</f>
        <v/>
      </c>
      <c r="AF4528">
        <f>SUM(AF4516:AF4526,AF4509:AF4514,AF4503:AF4506)</f>
        <v/>
      </c>
      <c r="AG4528">
        <f>SUM(AG4516:AG4526,AG4509:AG4514,AG4503:AG4506)</f>
        <v/>
      </c>
      <c r="AH4528">
        <f>SUM(AH4516:AH4526,AH4509:AH4514,AH4503:AH4506)</f>
        <v/>
      </c>
      <c r="AJ4528">
        <f>SUM(AJ4516:AJ4526,AJ4509:AJ4514,AJ4503:AJ4506)</f>
        <v/>
      </c>
      <c r="AK4528">
        <f>SUM(AK4516:AK4526,AK4509:AK4514,AK4503:AK4506)</f>
        <v/>
      </c>
      <c r="AL4528">
        <f>SUM(AL4516:AL4526,AL4509:AL4514,AL4503:AL4506)</f>
        <v/>
      </c>
      <c r="AM4528">
        <f>SUM(AM4516:AM4526,AM4509:AM4514,AM4503:AM4506)</f>
        <v/>
      </c>
      <c r="AO4528">
        <f>SUM(AO4516:AO4526,AO4509:AO4514,AO4503:AO4506)</f>
        <v/>
      </c>
      <c r="AP4528">
        <f>SUM(AP4516:AP4526,AP4509:AP4514,AP4503:AP4506)</f>
        <v/>
      </c>
      <c r="AQ4528">
        <f>SUM(AQ4516:AQ4526,AQ4509:AQ4514,AQ4503:AQ4506)</f>
        <v/>
      </c>
      <c r="AR4528">
        <f>SUM(AR4516:AR4526,AR4509:AR4514,AR4503:AR4506)</f>
        <v/>
      </c>
      <c r="AT4528">
        <f>SUM(AT4516:AT4526,AT4509:AT4514,AT4503:AT4506)</f>
        <v/>
      </c>
    </row>
    <row r="4529">
      <c r="A4529" t="inlineStr">
        <is>
          <t>Sum check</t>
        </is>
      </c>
      <c r="I4529">
        <f>I4527-I4528</f>
        <v/>
      </c>
      <c r="N4529">
        <f>N4527-N4528</f>
        <v/>
      </c>
      <c r="S4529">
        <f>S4527-S4528</f>
        <v/>
      </c>
      <c r="U4529">
        <f>U4527-U4528</f>
        <v/>
      </c>
      <c r="V4529">
        <f>V4527-V4528</f>
        <v/>
      </c>
      <c r="W4529">
        <f>W4527-W4528</f>
        <v/>
      </c>
      <c r="X4529">
        <f>X4527-X4528</f>
        <v/>
      </c>
      <c r="Z4529">
        <f>Z4527-Z4528</f>
        <v/>
      </c>
      <c r="AA4529">
        <f>AA4527-AA4528</f>
        <v/>
      </c>
      <c r="AB4529">
        <f>AB4527-AB4528</f>
        <v/>
      </c>
      <c r="AC4529">
        <f>AC4527-AC4528</f>
        <v/>
      </c>
      <c r="AE4529">
        <f>AE4527-AE4528</f>
        <v/>
      </c>
      <c r="AF4529">
        <f>AF4527-AF4528</f>
        <v/>
      </c>
      <c r="AG4529">
        <f>AG4527-AG4528</f>
        <v/>
      </c>
      <c r="AH4529">
        <f>AH4527-AH4528</f>
        <v/>
      </c>
      <c r="AJ4529">
        <f>AJ4527-AJ4528</f>
        <v/>
      </c>
      <c r="AK4529">
        <f>AK4527-AK4528</f>
        <v/>
      </c>
      <c r="AL4529">
        <f>AL4527-AL4528</f>
        <v/>
      </c>
      <c r="AM4529">
        <f>AM4527-AM4528</f>
        <v/>
      </c>
      <c r="AO4529">
        <f>AO4527-AO4528</f>
        <v/>
      </c>
      <c r="AP4529">
        <f>AP4527-AP4528</f>
        <v/>
      </c>
      <c r="AQ4529">
        <f>AQ4527-AQ4528</f>
        <v/>
      </c>
      <c r="AR4529">
        <f>AR4527-AR4528</f>
        <v/>
      </c>
      <c r="AT4529">
        <f>AT4527-AT4528</f>
        <v/>
      </c>
    </row>
    <row r="4530">
      <c r="A4530" t="inlineStr">
        <is>
          <t>Link check</t>
        </is>
      </c>
      <c r="I4530">
        <f>I4527-I1251</f>
        <v/>
      </c>
      <c r="N4530">
        <f>N4527-N1251</f>
        <v/>
      </c>
      <c r="S4530">
        <f>S4527-S1251</f>
        <v/>
      </c>
      <c r="U4530">
        <f>U4527-U1251</f>
        <v/>
      </c>
      <c r="V4530">
        <f>V4527-V1251</f>
        <v/>
      </c>
      <c r="W4530">
        <f>W4527-W1251</f>
        <v/>
      </c>
      <c r="X4530">
        <f>X4527-X1251</f>
        <v/>
      </c>
      <c r="Z4530">
        <f>Z4527-Z1251</f>
        <v/>
      </c>
      <c r="AA4530">
        <f>AA4527-AA1251</f>
        <v/>
      </c>
      <c r="AB4530">
        <f>AB4527-AB1251</f>
        <v/>
      </c>
      <c r="AC4530">
        <f>AC4527-AC1251</f>
        <v/>
      </c>
      <c r="AE4530">
        <f>AE4527-AE1251</f>
        <v/>
      </c>
      <c r="AF4530">
        <f>AF4527-AF1251</f>
        <v/>
      </c>
      <c r="AG4530">
        <f>AG4527-AG1251</f>
        <v/>
      </c>
      <c r="AH4530">
        <f>AH4527-AH1251</f>
        <v/>
      </c>
      <c r="AJ4530">
        <f>AJ4527-AJ1251</f>
        <v/>
      </c>
      <c r="AK4530">
        <f>AK4527-AK1251</f>
        <v/>
      </c>
      <c r="AL4530">
        <f>AL4527-AL1251</f>
        <v/>
      </c>
      <c r="AM4530">
        <f>AM4527-AM1251</f>
        <v/>
      </c>
      <c r="AO4530">
        <f>AO4527-AO1251</f>
        <v/>
      </c>
      <c r="AP4530">
        <f>AP4527-AP1251</f>
        <v/>
      </c>
      <c r="AQ4530">
        <f>AQ4527-AQ1251</f>
        <v/>
      </c>
      <c r="AR4530">
        <f>AR4527-AR1251</f>
        <v/>
      </c>
      <c r="AT4530">
        <f>AT4527-AT1251</f>
        <v/>
      </c>
    </row>
    <row r="4532">
      <c r="A4532" t="inlineStr">
        <is>
          <t>Investment  properties</t>
        </is>
      </c>
    </row>
    <row r="4533">
      <c r="A4533" t="inlineStr">
        <is>
          <t>Fair value, beginning of period</t>
        </is>
      </c>
      <c r="C4533" t="inlineStr">
        <is>
          <t>Million</t>
        </is>
      </c>
      <c r="D4533" t="inlineStr">
        <is>
          <t>QQQQ</t>
        </is>
      </c>
      <c r="F4533" t="n">
        <v>46083</v>
      </c>
      <c r="G4533" t="n">
        <v>46083</v>
      </c>
      <c r="H4533" t="n">
        <v>46083</v>
      </c>
      <c r="I4533" t="n">
        <v>46083</v>
      </c>
      <c r="K4533" t="n">
        <v>47164</v>
      </c>
      <c r="L4533" t="n">
        <v>47164</v>
      </c>
      <c r="M4533" t="n">
        <v>47164</v>
      </c>
      <c r="N4533" t="n">
        <v>47164</v>
      </c>
      <c r="P4533" t="n">
        <v>54172</v>
      </c>
      <c r="Q4533" t="n">
        <v>54172</v>
      </c>
      <c r="R4533" t="n">
        <v>54172</v>
      </c>
      <c r="S4533" t="n">
        <v>54172</v>
      </c>
      <c r="U4533" t="n">
        <v>56870</v>
      </c>
      <c r="V4533" t="n">
        <v>56870</v>
      </c>
      <c r="W4533" t="n">
        <v>56870</v>
      </c>
      <c r="X4533" t="n">
        <v>56870</v>
      </c>
      <c r="Z4533" t="n">
        <v>84309</v>
      </c>
      <c r="AA4533" t="n">
        <v>84309</v>
      </c>
      <c r="AB4533" t="n">
        <v>84309</v>
      </c>
      <c r="AC4533" t="n">
        <v>84309</v>
      </c>
      <c r="AE4533" t="n">
        <v>96686</v>
      </c>
      <c r="AF4533" t="n">
        <v>96686</v>
      </c>
      <c r="AG4533" t="n">
        <v>96686</v>
      </c>
      <c r="AH4533" t="n">
        <v>96686</v>
      </c>
      <c r="AJ4533" t="n">
        <v>96782</v>
      </c>
      <c r="AK4533" t="n">
        <v>96782</v>
      </c>
      <c r="AL4533" t="n">
        <v>96782</v>
      </c>
      <c r="AM4533" t="n">
        <v>96782</v>
      </c>
      <c r="AO4533" t="n">
        <v>100865</v>
      </c>
      <c r="AP4533" t="n">
        <v>100865</v>
      </c>
      <c r="AQ4533" t="n">
        <v>100865</v>
      </c>
      <c r="AR4533" t="n">
        <v>100865</v>
      </c>
      <c r="AT4533" t="n">
        <v>115100</v>
      </c>
    </row>
    <row r="4534">
      <c r="A4534" t="inlineStr">
        <is>
          <t>Acquisition</t>
        </is>
      </c>
      <c r="C4534" t="inlineStr">
        <is>
          <t>Million</t>
        </is>
      </c>
      <c r="D4534" t="inlineStr">
        <is>
          <t>QYYY</t>
        </is>
      </c>
      <c r="I4534" t="n">
        <v>2812</v>
      </c>
      <c r="N4534" t="n">
        <v>1576</v>
      </c>
      <c r="S4534" t="n">
        <v>593</v>
      </c>
      <c r="U4534" t="n">
        <v>457</v>
      </c>
      <c r="W4534" t="n">
        <v>1841</v>
      </c>
      <c r="X4534" t="n">
        <v>3069</v>
      </c>
      <c r="Z4534" t="n">
        <v>1200</v>
      </c>
      <c r="AA4534" t="n">
        <v>3147</v>
      </c>
      <c r="AB4534" t="n">
        <v>5959</v>
      </c>
      <c r="AC4534" t="n">
        <v>11638</v>
      </c>
      <c r="AJ4534" t="n">
        <v>2247</v>
      </c>
      <c r="AK4534" t="n">
        <v>5998</v>
      </c>
      <c r="AL4534" t="n">
        <v>10206</v>
      </c>
      <c r="AM4534" t="n">
        <v>13558</v>
      </c>
      <c r="AO4534" t="n">
        <v>7278</v>
      </c>
      <c r="AP4534" t="n">
        <v>5881</v>
      </c>
      <c r="AQ4534" t="n">
        <v>9180</v>
      </c>
      <c r="AR4534" t="n">
        <v>11580</v>
      </c>
    </row>
    <row r="4535">
      <c r="A4535" t="inlineStr">
        <is>
          <t>Additions</t>
        </is>
      </c>
      <c r="C4535" t="inlineStr">
        <is>
          <t>Million</t>
        </is>
      </c>
      <c r="D4535" t="inlineStr">
        <is>
          <t>QYYY</t>
        </is>
      </c>
      <c r="V4535" t="n">
        <v>1015</v>
      </c>
      <c r="AE4535" t="n">
        <v>1155</v>
      </c>
      <c r="AF4535" t="n">
        <v>2912</v>
      </c>
      <c r="AG4535" t="n">
        <v>4563</v>
      </c>
      <c r="AH4535" t="n">
        <v>8180</v>
      </c>
      <c r="AT4535" t="n">
        <v>2743</v>
      </c>
    </row>
    <row r="4536">
      <c r="A4536" t="inlineStr">
        <is>
          <t>Acquisition and additions</t>
        </is>
      </c>
      <c r="C4536" t="inlineStr">
        <is>
          <t>Million</t>
        </is>
      </c>
      <c r="D4536" t="inlineStr">
        <is>
          <t>QYYY</t>
        </is>
      </c>
      <c r="F4536" t="n">
        <v>903</v>
      </c>
      <c r="G4536" t="n">
        <v>2045</v>
      </c>
      <c r="H4536" t="n">
        <v>5515</v>
      </c>
      <c r="K4536" t="n">
        <v>1788</v>
      </c>
      <c r="L4536" t="n">
        <v>3879</v>
      </c>
      <c r="M4536" t="n">
        <v>7051</v>
      </c>
      <c r="P4536" t="n">
        <v>3359</v>
      </c>
      <c r="Q4536" t="n">
        <v>3577</v>
      </c>
      <c r="R4536" t="n">
        <v>4627</v>
      </c>
    </row>
    <row r="4537">
      <c r="A4537" t="inlineStr">
        <is>
          <t>Acquisitions through business combinations</t>
        </is>
      </c>
      <c r="C4537" t="inlineStr">
        <is>
          <t>Million</t>
        </is>
      </c>
      <c r="D4537" t="inlineStr">
        <is>
          <t>QYYY</t>
        </is>
      </c>
      <c r="I4537" t="n">
        <v>4120</v>
      </c>
      <c r="N4537" t="n">
        <v>9234</v>
      </c>
      <c r="S4537" t="n">
        <v>5851</v>
      </c>
      <c r="U4537" t="n">
        <v>1245</v>
      </c>
      <c r="V4537" t="n">
        <v>3010</v>
      </c>
      <c r="W4537" t="n">
        <v>23156</v>
      </c>
      <c r="X4537" t="n">
        <v>33024</v>
      </c>
      <c r="Z4537" t="n">
        <v>200</v>
      </c>
      <c r="AA4537" t="n">
        <v>211</v>
      </c>
      <c r="AB4537" t="n">
        <v>211</v>
      </c>
      <c r="AC4537" t="n">
        <v>3669</v>
      </c>
      <c r="AE4537" t="n">
        <v>57</v>
      </c>
      <c r="AM4537" t="n">
        <v>988</v>
      </c>
      <c r="AP4537" t="n">
        <v>6788</v>
      </c>
      <c r="AQ4537" t="n">
        <v>9334</v>
      </c>
      <c r="AR4537" t="n">
        <v>9805</v>
      </c>
    </row>
    <row r="4538">
      <c r="A4538" t="inlineStr">
        <is>
          <t>Dispositions</t>
        </is>
      </c>
      <c r="C4538" t="inlineStr">
        <is>
          <t>Million</t>
        </is>
      </c>
      <c r="D4538" t="inlineStr">
        <is>
          <t>QYYY</t>
        </is>
      </c>
      <c r="F4538" t="n">
        <v>-821</v>
      </c>
      <c r="G4538" t="n">
        <v>-1681</v>
      </c>
      <c r="H4538" t="n">
        <v>-1966</v>
      </c>
      <c r="I4538" t="n">
        <v>-5924</v>
      </c>
      <c r="K4538" t="n">
        <v>-652</v>
      </c>
      <c r="L4538" t="n">
        <v>-2363</v>
      </c>
      <c r="M4538" t="n">
        <v>-4920</v>
      </c>
      <c r="N4538" t="n">
        <v>-4612</v>
      </c>
      <c r="P4538" t="n">
        <v>-1003</v>
      </c>
      <c r="Q4538" t="n">
        <v>-2125</v>
      </c>
      <c r="R4538" t="n">
        <v>-4254</v>
      </c>
      <c r="S4538" t="n">
        <v>-6169</v>
      </c>
      <c r="U4538" t="n">
        <v>-627</v>
      </c>
      <c r="V4538" t="n">
        <v>-2199</v>
      </c>
      <c r="W4538" t="n">
        <v>-2486</v>
      </c>
      <c r="X4538" t="n">
        <v>-8555</v>
      </c>
      <c r="Z4538" t="n">
        <v>-2289</v>
      </c>
      <c r="AA4538" t="n">
        <v>-3665</v>
      </c>
      <c r="AB4538" t="n">
        <v>-5411</v>
      </c>
      <c r="AC4538" t="n">
        <v>-6029</v>
      </c>
      <c r="AE4538" t="n">
        <v>-409</v>
      </c>
      <c r="AF4538" t="n">
        <v>-535</v>
      </c>
      <c r="AG4538" t="n">
        <v>-3669</v>
      </c>
      <c r="AH4538" t="n">
        <v>-9284</v>
      </c>
      <c r="AJ4538" t="n">
        <v>-686</v>
      </c>
      <c r="AK4538" t="n">
        <v>-3049</v>
      </c>
      <c r="AL4538" t="n">
        <v>-5136</v>
      </c>
      <c r="AM4538" t="n">
        <v>-15017</v>
      </c>
      <c r="AO4538" t="n">
        <v>-4432</v>
      </c>
      <c r="AP4538" t="n">
        <v>-6551</v>
      </c>
      <c r="AQ4538" t="n">
        <v>-4208</v>
      </c>
      <c r="AR4538" t="n">
        <v>-4430</v>
      </c>
      <c r="AT4538" t="n">
        <v>-117</v>
      </c>
    </row>
    <row r="4539">
      <c r="A4539" t="inlineStr">
        <is>
          <t>Fair-value changes</t>
        </is>
      </c>
      <c r="C4539" t="inlineStr">
        <is>
          <t>Million</t>
        </is>
      </c>
      <c r="D4539" t="inlineStr">
        <is>
          <t>QYYY</t>
        </is>
      </c>
      <c r="F4539" t="n">
        <v>628</v>
      </c>
      <c r="G4539" t="n">
        <v>1111</v>
      </c>
      <c r="H4539" t="n">
        <v>1521</v>
      </c>
      <c r="I4539" t="n">
        <v>2275</v>
      </c>
      <c r="K4539" t="n">
        <v>179</v>
      </c>
      <c r="L4539" t="n">
        <v>491</v>
      </c>
      <c r="M4539" t="n">
        <v>590</v>
      </c>
      <c r="N4539" t="n">
        <v>960</v>
      </c>
      <c r="P4539" t="n">
        <v>-23</v>
      </c>
      <c r="Q4539" t="n">
        <v>389</v>
      </c>
      <c r="R4539" t="n">
        <v>1102</v>
      </c>
      <c r="S4539" t="n">
        <v>1021</v>
      </c>
      <c r="U4539" t="n">
        <v>470</v>
      </c>
      <c r="V4539" t="n">
        <v>864</v>
      </c>
      <c r="W4539" t="n">
        <v>1273</v>
      </c>
      <c r="X4539" t="n">
        <v>1610</v>
      </c>
      <c r="Z4539" t="n">
        <v>525</v>
      </c>
      <c r="AA4539" t="n">
        <v>-99</v>
      </c>
      <c r="AB4539" t="n">
        <v>681</v>
      </c>
      <c r="AC4539" t="n">
        <v>1710</v>
      </c>
      <c r="AE4539" t="n">
        <v>118</v>
      </c>
      <c r="AF4539" t="n">
        <v>-679</v>
      </c>
      <c r="AG4539" t="n">
        <v>-444</v>
      </c>
      <c r="AH4539" t="n">
        <v>-269</v>
      </c>
      <c r="AJ4539" t="n">
        <v>827</v>
      </c>
      <c r="AK4539" t="n">
        <v>1707</v>
      </c>
      <c r="AL4539" t="n">
        <v>2784</v>
      </c>
      <c r="AM4539" t="n">
        <v>5073</v>
      </c>
      <c r="AO4539" t="n">
        <v>1846</v>
      </c>
      <c r="AP4539" t="n">
        <v>2413</v>
      </c>
      <c r="AQ4539" t="n">
        <v>2337</v>
      </c>
      <c r="AR4539" t="n">
        <v>629</v>
      </c>
      <c r="AT4539" t="n">
        <v>554</v>
      </c>
    </row>
    <row r="4540">
      <c r="A4540" t="inlineStr">
        <is>
          <t>Foreign currency translation and other</t>
        </is>
      </c>
      <c r="C4540" t="inlineStr">
        <is>
          <t>Million</t>
        </is>
      </c>
      <c r="D4540" t="inlineStr">
        <is>
          <t>QYYY</t>
        </is>
      </c>
      <c r="F4540" t="n">
        <v>-1246</v>
      </c>
      <c r="G4540" t="n">
        <v>-906</v>
      </c>
      <c r="H4540" t="n">
        <v>-2091</v>
      </c>
      <c r="I4540" t="n">
        <v>-2202</v>
      </c>
      <c r="K4540" t="n">
        <v>631</v>
      </c>
      <c r="L4540" t="n">
        <v>476</v>
      </c>
      <c r="M4540" t="n">
        <v>489</v>
      </c>
      <c r="N4540" t="n">
        <v>-150</v>
      </c>
      <c r="P4540" t="n">
        <v>587</v>
      </c>
      <c r="Q4540" t="n">
        <v>814</v>
      </c>
      <c r="R4540" t="n">
        <v>1276</v>
      </c>
      <c r="S4540" t="n">
        <v>1402</v>
      </c>
      <c r="U4540" t="n">
        <v>-106</v>
      </c>
      <c r="V4540" t="n">
        <v>-1123</v>
      </c>
      <c r="W4540" t="n">
        <v>-1437</v>
      </c>
      <c r="X4540" t="n">
        <v>-1709</v>
      </c>
      <c r="Z4540" t="n">
        <v>133</v>
      </c>
      <c r="AA4540" t="n">
        <v>64</v>
      </c>
      <c r="AB4540" t="n">
        <v>-684</v>
      </c>
      <c r="AC4540" t="n">
        <v>461</v>
      </c>
      <c r="AE4540" t="n">
        <v>-2128</v>
      </c>
      <c r="AF4540" t="n">
        <v>-1497</v>
      </c>
      <c r="AG4540" t="n">
        <v>-641</v>
      </c>
      <c r="AH4540" t="n">
        <v>1276</v>
      </c>
      <c r="AJ4540" t="n">
        <v>-306</v>
      </c>
      <c r="AK4540" t="n">
        <v>-428</v>
      </c>
      <c r="AL4540" t="n">
        <v>-1143</v>
      </c>
      <c r="AM4540" t="n">
        <v>-1118</v>
      </c>
      <c r="AO4540" t="n">
        <v>-128</v>
      </c>
      <c r="AP4540" t="n">
        <v>-2444</v>
      </c>
      <c r="AQ4540" t="n">
        <v>-5905</v>
      </c>
      <c r="AR4540" t="n">
        <v>-3075</v>
      </c>
      <c r="AT4540" t="n">
        <v>243</v>
      </c>
    </row>
    <row r="4541">
      <c r="A4541" t="inlineStr">
        <is>
          <t>Changes in basis of accounting</t>
        </is>
      </c>
      <c r="C4541" t="inlineStr">
        <is>
          <t>Million</t>
        </is>
      </c>
      <c r="D4541" t="inlineStr">
        <is>
          <t>QYYY</t>
        </is>
      </c>
      <c r="Z4541" t="n">
        <v>928</v>
      </c>
      <c r="AA4541" t="n">
        <v>928</v>
      </c>
      <c r="AB4541" t="n">
        <v>928</v>
      </c>
      <c r="AC4541" t="n">
        <v>928</v>
      </c>
      <c r="AH4541" t="n">
        <v>193</v>
      </c>
      <c r="AM4541" t="n">
        <v>599</v>
      </c>
      <c r="AR4541" t="n">
        <v>-274</v>
      </c>
      <c r="AT4541" t="n">
        <v>24</v>
      </c>
    </row>
    <row r="4542">
      <c r="A4542" t="inlineStr">
        <is>
          <t>Total change</t>
        </is>
      </c>
      <c r="C4542" t="inlineStr">
        <is>
          <t>Million</t>
        </is>
      </c>
      <c r="D4542" t="inlineStr">
        <is>
          <t>QYYY</t>
        </is>
      </c>
      <c r="F4542" t="n">
        <v>-536</v>
      </c>
      <c r="G4542" t="n">
        <v>569</v>
      </c>
      <c r="H4542" t="n">
        <v>2979</v>
      </c>
      <c r="K4542" t="n">
        <v>1946</v>
      </c>
      <c r="L4542" t="n">
        <v>2483</v>
      </c>
      <c r="M4542" t="n">
        <v>3210</v>
      </c>
      <c r="P4542" t="n">
        <v>2920</v>
      </c>
      <c r="Q4542" t="n">
        <v>2655</v>
      </c>
      <c r="R4542" t="n">
        <v>2751</v>
      </c>
    </row>
    <row r="4543">
      <c r="A4543" t="inlineStr">
        <is>
          <t>Total change-c</t>
        </is>
      </c>
      <c r="F4543">
        <f>SUM(F4536:F4541)</f>
        <v/>
      </c>
      <c r="G4543">
        <f>SUM(G4536:G4541)</f>
        <v/>
      </c>
      <c r="H4543">
        <f>SUM(H4536:H4541)</f>
        <v/>
      </c>
      <c r="K4543">
        <f>SUM(K4536:K4541)</f>
        <v/>
      </c>
      <c r="L4543">
        <f>SUM(L4536:L4541)</f>
        <v/>
      </c>
      <c r="M4543">
        <f>SUM(M4536:M4541)</f>
        <v/>
      </c>
      <c r="P4543">
        <f>SUM(P4536:P4541)</f>
        <v/>
      </c>
      <c r="Q4543">
        <f>SUM(Q4536:Q4541)</f>
        <v/>
      </c>
      <c r="R4543">
        <f>SUM(R4536:R4541)</f>
        <v/>
      </c>
    </row>
    <row r="4544">
      <c r="A4544" t="inlineStr">
        <is>
          <t>Sum check</t>
        </is>
      </c>
      <c r="F4544">
        <f>F4542-F4543</f>
        <v/>
      </c>
      <c r="G4544">
        <f>G4542-G4543</f>
        <v/>
      </c>
      <c r="H4544">
        <f>H4542-H4543</f>
        <v/>
      </c>
      <c r="K4544">
        <f>K4542-K4543</f>
        <v/>
      </c>
      <c r="L4544">
        <f>L4542-L4543</f>
        <v/>
      </c>
      <c r="M4544">
        <f>M4542-M4543</f>
        <v/>
      </c>
      <c r="P4544">
        <f>P4542-P4543</f>
        <v/>
      </c>
      <c r="Q4544">
        <f>Q4542-Q4543</f>
        <v/>
      </c>
      <c r="R4544">
        <f>R4542-R4543</f>
        <v/>
      </c>
    </row>
    <row r="4546">
      <c r="A4546" t="inlineStr">
        <is>
          <t>Fair value, end of period</t>
        </is>
      </c>
      <c r="C4546" t="inlineStr">
        <is>
          <t>Million</t>
        </is>
      </c>
      <c r="D4546" t="inlineStr">
        <is>
          <t>QQQQ</t>
        </is>
      </c>
      <c r="F4546" t="n">
        <v>45547</v>
      </c>
      <c r="G4546" t="n">
        <v>46652</v>
      </c>
      <c r="H4546" t="n">
        <v>49062</v>
      </c>
      <c r="I4546" t="n">
        <v>47164</v>
      </c>
      <c r="K4546" t="n">
        <v>49110</v>
      </c>
      <c r="L4546" t="n">
        <v>49647</v>
      </c>
      <c r="M4546" t="n">
        <v>50374</v>
      </c>
      <c r="N4546" t="n">
        <v>54172</v>
      </c>
      <c r="P4546" t="n">
        <v>57092</v>
      </c>
      <c r="Q4546" t="n">
        <v>56827</v>
      </c>
      <c r="R4546" t="n">
        <v>56923</v>
      </c>
      <c r="S4546" t="n">
        <v>56870</v>
      </c>
      <c r="U4546" t="n">
        <v>58309</v>
      </c>
      <c r="V4546" t="n">
        <v>58437</v>
      </c>
      <c r="W4546" t="n">
        <v>79217</v>
      </c>
      <c r="X4546" t="n">
        <v>84309</v>
      </c>
      <c r="Z4546" t="n">
        <v>85006</v>
      </c>
      <c r="AA4546" t="n">
        <v>84895</v>
      </c>
      <c r="AB4546" t="n">
        <v>85993</v>
      </c>
      <c r="AC4546" t="n">
        <v>96686</v>
      </c>
      <c r="AE4546" t="n">
        <v>95479</v>
      </c>
      <c r="AF4546" t="n">
        <v>96887</v>
      </c>
      <c r="AG4546" t="n">
        <v>96495</v>
      </c>
      <c r="AH4546" t="n">
        <v>96782</v>
      </c>
      <c r="AJ4546" t="n">
        <v>98864</v>
      </c>
      <c r="AK4546" t="n">
        <v>101010</v>
      </c>
      <c r="AL4546" t="n">
        <v>103493</v>
      </c>
      <c r="AM4546" t="n">
        <v>100865</v>
      </c>
      <c r="AO4546" t="n">
        <v>105429</v>
      </c>
      <c r="AP4546" t="n">
        <v>106952</v>
      </c>
      <c r="AQ4546" t="n">
        <v>111603</v>
      </c>
      <c r="AR4546" t="n">
        <v>115100</v>
      </c>
      <c r="AT4546" t="n">
        <v>118547</v>
      </c>
    </row>
    <row r="4547">
      <c r="A4547" t="inlineStr">
        <is>
          <t>Link check</t>
        </is>
      </c>
      <c r="F4547">
        <f>F4546-F1251</f>
        <v/>
      </c>
      <c r="G4547">
        <f>G4546-G1251</f>
        <v/>
      </c>
      <c r="H4547">
        <f>H4546-H1251</f>
        <v/>
      </c>
      <c r="I4547">
        <f>I4546-I1251</f>
        <v/>
      </c>
      <c r="K4547">
        <f>K4546-K1251</f>
        <v/>
      </c>
      <c r="L4547">
        <f>L4546-L1251</f>
        <v/>
      </c>
      <c r="M4547">
        <f>M4546-M1251</f>
        <v/>
      </c>
      <c r="N4547">
        <f>N4546-N1251</f>
        <v/>
      </c>
      <c r="P4547">
        <f>P4546-P1251</f>
        <v/>
      </c>
      <c r="Q4547">
        <f>Q4546-Q1251</f>
        <v/>
      </c>
      <c r="R4547">
        <f>R4546-R1251</f>
        <v/>
      </c>
      <c r="S4547">
        <f>S4546-S1251</f>
        <v/>
      </c>
      <c r="U4547">
        <f>U4546-U1251</f>
        <v/>
      </c>
      <c r="V4547">
        <f>V4546-V1251</f>
        <v/>
      </c>
      <c r="W4547">
        <f>W4546-W1251</f>
        <v/>
      </c>
      <c r="X4547">
        <f>X4546-X1251</f>
        <v/>
      </c>
      <c r="Z4547">
        <f>Z4546-Z1251</f>
        <v/>
      </c>
      <c r="AA4547">
        <f>AA4546-AA1251</f>
        <v/>
      </c>
      <c r="AB4547">
        <f>AB4546-AB1251</f>
        <v/>
      </c>
      <c r="AC4547">
        <f>AC4546-AC1251</f>
        <v/>
      </c>
      <c r="AE4547">
        <f>AE4546-AE1251</f>
        <v/>
      </c>
      <c r="AF4547">
        <f>AF4546-AF1251</f>
        <v/>
      </c>
      <c r="AG4547">
        <f>AG4546-AG1251</f>
        <v/>
      </c>
      <c r="AH4547">
        <f>AH4546-AH1251</f>
        <v/>
      </c>
      <c r="AJ4547">
        <f>AJ4546-AJ1251</f>
        <v/>
      </c>
      <c r="AK4547">
        <f>AK4546-AK1251</f>
        <v/>
      </c>
      <c r="AL4547">
        <f>AL4546-AL1251</f>
        <v/>
      </c>
      <c r="AM4547">
        <f>AM4546-AM1251</f>
        <v/>
      </c>
      <c r="AO4547">
        <f>AO4546-AO1251</f>
        <v/>
      </c>
      <c r="AP4547">
        <f>AP4546-AP1251</f>
        <v/>
      </c>
      <c r="AQ4547">
        <f>AQ4546-AQ1251</f>
        <v/>
      </c>
      <c r="AR4547">
        <f>AR4546-AR1251</f>
        <v/>
      </c>
      <c r="AT4547">
        <f>AT4546-AT1251</f>
        <v/>
      </c>
    </row>
    <row r="4549">
      <c r="A4549" t="inlineStr">
        <is>
          <t>FFO from equity accounted investments</t>
        </is>
      </c>
    </row>
    <row r="4550">
      <c r="A4550" t="inlineStr">
        <is>
          <t>Consolidated equity accounted income (loss)</t>
        </is>
      </c>
      <c r="C4550" t="inlineStr">
        <is>
          <t>Million</t>
        </is>
      </c>
      <c r="D4550" t="inlineStr">
        <is>
          <t>QQQQ</t>
        </is>
      </c>
      <c r="E4550" t="inlineStr">
        <is>
          <t>Yes</t>
        </is>
      </c>
      <c r="F4550" t="n">
        <v>267</v>
      </c>
      <c r="G4550" t="n">
        <v>603</v>
      </c>
      <c r="H4550" t="n">
        <v>304</v>
      </c>
      <c r="J4550" t="n">
        <v>1695</v>
      </c>
      <c r="K4550" t="n">
        <v>152</v>
      </c>
      <c r="L4550" t="n">
        <v>435</v>
      </c>
      <c r="M4550" t="n">
        <v>454</v>
      </c>
      <c r="O4550" t="n">
        <v>1293</v>
      </c>
      <c r="P4550" t="n">
        <v>335</v>
      </c>
      <c r="Q4550" t="n">
        <v>250</v>
      </c>
      <c r="R4550" t="n">
        <v>505</v>
      </c>
      <c r="T4550" t="n">
        <v>1213</v>
      </c>
      <c r="U4550" t="n">
        <v>288</v>
      </c>
      <c r="V4550" t="n">
        <v>342</v>
      </c>
      <c r="W4550" t="n">
        <v>50</v>
      </c>
      <c r="Y4550" t="n">
        <v>1088</v>
      </c>
      <c r="Z4550" t="n">
        <v>344</v>
      </c>
      <c r="AA4550" t="n">
        <v>1003</v>
      </c>
      <c r="AB4550" t="n">
        <v>414</v>
      </c>
      <c r="AD4550" t="n">
        <v>2498</v>
      </c>
      <c r="AE4550" t="n">
        <v>-212</v>
      </c>
      <c r="AF4550" t="n">
        <v>-631</v>
      </c>
      <c r="AG4550" t="n">
        <v>139</v>
      </c>
      <c r="AI4550" t="n">
        <v>-79</v>
      </c>
      <c r="AJ4550" t="n">
        <v>668</v>
      </c>
      <c r="AK4550" t="n">
        <v>488</v>
      </c>
      <c r="AL4550" t="n">
        <v>662</v>
      </c>
      <c r="AN4550" t="n">
        <v>2451</v>
      </c>
      <c r="AO4550" t="n">
        <v>843</v>
      </c>
      <c r="AP4550" t="n">
        <v>564</v>
      </c>
      <c r="AQ4550" t="n">
        <v>933</v>
      </c>
      <c r="AS4550" t="n">
        <v>2613</v>
      </c>
    </row>
    <row r="4551">
      <c r="A4551" t="inlineStr">
        <is>
          <t>Non-FFO items from equity accounted investments</t>
        </is>
      </c>
      <c r="C4551" t="inlineStr">
        <is>
          <t>Million</t>
        </is>
      </c>
      <c r="D4551" t="inlineStr">
        <is>
          <t>QQQQ</t>
        </is>
      </c>
      <c r="E4551" t="inlineStr">
        <is>
          <t>Yes</t>
        </is>
      </c>
      <c r="F4551" t="n">
        <v>19</v>
      </c>
      <c r="G4551" t="n">
        <v>-257</v>
      </c>
      <c r="H4551" t="n">
        <v>77</v>
      </c>
      <c r="J4551" t="n">
        <v>-262</v>
      </c>
      <c r="K4551" t="n">
        <v>274</v>
      </c>
      <c r="L4551" t="n">
        <v>4</v>
      </c>
      <c r="M4551" t="n">
        <v>-18</v>
      </c>
      <c r="O4551" t="n">
        <v>458</v>
      </c>
      <c r="P4551" t="n">
        <v>122</v>
      </c>
      <c r="Q4551" t="n">
        <v>241</v>
      </c>
      <c r="R4551" t="n">
        <v>-15</v>
      </c>
      <c r="T4551" t="n">
        <v>856</v>
      </c>
      <c r="U4551" t="n">
        <v>333</v>
      </c>
      <c r="V4551" t="n">
        <v>283</v>
      </c>
      <c r="W4551" t="n">
        <v>446</v>
      </c>
      <c r="Y4551" t="n">
        <v>1284</v>
      </c>
      <c r="Z4551" t="n">
        <v>251</v>
      </c>
      <c r="AA4551" t="n">
        <v>-379</v>
      </c>
      <c r="AB4551" t="n">
        <v>180</v>
      </c>
      <c r="AD4551" t="n">
        <v>143</v>
      </c>
      <c r="AE4551" t="n">
        <v>938</v>
      </c>
      <c r="AF4551" t="n">
        <v>1253</v>
      </c>
      <c r="AG4551" t="n">
        <v>602</v>
      </c>
      <c r="AI4551" t="n">
        <v>3170</v>
      </c>
      <c r="AJ4551" t="n">
        <v>288</v>
      </c>
      <c r="AK4551" t="n">
        <v>328</v>
      </c>
      <c r="AL4551" t="n">
        <v>307</v>
      </c>
      <c r="AN4551" t="n">
        <v>1355</v>
      </c>
      <c r="AO4551" t="n">
        <v>226</v>
      </c>
      <c r="AP4551" t="n">
        <v>535</v>
      </c>
      <c r="AQ4551" t="n">
        <v>141</v>
      </c>
      <c r="AS4551" t="n">
        <v>1840</v>
      </c>
    </row>
    <row r="4552">
      <c r="A4552" t="inlineStr">
        <is>
          <t>FFO from equity accounted investments</t>
        </is>
      </c>
      <c r="C4552" t="inlineStr">
        <is>
          <t>Million</t>
        </is>
      </c>
      <c r="D4552" t="inlineStr">
        <is>
          <t>QQQQ</t>
        </is>
      </c>
      <c r="E4552" t="inlineStr">
        <is>
          <t>Yes</t>
        </is>
      </c>
      <c r="F4552" t="n">
        <v>286</v>
      </c>
      <c r="G4552" t="n">
        <v>346</v>
      </c>
      <c r="H4552" t="n">
        <v>381</v>
      </c>
      <c r="J4552" t="n">
        <v>1433</v>
      </c>
      <c r="K4552" t="n">
        <v>426</v>
      </c>
      <c r="L4552" t="n">
        <v>439</v>
      </c>
      <c r="M4552" t="n">
        <v>436</v>
      </c>
      <c r="O4552" t="n">
        <v>1751</v>
      </c>
      <c r="P4552" t="n">
        <v>457</v>
      </c>
      <c r="Q4552" t="n">
        <v>491</v>
      </c>
      <c r="R4552" t="n">
        <v>490</v>
      </c>
      <c r="T4552" t="n">
        <v>2069</v>
      </c>
      <c r="U4552" t="n">
        <v>621</v>
      </c>
      <c r="V4552" t="n">
        <v>625</v>
      </c>
      <c r="W4552" t="n">
        <v>496</v>
      </c>
      <c r="Y4552" t="n">
        <v>2372</v>
      </c>
      <c r="Z4552" t="n">
        <v>595</v>
      </c>
      <c r="AA4552" t="n">
        <v>624</v>
      </c>
      <c r="AB4552" t="n">
        <v>594</v>
      </c>
      <c r="AD4552" t="n">
        <v>2641</v>
      </c>
      <c r="AE4552" t="n">
        <v>726</v>
      </c>
      <c r="AF4552" t="n">
        <v>622</v>
      </c>
      <c r="AG4552" t="n">
        <v>741</v>
      </c>
      <c r="AI4552" t="n">
        <v>3091</v>
      </c>
      <c r="AJ4552" t="n">
        <v>956</v>
      </c>
      <c r="AK4552" t="n">
        <v>816</v>
      </c>
      <c r="AL4552" t="n">
        <v>969</v>
      </c>
      <c r="AN4552" t="n">
        <v>3806</v>
      </c>
      <c r="AO4552" t="n">
        <v>1069</v>
      </c>
      <c r="AP4552" t="n">
        <v>1099</v>
      </c>
      <c r="AQ4552" t="n">
        <v>1074</v>
      </c>
      <c r="AS4552" t="n">
        <v>4453</v>
      </c>
    </row>
    <row r="4553">
      <c r="A4553" t="inlineStr">
        <is>
          <t>FFO from equity accounted investments-c</t>
        </is>
      </c>
      <c r="F4553">
        <f>SUM(F4550:F4551)</f>
        <v/>
      </c>
      <c r="G4553">
        <f>SUM(G4550:G4551)</f>
        <v/>
      </c>
      <c r="H4553">
        <f>SUM(H4550:H4551)</f>
        <v/>
      </c>
      <c r="J4553">
        <f>SUM(J4550:J4551)</f>
        <v/>
      </c>
      <c r="K4553">
        <f>SUM(K4550:K4551)</f>
        <v/>
      </c>
      <c r="L4553">
        <f>SUM(L4550:L4551)</f>
        <v/>
      </c>
      <c r="M4553">
        <f>SUM(M4550:M4551)</f>
        <v/>
      </c>
      <c r="O4553">
        <f>SUM(O4550:O4551)</f>
        <v/>
      </c>
      <c r="P4553">
        <f>SUM(P4550:P4551)</f>
        <v/>
      </c>
      <c r="Q4553">
        <f>SUM(Q4550:Q4551)</f>
        <v/>
      </c>
      <c r="R4553">
        <f>SUM(R4550:R4551)</f>
        <v/>
      </c>
      <c r="T4553">
        <f>SUM(T4550:T4551)</f>
        <v/>
      </c>
      <c r="U4553">
        <f>SUM(U4550:U4551)</f>
        <v/>
      </c>
      <c r="V4553">
        <f>SUM(V4550:V4551)</f>
        <v/>
      </c>
      <c r="W4553">
        <f>SUM(W4550:W4551)</f>
        <v/>
      </c>
      <c r="Y4553">
        <f>SUM(Y4550:Y4551)</f>
        <v/>
      </c>
      <c r="Z4553">
        <f>SUM(Z4550:Z4551)</f>
        <v/>
      </c>
      <c r="AA4553">
        <f>SUM(AA4550:AA4551)</f>
        <v/>
      </c>
      <c r="AB4553">
        <f>SUM(AB4550:AB4551)</f>
        <v/>
      </c>
      <c r="AD4553">
        <f>SUM(AD4550:AD4551)</f>
        <v/>
      </c>
      <c r="AE4553">
        <f>SUM(AE4550:AE4551)</f>
        <v/>
      </c>
      <c r="AF4553">
        <f>SUM(AF4550:AF4551)</f>
        <v/>
      </c>
      <c r="AG4553">
        <f>SUM(AG4550:AG4551)</f>
        <v/>
      </c>
      <c r="AI4553">
        <f>SUM(AI4550:AI4551)</f>
        <v/>
      </c>
      <c r="AJ4553">
        <f>SUM(AJ4550:AJ4551)</f>
        <v/>
      </c>
      <c r="AK4553">
        <f>SUM(AK4550:AK4551)</f>
        <v/>
      </c>
      <c r="AL4553">
        <f>SUM(AL4550:AL4551)</f>
        <v/>
      </c>
      <c r="AN4553">
        <f>SUM(AN4550:AN4551)</f>
        <v/>
      </c>
      <c r="AO4553">
        <f>SUM(AO4550:AO4551)</f>
        <v/>
      </c>
      <c r="AP4553">
        <f>SUM(AP4550:AP4551)</f>
        <v/>
      </c>
      <c r="AQ4553">
        <f>SUM(AQ4550:AQ4551)</f>
        <v/>
      </c>
      <c r="AS4553">
        <f>SUM(AS4550:AS4551)</f>
        <v/>
      </c>
    </row>
    <row r="4554">
      <c r="A4554" t="inlineStr">
        <is>
          <t>Sum check</t>
        </is>
      </c>
      <c r="F4554">
        <f>F4552-F4553</f>
        <v/>
      </c>
      <c r="G4554">
        <f>G4552-G4553</f>
        <v/>
      </c>
      <c r="H4554">
        <f>H4552-H4553</f>
        <v/>
      </c>
      <c r="J4554">
        <f>J4552-J4553</f>
        <v/>
      </c>
      <c r="K4554">
        <f>K4552-K4553</f>
        <v/>
      </c>
      <c r="L4554">
        <f>L4552-L4553</f>
        <v/>
      </c>
      <c r="M4554">
        <f>M4552-M4553</f>
        <v/>
      </c>
      <c r="O4554">
        <f>O4552-O4553</f>
        <v/>
      </c>
      <c r="P4554">
        <f>P4552-P4553</f>
        <v/>
      </c>
      <c r="Q4554">
        <f>Q4552-Q4553</f>
        <v/>
      </c>
      <c r="R4554">
        <f>R4552-R4553</f>
        <v/>
      </c>
      <c r="T4554">
        <f>T4552-T4553</f>
        <v/>
      </c>
      <c r="U4554">
        <f>U4552-U4553</f>
        <v/>
      </c>
      <c r="V4554">
        <f>V4552-V4553</f>
        <v/>
      </c>
      <c r="W4554">
        <f>W4552-W4553</f>
        <v/>
      </c>
      <c r="Y4554">
        <f>Y4552-Y4553</f>
        <v/>
      </c>
      <c r="Z4554">
        <f>Z4552-Z4553</f>
        <v/>
      </c>
      <c r="AA4554">
        <f>AA4552-AA4553</f>
        <v/>
      </c>
      <c r="AB4554">
        <f>AB4552-AB4553</f>
        <v/>
      </c>
      <c r="AD4554">
        <f>AD4552-AD4553</f>
        <v/>
      </c>
      <c r="AE4554">
        <f>AE4552-AE4553</f>
        <v/>
      </c>
      <c r="AF4554">
        <f>AF4552-AF4553</f>
        <v/>
      </c>
      <c r="AG4554">
        <f>AG4552-AG4553</f>
        <v/>
      </c>
      <c r="AI4554">
        <f>AI4552-AI4553</f>
        <v/>
      </c>
      <c r="AJ4554">
        <f>AJ4552-AJ4553</f>
        <v/>
      </c>
      <c r="AK4554">
        <f>AK4552-AK4553</f>
        <v/>
      </c>
      <c r="AL4554">
        <f>AL4552-AL4553</f>
        <v/>
      </c>
      <c r="AN4554">
        <f>AN4552-AN4553</f>
        <v/>
      </c>
      <c r="AO4554">
        <f>AO4552-AO4553</f>
        <v/>
      </c>
      <c r="AP4554">
        <f>AP4552-AP4553</f>
        <v/>
      </c>
      <c r="AQ4554">
        <f>AQ4552-AQ4553</f>
        <v/>
      </c>
      <c r="AS4554">
        <f>AS4552-AS4553</f>
        <v/>
      </c>
    </row>
    <row r="4555">
      <c r="A4555" t="inlineStr">
        <is>
          <t>Link check</t>
        </is>
      </c>
      <c r="F4555">
        <f>F4552-F318</f>
        <v/>
      </c>
      <c r="G4555">
        <f>G4552-G318</f>
        <v/>
      </c>
      <c r="H4555">
        <f>H4552-H318</f>
        <v/>
      </c>
      <c r="J4555">
        <f>J4552-J318</f>
        <v/>
      </c>
      <c r="K4555">
        <f>K4552-K318</f>
        <v/>
      </c>
      <c r="L4555">
        <f>L4552-L318</f>
        <v/>
      </c>
      <c r="M4555">
        <f>M4552-M318</f>
        <v/>
      </c>
      <c r="O4555">
        <f>O4552-O318</f>
        <v/>
      </c>
      <c r="P4555">
        <f>P4552-P318</f>
        <v/>
      </c>
      <c r="Q4555">
        <f>Q4552-Q318</f>
        <v/>
      </c>
      <c r="R4555">
        <f>R4552-R318</f>
        <v/>
      </c>
      <c r="T4555">
        <f>T4552-T318</f>
        <v/>
      </c>
      <c r="U4555">
        <f>U4552-U318</f>
        <v/>
      </c>
      <c r="V4555">
        <f>V4552-V318</f>
        <v/>
      </c>
      <c r="W4555">
        <f>W4552-W318</f>
        <v/>
      </c>
      <c r="Y4555">
        <f>Y4552-Y318</f>
        <v/>
      </c>
      <c r="Z4555">
        <f>Z4552-Z318</f>
        <v/>
      </c>
      <c r="AA4555">
        <f>AA4552-AA318</f>
        <v/>
      </c>
      <c r="AB4555">
        <f>AB4552-AB318</f>
        <v/>
      </c>
      <c r="AD4555">
        <f>AD4552-AD318</f>
        <v/>
      </c>
      <c r="AE4555">
        <f>AE4552-AE318</f>
        <v/>
      </c>
      <c r="AF4555">
        <f>AF4552-AF318</f>
        <v/>
      </c>
      <c r="AG4555">
        <f>AG4552-AG318</f>
        <v/>
      </c>
      <c r="AI4555">
        <f>AI4552-AI318</f>
        <v/>
      </c>
      <c r="AJ4555">
        <f>AJ4552-AJ318</f>
        <v/>
      </c>
      <c r="AK4555">
        <f>AK4552-AK318</f>
        <v/>
      </c>
      <c r="AL4555">
        <f>AL4552-AL318</f>
        <v/>
      </c>
      <c r="AN4555">
        <f>AN4552-AN318</f>
        <v/>
      </c>
      <c r="AO4555">
        <f>AO4552-AO318</f>
        <v/>
      </c>
      <c r="AP4555">
        <f>AP4552-AP318</f>
        <v/>
      </c>
      <c r="AQ4555">
        <f>AQ4552-AQ318</f>
        <v/>
      </c>
      <c r="AS4555">
        <f>AS4552-AS318</f>
        <v/>
      </c>
    </row>
    <row r="4557">
      <c r="A4557" t="inlineStr">
        <is>
          <t>Fee revenues</t>
        </is>
      </c>
    </row>
    <row r="4558">
      <c r="A4558" t="inlineStr">
        <is>
          <t>Revenue</t>
        </is>
      </c>
      <c r="C4558" t="inlineStr">
        <is>
          <t>Million</t>
        </is>
      </c>
      <c r="D4558" t="inlineStr">
        <is>
          <t>QQQQ</t>
        </is>
      </c>
      <c r="E4558" t="inlineStr">
        <is>
          <t>Yes</t>
        </is>
      </c>
      <c r="AI4558" t="n">
        <v>62752</v>
      </c>
      <c r="AJ4558" t="n">
        <v>16410</v>
      </c>
      <c r="AK4558" t="n">
        <v>18286</v>
      </c>
      <c r="AL4558" t="n">
        <v>19248</v>
      </c>
      <c r="AN4558" t="n">
        <v>75731</v>
      </c>
      <c r="AO4558" t="n">
        <v>21882</v>
      </c>
      <c r="AP4558" t="n">
        <v>23256</v>
      </c>
      <c r="AQ4558" t="n">
        <v>23418</v>
      </c>
      <c r="AS4558" t="n">
        <v>92769</v>
      </c>
      <c r="AT4558" t="n">
        <v>23297</v>
      </c>
    </row>
    <row r="4559">
      <c r="A4559" t="inlineStr">
        <is>
          <t>Link check</t>
        </is>
      </c>
      <c r="AI4559">
        <f>AI4558-AI1165</f>
        <v/>
      </c>
      <c r="AJ4559">
        <f>AJ4558-AJ1165</f>
        <v/>
      </c>
      <c r="AK4559">
        <f>AK4558-AK1165</f>
        <v/>
      </c>
      <c r="AL4559">
        <f>AL4558-AL1165</f>
        <v/>
      </c>
      <c r="AN4559">
        <f>AN4558-AN1165</f>
        <v/>
      </c>
      <c r="AO4559">
        <f>AO4558-AO1165</f>
        <v/>
      </c>
      <c r="AP4559">
        <f>AP4558-AP1165</f>
        <v/>
      </c>
      <c r="AQ4559">
        <f>AQ4558-AQ1165</f>
        <v/>
      </c>
      <c r="AS4559">
        <f>AS4558-AS1165</f>
        <v/>
      </c>
      <c r="AT4559">
        <f>AT4558-AT1165</f>
        <v/>
      </c>
    </row>
    <row r="4560">
      <c r="A4560" t="inlineStr">
        <is>
          <t>Add: revenues from Oaktree</t>
        </is>
      </c>
      <c r="C4560" t="inlineStr">
        <is>
          <t>Million</t>
        </is>
      </c>
      <c r="D4560" t="inlineStr">
        <is>
          <t>QQQQ</t>
        </is>
      </c>
      <c r="E4560" t="inlineStr">
        <is>
          <t>Yes</t>
        </is>
      </c>
      <c r="AI4560" t="n">
        <v>897</v>
      </c>
      <c r="AJ4560" t="n">
        <v>253</v>
      </c>
      <c r="AK4560" t="n">
        <v>263</v>
      </c>
      <c r="AL4560" t="n">
        <v>269</v>
      </c>
      <c r="AN4560" t="n">
        <v>1062</v>
      </c>
      <c r="AO4560" t="n">
        <v>278</v>
      </c>
      <c r="AP4560" t="n">
        <v>290</v>
      </c>
      <c r="AQ4560" t="n">
        <v>296</v>
      </c>
      <c r="AS4560" t="n">
        <v>1165</v>
      </c>
      <c r="AT4560" t="n">
        <v>289</v>
      </c>
    </row>
    <row r="4561">
      <c r="A4561" t="inlineStr">
        <is>
          <t>Add: intersegment and other revenues</t>
        </is>
      </c>
      <c r="C4561" t="inlineStr">
        <is>
          <t>Million</t>
        </is>
      </c>
      <c r="D4561" t="inlineStr">
        <is>
          <t>QQQQ</t>
        </is>
      </c>
      <c r="E4561" t="inlineStr">
        <is>
          <t>Yes</t>
        </is>
      </c>
      <c r="AI4561" t="n">
        <v>1697</v>
      </c>
      <c r="AJ4561" t="n">
        <v>471</v>
      </c>
      <c r="AK4561" t="n">
        <v>536</v>
      </c>
      <c r="AL4561" t="n">
        <v>511</v>
      </c>
      <c r="AN4561" t="n">
        <v>2155</v>
      </c>
      <c r="AO4561" t="n">
        <v>582</v>
      </c>
      <c r="AP4561" t="n">
        <v>568</v>
      </c>
      <c r="AQ4561" t="n">
        <v>599</v>
      </c>
      <c r="AS4561" t="n">
        <v>2230</v>
      </c>
      <c r="AT4561" t="n">
        <v>665</v>
      </c>
    </row>
    <row r="4562">
      <c r="A4562" t="inlineStr">
        <is>
          <t>Less: external revenues from consolidated subsidiaries of other segments</t>
        </is>
      </c>
      <c r="C4562" t="inlineStr">
        <is>
          <t>Million</t>
        </is>
      </c>
      <c r="D4562" t="inlineStr">
        <is>
          <t>QQQQ</t>
        </is>
      </c>
      <c r="E4562" t="inlineStr">
        <is>
          <t>Yes</t>
        </is>
      </c>
      <c r="AI4562" t="n">
        <v>-62506</v>
      </c>
      <c r="AJ4562" t="n">
        <v>-16333</v>
      </c>
      <c r="AK4562" t="n">
        <v>-18195</v>
      </c>
      <c r="AL4562" t="n">
        <v>-19171</v>
      </c>
      <c r="AN4562" t="n">
        <v>-75425</v>
      </c>
      <c r="AO4562" t="n">
        <v>-21777</v>
      </c>
      <c r="AP4562" t="n">
        <v>-23121</v>
      </c>
      <c r="AQ4562" t="n">
        <v>-23292</v>
      </c>
      <c r="AS4562" t="n">
        <v>-92116</v>
      </c>
      <c r="AT4562" t="n">
        <v>-23171</v>
      </c>
    </row>
    <row r="4563">
      <c r="A4563" t="inlineStr">
        <is>
          <t>Fee revenues</t>
        </is>
      </c>
      <c r="C4563" t="inlineStr">
        <is>
          <t>Million</t>
        </is>
      </c>
      <c r="D4563" t="inlineStr">
        <is>
          <t>QQQQ</t>
        </is>
      </c>
      <c r="E4563" t="inlineStr">
        <is>
          <t>Yes</t>
        </is>
      </c>
      <c r="AI4563" t="n">
        <v>2840</v>
      </c>
      <c r="AJ4563" t="n">
        <v>801</v>
      </c>
      <c r="AK4563" t="n">
        <v>890</v>
      </c>
      <c r="AL4563" t="n">
        <v>857</v>
      </c>
      <c r="AN4563" t="n">
        <v>3523</v>
      </c>
      <c r="AO4563" t="n">
        <v>965</v>
      </c>
      <c r="AP4563" t="n">
        <v>993</v>
      </c>
      <c r="AQ4563" t="n">
        <v>1021</v>
      </c>
      <c r="AS4563" t="n">
        <v>4048</v>
      </c>
      <c r="AT4563" t="n">
        <v>1080</v>
      </c>
    </row>
    <row r="4564">
      <c r="A4564" t="inlineStr">
        <is>
          <t>Fee revenues-c</t>
        </is>
      </c>
      <c r="AI4564">
        <f>SUM(AI4560:AI4562,AI4558)</f>
        <v/>
      </c>
      <c r="AJ4564">
        <f>SUM(AJ4560:AJ4562,AJ4558)</f>
        <v/>
      </c>
      <c r="AK4564">
        <f>SUM(AK4560:AK4562,AK4558)</f>
        <v/>
      </c>
      <c r="AL4564">
        <f>SUM(AL4560:AL4562,AL4558)</f>
        <v/>
      </c>
      <c r="AN4564">
        <f>SUM(AN4560:AN4562,AN4558)</f>
        <v/>
      </c>
      <c r="AO4564">
        <f>SUM(AO4560:AO4562,AO4558)</f>
        <v/>
      </c>
      <c r="AP4564">
        <f>SUM(AP4560:AP4562,AP4558)</f>
        <v/>
      </c>
      <c r="AQ4564">
        <f>SUM(AQ4560:AQ4562,AQ4558)</f>
        <v/>
      </c>
      <c r="AS4564">
        <f>SUM(AS4560:AS4562,AS4558)</f>
        <v/>
      </c>
      <c r="AT4564">
        <f>SUM(AT4560:AT4562,AT4558)</f>
        <v/>
      </c>
    </row>
    <row r="4565">
      <c r="A4565" t="inlineStr">
        <is>
          <t>Sum check</t>
        </is>
      </c>
      <c r="AI4565">
        <f>AI4563-AI4564</f>
        <v/>
      </c>
      <c r="AJ4565">
        <f>AJ4563-AJ4564</f>
        <v/>
      </c>
      <c r="AK4565">
        <f>AK4563-AK4564</f>
        <v/>
      </c>
      <c r="AL4565">
        <f>AL4563-AL4564</f>
        <v/>
      </c>
      <c r="AN4565">
        <f>AN4563-AN4564</f>
        <v/>
      </c>
      <c r="AO4565">
        <f>AO4563-AO4564</f>
        <v/>
      </c>
      <c r="AP4565">
        <f>AP4563-AP4564</f>
        <v/>
      </c>
      <c r="AQ4565">
        <f>AQ4563-AQ4564</f>
        <v/>
      </c>
      <c r="AS4565">
        <f>AS4563-AS4564</f>
        <v/>
      </c>
      <c r="AT4565">
        <f>AT4563-AT4564</f>
        <v/>
      </c>
    </row>
    <row r="4567">
      <c r="A4567" t="inlineStr">
        <is>
          <t>Carry eligible capital to adjusted carry eligible capital</t>
        </is>
      </c>
    </row>
    <row r="4568">
      <c r="A4568" t="inlineStr">
        <is>
          <t>Carry eligible capital</t>
        </is>
      </c>
      <c r="C4568" t="inlineStr">
        <is>
          <t>Million</t>
        </is>
      </c>
      <c r="D4568" t="inlineStr">
        <is>
          <t>QQQQ</t>
        </is>
      </c>
      <c r="I4568" t="n">
        <v>25000</v>
      </c>
      <c r="N4568" t="n">
        <v>40284</v>
      </c>
      <c r="P4568" t="n">
        <v>40400</v>
      </c>
      <c r="Q4568" t="n">
        <v>40426</v>
      </c>
      <c r="R4568" t="n">
        <v>40676</v>
      </c>
      <c r="S4568" t="n">
        <v>42357</v>
      </c>
      <c r="U4568" t="n">
        <v>46558</v>
      </c>
      <c r="V4568" t="n">
        <v>46860</v>
      </c>
      <c r="W4568" t="n">
        <v>49602</v>
      </c>
      <c r="X4568" t="n">
        <v>58309</v>
      </c>
      <c r="Z4568" t="n">
        <v>59153</v>
      </c>
      <c r="AA4568" t="n">
        <v>71782</v>
      </c>
      <c r="AB4568" t="n">
        <v>76130</v>
      </c>
      <c r="AC4568" t="n">
        <v>79822</v>
      </c>
      <c r="AE4568" t="n">
        <v>79988</v>
      </c>
      <c r="AF4568" t="n">
        <v>81065</v>
      </c>
      <c r="AG4568" t="n">
        <v>83474</v>
      </c>
      <c r="AH4568" t="n">
        <v>85330</v>
      </c>
      <c r="AJ4568" t="n">
        <v>86529</v>
      </c>
      <c r="AK4568" t="n">
        <v>87669</v>
      </c>
      <c r="AL4568" t="n">
        <v>102960</v>
      </c>
      <c r="AM4568" t="n">
        <v>115523</v>
      </c>
      <c r="AO4568" t="n">
        <v>113759</v>
      </c>
      <c r="AP4568" t="n">
        <v>117373</v>
      </c>
      <c r="AQ4568" t="n">
        <v>133729</v>
      </c>
    </row>
    <row r="4569">
      <c r="A4569" t="inlineStr">
        <is>
          <t>Less:</t>
        </is>
      </c>
    </row>
    <row r="4570">
      <c r="A4570" t="inlineStr">
        <is>
          <t>Uncalled private fund commitments</t>
        </is>
      </c>
      <c r="C4570" t="inlineStr">
        <is>
          <t>Million</t>
        </is>
      </c>
      <c r="D4570" t="inlineStr">
        <is>
          <t>QQQQ</t>
        </is>
      </c>
      <c r="I4570" t="n">
        <v>-9265</v>
      </c>
      <c r="N4570" t="n">
        <v>-19904</v>
      </c>
      <c r="P4570" t="n">
        <v>-19980</v>
      </c>
      <c r="Q4570" t="n">
        <v>-17525</v>
      </c>
      <c r="R4570" t="n">
        <v>-16628</v>
      </c>
      <c r="S4570" t="n">
        <v>-18591</v>
      </c>
      <c r="U4570" t="n">
        <v>-22021</v>
      </c>
      <c r="V4570" t="n">
        <v>-21091</v>
      </c>
      <c r="W4570" t="n">
        <v>-20131</v>
      </c>
      <c r="X4570" t="n">
        <v>-21883</v>
      </c>
      <c r="Z4570" t="n">
        <v>-22614</v>
      </c>
      <c r="AA4570" t="n">
        <v>-33759</v>
      </c>
      <c r="AB4570" t="n">
        <v>-35081</v>
      </c>
      <c r="AC4570" t="n">
        <v>-33897</v>
      </c>
      <c r="AE4570" t="n">
        <v>-30896</v>
      </c>
      <c r="AF4570" t="n">
        <v>-29850</v>
      </c>
      <c r="AG4570" t="n">
        <v>-27977</v>
      </c>
      <c r="AH4570" t="n">
        <v>-27624</v>
      </c>
      <c r="AJ4570" t="n">
        <v>-27388</v>
      </c>
      <c r="AK4570" t="n">
        <v>-26501</v>
      </c>
      <c r="AL4570" t="n">
        <v>-35476</v>
      </c>
      <c r="AM4570" t="n">
        <v>-43269</v>
      </c>
      <c r="AO4570" t="n">
        <v>-39046</v>
      </c>
      <c r="AP4570" t="n">
        <v>-41810</v>
      </c>
      <c r="AQ4570" t="n">
        <v>-52929</v>
      </c>
    </row>
    <row r="4571">
      <c r="A4571" t="inlineStr">
        <is>
          <t>Co-investments and other</t>
        </is>
      </c>
      <c r="C4571" t="inlineStr">
        <is>
          <t>Million</t>
        </is>
      </c>
      <c r="D4571" t="inlineStr">
        <is>
          <t>QQQQ</t>
        </is>
      </c>
      <c r="I4571" t="n">
        <v>-597</v>
      </c>
      <c r="N4571" t="n">
        <v>-716</v>
      </c>
      <c r="P4571" t="n">
        <v>-1518</v>
      </c>
      <c r="Q4571" t="n">
        <v>-2150</v>
      </c>
      <c r="R4571" t="n">
        <v>-1618</v>
      </c>
      <c r="S4571" t="n">
        <v>-2383</v>
      </c>
      <c r="U4571" t="n">
        <v>-2345</v>
      </c>
      <c r="V4571" t="n">
        <v>-2290</v>
      </c>
      <c r="W4571" t="n">
        <v>-3762</v>
      </c>
      <c r="X4571" t="n">
        <v>-6108</v>
      </c>
      <c r="Z4571" t="n">
        <v>-5736</v>
      </c>
      <c r="AA4571" t="n">
        <v>-6802</v>
      </c>
      <c r="AB4571" t="n">
        <v>-7018</v>
      </c>
      <c r="AC4571" t="n">
        <v>-7646</v>
      </c>
      <c r="AE4571" t="n">
        <v>-7076</v>
      </c>
      <c r="AF4571" t="n">
        <v>-7135</v>
      </c>
      <c r="AG4571" t="n">
        <v>-7606</v>
      </c>
      <c r="AH4571" t="n">
        <v>-7450</v>
      </c>
      <c r="AJ4571" t="n">
        <v>-7089</v>
      </c>
      <c r="AK4571" t="n">
        <v>-6806</v>
      </c>
      <c r="AL4571" t="n">
        <v>-6997</v>
      </c>
      <c r="AM4571" t="n">
        <v>-7434</v>
      </c>
      <c r="AO4571" t="n">
        <v>-7925</v>
      </c>
      <c r="AP4571" t="n">
        <v>-8219</v>
      </c>
      <c r="AQ4571" t="n">
        <v>-9499</v>
      </c>
    </row>
    <row r="4572">
      <c r="A4572" t="inlineStr">
        <is>
          <t>Funds not yet at target preferred return</t>
        </is>
      </c>
      <c r="C4572" t="inlineStr">
        <is>
          <t>Million</t>
        </is>
      </c>
      <c r="D4572" t="inlineStr">
        <is>
          <t>QQQQ</t>
        </is>
      </c>
      <c r="I4572" t="n">
        <v>-4001</v>
      </c>
      <c r="N4572" t="n">
        <v>-7190</v>
      </c>
      <c r="P4572" t="n">
        <v>-3417</v>
      </c>
      <c r="Q4572" t="n">
        <v>-2008</v>
      </c>
      <c r="R4572" t="n">
        <v>-3188</v>
      </c>
      <c r="S4572" t="n">
        <v>-2508</v>
      </c>
      <c r="U4572" t="n">
        <v>-2863</v>
      </c>
      <c r="V4572" t="n">
        <v>-3116</v>
      </c>
      <c r="W4572" t="n">
        <v>-4323</v>
      </c>
      <c r="X4572" t="n">
        <v>-9442</v>
      </c>
      <c r="Z4572" t="n">
        <v>-5912</v>
      </c>
      <c r="AA4572" t="n">
        <v>-7268</v>
      </c>
      <c r="AB4572" t="n">
        <v>-10287</v>
      </c>
      <c r="AC4572" t="n">
        <v>-15759</v>
      </c>
      <c r="AE4572" t="n">
        <v>-18401</v>
      </c>
      <c r="AF4572" t="n">
        <v>-21459</v>
      </c>
      <c r="AG4572" t="n">
        <v>-16360</v>
      </c>
      <c r="AH4572" t="n">
        <v>-16863</v>
      </c>
      <c r="AJ4572" t="n">
        <v>-8529</v>
      </c>
      <c r="AK4572" t="n">
        <v>-10416</v>
      </c>
      <c r="AL4572" t="n">
        <v>-14054</v>
      </c>
      <c r="AM4572" t="n">
        <v>-15673</v>
      </c>
      <c r="AO4572" t="n">
        <v>-18260</v>
      </c>
      <c r="AP4572" t="n">
        <v>-17569</v>
      </c>
      <c r="AQ4572" t="n">
        <v>-19853</v>
      </c>
    </row>
    <row r="4573">
      <c r="A4573" t="inlineStr">
        <is>
          <t>Adjusted carry eligible capital</t>
        </is>
      </c>
      <c r="C4573" t="inlineStr">
        <is>
          <t>Million</t>
        </is>
      </c>
      <c r="D4573" t="inlineStr">
        <is>
          <t>QQQQ</t>
        </is>
      </c>
      <c r="I4573" t="n">
        <v>11137</v>
      </c>
      <c r="N4573" t="n">
        <v>12474</v>
      </c>
      <c r="P4573" t="n">
        <v>15485</v>
      </c>
      <c r="Q4573" t="n">
        <v>18743</v>
      </c>
      <c r="R4573" t="n">
        <v>19242</v>
      </c>
      <c r="S4573" t="n">
        <v>18875</v>
      </c>
      <c r="U4573" t="n">
        <v>19329</v>
      </c>
      <c r="V4573" t="n">
        <v>20363</v>
      </c>
      <c r="W4573" t="n">
        <v>21386</v>
      </c>
      <c r="X4573" t="n">
        <v>20876</v>
      </c>
      <c r="Z4573" t="n">
        <v>24891</v>
      </c>
      <c r="AA4573" t="n">
        <v>23953</v>
      </c>
      <c r="AB4573" t="n">
        <v>23744</v>
      </c>
      <c r="AC4573" t="n">
        <v>22520</v>
      </c>
      <c r="AE4573" t="n">
        <v>23615</v>
      </c>
      <c r="AF4573" t="n">
        <v>22621</v>
      </c>
      <c r="AG4573" t="n">
        <v>31531</v>
      </c>
      <c r="AH4573" t="n">
        <v>33393</v>
      </c>
      <c r="AJ4573" t="n">
        <v>43523</v>
      </c>
      <c r="AK4573" t="n">
        <v>43946</v>
      </c>
      <c r="AL4573" t="n">
        <v>46433</v>
      </c>
      <c r="AM4573" t="n">
        <v>49147</v>
      </c>
      <c r="AO4573" t="n">
        <v>48528</v>
      </c>
      <c r="AP4573" t="n">
        <v>49775</v>
      </c>
      <c r="AQ4573" t="n">
        <v>51448</v>
      </c>
    </row>
    <row r="4574">
      <c r="A4574" t="inlineStr">
        <is>
          <t>Adjusted carry eligible capital-c</t>
        </is>
      </c>
      <c r="I4574">
        <f>SUM(I4570:I4572,I4568)</f>
        <v/>
      </c>
      <c r="N4574">
        <f>SUM(N4570:N4572,N4568)</f>
        <v/>
      </c>
      <c r="P4574">
        <f>SUM(P4570:P4572,P4568)</f>
        <v/>
      </c>
      <c r="Q4574">
        <f>SUM(Q4570:Q4572,Q4568)</f>
        <v/>
      </c>
      <c r="R4574">
        <f>SUM(R4570:R4572,R4568)</f>
        <v/>
      </c>
      <c r="S4574">
        <f>SUM(S4570:S4572,S4568)</f>
        <v/>
      </c>
      <c r="U4574">
        <f>SUM(U4570:U4572,U4568)</f>
        <v/>
      </c>
      <c r="V4574">
        <f>SUM(V4570:V4572,V4568)</f>
        <v/>
      </c>
      <c r="W4574">
        <f>SUM(W4570:W4572,W4568)</f>
        <v/>
      </c>
      <c r="X4574">
        <f>SUM(X4570:X4572,X4568)</f>
        <v/>
      </c>
      <c r="Z4574">
        <f>SUM(Z4570:Z4572,Z4568)</f>
        <v/>
      </c>
      <c r="AA4574">
        <f>SUM(AA4570:AA4572,AA4568)</f>
        <v/>
      </c>
      <c r="AB4574">
        <f>SUM(AB4570:AB4572,AB4568)</f>
        <v/>
      </c>
      <c r="AC4574">
        <f>SUM(AC4570:AC4572,AC4568)</f>
        <v/>
      </c>
      <c r="AE4574">
        <f>SUM(AE4570:AE4572,AE4568)</f>
        <v/>
      </c>
      <c r="AF4574">
        <f>SUM(AF4570:AF4572,AF4568)</f>
        <v/>
      </c>
      <c r="AG4574">
        <f>SUM(AG4570:AG4572,AG4568)</f>
        <v/>
      </c>
      <c r="AH4574">
        <f>SUM(AH4570:AH4572,AH4568)</f>
        <v/>
      </c>
      <c r="AJ4574">
        <f>SUM(AJ4570:AJ4572,AJ4568)</f>
        <v/>
      </c>
      <c r="AK4574">
        <f>SUM(AK4570:AK4572,AK4568)</f>
        <v/>
      </c>
      <c r="AL4574">
        <f>SUM(AL4570:AL4572,AL4568)</f>
        <v/>
      </c>
      <c r="AM4574">
        <f>SUM(AM4570:AM4572,AM4568)</f>
        <v/>
      </c>
      <c r="AO4574">
        <f>SUM(AO4570:AO4572,AO4568)</f>
        <v/>
      </c>
      <c r="AP4574">
        <f>SUM(AP4570:AP4572,AP4568)</f>
        <v/>
      </c>
      <c r="AQ4574">
        <f>SUM(AQ4570:AQ4572,AQ4568)</f>
        <v/>
      </c>
    </row>
    <row r="4575">
      <c r="A4575" t="inlineStr">
        <is>
          <t>Sum check</t>
        </is>
      </c>
      <c r="I4575">
        <f>I4573-I4574</f>
        <v/>
      </c>
      <c r="N4575">
        <f>N4573-N4574</f>
        <v/>
      </c>
      <c r="P4575">
        <f>P4573-P4574</f>
        <v/>
      </c>
      <c r="Q4575">
        <f>Q4573-Q4574</f>
        <v/>
      </c>
      <c r="R4575">
        <f>R4573-R4574</f>
        <v/>
      </c>
      <c r="S4575">
        <f>S4573-S4574</f>
        <v/>
      </c>
      <c r="U4575">
        <f>U4573-U4574</f>
        <v/>
      </c>
      <c r="V4575">
        <f>V4573-V4574</f>
        <v/>
      </c>
      <c r="W4575">
        <f>W4573-W4574</f>
        <v/>
      </c>
      <c r="X4575">
        <f>X4573-X4574</f>
        <v/>
      </c>
      <c r="Z4575">
        <f>Z4573-Z4574</f>
        <v/>
      </c>
      <c r="AA4575">
        <f>AA4573-AA4574</f>
        <v/>
      </c>
      <c r="AB4575">
        <f>AB4573-AB4574</f>
        <v/>
      </c>
      <c r="AC4575">
        <f>AC4573-AC4574</f>
        <v/>
      </c>
      <c r="AE4575">
        <f>AE4573-AE4574</f>
        <v/>
      </c>
      <c r="AF4575">
        <f>AF4573-AF4574</f>
        <v/>
      </c>
      <c r="AG4575">
        <f>AG4573-AG4574</f>
        <v/>
      </c>
      <c r="AH4575">
        <f>AH4573-AH4574</f>
        <v/>
      </c>
      <c r="AJ4575">
        <f>AJ4573-AJ4574</f>
        <v/>
      </c>
      <c r="AK4575">
        <f>AK4573-AK4574</f>
        <v/>
      </c>
      <c r="AL4575">
        <f>AL4573-AL4574</f>
        <v/>
      </c>
      <c r="AM4575">
        <f>AM4573-AM4574</f>
        <v/>
      </c>
      <c r="AO4575">
        <f>AO4573-AO4574</f>
        <v/>
      </c>
      <c r="AP4575">
        <f>AP4573-AP4574</f>
        <v/>
      </c>
      <c r="AQ4575">
        <f>AQ4573-AQ4574</f>
        <v/>
      </c>
    </row>
    <row r="4577">
      <c r="A4577" t="inlineStr">
        <is>
          <t>Intangible assets</t>
        </is>
      </c>
    </row>
    <row r="4578">
      <c r="A4578" t="inlineStr">
        <is>
          <t>Cost</t>
        </is>
      </c>
    </row>
    <row r="4579">
      <c r="A4579" t="inlineStr">
        <is>
          <t>Balance, beginning of year</t>
        </is>
      </c>
      <c r="C4579" t="inlineStr">
        <is>
          <t>Million</t>
        </is>
      </c>
      <c r="D4579" t="inlineStr">
        <is>
          <t>QQQQ</t>
        </is>
      </c>
      <c r="I4579" t="n">
        <v>4864</v>
      </c>
      <c r="N4579" t="n">
        <v>5764</v>
      </c>
      <c r="S4579" t="n">
        <v>6733</v>
      </c>
      <c r="X4579" t="n">
        <v>15251</v>
      </c>
      <c r="AC4579" t="n">
        <v>20304</v>
      </c>
      <c r="AH4579" t="n">
        <v>30232</v>
      </c>
      <c r="AM4579" t="n">
        <v>27946</v>
      </c>
      <c r="AR4579" t="n">
        <v>34810</v>
      </c>
    </row>
    <row r="4580">
      <c r="A4580" t="inlineStr">
        <is>
          <t>Additions</t>
        </is>
      </c>
      <c r="C4580" t="inlineStr">
        <is>
          <t>Million</t>
        </is>
      </c>
      <c r="D4580" t="inlineStr">
        <is>
          <t>QQQA</t>
        </is>
      </c>
      <c r="AC4580" t="n">
        <v>445</v>
      </c>
      <c r="AH4580" t="n">
        <v>452</v>
      </c>
      <c r="AM4580" t="n">
        <v>251</v>
      </c>
      <c r="AR4580" t="n">
        <v>746</v>
      </c>
    </row>
    <row r="4581">
      <c r="A4581" t="inlineStr">
        <is>
          <t>Disposals</t>
        </is>
      </c>
      <c r="C4581" t="inlineStr">
        <is>
          <t>Million</t>
        </is>
      </c>
      <c r="D4581" t="inlineStr">
        <is>
          <t>QQQA</t>
        </is>
      </c>
      <c r="AC4581" t="n">
        <v>-499</v>
      </c>
      <c r="AH4581" t="n">
        <v>-2246</v>
      </c>
      <c r="AM4581" t="n">
        <v>-972</v>
      </c>
      <c r="AR4581" t="n">
        <v>-2434</v>
      </c>
    </row>
    <row r="4582">
      <c r="A4582" t="inlineStr">
        <is>
          <t>Additions, net of disposals</t>
        </is>
      </c>
      <c r="C4582" t="inlineStr">
        <is>
          <t>Million</t>
        </is>
      </c>
      <c r="D4582" t="inlineStr">
        <is>
          <t>QQQA</t>
        </is>
      </c>
      <c r="I4582" t="n">
        <v>49</v>
      </c>
      <c r="N4582" t="n">
        <v>-36</v>
      </c>
      <c r="S4582" t="n">
        <v>-25</v>
      </c>
      <c r="X4582" t="n">
        <v>266</v>
      </c>
    </row>
    <row r="4583">
      <c r="A4583" t="inlineStr">
        <is>
          <t>Acquisitions through business combinations</t>
        </is>
      </c>
      <c r="C4583" t="inlineStr">
        <is>
          <t>Million</t>
        </is>
      </c>
      <c r="D4583" t="inlineStr">
        <is>
          <t>QQQA</t>
        </is>
      </c>
      <c r="I4583" t="n">
        <v>1462</v>
      </c>
      <c r="N4583" t="n">
        <v>1227</v>
      </c>
      <c r="S4583" t="n">
        <v>8412</v>
      </c>
      <c r="X4583" t="n">
        <v>6590</v>
      </c>
      <c r="AC4583" t="n">
        <v>10333</v>
      </c>
      <c r="AH4583" t="n">
        <v>625</v>
      </c>
      <c r="AM4583" t="n">
        <v>8639</v>
      </c>
      <c r="AR4583" t="n">
        <v>12011</v>
      </c>
    </row>
    <row r="4584">
      <c r="A4584" t="inlineStr">
        <is>
          <t>PPA adjustments</t>
        </is>
      </c>
      <c r="C4584" t="inlineStr">
        <is>
          <t>Million</t>
        </is>
      </c>
      <c r="D4584" t="inlineStr">
        <is>
          <t>QQQA</t>
        </is>
      </c>
      <c r="AH4584" t="n">
        <v>78</v>
      </c>
    </row>
    <row r="4585">
      <c r="A4585" t="inlineStr">
        <is>
          <t>Foreign currency translation</t>
        </is>
      </c>
      <c r="C4585" t="inlineStr">
        <is>
          <t>Million</t>
        </is>
      </c>
      <c r="D4585" t="inlineStr">
        <is>
          <t>QQQA</t>
        </is>
      </c>
      <c r="I4585" t="n">
        <v>-611</v>
      </c>
      <c r="N4585" t="n">
        <v>-222</v>
      </c>
      <c r="S4585" t="n">
        <v>131</v>
      </c>
      <c r="X4585" t="n">
        <v>-1803</v>
      </c>
      <c r="AC4585" t="n">
        <v>-351</v>
      </c>
      <c r="AH4585" t="n">
        <v>-1195</v>
      </c>
      <c r="AM4585" t="n">
        <v>-1054</v>
      </c>
      <c r="AR4585" t="n">
        <v>-724</v>
      </c>
    </row>
    <row r="4586">
      <c r="A4586" t="inlineStr">
        <is>
          <t>Balance, end of year</t>
        </is>
      </c>
      <c r="C4586" t="inlineStr">
        <is>
          <t>Million</t>
        </is>
      </c>
      <c r="D4586" t="inlineStr">
        <is>
          <t>QQQQ</t>
        </is>
      </c>
      <c r="I4586" t="n">
        <v>5764</v>
      </c>
      <c r="N4586" t="n">
        <v>6733</v>
      </c>
      <c r="S4586" t="n">
        <v>15251</v>
      </c>
      <c r="X4586" t="n">
        <v>20304</v>
      </c>
      <c r="AC4586" t="n">
        <v>30232</v>
      </c>
      <c r="AH4586" t="n">
        <v>27946</v>
      </c>
      <c r="AM4586" t="n">
        <v>34810</v>
      </c>
      <c r="AR4586" t="n">
        <v>44409</v>
      </c>
    </row>
    <row r="4587">
      <c r="A4587" t="inlineStr">
        <is>
          <t>Balance, end of year-c</t>
        </is>
      </c>
      <c r="I4587">
        <f>SUM(I4579:I4585)</f>
        <v/>
      </c>
      <c r="N4587">
        <f>SUM(N4579:N4585)</f>
        <v/>
      </c>
      <c r="S4587">
        <f>SUM(S4579:S4585)</f>
        <v/>
      </c>
      <c r="X4587">
        <f>SUM(X4579:X4585)</f>
        <v/>
      </c>
      <c r="AC4587">
        <f>SUM(AC4579:AC4585)</f>
        <v/>
      </c>
      <c r="AH4587">
        <f>SUM(AH4579:AH4585)</f>
        <v/>
      </c>
      <c r="AM4587">
        <f>SUM(AM4579:AM4585)</f>
        <v/>
      </c>
      <c r="AR4587">
        <f>SUM(AR4579:AR4585)</f>
        <v/>
      </c>
    </row>
    <row r="4588">
      <c r="A4588" t="inlineStr">
        <is>
          <t>Sum check</t>
        </is>
      </c>
      <c r="I4588">
        <f>I4586-I4587</f>
        <v/>
      </c>
      <c r="N4588">
        <f>N4586-N4587</f>
        <v/>
      </c>
      <c r="S4588">
        <f>S4586-S4587</f>
        <v/>
      </c>
      <c r="X4588">
        <f>X4586-X4587</f>
        <v/>
      </c>
      <c r="AC4588">
        <f>AC4586-AC4587</f>
        <v/>
      </c>
      <c r="AH4588">
        <f>AH4586-AH4587</f>
        <v/>
      </c>
      <c r="AM4588">
        <f>AM4586-AM4587</f>
        <v/>
      </c>
      <c r="AR4588">
        <f>AR4586-AR4587</f>
        <v/>
      </c>
    </row>
    <row r="4590">
      <c r="A4590" t="inlineStr">
        <is>
          <t>Accumulated amortization and impairment</t>
        </is>
      </c>
    </row>
    <row r="4591">
      <c r="A4591" t="inlineStr">
        <is>
          <t>Balance, beginning of year</t>
        </is>
      </c>
      <c r="C4591" t="inlineStr">
        <is>
          <t>Million</t>
        </is>
      </c>
      <c r="D4591" t="inlineStr">
        <is>
          <t>QQQQ</t>
        </is>
      </c>
      <c r="I4591" t="n">
        <v>-537</v>
      </c>
      <c r="N4591" t="n">
        <v>-594</v>
      </c>
      <c r="S4591" t="n">
        <v>-660</v>
      </c>
      <c r="X4591" t="n">
        <v>-1009</v>
      </c>
      <c r="AC4591" t="n">
        <v>-1542</v>
      </c>
      <c r="AH4591" t="n">
        <v>-2522</v>
      </c>
      <c r="AM4591" t="n">
        <v>-3288</v>
      </c>
      <c r="AR4591" t="n">
        <v>-4201</v>
      </c>
    </row>
    <row r="4592">
      <c r="A4592" t="inlineStr">
        <is>
          <t>Disposals</t>
        </is>
      </c>
      <c r="C4592" t="inlineStr">
        <is>
          <t>Million</t>
        </is>
      </c>
      <c r="D4592" t="inlineStr">
        <is>
          <t>QQQA</t>
        </is>
      </c>
      <c r="AC4592" t="n">
        <v>132</v>
      </c>
      <c r="AH4592" t="n">
        <v>307</v>
      </c>
      <c r="AM4592" t="n">
        <v>383</v>
      </c>
      <c r="AR4592" t="n">
        <v>259</v>
      </c>
    </row>
    <row r="4593">
      <c r="A4593" t="inlineStr">
        <is>
          <t>Additions, net of disposals</t>
        </is>
      </c>
      <c r="C4593" t="inlineStr">
        <is>
          <t>Million</t>
        </is>
      </c>
      <c r="D4593" t="inlineStr">
        <is>
          <t>QQQA</t>
        </is>
      </c>
      <c r="I4593" t="n">
        <v>7</v>
      </c>
      <c r="N4593" t="n">
        <v>91</v>
      </c>
      <c r="S4593" t="n">
        <v>121</v>
      </c>
      <c r="X4593" t="n">
        <v>16</v>
      </c>
    </row>
    <row r="4594">
      <c r="A4594" t="inlineStr">
        <is>
          <t>Amortization</t>
        </is>
      </c>
      <c r="C4594" t="inlineStr">
        <is>
          <t>Million</t>
        </is>
      </c>
      <c r="D4594" t="inlineStr">
        <is>
          <t>QQQA</t>
        </is>
      </c>
      <c r="I4594" t="n">
        <v>-119</v>
      </c>
      <c r="N4594" t="n">
        <v>-166</v>
      </c>
      <c r="S4594" t="n">
        <v>-442</v>
      </c>
      <c r="X4594" t="n">
        <v>-659</v>
      </c>
      <c r="AC4594" t="n">
        <v>-1141</v>
      </c>
      <c r="AH4594" t="n">
        <v>-1310</v>
      </c>
      <c r="AM4594" t="n">
        <v>-1477</v>
      </c>
      <c r="AR4594" t="n">
        <v>-2138</v>
      </c>
    </row>
    <row r="4595">
      <c r="A4595" t="inlineStr">
        <is>
          <t>Acquisitions through business combinations</t>
        </is>
      </c>
      <c r="C4595" t="inlineStr">
        <is>
          <t>Million</t>
        </is>
      </c>
      <c r="D4595" t="inlineStr">
        <is>
          <t>QQQA</t>
        </is>
      </c>
      <c r="AR4595" t="n">
        <v>2</v>
      </c>
    </row>
    <row r="4596">
      <c r="A4596" t="inlineStr">
        <is>
          <t>PPA adjustments</t>
        </is>
      </c>
      <c r="C4596" t="inlineStr">
        <is>
          <t>Million</t>
        </is>
      </c>
      <c r="D4596" t="inlineStr">
        <is>
          <t>QQQA</t>
        </is>
      </c>
      <c r="AH4596" t="n">
        <v>7</v>
      </c>
    </row>
    <row r="4597">
      <c r="A4597" t="inlineStr">
        <is>
          <t>Foreign currency translation</t>
        </is>
      </c>
      <c r="C4597" t="inlineStr">
        <is>
          <t>Million</t>
        </is>
      </c>
      <c r="D4597" t="inlineStr">
        <is>
          <t>QQQA</t>
        </is>
      </c>
      <c r="I4597" t="n">
        <v>55</v>
      </c>
      <c r="N4597" t="n">
        <v>9</v>
      </c>
      <c r="S4597" t="n">
        <v>-28</v>
      </c>
      <c r="X4597" t="n">
        <v>110</v>
      </c>
      <c r="AC4597" t="n">
        <v>29</v>
      </c>
      <c r="AH4597" t="n">
        <v>230</v>
      </c>
      <c r="AM4597" t="n">
        <v>181</v>
      </c>
      <c r="AR4597" t="n">
        <v>80</v>
      </c>
    </row>
    <row r="4598">
      <c r="A4598" t="inlineStr">
        <is>
          <t>Balance, end of year</t>
        </is>
      </c>
      <c r="C4598" t="inlineStr">
        <is>
          <t>Million</t>
        </is>
      </c>
      <c r="D4598" t="inlineStr">
        <is>
          <t>QQQQ</t>
        </is>
      </c>
      <c r="I4598" t="n">
        <v>-594</v>
      </c>
      <c r="N4598" t="n">
        <v>-660</v>
      </c>
      <c r="S4598" t="n">
        <v>-1009</v>
      </c>
      <c r="X4598" t="n">
        <v>-1542</v>
      </c>
      <c r="AC4598" t="n">
        <v>-2522</v>
      </c>
      <c r="AH4598" t="n">
        <v>-3288</v>
      </c>
      <c r="AM4598" t="n">
        <v>-4201</v>
      </c>
      <c r="AR4598" t="n">
        <v>-5998</v>
      </c>
    </row>
    <row r="4599">
      <c r="A4599" t="inlineStr">
        <is>
          <t>Balance, end of year-c</t>
        </is>
      </c>
      <c r="I4599">
        <f>SUM(I4591:I4597)</f>
        <v/>
      </c>
      <c r="N4599">
        <f>SUM(N4591:N4597)</f>
        <v/>
      </c>
      <c r="S4599">
        <f>SUM(S4591:S4597)</f>
        <v/>
      </c>
      <c r="X4599">
        <f>SUM(X4591:X4597)</f>
        <v/>
      </c>
      <c r="AC4599">
        <f>SUM(AC4591:AC4597)</f>
        <v/>
      </c>
      <c r="AH4599">
        <f>SUM(AH4591:AH4597)</f>
        <v/>
      </c>
      <c r="AM4599">
        <f>SUM(AM4591:AM4597)</f>
        <v/>
      </c>
      <c r="AR4599">
        <f>SUM(AR4591:AR4597)</f>
        <v/>
      </c>
    </row>
    <row r="4600">
      <c r="A4600" t="inlineStr">
        <is>
          <t>Sum check</t>
        </is>
      </c>
      <c r="I4600">
        <f>I4598-I4599</f>
        <v/>
      </c>
      <c r="N4600">
        <f>N4598-N4599</f>
        <v/>
      </c>
      <c r="S4600">
        <f>S4598-S4599</f>
        <v/>
      </c>
      <c r="X4600">
        <f>X4598-X4599</f>
        <v/>
      </c>
      <c r="AC4600">
        <f>AC4598-AC4599</f>
        <v/>
      </c>
      <c r="AH4600">
        <f>AH4598-AH4599</f>
        <v/>
      </c>
      <c r="AM4600">
        <f>AM4598-AM4599</f>
        <v/>
      </c>
      <c r="AR4600">
        <f>AR4598-AR4599</f>
        <v/>
      </c>
    </row>
    <row r="4602">
      <c r="A4602" t="inlineStr">
        <is>
          <t>Total</t>
        </is>
      </c>
    </row>
    <row r="4603">
      <c r="A4603" t="inlineStr">
        <is>
          <t>Balance, beginning of year</t>
        </is>
      </c>
      <c r="C4603" t="inlineStr">
        <is>
          <t>Million</t>
        </is>
      </c>
      <c r="D4603" t="inlineStr">
        <is>
          <t>QQQQ</t>
        </is>
      </c>
      <c r="I4603" t="n">
        <v>4327</v>
      </c>
      <c r="N4603" t="n">
        <v>5170</v>
      </c>
      <c r="S4603" t="n">
        <v>6073</v>
      </c>
      <c r="X4603" t="n">
        <v>14242</v>
      </c>
      <c r="AC4603" t="n">
        <v>18762</v>
      </c>
      <c r="AH4603" t="n">
        <v>27710</v>
      </c>
      <c r="AM4603" t="n">
        <v>24658</v>
      </c>
      <c r="AR4603" t="n">
        <v>30609</v>
      </c>
    </row>
    <row r="4604">
      <c r="A4604" t="inlineStr">
        <is>
          <t>Additions</t>
        </is>
      </c>
      <c r="C4604" t="inlineStr">
        <is>
          <t>Million</t>
        </is>
      </c>
      <c r="D4604" t="inlineStr">
        <is>
          <t>QQQA</t>
        </is>
      </c>
      <c r="AC4604" t="n">
        <v>445</v>
      </c>
      <c r="AH4604" t="n">
        <v>452</v>
      </c>
      <c r="AM4604" t="n">
        <v>251</v>
      </c>
      <c r="AR4604" t="n">
        <v>746</v>
      </c>
    </row>
    <row r="4605">
      <c r="A4605" t="inlineStr">
        <is>
          <t>Disposals</t>
        </is>
      </c>
      <c r="C4605" t="inlineStr">
        <is>
          <t>Million</t>
        </is>
      </c>
      <c r="D4605" t="inlineStr">
        <is>
          <t>QQQA</t>
        </is>
      </c>
      <c r="AC4605" t="n">
        <v>-367</v>
      </c>
      <c r="AH4605" t="n">
        <v>-1939</v>
      </c>
      <c r="AM4605" t="n">
        <v>-589</v>
      </c>
      <c r="AR4605" t="n">
        <v>-2175</v>
      </c>
    </row>
    <row r="4606">
      <c r="A4606" t="inlineStr">
        <is>
          <t>Additions, net of disposals</t>
        </is>
      </c>
      <c r="C4606" t="inlineStr">
        <is>
          <t>Million</t>
        </is>
      </c>
      <c r="D4606" t="inlineStr">
        <is>
          <t>QQQA</t>
        </is>
      </c>
      <c r="I4606" t="n">
        <v>56</v>
      </c>
      <c r="N4606" t="n">
        <v>55</v>
      </c>
      <c r="S4606" t="n">
        <v>96</v>
      </c>
      <c r="X4606" t="n">
        <v>282</v>
      </c>
    </row>
    <row r="4607">
      <c r="A4607" t="inlineStr">
        <is>
          <t>Acquisitions through business combinations</t>
        </is>
      </c>
      <c r="C4607" t="inlineStr">
        <is>
          <t>Million</t>
        </is>
      </c>
      <c r="D4607" t="inlineStr">
        <is>
          <t>QQQA</t>
        </is>
      </c>
      <c r="I4607" t="n">
        <v>1462</v>
      </c>
      <c r="N4607" t="n">
        <v>1227</v>
      </c>
      <c r="S4607" t="n">
        <v>8412</v>
      </c>
      <c r="X4607" t="n">
        <v>6590</v>
      </c>
      <c r="AC4607" t="n">
        <v>10333</v>
      </c>
      <c r="AH4607" t="n">
        <v>625</v>
      </c>
      <c r="AM4607" t="n">
        <v>8639</v>
      </c>
      <c r="AR4607" t="n">
        <v>12013</v>
      </c>
    </row>
    <row r="4608">
      <c r="A4608" t="inlineStr">
        <is>
          <t>Amortization</t>
        </is>
      </c>
      <c r="C4608" t="inlineStr">
        <is>
          <t>Million</t>
        </is>
      </c>
      <c r="D4608" t="inlineStr">
        <is>
          <t>QQQA</t>
        </is>
      </c>
      <c r="I4608" t="n">
        <v>-119</v>
      </c>
      <c r="N4608" t="n">
        <v>-166</v>
      </c>
      <c r="S4608" t="n">
        <v>-442</v>
      </c>
      <c r="X4608" t="n">
        <v>-659</v>
      </c>
      <c r="AC4608" t="n">
        <v>-1141</v>
      </c>
      <c r="AH4608" t="n">
        <v>-1310</v>
      </c>
      <c r="AM4608" t="n">
        <v>-1477</v>
      </c>
      <c r="AR4608" t="n">
        <v>-2138</v>
      </c>
    </row>
    <row r="4609">
      <c r="A4609" t="inlineStr">
        <is>
          <t>PPA adjustments</t>
        </is>
      </c>
      <c r="C4609" t="inlineStr">
        <is>
          <t>Million</t>
        </is>
      </c>
      <c r="D4609" t="inlineStr">
        <is>
          <t>QQQA</t>
        </is>
      </c>
      <c r="AH4609" t="n">
        <v>85</v>
      </c>
    </row>
    <row r="4610">
      <c r="A4610" t="inlineStr">
        <is>
          <t>Foreign currency translation</t>
        </is>
      </c>
      <c r="C4610" t="inlineStr">
        <is>
          <t>Million</t>
        </is>
      </c>
      <c r="D4610" t="inlineStr">
        <is>
          <t>QQQA</t>
        </is>
      </c>
      <c r="I4610" t="n">
        <v>-556</v>
      </c>
      <c r="N4610" t="n">
        <v>-213</v>
      </c>
      <c r="S4610" t="n">
        <v>103</v>
      </c>
      <c r="X4610" t="n">
        <v>-1693</v>
      </c>
      <c r="AC4610" t="n">
        <v>-322</v>
      </c>
      <c r="AH4610" t="n">
        <v>-965</v>
      </c>
      <c r="AM4610" t="n">
        <v>-873</v>
      </c>
      <c r="AR4610" t="n">
        <v>-644</v>
      </c>
    </row>
    <row r="4611">
      <c r="A4611" t="inlineStr">
        <is>
          <t>Balance, end of year</t>
        </is>
      </c>
      <c r="C4611" t="inlineStr">
        <is>
          <t>Million</t>
        </is>
      </c>
      <c r="D4611" t="inlineStr">
        <is>
          <t>QQQQ</t>
        </is>
      </c>
      <c r="I4611" t="n">
        <v>5170</v>
      </c>
      <c r="N4611" t="n">
        <v>6073</v>
      </c>
      <c r="S4611" t="n">
        <v>14242</v>
      </c>
      <c r="X4611" t="n">
        <v>18762</v>
      </c>
      <c r="AC4611" t="n">
        <v>27710</v>
      </c>
      <c r="AH4611" t="n">
        <v>24658</v>
      </c>
      <c r="AM4611" t="n">
        <v>30609</v>
      </c>
      <c r="AR4611" t="n">
        <v>38411</v>
      </c>
    </row>
    <row r="4612">
      <c r="A4612" t="inlineStr">
        <is>
          <t>Balance, end of year-c</t>
        </is>
      </c>
      <c r="I4612">
        <f>SUM(I4603:I4610)</f>
        <v/>
      </c>
      <c r="N4612">
        <f>SUM(N4603:N4610)</f>
        <v/>
      </c>
      <c r="S4612">
        <f>SUM(S4603:S4610)</f>
        <v/>
      </c>
      <c r="X4612">
        <f>SUM(X4603:X4610)</f>
        <v/>
      </c>
      <c r="AC4612">
        <f>SUM(AC4603:AC4610)</f>
        <v/>
      </c>
      <c r="AH4612">
        <f>SUM(AH4603:AH4610)</f>
        <v/>
      </c>
      <c r="AM4612">
        <f>SUM(AM4603:AM4610)</f>
        <v/>
      </c>
      <c r="AR4612">
        <f>SUM(AR4603:AR4610)</f>
        <v/>
      </c>
    </row>
    <row r="4613">
      <c r="A4613" t="inlineStr">
        <is>
          <t>Sum check 1</t>
        </is>
      </c>
      <c r="I4613">
        <f>I4611-I4612</f>
        <v/>
      </c>
      <c r="N4613">
        <f>N4611-N4612</f>
        <v/>
      </c>
      <c r="S4613">
        <f>S4611-S4612</f>
        <v/>
      </c>
      <c r="X4613">
        <f>X4611-X4612</f>
        <v/>
      </c>
      <c r="AC4613">
        <f>AC4611-AC4612</f>
        <v/>
      </c>
      <c r="AH4613">
        <f>AH4611-AH4612</f>
        <v/>
      </c>
      <c r="AM4613">
        <f>AM4611-AM4612</f>
        <v/>
      </c>
      <c r="AR4613">
        <f>AR4611-AR4612</f>
        <v/>
      </c>
    </row>
    <row r="4614">
      <c r="A4614" t="inlineStr">
        <is>
          <t>Sum check 2</t>
        </is>
      </c>
      <c r="I4614">
        <f>I4611-SUM(I4599,I4587)</f>
        <v/>
      </c>
      <c r="N4614">
        <f>N4611-SUM(N4599,N4587)</f>
        <v/>
      </c>
      <c r="S4614">
        <f>S4611-SUM(S4599,S4587)</f>
        <v/>
      </c>
      <c r="X4614">
        <f>X4611-SUM(X4599,X4587)</f>
        <v/>
      </c>
      <c r="AC4614">
        <f>AC4611-SUM(AC4599,AC4587)</f>
        <v/>
      </c>
      <c r="AH4614">
        <f>AH4611-SUM(AH4599,AH4587)</f>
        <v/>
      </c>
      <c r="AM4614">
        <f>AM4611-SUM(AM4599,AM4587)</f>
        <v/>
      </c>
      <c r="AR4614">
        <f>AR4611-SUM(AR4599,AR4587)</f>
        <v/>
      </c>
    </row>
    <row r="4615">
      <c r="A4615" t="inlineStr">
        <is>
          <t>Link check</t>
        </is>
      </c>
      <c r="I4615">
        <f>I4611-I1254</f>
        <v/>
      </c>
      <c r="N4615">
        <f>N4611-N1254</f>
        <v/>
      </c>
      <c r="S4615">
        <f>S4611-S1254</f>
        <v/>
      </c>
      <c r="X4615">
        <f>X4611-X1254</f>
        <v/>
      </c>
      <c r="AC4615">
        <f>AC4611-AC1254</f>
        <v/>
      </c>
      <c r="AH4615">
        <f>AH4611-AH1254</f>
        <v/>
      </c>
      <c r="AM4615">
        <f>AM4611-AM1254</f>
        <v/>
      </c>
      <c r="AR4615">
        <f>AR4611-AR1254</f>
        <v/>
      </c>
    </row>
    <row r="4617">
      <c r="A4617" t="inlineStr">
        <is>
          <t>Corporate borrowings</t>
        </is>
      </c>
    </row>
    <row r="4618">
      <c r="A4618" t="inlineStr">
        <is>
          <t>Public - Canadian, Mar. 8, 2024 @5.04%</t>
        </is>
      </c>
      <c r="C4618" t="inlineStr">
        <is>
          <t>Million</t>
        </is>
      </c>
      <c r="D4618" t="inlineStr">
        <is>
          <t>QQQQ</t>
        </is>
      </c>
      <c r="I4618" t="n">
        <v>362</v>
      </c>
      <c r="N4618" t="n">
        <v>372</v>
      </c>
      <c r="S4618" t="n">
        <v>398</v>
      </c>
      <c r="X4618" t="n">
        <v>367</v>
      </c>
      <c r="AC4618" t="n">
        <v>385</v>
      </c>
      <c r="AH4618" t="n">
        <v>393</v>
      </c>
      <c r="AM4618" t="n">
        <v>396</v>
      </c>
      <c r="AR4618" t="n">
        <v>369</v>
      </c>
    </row>
    <row r="4619">
      <c r="A4619" t="inlineStr">
        <is>
          <t>Public - U.S. Apr. 1, 2024 @ 4.00%</t>
        </is>
      </c>
      <c r="C4619" t="inlineStr">
        <is>
          <t>Million</t>
        </is>
      </c>
      <c r="D4619" t="inlineStr">
        <is>
          <t>QQQQ</t>
        </is>
      </c>
      <c r="S4619" t="n">
        <v>748</v>
      </c>
      <c r="X4619" t="n">
        <v>749</v>
      </c>
      <c r="AC4619" t="n">
        <v>749</v>
      </c>
      <c r="AH4619" t="n">
        <v>749</v>
      </c>
      <c r="AM4619" t="n">
        <v>749</v>
      </c>
      <c r="AR4619" t="n">
        <v>749</v>
      </c>
    </row>
    <row r="4620">
      <c r="A4620" t="inlineStr">
        <is>
          <t>Public - U.S. Jan. 15, 2025 @5.00%</t>
        </is>
      </c>
      <c r="C4620" t="inlineStr">
        <is>
          <t>Million</t>
        </is>
      </c>
      <c r="D4620" t="inlineStr">
        <is>
          <t>QQQQ</t>
        </is>
      </c>
      <c r="I4620" t="n">
        <v>500</v>
      </c>
      <c r="N4620" t="n">
        <v>500</v>
      </c>
      <c r="S4620" t="n">
        <v>500</v>
      </c>
      <c r="X4620" t="n">
        <v>500</v>
      </c>
      <c r="AC4620" t="n">
        <v>500</v>
      </c>
      <c r="AH4620" t="n">
        <v>500</v>
      </c>
      <c r="AM4620" t="n">
        <v>500</v>
      </c>
      <c r="AR4620" t="n">
        <v>500</v>
      </c>
    </row>
    <row r="4621">
      <c r="A4621" t="inlineStr">
        <is>
          <t>Public - Canadian, Jan. 28, 2026 @4.82%</t>
        </is>
      </c>
      <c r="C4621" t="inlineStr">
        <is>
          <t>Million</t>
        </is>
      </c>
      <c r="D4621" t="inlineStr">
        <is>
          <t>QQQQ</t>
        </is>
      </c>
      <c r="I4621" t="n">
        <v>629</v>
      </c>
      <c r="N4621" t="n">
        <v>646</v>
      </c>
      <c r="S4621" t="n">
        <v>689</v>
      </c>
      <c r="X4621" t="n">
        <v>633</v>
      </c>
      <c r="AC4621" t="n">
        <v>664</v>
      </c>
      <c r="AH4621" t="n">
        <v>675</v>
      </c>
      <c r="AM4621" t="n">
        <v>679</v>
      </c>
      <c r="AR4621" t="n">
        <v>632</v>
      </c>
    </row>
    <row r="4622">
      <c r="A4622" t="inlineStr">
        <is>
          <t>Public - U.S. Jun. 2, 2026 @4.25%</t>
        </is>
      </c>
      <c r="C4622" t="inlineStr">
        <is>
          <t>Million</t>
        </is>
      </c>
      <c r="D4622" t="inlineStr">
        <is>
          <t>QQQQ</t>
        </is>
      </c>
      <c r="N4622" t="n">
        <v>495</v>
      </c>
      <c r="S4622" t="n">
        <v>496</v>
      </c>
      <c r="X4622" t="n">
        <v>496</v>
      </c>
      <c r="AC4622" t="n">
        <v>497</v>
      </c>
      <c r="AH4622" t="n">
        <v>497</v>
      </c>
      <c r="AM4622" t="n">
        <v>497</v>
      </c>
      <c r="AR4622" t="n">
        <v>497</v>
      </c>
    </row>
    <row r="4623">
      <c r="A4623" t="inlineStr">
        <is>
          <t>Public - Canadian, Mar. 16, 2027 @3.80%</t>
        </is>
      </c>
      <c r="C4623" t="inlineStr">
        <is>
          <t>Million</t>
        </is>
      </c>
      <c r="D4623" t="inlineStr">
        <is>
          <t>QQQQ</t>
        </is>
      </c>
      <c r="N4623" t="n">
        <v>372</v>
      </c>
      <c r="S4623" t="n">
        <v>397</v>
      </c>
      <c r="X4623" t="n">
        <v>366</v>
      </c>
      <c r="AC4623" t="n">
        <v>385</v>
      </c>
      <c r="AH4623" t="n">
        <v>393</v>
      </c>
      <c r="AM4623" t="n">
        <v>396</v>
      </c>
      <c r="AR4623" t="n">
        <v>369</v>
      </c>
    </row>
    <row r="4624">
      <c r="A4624" t="inlineStr">
        <is>
          <t>Public - U.S. Jan. 25, 2028 @ 3.90 %</t>
        </is>
      </c>
      <c r="C4624" t="inlineStr">
        <is>
          <t>Million</t>
        </is>
      </c>
      <c r="D4624" t="inlineStr">
        <is>
          <t>QQQQ</t>
        </is>
      </c>
      <c r="X4624" t="n">
        <v>648</v>
      </c>
      <c r="AC4624" t="n">
        <v>649</v>
      </c>
      <c r="AH4624" t="n">
        <v>649</v>
      </c>
      <c r="AM4624" t="n">
        <v>649</v>
      </c>
      <c r="AR4624" t="n">
        <v>1073</v>
      </c>
    </row>
    <row r="4625">
      <c r="A4625" t="inlineStr">
        <is>
          <t>Public - U.S. Mar. 29, 2029 @4.85%</t>
        </is>
      </c>
      <c r="C4625" t="inlineStr">
        <is>
          <t>Million</t>
        </is>
      </c>
      <c r="D4625" t="inlineStr">
        <is>
          <t>QQQQ</t>
        </is>
      </c>
      <c r="AC4625" t="n">
        <v>998</v>
      </c>
      <c r="AH4625" t="n">
        <v>999</v>
      </c>
      <c r="AM4625" t="n">
        <v>999</v>
      </c>
      <c r="AR4625" t="n">
        <v>999</v>
      </c>
    </row>
    <row r="4626">
      <c r="A4626" t="inlineStr">
        <is>
          <t>Public - U.S. Apr. 15, 2030 @4.35%</t>
        </is>
      </c>
      <c r="C4626" t="inlineStr">
        <is>
          <t>Million</t>
        </is>
      </c>
      <c r="D4626" t="inlineStr">
        <is>
          <t>QQQQ</t>
        </is>
      </c>
      <c r="AH4626" t="n">
        <v>749</v>
      </c>
      <c r="AM4626" t="n">
        <v>749</v>
      </c>
      <c r="AR4626" t="n">
        <v>749</v>
      </c>
    </row>
    <row r="4627">
      <c r="A4627" t="inlineStr">
        <is>
          <t>Public - U.S. Apr. 15, 2031 @2.72%</t>
        </is>
      </c>
      <c r="C4627" t="inlineStr">
        <is>
          <t>Million</t>
        </is>
      </c>
      <c r="D4627" t="inlineStr">
        <is>
          <t>QQQQ</t>
        </is>
      </c>
      <c r="AM4627" t="n">
        <v>500</v>
      </c>
      <c r="AR4627" t="n">
        <v>500</v>
      </c>
    </row>
    <row r="4628">
      <c r="A4628" t="inlineStr">
        <is>
          <t>Public - U.S. Jan. 30, 2032 @2.34%</t>
        </is>
      </c>
      <c r="C4628" t="inlineStr">
        <is>
          <t>Million</t>
        </is>
      </c>
      <c r="D4628" t="inlineStr">
        <is>
          <t>QQQQ</t>
        </is>
      </c>
      <c r="AM4628" t="n">
        <v>600</v>
      </c>
      <c r="AR4628" t="n">
        <v>600</v>
      </c>
    </row>
    <row r="4629">
      <c r="A4629" t="inlineStr">
        <is>
          <t>Public - U.S. Mar. 1, 2033 @ 7.38%</t>
        </is>
      </c>
      <c r="C4629" t="inlineStr">
        <is>
          <t>Million</t>
        </is>
      </c>
      <c r="D4629" t="inlineStr">
        <is>
          <t>QQQQ</t>
        </is>
      </c>
      <c r="I4629" t="n">
        <v>250</v>
      </c>
      <c r="N4629" t="n">
        <v>250</v>
      </c>
      <c r="S4629" t="n">
        <v>250</v>
      </c>
      <c r="X4629" t="n">
        <v>250</v>
      </c>
      <c r="AC4629" t="n">
        <v>250</v>
      </c>
      <c r="AH4629" t="n">
        <v>250</v>
      </c>
      <c r="AM4629" t="n">
        <v>250</v>
      </c>
      <c r="AR4629" t="n">
        <v>250</v>
      </c>
    </row>
    <row r="4630">
      <c r="A4630" t="inlineStr">
        <is>
          <t>Public - Canadian, Jun. 14, 2035 @5.95%</t>
        </is>
      </c>
      <c r="C4630" t="inlineStr">
        <is>
          <t>Million</t>
        </is>
      </c>
      <c r="D4630" t="inlineStr">
        <is>
          <t>QQQQ</t>
        </is>
      </c>
      <c r="I4630" t="n">
        <v>304</v>
      </c>
      <c r="N4630" t="n">
        <v>313</v>
      </c>
      <c r="S4630" t="n">
        <v>335</v>
      </c>
      <c r="X4630" t="n">
        <v>309</v>
      </c>
      <c r="AC4630" t="n">
        <v>325</v>
      </c>
      <c r="AH4630" t="n">
        <v>331</v>
      </c>
      <c r="AM4630" t="n">
        <v>334</v>
      </c>
      <c r="AR4630" t="n">
        <v>312</v>
      </c>
    </row>
    <row r="4631">
      <c r="A4631" t="inlineStr">
        <is>
          <t>Private - Japanese, Dec. 1, 2038 @1.42%</t>
        </is>
      </c>
      <c r="C4631" t="inlineStr">
        <is>
          <t>Million</t>
        </is>
      </c>
      <c r="D4631" t="inlineStr">
        <is>
          <t>QQQQ</t>
        </is>
      </c>
      <c r="X4631" t="n">
        <v>91</v>
      </c>
      <c r="AC4631" t="n">
        <v>92</v>
      </c>
      <c r="AH4631" t="n">
        <v>97</v>
      </c>
      <c r="AM4631" t="n">
        <v>87</v>
      </c>
      <c r="AR4631" t="n">
        <v>76</v>
      </c>
    </row>
    <row r="4632">
      <c r="A4632" t="inlineStr">
        <is>
          <t>Public - U.S. Sep. 20, 2047 @4.70%</t>
        </is>
      </c>
      <c r="C4632" t="inlineStr">
        <is>
          <t>Million</t>
        </is>
      </c>
      <c r="D4632" t="inlineStr">
        <is>
          <t>QQQQ</t>
        </is>
      </c>
      <c r="S4632" t="n">
        <v>546</v>
      </c>
      <c r="X4632" t="n">
        <v>903</v>
      </c>
      <c r="AC4632" t="n">
        <v>902</v>
      </c>
      <c r="AH4632" t="n">
        <v>902</v>
      </c>
      <c r="AM4632" t="n">
        <v>902</v>
      </c>
      <c r="AR4632" t="n">
        <v>902</v>
      </c>
    </row>
    <row r="4633">
      <c r="A4633" t="inlineStr">
        <is>
          <t>Public - U.S. Apr. 15, 2050 @3.45%</t>
        </is>
      </c>
      <c r="C4633" t="inlineStr">
        <is>
          <t>Million</t>
        </is>
      </c>
      <c r="D4633" t="inlineStr">
        <is>
          <t>QQQQ</t>
        </is>
      </c>
      <c r="AH4633" t="n">
        <v>594</v>
      </c>
      <c r="AM4633" t="n">
        <v>594</v>
      </c>
      <c r="AR4633" t="n">
        <v>594</v>
      </c>
    </row>
    <row r="4634">
      <c r="A4634" t="inlineStr">
        <is>
          <t>Public - U.S. Mar. 30, 2051 @ 3.45%</t>
        </is>
      </c>
      <c r="C4634" t="inlineStr">
        <is>
          <t>Million</t>
        </is>
      </c>
      <c r="D4634" t="inlineStr">
        <is>
          <t>QQQQ</t>
        </is>
      </c>
      <c r="AH4634" t="n">
        <v>497</v>
      </c>
      <c r="AM4634" t="n">
        <v>758</v>
      </c>
      <c r="AR4634" t="n">
        <v>758</v>
      </c>
    </row>
    <row r="4635">
      <c r="A4635" t="inlineStr">
        <is>
          <t>Public - U.S. Oct. 16, 2080 @3.63%</t>
        </is>
      </c>
      <c r="C4635" t="inlineStr">
        <is>
          <t>Million</t>
        </is>
      </c>
      <c r="D4635" t="inlineStr">
        <is>
          <t>QQQQ</t>
        </is>
      </c>
      <c r="AH4635" t="n">
        <v>400</v>
      </c>
      <c r="AM4635" t="n">
        <v>400</v>
      </c>
      <c r="AR4635" t="n">
        <v>400</v>
      </c>
    </row>
    <row r="4636">
      <c r="A4636" t="inlineStr">
        <is>
          <t>Public Canadian, Dec 14, 2032 @5.43%</t>
        </is>
      </c>
      <c r="C4636" t="inlineStr">
        <is>
          <t>Million</t>
        </is>
      </c>
      <c r="D4636" t="inlineStr">
        <is>
          <t>QQQQ</t>
        </is>
      </c>
      <c r="AR4636" t="n">
        <v>738</v>
      </c>
    </row>
    <row r="4637">
      <c r="A4637" t="inlineStr">
        <is>
          <t>Public-U.S.Feb 15, 2052 @4.63%</t>
        </is>
      </c>
      <c r="C4637" t="inlineStr">
        <is>
          <t>Million</t>
        </is>
      </c>
      <c r="D4637" t="inlineStr">
        <is>
          <t>QQQQ</t>
        </is>
      </c>
      <c r="AR4637" t="n">
        <v>400</v>
      </c>
    </row>
    <row r="4638">
      <c r="A4638" t="inlineStr">
        <is>
          <t>Public - Canadian, Mar. 31, 2023 @4.54%</t>
        </is>
      </c>
      <c r="C4638" t="inlineStr">
        <is>
          <t>Million</t>
        </is>
      </c>
      <c r="D4638" t="inlineStr">
        <is>
          <t>QQQQ</t>
        </is>
      </c>
      <c r="I4638" t="n">
        <v>436</v>
      </c>
      <c r="N4638" t="n">
        <v>448</v>
      </c>
      <c r="S4638" t="n">
        <v>479</v>
      </c>
      <c r="X4638" t="n">
        <v>441</v>
      </c>
      <c r="AC4638" t="n">
        <v>463</v>
      </c>
      <c r="AH4638" t="n">
        <v>472</v>
      </c>
    </row>
    <row r="4639">
      <c r="A4639" t="inlineStr">
        <is>
          <t>Public - Canadian, Mar. 1, 2021 @5.30%</t>
        </is>
      </c>
      <c r="C4639" t="inlineStr">
        <is>
          <t>Million</t>
        </is>
      </c>
      <c r="D4639" t="inlineStr">
        <is>
          <t>QQQQ</t>
        </is>
      </c>
      <c r="I4639" t="n">
        <v>253</v>
      </c>
      <c r="N4639" t="n">
        <v>260</v>
      </c>
      <c r="S4639" t="n">
        <v>278</v>
      </c>
      <c r="X4639" t="n">
        <v>257</v>
      </c>
      <c r="AC4639" t="n">
        <v>269</v>
      </c>
    </row>
    <row r="4640">
      <c r="A4640" t="inlineStr">
        <is>
          <t>Public - Canadian Apr. 9, 2019 @3.95%</t>
        </is>
      </c>
      <c r="C4640" t="inlineStr">
        <is>
          <t>Million</t>
        </is>
      </c>
      <c r="D4640" t="inlineStr">
        <is>
          <t>QQQQ</t>
        </is>
      </c>
      <c r="I4640" t="n">
        <v>435</v>
      </c>
      <c r="N4640" t="n">
        <v>447</v>
      </c>
      <c r="S4640" t="n">
        <v>478</v>
      </c>
      <c r="X4640" t="n">
        <v>440</v>
      </c>
    </row>
    <row r="4641">
      <c r="A4641" t="inlineStr">
        <is>
          <t>Public - U.S. Apr. 25, 2017 @5.80%</t>
        </is>
      </c>
      <c r="C4641" t="inlineStr">
        <is>
          <t>Million</t>
        </is>
      </c>
      <c r="D4641" t="inlineStr">
        <is>
          <t>QQQQ</t>
        </is>
      </c>
      <c r="I4641" t="n">
        <v>239</v>
      </c>
      <c r="N4641" t="n">
        <v>239</v>
      </c>
    </row>
    <row r="4642">
      <c r="A4642" t="inlineStr">
        <is>
          <t>Public - Canadian Apr. 25, 2017 @5.29%</t>
        </is>
      </c>
      <c r="C4642" t="inlineStr">
        <is>
          <t>Million</t>
        </is>
      </c>
      <c r="D4642" t="inlineStr">
        <is>
          <t>QQQQ</t>
        </is>
      </c>
      <c r="I4642" t="n">
        <v>180</v>
      </c>
      <c r="N4642" t="n">
        <v>186</v>
      </c>
    </row>
    <row r="4643">
      <c r="A4643" t="inlineStr">
        <is>
          <t>Public - Canadian Sept. 8, 2016 @5.20%</t>
        </is>
      </c>
      <c r="C4643" t="inlineStr">
        <is>
          <t>Million</t>
        </is>
      </c>
      <c r="D4643" t="inlineStr">
        <is>
          <t>QQQQ</t>
        </is>
      </c>
      <c r="I4643" t="n">
        <v>217</v>
      </c>
    </row>
    <row r="4644">
      <c r="A4644" t="inlineStr">
        <is>
          <t>Total</t>
        </is>
      </c>
      <c r="C4644" t="inlineStr">
        <is>
          <t>Million</t>
        </is>
      </c>
      <c r="D4644" t="inlineStr">
        <is>
          <t>QQQQ</t>
        </is>
      </c>
      <c r="I4644" t="n">
        <v>3805</v>
      </c>
      <c r="N4644" t="n">
        <v>4528</v>
      </c>
      <c r="S4644" t="n">
        <v>5594</v>
      </c>
      <c r="X4644" t="n">
        <v>6450</v>
      </c>
      <c r="AC4644" t="n">
        <v>7128</v>
      </c>
      <c r="AH4644" t="n">
        <v>9147</v>
      </c>
      <c r="AM4644" t="n">
        <v>10039</v>
      </c>
      <c r="AR4644" t="n">
        <v>11467</v>
      </c>
    </row>
    <row r="4645">
      <c r="A4645" t="inlineStr">
        <is>
          <t>Total-c</t>
        </is>
      </c>
      <c r="I4645">
        <f>SUM(I4618:I4643)</f>
        <v/>
      </c>
      <c r="N4645">
        <f>SUM(N4618:N4643)</f>
        <v/>
      </c>
      <c r="S4645">
        <f>SUM(S4618:S4643)</f>
        <v/>
      </c>
      <c r="X4645">
        <f>SUM(X4618:X4643)</f>
        <v/>
      </c>
      <c r="AC4645">
        <f>SUM(AC4618:AC4643)</f>
        <v/>
      </c>
      <c r="AH4645">
        <f>SUM(AH4618:AH4643)</f>
        <v/>
      </c>
      <c r="AM4645">
        <f>SUM(AM4618:AM4643)</f>
        <v/>
      </c>
      <c r="AR4645">
        <f>SUM(AR4618:AR4643)</f>
        <v/>
      </c>
    </row>
    <row r="4646">
      <c r="A4646" t="inlineStr">
        <is>
          <t>Sum check</t>
        </is>
      </c>
      <c r="I4646">
        <f>I4644-I4645</f>
        <v/>
      </c>
      <c r="N4646">
        <f>N4644-N4645</f>
        <v/>
      </c>
      <c r="S4646">
        <f>S4644-S4645</f>
        <v/>
      </c>
      <c r="X4646">
        <f>X4644-X4645</f>
        <v/>
      </c>
      <c r="AC4646">
        <f>AC4644-AC4645</f>
        <v/>
      </c>
      <c r="AH4646">
        <f>AH4644-AH4645</f>
        <v/>
      </c>
      <c r="AM4646">
        <f>AM4644-AM4645</f>
        <v/>
      </c>
      <c r="AR4646">
        <f>AR4644-AR4645</f>
        <v/>
      </c>
    </row>
    <row r="4648">
      <c r="A4648" t="inlineStr">
        <is>
          <t>Commercial paper and bank borrowings</t>
        </is>
      </c>
      <c r="C4648" t="inlineStr">
        <is>
          <t>Million</t>
        </is>
      </c>
      <c r="D4648" t="inlineStr">
        <is>
          <t>QQQQ</t>
        </is>
      </c>
      <c r="I4648" t="n">
        <v>156</v>
      </c>
      <c r="S4648" t="n">
        <v>103</v>
      </c>
    </row>
    <row r="4649">
      <c r="A4649" t="inlineStr">
        <is>
          <t>Revolving facilities</t>
        </is>
      </c>
      <c r="C4649" t="inlineStr">
        <is>
          <t>Million</t>
        </is>
      </c>
      <c r="D4649" t="inlineStr">
        <is>
          <t>QQQQ</t>
        </is>
      </c>
      <c r="AM4649" t="n">
        <v>912</v>
      </c>
    </row>
    <row r="4650">
      <c r="A4650" t="inlineStr">
        <is>
          <t>Deferred financing costs</t>
        </is>
      </c>
      <c r="C4650" t="inlineStr">
        <is>
          <t>Million</t>
        </is>
      </c>
      <c r="D4650" t="inlineStr">
        <is>
          <t>QQQQ</t>
        </is>
      </c>
      <c r="I4650" t="n">
        <v>-25</v>
      </c>
      <c r="N4650" t="n">
        <v>-28</v>
      </c>
      <c r="S4650" t="n">
        <v>-38</v>
      </c>
      <c r="X4650" t="n">
        <v>-41</v>
      </c>
      <c r="AC4650" t="n">
        <v>-45</v>
      </c>
      <c r="AH4650" t="n">
        <v>-70</v>
      </c>
      <c r="AM4650" t="n">
        <v>-76</v>
      </c>
      <c r="AR4650" t="n">
        <v>-77</v>
      </c>
    </row>
    <row r="4651">
      <c r="A4651" t="inlineStr">
        <is>
          <t>Total</t>
        </is>
      </c>
      <c r="C4651" t="inlineStr">
        <is>
          <t>Million</t>
        </is>
      </c>
      <c r="D4651" t="inlineStr">
        <is>
          <t>QQQQ</t>
        </is>
      </c>
      <c r="I4651" t="n">
        <v>3936</v>
      </c>
      <c r="N4651" t="n">
        <v>4500</v>
      </c>
      <c r="S4651" t="n">
        <v>5659</v>
      </c>
      <c r="X4651" t="n">
        <v>6409</v>
      </c>
      <c r="AC4651" t="n">
        <v>7083</v>
      </c>
      <c r="AH4651" t="n">
        <v>9077</v>
      </c>
      <c r="AM4651" t="n">
        <v>10875</v>
      </c>
      <c r="AR4651" t="n">
        <v>11390</v>
      </c>
    </row>
    <row r="4652">
      <c r="A4652" t="inlineStr">
        <is>
          <t>Total-c</t>
        </is>
      </c>
      <c r="I4652">
        <f>SUM(I4644,I4648:I4650)</f>
        <v/>
      </c>
      <c r="N4652">
        <f>SUM(N4644,N4648:N4650)</f>
        <v/>
      </c>
      <c r="S4652">
        <f>SUM(S4644,S4648:S4650)</f>
        <v/>
      </c>
      <c r="X4652">
        <f>SUM(X4644,X4648:X4650)</f>
        <v/>
      </c>
      <c r="AC4652">
        <f>SUM(AC4644,AC4648:AC4650)</f>
        <v/>
      </c>
      <c r="AH4652">
        <f>SUM(AH4644,AH4648:AH4650)</f>
        <v/>
      </c>
      <c r="AM4652">
        <f>SUM(AM4644,AM4648:AM4650)</f>
        <v/>
      </c>
      <c r="AR4652">
        <f>SUM(AR4644,AR4648:AR4650)</f>
        <v/>
      </c>
    </row>
    <row r="4653">
      <c r="A4653" t="inlineStr">
        <is>
          <t>Sum check</t>
        </is>
      </c>
      <c r="I4653">
        <f>I4651-I4652</f>
        <v/>
      </c>
      <c r="N4653">
        <f>N4651-N4652</f>
        <v/>
      </c>
      <c r="S4653">
        <f>S4651-S4652</f>
        <v/>
      </c>
      <c r="X4653">
        <f>X4651-X4652</f>
        <v/>
      </c>
      <c r="AC4653">
        <f>AC4651-AC4652</f>
        <v/>
      </c>
      <c r="AH4653">
        <f>AH4651-AH4652</f>
        <v/>
      </c>
      <c r="AM4653">
        <f>AM4651-AM4652</f>
        <v/>
      </c>
      <c r="AR4653">
        <f>AR4651-AR4652</f>
        <v/>
      </c>
    </row>
    <row r="4654">
      <c r="A4654" t="inlineStr">
        <is>
          <t>Link check</t>
        </is>
      </c>
      <c r="I4654">
        <f>I4651-I1269</f>
        <v/>
      </c>
      <c r="N4654">
        <f>N4651-N1269</f>
        <v/>
      </c>
      <c r="S4654">
        <f>S4651-S1269</f>
        <v/>
      </c>
      <c r="X4654">
        <f>X4651-X1269</f>
        <v/>
      </c>
      <c r="AC4654">
        <f>AC4651-AC1269</f>
        <v/>
      </c>
      <c r="AH4654">
        <f>AH4651-AH1269</f>
        <v/>
      </c>
      <c r="AM4654">
        <f>AM4651-AM1269</f>
        <v/>
      </c>
      <c r="AR4654">
        <f>AR4651-AR1269</f>
        <v/>
      </c>
    </row>
    <row r="4656">
      <c r="A4656" t="inlineStr">
        <is>
          <t>Deferred  income tax assets and liabilities</t>
        </is>
      </c>
    </row>
    <row r="4657">
      <c r="A4657" t="inlineStr">
        <is>
          <t>Non-capital losses (Canada)</t>
        </is>
      </c>
      <c r="C4657" t="inlineStr">
        <is>
          <t>Million</t>
        </is>
      </c>
      <c r="D4657" t="inlineStr">
        <is>
          <t>QQQQ</t>
        </is>
      </c>
      <c r="I4657" t="n">
        <v>720</v>
      </c>
      <c r="N4657" t="n">
        <v>814</v>
      </c>
      <c r="S4657" t="n">
        <v>657</v>
      </c>
      <c r="X4657" t="n">
        <v>685</v>
      </c>
      <c r="AC4657" t="n">
        <v>848</v>
      </c>
      <c r="AH4657" t="n">
        <v>916</v>
      </c>
      <c r="AM4657" t="n">
        <v>1339</v>
      </c>
      <c r="AR4657" t="n">
        <v>1666</v>
      </c>
    </row>
    <row r="4658">
      <c r="A4658" t="inlineStr">
        <is>
          <t>Capital losses (Canada)</t>
        </is>
      </c>
      <c r="C4658" t="inlineStr">
        <is>
          <t>Million</t>
        </is>
      </c>
      <c r="D4658" t="inlineStr">
        <is>
          <t>QQQQ</t>
        </is>
      </c>
      <c r="I4658" t="n">
        <v>105</v>
      </c>
      <c r="N4658" t="n">
        <v>100</v>
      </c>
      <c r="S4658" t="n">
        <v>171</v>
      </c>
      <c r="X4658" t="n">
        <v>108</v>
      </c>
      <c r="AC4658" t="n">
        <v>80</v>
      </c>
      <c r="AH4658" t="n">
        <v>48</v>
      </c>
      <c r="AM4658" t="n">
        <v>53</v>
      </c>
      <c r="AR4658" t="n">
        <v>77</v>
      </c>
    </row>
    <row r="4659">
      <c r="A4659" t="inlineStr">
        <is>
          <t>Losses (U.S.)</t>
        </is>
      </c>
      <c r="C4659" t="inlineStr">
        <is>
          <t>Million</t>
        </is>
      </c>
      <c r="D4659" t="inlineStr">
        <is>
          <t>QQQQ</t>
        </is>
      </c>
      <c r="I4659" t="n">
        <v>472</v>
      </c>
      <c r="N4659" t="n">
        <v>492</v>
      </c>
      <c r="S4659" t="n">
        <v>590</v>
      </c>
      <c r="X4659" t="n">
        <v>2219</v>
      </c>
      <c r="AC4659" t="n">
        <v>3102</v>
      </c>
      <c r="AH4659" t="n">
        <v>3338</v>
      </c>
      <c r="AM4659" t="n">
        <v>3561</v>
      </c>
      <c r="AR4659" t="n">
        <v>3959</v>
      </c>
    </row>
    <row r="4660">
      <c r="A4660" t="inlineStr">
        <is>
          <t>Losses (international)</t>
        </is>
      </c>
      <c r="C4660" t="inlineStr">
        <is>
          <t>Million</t>
        </is>
      </c>
      <c r="D4660" t="inlineStr">
        <is>
          <t>QQQQ</t>
        </is>
      </c>
      <c r="I4660" t="n">
        <v>381</v>
      </c>
      <c r="N4660" t="n">
        <v>481</v>
      </c>
      <c r="S4660" t="n">
        <v>861</v>
      </c>
      <c r="X4660" t="n">
        <v>645</v>
      </c>
      <c r="AC4660" t="n">
        <v>705</v>
      </c>
      <c r="AH4660" t="n">
        <v>1415</v>
      </c>
      <c r="AM4660" t="n">
        <v>1474</v>
      </c>
      <c r="AR4660" t="n">
        <v>1814</v>
      </c>
    </row>
    <row r="4661">
      <c r="A4661" t="inlineStr">
        <is>
          <t>Difference in basis</t>
        </is>
      </c>
      <c r="C4661" t="inlineStr">
        <is>
          <t>Million</t>
        </is>
      </c>
      <c r="D4661" t="inlineStr">
        <is>
          <t>QQQQ</t>
        </is>
      </c>
      <c r="I4661" t="n">
        <v>-8967</v>
      </c>
      <c r="N4661" t="n">
        <v>-9965</v>
      </c>
      <c r="S4661" t="n">
        <v>-12224</v>
      </c>
      <c r="X4661" t="n">
        <v>-13161</v>
      </c>
      <c r="AC4661" t="n">
        <v>-16012</v>
      </c>
      <c r="AH4661" t="n">
        <v>-18292</v>
      </c>
      <c r="AM4661" t="n">
        <v>-23415</v>
      </c>
      <c r="AR4661" t="n">
        <v>-27303</v>
      </c>
    </row>
    <row r="4662">
      <c r="A4662" t="inlineStr">
        <is>
          <t>Total net deferred tax liabilities</t>
        </is>
      </c>
      <c r="C4662" t="inlineStr">
        <is>
          <t>Million</t>
        </is>
      </c>
      <c r="D4662" t="inlineStr">
        <is>
          <t>QQQQ</t>
        </is>
      </c>
      <c r="I4662" t="n">
        <v>-7289</v>
      </c>
      <c r="N4662" t="n">
        <v>-8078</v>
      </c>
      <c r="S4662" t="n">
        <v>-9945</v>
      </c>
      <c r="X4662" t="n">
        <v>-9504</v>
      </c>
      <c r="AC4662" t="n">
        <v>-11277</v>
      </c>
      <c r="AH4662" t="n">
        <v>-12575</v>
      </c>
      <c r="AM4662" t="n">
        <v>-16988</v>
      </c>
      <c r="AR4662" t="n">
        <v>-19787</v>
      </c>
    </row>
    <row r="4663">
      <c r="A4663" t="inlineStr">
        <is>
          <t>Total net deferred tax liabilities-c</t>
        </is>
      </c>
      <c r="I4663">
        <f>SUM(I4657:I4661)</f>
        <v/>
      </c>
      <c r="N4663">
        <f>SUM(N4657:N4661)</f>
        <v/>
      </c>
      <c r="S4663">
        <f>SUM(S4657:S4661)</f>
        <v/>
      </c>
      <c r="X4663">
        <f>SUM(X4657:X4661)</f>
        <v/>
      </c>
      <c r="AC4663">
        <f>SUM(AC4657:AC4661)</f>
        <v/>
      </c>
      <c r="AH4663">
        <f>SUM(AH4657:AH4661)</f>
        <v/>
      </c>
      <c r="AM4663">
        <f>SUM(AM4657:AM4661)</f>
        <v/>
      </c>
      <c r="AR4663">
        <f>SUM(AR4657:AR4661)</f>
        <v/>
      </c>
    </row>
    <row r="4664">
      <c r="A4664" t="inlineStr">
        <is>
          <t>Sum check</t>
        </is>
      </c>
      <c r="I4664">
        <f>I4662-I4663</f>
        <v/>
      </c>
      <c r="N4664">
        <f>N4662-N4663</f>
        <v/>
      </c>
      <c r="S4664">
        <f>S4662-S4663</f>
        <v/>
      </c>
      <c r="X4664">
        <f>X4662-X4663</f>
        <v/>
      </c>
      <c r="AC4664">
        <f>AC4662-AC4663</f>
        <v/>
      </c>
      <c r="AH4664">
        <f>AH4662-AH4663</f>
        <v/>
      </c>
      <c r="AM4664">
        <f>AM4662-AM4663</f>
        <v/>
      </c>
      <c r="AR4664">
        <f>AR4662-AR4663</f>
        <v/>
      </c>
    </row>
    <row r="4666">
      <c r="A4666" t="inlineStr">
        <is>
          <t>Major components of income tax expense</t>
        </is>
      </c>
    </row>
    <row r="4667">
      <c r="A4667" t="inlineStr">
        <is>
          <t>Current income tax expense</t>
        </is>
      </c>
      <c r="C4667" t="inlineStr">
        <is>
          <t>Million</t>
        </is>
      </c>
      <c r="D4667" t="inlineStr">
        <is>
          <t>QQQQ</t>
        </is>
      </c>
      <c r="E4667" t="inlineStr">
        <is>
          <t>Yes</t>
        </is>
      </c>
      <c r="F4667" t="n">
        <v>34</v>
      </c>
      <c r="G4667" t="n">
        <v>37</v>
      </c>
      <c r="H4667" t="n">
        <v>38</v>
      </c>
      <c r="J4667" t="n">
        <v>132</v>
      </c>
      <c r="K4667" t="n">
        <v>32</v>
      </c>
      <c r="L4667" t="n">
        <v>72</v>
      </c>
      <c r="M4667" t="n">
        <v>38</v>
      </c>
      <c r="O4667" t="n">
        <v>213</v>
      </c>
      <c r="P4667" t="n">
        <v>17</v>
      </c>
      <c r="Q4667" t="n">
        <v>88</v>
      </c>
      <c r="R4667" t="n">
        <v>97</v>
      </c>
      <c r="T4667" t="n">
        <v>286</v>
      </c>
      <c r="U4667" t="n">
        <v>227</v>
      </c>
      <c r="V4667" t="n">
        <v>136</v>
      </c>
      <c r="W4667" t="n">
        <v>119</v>
      </c>
      <c r="Y4667" t="n">
        <v>861</v>
      </c>
      <c r="Z4667" t="n">
        <v>187</v>
      </c>
      <c r="AA4667" t="n">
        <v>232</v>
      </c>
      <c r="AB4667" t="n">
        <v>284</v>
      </c>
      <c r="AD4667" t="n">
        <v>970</v>
      </c>
      <c r="AE4667" t="n">
        <v>196</v>
      </c>
      <c r="AF4667" t="n">
        <v>101</v>
      </c>
      <c r="AG4667" t="n">
        <v>204</v>
      </c>
      <c r="AI4667" t="n">
        <v>756</v>
      </c>
      <c r="AJ4667" t="n">
        <v>355</v>
      </c>
      <c r="AK4667" t="n">
        <v>246</v>
      </c>
      <c r="AL4667" t="n">
        <v>289</v>
      </c>
      <c r="AN4667" t="n">
        <v>1114</v>
      </c>
      <c r="AO4667" t="n">
        <v>283</v>
      </c>
      <c r="AP4667" t="n">
        <v>330</v>
      </c>
      <c r="AQ4667" t="n">
        <v>285</v>
      </c>
      <c r="AS4667" t="n">
        <v>1278</v>
      </c>
    </row>
    <row r="4668">
      <c r="A4668" t="inlineStr">
        <is>
          <t>Deferred income tax expense / (recovery)</t>
        </is>
      </c>
    </row>
    <row r="4669">
      <c r="A4669" t="inlineStr">
        <is>
          <t>Origination and reversal of temporary differences</t>
        </is>
      </c>
      <c r="C4669" t="inlineStr">
        <is>
          <t>Million</t>
        </is>
      </c>
      <c r="D4669" t="inlineStr">
        <is>
          <t>QQQQ</t>
        </is>
      </c>
      <c r="J4669" t="n">
        <v>537</v>
      </c>
      <c r="O4669" t="n">
        <v>384</v>
      </c>
      <c r="T4669" t="n">
        <v>499</v>
      </c>
      <c r="Y4669" t="n">
        <v>143</v>
      </c>
      <c r="AD4669" t="n">
        <v>281</v>
      </c>
      <c r="AI4669" t="n">
        <v>-103</v>
      </c>
      <c r="AN4669" t="n">
        <v>1044</v>
      </c>
      <c r="AS4669" t="n">
        <v>690</v>
      </c>
    </row>
    <row r="4670">
      <c r="A4670" t="inlineStr">
        <is>
          <t>(Recovery) / expense arising from previously unrecognized tax assets</t>
        </is>
      </c>
      <c r="C4670" t="inlineStr">
        <is>
          <t>Million</t>
        </is>
      </c>
      <c r="D4670" t="inlineStr">
        <is>
          <t>QQQQ</t>
        </is>
      </c>
      <c r="J4670" t="n">
        <v>13</v>
      </c>
      <c r="O4670" t="n">
        <v>27</v>
      </c>
      <c r="T4670" t="n">
        <v>3</v>
      </c>
      <c r="Y4670" t="n">
        <v>-955</v>
      </c>
      <c r="AD4670" t="n">
        <v>-647</v>
      </c>
      <c r="AI4670" t="n">
        <v>2</v>
      </c>
      <c r="AN4670" t="n">
        <v>-251</v>
      </c>
      <c r="AS4670" t="n">
        <v>-447</v>
      </c>
    </row>
    <row r="4671">
      <c r="A4671" t="inlineStr">
        <is>
          <t>Change of tax rates and new legislation</t>
        </is>
      </c>
      <c r="C4671" t="inlineStr">
        <is>
          <t>Million</t>
        </is>
      </c>
      <c r="D4671" t="inlineStr">
        <is>
          <t>QQQQ</t>
        </is>
      </c>
      <c r="J4671" t="n">
        <v>-486</v>
      </c>
      <c r="O4671" t="n">
        <v>-969</v>
      </c>
      <c r="T4671" t="n">
        <v>-175</v>
      </c>
      <c r="Y4671" t="n">
        <v>-297</v>
      </c>
      <c r="AD4671" t="n">
        <v>-109</v>
      </c>
      <c r="AI4671" t="n">
        <v>182</v>
      </c>
      <c r="AN4671" t="n">
        <v>417</v>
      </c>
      <c r="AS4671" t="n">
        <v>-52</v>
      </c>
    </row>
    <row r="4672">
      <c r="A4672" t="inlineStr">
        <is>
          <t>Total deferred income tax expense</t>
        </is>
      </c>
      <c r="C4672" t="inlineStr">
        <is>
          <t>Million</t>
        </is>
      </c>
      <c r="D4672" t="inlineStr">
        <is>
          <t>QQQQ</t>
        </is>
      </c>
      <c r="E4672" t="inlineStr">
        <is>
          <t>Yes</t>
        </is>
      </c>
      <c r="F4672" t="n">
        <v>167</v>
      </c>
      <c r="G4672" t="n">
        <v>-405</v>
      </c>
      <c r="H4672" t="n">
        <v>107</v>
      </c>
      <c r="J4672" t="n">
        <v>64</v>
      </c>
      <c r="K4672" t="n">
        <v>170</v>
      </c>
      <c r="L4672" t="n">
        <v>162</v>
      </c>
      <c r="M4672" t="n">
        <v>-1030</v>
      </c>
      <c r="O4672" t="n">
        <v>-558</v>
      </c>
      <c r="P4672" t="n">
        <v>108</v>
      </c>
      <c r="Q4672" t="n">
        <v>31</v>
      </c>
      <c r="R4672" t="n">
        <v>162</v>
      </c>
      <c r="T4672" t="n">
        <v>327</v>
      </c>
      <c r="U4672" t="n">
        <v>-74</v>
      </c>
      <c r="V4672" t="n">
        <v>203</v>
      </c>
      <c r="W4672" t="n">
        <v>25</v>
      </c>
      <c r="Y4672" t="n">
        <v>-1109</v>
      </c>
      <c r="Z4672" t="n">
        <v>49</v>
      </c>
      <c r="AA4672" t="n">
        <v>7</v>
      </c>
      <c r="AB4672" t="n">
        <v>-464</v>
      </c>
      <c r="AD4672" t="n">
        <v>-475</v>
      </c>
      <c r="AE4672" t="n">
        <v>168</v>
      </c>
      <c r="AF4672" t="n">
        <v>-96</v>
      </c>
      <c r="AG4672" t="n">
        <v>21</v>
      </c>
      <c r="AI4672" t="n">
        <v>81</v>
      </c>
      <c r="AJ4672" t="n">
        <v>189</v>
      </c>
      <c r="AK4672" t="n">
        <v>301</v>
      </c>
      <c r="AL4672" t="n">
        <v>428</v>
      </c>
      <c r="AN4672" t="n">
        <v>1210</v>
      </c>
      <c r="AO4672" t="n">
        <v>425</v>
      </c>
      <c r="AP4672" t="n">
        <v>-189</v>
      </c>
      <c r="AQ4672" t="n">
        <v>240</v>
      </c>
      <c r="AS4672" t="n">
        <v>191</v>
      </c>
    </row>
    <row r="4673">
      <c r="A4673" t="inlineStr">
        <is>
          <t>Total deferred income tax expense-c</t>
        </is>
      </c>
      <c r="J4673">
        <f>SUM(J4669:J4671)</f>
        <v/>
      </c>
      <c r="O4673">
        <f>SUM(O4669:O4671)</f>
        <v/>
      </c>
      <c r="T4673">
        <f>SUM(T4669:T4671)</f>
        <v/>
      </c>
      <c r="Y4673">
        <f>SUM(Y4669:Y4671)</f>
        <v/>
      </c>
      <c r="AD4673">
        <f>SUM(AD4669:AD4671)</f>
        <v/>
      </c>
      <c r="AI4673">
        <f>SUM(AI4669:AI4671)</f>
        <v/>
      </c>
      <c r="AN4673">
        <f>SUM(AN4669:AN4671)</f>
        <v/>
      </c>
      <c r="AS4673">
        <f>SUM(AS4669:AS4671)</f>
        <v/>
      </c>
    </row>
    <row r="4674">
      <c r="A4674" t="inlineStr">
        <is>
          <t>Sum check</t>
        </is>
      </c>
      <c r="J4674">
        <f>J4672-J4673</f>
        <v/>
      </c>
      <c r="O4674">
        <f>O4672-O4673</f>
        <v/>
      </c>
      <c r="T4674">
        <f>T4672-T4673</f>
        <v/>
      </c>
      <c r="Y4674">
        <f>Y4672-Y4673</f>
        <v/>
      </c>
      <c r="AD4674">
        <f>AD4672-AD4673</f>
        <v/>
      </c>
      <c r="AI4674">
        <f>AI4672-AI4673</f>
        <v/>
      </c>
      <c r="AN4674">
        <f>AN4672-AN4673</f>
        <v/>
      </c>
      <c r="AS4674">
        <f>AS4672-AS4673</f>
        <v/>
      </c>
    </row>
    <row r="4676">
      <c r="A4676" t="inlineStr">
        <is>
          <t>Income tax expense</t>
        </is>
      </c>
      <c r="C4676" t="inlineStr">
        <is>
          <t>Million</t>
        </is>
      </c>
      <c r="D4676" t="inlineStr">
        <is>
          <t>QQQQ</t>
        </is>
      </c>
      <c r="E4676" t="inlineStr">
        <is>
          <t>Yes</t>
        </is>
      </c>
      <c r="F4676" t="n">
        <v>201</v>
      </c>
      <c r="G4676" t="n">
        <v>-368</v>
      </c>
      <c r="H4676" t="n">
        <v>145</v>
      </c>
      <c r="J4676" t="n">
        <v>196</v>
      </c>
      <c r="K4676" t="n">
        <v>202</v>
      </c>
      <c r="L4676" t="n">
        <v>234</v>
      </c>
      <c r="M4676" t="n">
        <v>-992</v>
      </c>
      <c r="O4676" t="n">
        <v>-345</v>
      </c>
      <c r="P4676" t="n">
        <v>125</v>
      </c>
      <c r="Q4676" t="n">
        <v>119</v>
      </c>
      <c r="R4676" t="n">
        <v>259</v>
      </c>
      <c r="T4676" t="n">
        <v>613</v>
      </c>
      <c r="U4676" t="n">
        <v>153</v>
      </c>
      <c r="V4676" t="n">
        <v>339</v>
      </c>
      <c r="W4676" t="n">
        <v>144</v>
      </c>
      <c r="Y4676" t="n">
        <v>-248</v>
      </c>
      <c r="Z4676" t="n">
        <v>236</v>
      </c>
      <c r="AA4676" t="n">
        <v>239</v>
      </c>
      <c r="AB4676" t="n">
        <v>-180</v>
      </c>
      <c r="AD4676" t="n">
        <v>495</v>
      </c>
      <c r="AE4676" t="n">
        <v>364</v>
      </c>
      <c r="AF4676" t="n">
        <v>5</v>
      </c>
      <c r="AG4676" t="n">
        <v>225</v>
      </c>
      <c r="AI4676" t="n">
        <v>837</v>
      </c>
      <c r="AJ4676" t="n">
        <v>544</v>
      </c>
      <c r="AK4676" t="n">
        <v>547</v>
      </c>
      <c r="AL4676" t="n">
        <v>717</v>
      </c>
      <c r="AN4676" t="n">
        <v>2324</v>
      </c>
      <c r="AO4676" t="n">
        <v>708</v>
      </c>
      <c r="AP4676" t="n">
        <v>141</v>
      </c>
      <c r="AQ4676" t="n">
        <v>525</v>
      </c>
      <c r="AS4676" t="n">
        <v>1469</v>
      </c>
    </row>
    <row r="4677">
      <c r="A4677" t="inlineStr">
        <is>
          <t>Income tax expense-c</t>
        </is>
      </c>
      <c r="F4677">
        <f>SUM(F4672,F4667)</f>
        <v/>
      </c>
      <c r="G4677">
        <f>SUM(G4672,G4667)</f>
        <v/>
      </c>
      <c r="H4677">
        <f>SUM(H4672,H4667)</f>
        <v/>
      </c>
      <c r="J4677">
        <f>SUM(J4672,J4667)</f>
        <v/>
      </c>
      <c r="K4677">
        <f>SUM(K4672,K4667)</f>
        <v/>
      </c>
      <c r="L4677">
        <f>SUM(L4672,L4667)</f>
        <v/>
      </c>
      <c r="M4677">
        <f>SUM(M4672,M4667)</f>
        <v/>
      </c>
      <c r="O4677">
        <f>SUM(O4672,O4667)</f>
        <v/>
      </c>
      <c r="P4677">
        <f>SUM(P4672,P4667)</f>
        <v/>
      </c>
      <c r="Q4677">
        <f>SUM(Q4672,Q4667)</f>
        <v/>
      </c>
      <c r="R4677">
        <f>SUM(R4672,R4667)</f>
        <v/>
      </c>
      <c r="T4677">
        <f>SUM(T4672,T4667)</f>
        <v/>
      </c>
      <c r="U4677">
        <f>SUM(U4672,U4667)</f>
        <v/>
      </c>
      <c r="V4677">
        <f>SUM(V4672,V4667)</f>
        <v/>
      </c>
      <c r="W4677">
        <f>SUM(W4672,W4667)</f>
        <v/>
      </c>
      <c r="Y4677">
        <f>SUM(Y4672,Y4667)</f>
        <v/>
      </c>
      <c r="Z4677">
        <f>SUM(Z4672,Z4667)</f>
        <v/>
      </c>
      <c r="AA4677">
        <f>SUM(AA4672,AA4667)</f>
        <v/>
      </c>
      <c r="AB4677">
        <f>SUM(AB4672,AB4667)</f>
        <v/>
      </c>
      <c r="AD4677">
        <f>SUM(AD4672,AD4667)</f>
        <v/>
      </c>
      <c r="AE4677">
        <f>SUM(AE4672,AE4667)</f>
        <v/>
      </c>
      <c r="AF4677">
        <f>SUM(AF4672,AF4667)</f>
        <v/>
      </c>
      <c r="AG4677">
        <f>SUM(AG4672,AG4667)</f>
        <v/>
      </c>
      <c r="AI4677">
        <f>SUM(AI4672,AI4667)</f>
        <v/>
      </c>
      <c r="AJ4677">
        <f>SUM(AJ4672,AJ4667)</f>
        <v/>
      </c>
      <c r="AK4677">
        <f>SUM(AK4672,AK4667)</f>
        <v/>
      </c>
      <c r="AL4677">
        <f>SUM(AL4672,AL4667)</f>
        <v/>
      </c>
      <c r="AN4677">
        <f>SUM(AN4672,AN4667)</f>
        <v/>
      </c>
      <c r="AO4677">
        <f>SUM(AO4672,AO4667)</f>
        <v/>
      </c>
      <c r="AP4677">
        <f>SUM(AP4672,AP4667)</f>
        <v/>
      </c>
      <c r="AQ4677">
        <f>SUM(AQ4672,AQ4667)</f>
        <v/>
      </c>
      <c r="AS4677">
        <f>SUM(AS4672,AS4667)</f>
        <v/>
      </c>
    </row>
    <row r="4678">
      <c r="A4678" t="inlineStr">
        <is>
          <t>Sum check</t>
        </is>
      </c>
      <c r="F4678">
        <f>F4676-F4677</f>
        <v/>
      </c>
      <c r="G4678">
        <f>G4676-G4677</f>
        <v/>
      </c>
      <c r="H4678">
        <f>H4676-H4677</f>
        <v/>
      </c>
      <c r="J4678">
        <f>J4676-J4677</f>
        <v/>
      </c>
      <c r="K4678">
        <f>K4676-K4677</f>
        <v/>
      </c>
      <c r="L4678">
        <f>L4676-L4677</f>
        <v/>
      </c>
      <c r="M4678">
        <f>M4676-M4677</f>
        <v/>
      </c>
      <c r="O4678">
        <f>O4676-O4677</f>
        <v/>
      </c>
      <c r="P4678">
        <f>P4676-P4677</f>
        <v/>
      </c>
      <c r="Q4678">
        <f>Q4676-Q4677</f>
        <v/>
      </c>
      <c r="R4678">
        <f>R4676-R4677</f>
        <v/>
      </c>
      <c r="T4678">
        <f>T4676-T4677</f>
        <v/>
      </c>
      <c r="U4678">
        <f>U4676-U4677</f>
        <v/>
      </c>
      <c r="V4678">
        <f>V4676-V4677</f>
        <v/>
      </c>
      <c r="W4678">
        <f>W4676-W4677</f>
        <v/>
      </c>
      <c r="Y4678">
        <f>Y4676-Y4677</f>
        <v/>
      </c>
      <c r="Z4678">
        <f>Z4676-Z4677</f>
        <v/>
      </c>
      <c r="AA4678">
        <f>AA4676-AA4677</f>
        <v/>
      </c>
      <c r="AB4678">
        <f>AB4676-AB4677</f>
        <v/>
      </c>
      <c r="AD4678">
        <f>AD4676-AD4677</f>
        <v/>
      </c>
      <c r="AE4678">
        <f>AE4676-AE4677</f>
        <v/>
      </c>
      <c r="AF4678">
        <f>AF4676-AF4677</f>
        <v/>
      </c>
      <c r="AG4678">
        <f>AG4676-AG4677</f>
        <v/>
      </c>
      <c r="AI4678">
        <f>AI4676-AI4677</f>
        <v/>
      </c>
      <c r="AJ4678">
        <f>AJ4676-AJ4677</f>
        <v/>
      </c>
      <c r="AK4678">
        <f>AK4676-AK4677</f>
        <v/>
      </c>
      <c r="AL4678">
        <f>AL4676-AL4677</f>
        <v/>
      </c>
      <c r="AN4678">
        <f>AN4676-AN4677</f>
        <v/>
      </c>
      <c r="AO4678">
        <f>AO4676-AO4677</f>
        <v/>
      </c>
      <c r="AP4678">
        <f>AP4676-AP4677</f>
        <v/>
      </c>
      <c r="AQ4678">
        <f>AQ4676-AQ4677</f>
        <v/>
      </c>
      <c r="AS4678">
        <f>AS4676-AS4677</f>
        <v/>
      </c>
    </row>
    <row r="4679">
      <c r="A4679" t="inlineStr">
        <is>
          <t>Link check</t>
        </is>
      </c>
      <c r="F4679">
        <f>F4676+F1191</f>
        <v/>
      </c>
      <c r="G4679">
        <f>G4676+G1191</f>
        <v/>
      </c>
      <c r="H4679">
        <f>H4676+H1191</f>
        <v/>
      </c>
      <c r="J4679">
        <f>J4676+J1191</f>
        <v/>
      </c>
      <c r="K4679">
        <f>K4676+K1191</f>
        <v/>
      </c>
      <c r="L4679">
        <f>L4676+L1191</f>
        <v/>
      </c>
      <c r="M4679">
        <f>M4676+M1191</f>
        <v/>
      </c>
      <c r="O4679">
        <f>O4676+O1191</f>
        <v/>
      </c>
      <c r="P4679">
        <f>P4676+P1191</f>
        <v/>
      </c>
      <c r="Q4679">
        <f>Q4676+Q1191</f>
        <v/>
      </c>
      <c r="R4679">
        <f>R4676+R1191</f>
        <v/>
      </c>
      <c r="T4679">
        <f>T4676+T1191</f>
        <v/>
      </c>
      <c r="U4679">
        <f>U4676+U1191</f>
        <v/>
      </c>
      <c r="V4679">
        <f>V4676+V1191</f>
        <v/>
      </c>
      <c r="W4679">
        <f>W4676+W1191</f>
        <v/>
      </c>
      <c r="Y4679">
        <f>Y4676+Y1191</f>
        <v/>
      </c>
      <c r="Z4679">
        <f>Z4676+Z1191</f>
        <v/>
      </c>
      <c r="AA4679">
        <f>AA4676+AA1191</f>
        <v/>
      </c>
      <c r="AB4679">
        <f>AB4676+AB1191</f>
        <v/>
      </c>
      <c r="AD4679">
        <f>AD4676+AD1191</f>
        <v/>
      </c>
      <c r="AE4679">
        <f>AE4676+AE1191</f>
        <v/>
      </c>
      <c r="AF4679">
        <f>AF4676+AF1191</f>
        <v/>
      </c>
      <c r="AG4679">
        <f>AG4676+AG1191</f>
        <v/>
      </c>
      <c r="AI4679">
        <f>AI4676+AI1191</f>
        <v/>
      </c>
      <c r="AJ4679">
        <f>AJ4676+AJ1191</f>
        <v/>
      </c>
      <c r="AK4679">
        <f>AK4676+AK1191</f>
        <v/>
      </c>
      <c r="AL4679">
        <f>AL4676+AL1191</f>
        <v/>
      </c>
      <c r="AN4679">
        <f>AN4676+AN1191</f>
        <v/>
      </c>
      <c r="AO4679">
        <f>AO4676+AO1191</f>
        <v/>
      </c>
      <c r="AP4679">
        <f>AP4676+AP1191</f>
        <v/>
      </c>
      <c r="AQ4679">
        <f>AQ4676+AQ1191</f>
        <v/>
      </c>
      <c r="AS4679">
        <f>AS4676+AS1191</f>
        <v/>
      </c>
    </row>
    <row r="4681">
      <c r="A4681" t="inlineStr">
        <is>
          <t>Direct costs</t>
        </is>
      </c>
    </row>
    <row r="4682">
      <c r="A4682" t="inlineStr">
        <is>
          <t>Cost of sales</t>
        </is>
      </c>
      <c r="C4682" t="inlineStr">
        <is>
          <t>Million</t>
        </is>
      </c>
      <c r="D4682" t="inlineStr">
        <is>
          <t>QQQQ</t>
        </is>
      </c>
      <c r="J4682" t="n">
        <v>9988</v>
      </c>
      <c r="O4682" t="n">
        <v>12487</v>
      </c>
      <c r="T4682" t="n">
        <v>26461</v>
      </c>
      <c r="Y4682" t="n">
        <v>37506</v>
      </c>
      <c r="AD4682" t="n">
        <v>41463</v>
      </c>
      <c r="AI4682" t="n">
        <v>35150</v>
      </c>
      <c r="AN4682" t="n">
        <v>44149</v>
      </c>
      <c r="AS4682" t="n">
        <v>54044</v>
      </c>
    </row>
    <row r="4683">
      <c r="A4683" t="inlineStr">
        <is>
          <t>Compensation</t>
        </is>
      </c>
      <c r="C4683" t="inlineStr">
        <is>
          <t>Million</t>
        </is>
      </c>
      <c r="D4683" t="inlineStr">
        <is>
          <t>QQQQ</t>
        </is>
      </c>
      <c r="J4683" t="n">
        <v>1686</v>
      </c>
      <c r="O4683" t="n">
        <v>2039</v>
      </c>
      <c r="T4683" t="n">
        <v>2795</v>
      </c>
      <c r="Y4683" t="n">
        <v>3954</v>
      </c>
      <c r="AD4683" t="n">
        <v>6035</v>
      </c>
      <c r="AI4683" t="n">
        <v>6857</v>
      </c>
      <c r="AN4683" t="n">
        <v>7804</v>
      </c>
      <c r="AS4683" t="n">
        <v>9849</v>
      </c>
    </row>
    <row r="4684">
      <c r="A4684" t="inlineStr">
        <is>
          <t>Depreciation and amortization</t>
        </is>
      </c>
      <c r="C4684" t="inlineStr">
        <is>
          <t>Million</t>
        </is>
      </c>
      <c r="D4684" t="inlineStr">
        <is>
          <t>QQQQ</t>
        </is>
      </c>
      <c r="AN4684" t="n">
        <v>6437</v>
      </c>
      <c r="AS4684" t="n">
        <v>7683</v>
      </c>
    </row>
    <row r="4685">
      <c r="A4685" t="inlineStr">
        <is>
          <t>Selling, general and administrative expenses</t>
        </is>
      </c>
      <c r="C4685" t="inlineStr">
        <is>
          <t>Million</t>
        </is>
      </c>
      <c r="D4685" t="inlineStr">
        <is>
          <t>QQQQ</t>
        </is>
      </c>
      <c r="J4685" t="n">
        <v>1264</v>
      </c>
      <c r="O4685" t="n">
        <v>1544</v>
      </c>
      <c r="T4685" t="n">
        <v>1339</v>
      </c>
      <c r="Y4685" t="n">
        <v>1765</v>
      </c>
      <c r="AD4685" t="n">
        <v>2612</v>
      </c>
      <c r="AI4685" t="n">
        <v>2860</v>
      </c>
      <c r="AN4685" t="n">
        <v>3197</v>
      </c>
      <c r="AS4685" t="n">
        <v>3931</v>
      </c>
    </row>
    <row r="4686">
      <c r="A4686" t="inlineStr">
        <is>
          <t>Property taxes, sales taxes and other</t>
        </is>
      </c>
      <c r="C4686" t="inlineStr">
        <is>
          <t>Million</t>
        </is>
      </c>
      <c r="D4686" t="inlineStr">
        <is>
          <t>QQQQ</t>
        </is>
      </c>
      <c r="J4686" t="n">
        <v>1495</v>
      </c>
      <c r="O4686" t="n">
        <v>1648</v>
      </c>
      <c r="T4686" t="n">
        <v>1793</v>
      </c>
      <c r="Y4686" t="n">
        <v>2294</v>
      </c>
      <c r="AD4686" t="n">
        <v>2618</v>
      </c>
      <c r="AI4686" t="n">
        <v>2519</v>
      </c>
      <c r="AN4686" t="n">
        <v>2413</v>
      </c>
      <c r="AS4686" t="n">
        <v>3004</v>
      </c>
    </row>
    <row r="4687">
      <c r="A4687" t="inlineStr">
        <is>
          <t>Total</t>
        </is>
      </c>
      <c r="C4687" t="inlineStr">
        <is>
          <t>Million</t>
        </is>
      </c>
      <c r="D4687" t="inlineStr">
        <is>
          <t>QQQQ</t>
        </is>
      </c>
      <c r="J4687" t="n">
        <v>14433</v>
      </c>
      <c r="O4687" t="n">
        <v>17718</v>
      </c>
      <c r="T4687" t="n">
        <v>32388</v>
      </c>
      <c r="Y4687" t="n">
        <v>45519</v>
      </c>
      <c r="AD4687" t="n">
        <v>52728</v>
      </c>
      <c r="AI4687" t="n">
        <v>47386</v>
      </c>
      <c r="AN4687" t="n">
        <v>64000</v>
      </c>
      <c r="AS4687" t="n">
        <v>78511</v>
      </c>
    </row>
    <row r="4688">
      <c r="A4688" t="inlineStr">
        <is>
          <t>Total-c</t>
        </is>
      </c>
      <c r="J4688">
        <f>SUM(J4682:J4686)</f>
        <v/>
      </c>
      <c r="O4688">
        <f>SUM(O4682:O4686)</f>
        <v/>
      </c>
      <c r="T4688">
        <f>SUM(T4682:T4686)</f>
        <v/>
      </c>
      <c r="Y4688">
        <f>SUM(Y4682:Y4686)</f>
        <v/>
      </c>
      <c r="AD4688">
        <f>SUM(AD4682:AD4686)</f>
        <v/>
      </c>
      <c r="AI4688">
        <f>SUM(AI4682:AI4686)</f>
        <v/>
      </c>
      <c r="AN4688">
        <f>SUM(AN4682:AN4686)</f>
        <v/>
      </c>
      <c r="AS4688">
        <f>SUM(AS4682:AS4686)</f>
        <v/>
      </c>
    </row>
    <row r="4689">
      <c r="A4689" t="inlineStr">
        <is>
          <t>Sum check</t>
        </is>
      </c>
      <c r="J4689">
        <f>J4687-J4688</f>
        <v/>
      </c>
      <c r="O4689">
        <f>O4687-O4688</f>
        <v/>
      </c>
      <c r="T4689">
        <f>T4687-T4688</f>
        <v/>
      </c>
      <c r="Y4689">
        <f>Y4687-Y4688</f>
        <v/>
      </c>
      <c r="AD4689">
        <f>AD4687-AD4688</f>
        <v/>
      </c>
      <c r="AI4689">
        <f>AI4687-AI4688</f>
        <v/>
      </c>
      <c r="AN4689">
        <f>AN4687-AN4688</f>
        <v/>
      </c>
      <c r="AS4689">
        <f>AS4687-AS4688</f>
        <v/>
      </c>
    </row>
    <row r="4690">
      <c r="A4690" t="inlineStr">
        <is>
          <t>Link check</t>
        </is>
      </c>
      <c r="J4690">
        <f>J4687+J1166</f>
        <v/>
      </c>
      <c r="O4690">
        <f>O4687+O1166</f>
        <v/>
      </c>
      <c r="T4690">
        <f>T4687+T1166</f>
        <v/>
      </c>
      <c r="Y4690">
        <f>Y4687+Y1166</f>
        <v/>
      </c>
      <c r="AD4690">
        <f>AD4687+AD1166</f>
        <v/>
      </c>
      <c r="AI4690">
        <f>AI4687+AI1166</f>
        <v/>
      </c>
      <c r="AN4690">
        <f>AN4687+AN1166</f>
        <v/>
      </c>
      <c r="AS4690">
        <f>AS4687+AS1166</f>
        <v/>
      </c>
    </row>
    <row r="4692">
      <c r="A4692" t="inlineStr">
        <is>
          <t>Undiscounted contractual earnings receivable of Company</t>
        </is>
      </c>
    </row>
    <row r="4693">
      <c r="A4693" t="inlineStr">
        <is>
          <t>Less than 1 year</t>
        </is>
      </c>
      <c r="C4693" t="inlineStr">
        <is>
          <t>Million</t>
        </is>
      </c>
      <c r="D4693" t="inlineStr">
        <is>
          <t>QQQQ</t>
        </is>
      </c>
      <c r="AR4693" t="n">
        <v>5719</v>
      </c>
    </row>
    <row r="4694">
      <c r="A4694" t="inlineStr">
        <is>
          <t>1-3 years</t>
        </is>
      </c>
      <c r="C4694" t="inlineStr">
        <is>
          <t>Million</t>
        </is>
      </c>
      <c r="D4694" t="inlineStr">
        <is>
          <t>QQQQ</t>
        </is>
      </c>
      <c r="AR4694" t="n">
        <v>9072</v>
      </c>
    </row>
    <row r="4695">
      <c r="A4695" t="inlineStr">
        <is>
          <t>4-5 years</t>
        </is>
      </c>
      <c r="C4695" t="inlineStr">
        <is>
          <t>Million</t>
        </is>
      </c>
      <c r="D4695" t="inlineStr">
        <is>
          <t>QQQQ</t>
        </is>
      </c>
      <c r="AR4695" t="n">
        <v>7038</v>
      </c>
    </row>
    <row r="4696">
      <c r="A4696" t="inlineStr">
        <is>
          <t>After 5 years</t>
        </is>
      </c>
      <c r="C4696" t="inlineStr">
        <is>
          <t>Million</t>
        </is>
      </c>
      <c r="D4696" t="inlineStr">
        <is>
          <t>QQQQ</t>
        </is>
      </c>
      <c r="AR4696" t="n">
        <v>15983</v>
      </c>
    </row>
    <row r="4697">
      <c r="A4697" t="inlineStr">
        <is>
          <t>Total</t>
        </is>
      </c>
      <c r="C4697" t="inlineStr">
        <is>
          <t>Million</t>
        </is>
      </c>
      <c r="D4697" t="inlineStr">
        <is>
          <t>QQQQ</t>
        </is>
      </c>
      <c r="AR4697" t="n">
        <v>37812</v>
      </c>
    </row>
    <row r="4698">
      <c r="A4698" t="inlineStr">
        <is>
          <t>Total-c</t>
        </is>
      </c>
      <c r="AR4698">
        <f>SUM(AR4693:AR4696)</f>
        <v/>
      </c>
    </row>
    <row r="4699">
      <c r="A4699" t="inlineStr">
        <is>
          <t>Sum check</t>
        </is>
      </c>
      <c r="AR4699">
        <f>AR4697-AR4698</f>
        <v/>
      </c>
    </row>
    <row r="4701">
      <c r="A4701" t="inlineStr">
        <is>
          <t>Common equity</t>
        </is>
      </c>
    </row>
    <row r="4702">
      <c r="A4702" t="inlineStr">
        <is>
          <t>Common shares</t>
        </is>
      </c>
      <c r="C4702" t="inlineStr">
        <is>
          <t>Million</t>
        </is>
      </c>
      <c r="D4702" t="inlineStr">
        <is>
          <t>QQQQ</t>
        </is>
      </c>
      <c r="F4702" t="n">
        <v>3071</v>
      </c>
      <c r="G4702" t="n">
        <v>4278</v>
      </c>
      <c r="H4702" t="n">
        <v>4278</v>
      </c>
      <c r="I4702" t="n">
        <v>4378</v>
      </c>
      <c r="K4702" t="n">
        <v>4376</v>
      </c>
      <c r="L4702" t="n">
        <v>4384</v>
      </c>
      <c r="M4702" t="n">
        <v>4391</v>
      </c>
      <c r="N4702" t="n">
        <v>4390</v>
      </c>
      <c r="P4702" t="n">
        <v>4404</v>
      </c>
      <c r="Q4702" t="n">
        <v>4413</v>
      </c>
      <c r="R4702" t="n">
        <v>4424</v>
      </c>
      <c r="S4702" t="n">
        <v>4428</v>
      </c>
      <c r="U4702" t="n">
        <v>4443</v>
      </c>
      <c r="V4702" t="n">
        <v>4452</v>
      </c>
      <c r="W4702" t="n">
        <v>4467</v>
      </c>
      <c r="X4702" t="n">
        <v>4457</v>
      </c>
      <c r="Z4702" t="n">
        <v>4468</v>
      </c>
      <c r="AA4702" t="n">
        <v>4482</v>
      </c>
      <c r="AB4702" t="n">
        <v>7301</v>
      </c>
      <c r="AC4702" t="n">
        <v>7305</v>
      </c>
      <c r="AE4702" t="n">
        <v>7344</v>
      </c>
      <c r="AF4702" t="n">
        <v>7345</v>
      </c>
      <c r="AG4702" t="n">
        <v>7360</v>
      </c>
      <c r="AH4702" t="n">
        <v>7368</v>
      </c>
      <c r="AJ4702" t="n">
        <v>7392</v>
      </c>
      <c r="AK4702" t="n">
        <v>7385</v>
      </c>
      <c r="AL4702" t="n">
        <v>10522</v>
      </c>
      <c r="AM4702" t="n">
        <v>10538</v>
      </c>
      <c r="AO4702" t="n">
        <v>10538</v>
      </c>
      <c r="AP4702" t="n">
        <v>10526</v>
      </c>
      <c r="AQ4702" t="n">
        <v>10812</v>
      </c>
      <c r="AR4702" t="n">
        <v>10901</v>
      </c>
      <c r="AT4702" t="n">
        <v>10849</v>
      </c>
    </row>
    <row r="4703">
      <c r="A4703" t="inlineStr">
        <is>
          <t>Contributed surplus</t>
        </is>
      </c>
      <c r="C4703" t="inlineStr">
        <is>
          <t>Million</t>
        </is>
      </c>
      <c r="D4703" t="inlineStr">
        <is>
          <t>QQQQ</t>
        </is>
      </c>
      <c r="F4703" t="n">
        <v>189</v>
      </c>
      <c r="G4703" t="n">
        <v>204</v>
      </c>
      <c r="H4703" t="n">
        <v>220</v>
      </c>
      <c r="I4703" t="n">
        <v>192</v>
      </c>
      <c r="K4703" t="n">
        <v>202</v>
      </c>
      <c r="L4703" t="n">
        <v>212</v>
      </c>
      <c r="M4703" t="n">
        <v>223</v>
      </c>
      <c r="N4703" t="n">
        <v>234</v>
      </c>
      <c r="P4703" t="n">
        <v>237</v>
      </c>
      <c r="Q4703" t="n">
        <v>248</v>
      </c>
      <c r="R4703" t="n">
        <v>254</v>
      </c>
      <c r="S4703" t="n">
        <v>263</v>
      </c>
      <c r="U4703" t="n">
        <v>246</v>
      </c>
      <c r="V4703" t="n">
        <v>257</v>
      </c>
      <c r="W4703" t="n">
        <v>261</v>
      </c>
      <c r="X4703" t="n">
        <v>271</v>
      </c>
      <c r="Z4703" t="n">
        <v>278</v>
      </c>
      <c r="AA4703" t="n">
        <v>279</v>
      </c>
      <c r="AB4703" t="n">
        <v>283</v>
      </c>
      <c r="AC4703" t="n">
        <v>286</v>
      </c>
      <c r="AE4703" t="n">
        <v>258</v>
      </c>
      <c r="AF4703" t="n">
        <v>267</v>
      </c>
      <c r="AG4703" t="n">
        <v>276</v>
      </c>
      <c r="AH4703" t="n">
        <v>285</v>
      </c>
      <c r="AJ4703" t="n">
        <v>289</v>
      </c>
      <c r="AK4703" t="n">
        <v>302</v>
      </c>
      <c r="AL4703" t="n">
        <v>311</v>
      </c>
      <c r="AM4703" t="n">
        <v>320</v>
      </c>
      <c r="AO4703" t="n">
        <v>334</v>
      </c>
      <c r="AP4703" t="n">
        <v>351</v>
      </c>
      <c r="AQ4703" t="n">
        <v>169</v>
      </c>
      <c r="AR4703" t="n">
        <v>148</v>
      </c>
      <c r="AT4703" t="n">
        <v>154</v>
      </c>
    </row>
    <row r="4704">
      <c r="A4704" t="inlineStr">
        <is>
          <t>Retained earnings</t>
        </is>
      </c>
      <c r="C4704" t="inlineStr">
        <is>
          <t>Million</t>
        </is>
      </c>
      <c r="D4704" t="inlineStr">
        <is>
          <t>QQQQ</t>
        </is>
      </c>
      <c r="F4704" t="n">
        <v>10121</v>
      </c>
      <c r="G4704" t="n">
        <v>10590</v>
      </c>
      <c r="H4704" t="n">
        <v>10628</v>
      </c>
      <c r="I4704" t="n">
        <v>11045</v>
      </c>
      <c r="K4704" t="n">
        <v>11067</v>
      </c>
      <c r="L4704" t="n">
        <v>10617</v>
      </c>
      <c r="M4704" t="n">
        <v>11501</v>
      </c>
      <c r="N4704" t="n">
        <v>11490</v>
      </c>
      <c r="P4704" t="n">
        <v>11234</v>
      </c>
      <c r="Q4704" t="n">
        <v>11185</v>
      </c>
      <c r="R4704" t="n">
        <v>11229</v>
      </c>
      <c r="S4704" t="n">
        <v>11864</v>
      </c>
      <c r="U4704" t="n">
        <v>12320</v>
      </c>
      <c r="V4704" t="n">
        <v>12774</v>
      </c>
      <c r="W4704" t="n">
        <v>12703</v>
      </c>
      <c r="X4704" t="n">
        <v>14244</v>
      </c>
      <c r="Z4704" t="n">
        <v>14615</v>
      </c>
      <c r="AA4704" t="n">
        <v>14870</v>
      </c>
      <c r="AB4704" t="n">
        <v>15499</v>
      </c>
      <c r="AC4704" t="n">
        <v>16026</v>
      </c>
      <c r="AE4704" t="n">
        <v>15462</v>
      </c>
      <c r="AF4704" t="n">
        <v>14723</v>
      </c>
      <c r="AG4704" t="n">
        <v>14821</v>
      </c>
      <c r="AH4704" t="n">
        <v>15178</v>
      </c>
      <c r="AJ4704" t="n">
        <v>16093</v>
      </c>
      <c r="AK4704" t="n">
        <v>16168</v>
      </c>
      <c r="AL4704" t="n">
        <v>16817</v>
      </c>
      <c r="AM4704" t="n">
        <v>17705</v>
      </c>
      <c r="AO4704" t="n">
        <v>18601</v>
      </c>
      <c r="AP4704" t="n">
        <v>18752</v>
      </c>
      <c r="AQ4704" t="n">
        <v>18807</v>
      </c>
      <c r="AR4704" t="n">
        <v>18006</v>
      </c>
      <c r="AT4704" t="n">
        <v>17747</v>
      </c>
    </row>
    <row r="4705">
      <c r="A4705" t="inlineStr">
        <is>
          <t>Ownership changes</t>
        </is>
      </c>
      <c r="C4705" t="inlineStr">
        <is>
          <t>Million</t>
        </is>
      </c>
      <c r="D4705" t="inlineStr">
        <is>
          <t>QQQQ</t>
        </is>
      </c>
      <c r="F4705" t="n">
        <v>1590</v>
      </c>
      <c r="G4705" t="n">
        <v>1542</v>
      </c>
      <c r="H4705" t="n">
        <v>1559</v>
      </c>
      <c r="I4705" t="n">
        <v>1500</v>
      </c>
      <c r="K4705" t="n">
        <v>1393</v>
      </c>
      <c r="L4705" t="n">
        <v>1433</v>
      </c>
      <c r="M4705" t="n">
        <v>1372</v>
      </c>
      <c r="N4705" t="n">
        <v>1199</v>
      </c>
      <c r="P4705" t="n">
        <v>1213</v>
      </c>
      <c r="Q4705" t="n">
        <v>1137</v>
      </c>
      <c r="R4705" t="n">
        <v>1301</v>
      </c>
      <c r="S4705" t="n">
        <v>1459</v>
      </c>
      <c r="U4705" t="n">
        <v>1470</v>
      </c>
      <c r="V4705" t="n">
        <v>1567</v>
      </c>
      <c r="W4705" t="n">
        <v>270</v>
      </c>
      <c r="X4705" t="n">
        <v>645</v>
      </c>
      <c r="Z4705" t="n">
        <v>935</v>
      </c>
      <c r="AA4705" t="n">
        <v>1113</v>
      </c>
      <c r="AB4705" t="n">
        <v>904</v>
      </c>
      <c r="AC4705" t="n">
        <v>1010</v>
      </c>
      <c r="AE4705" t="n">
        <v>1024</v>
      </c>
      <c r="AF4705" t="n">
        <v>1178</v>
      </c>
      <c r="AG4705" t="n">
        <v>2327</v>
      </c>
      <c r="AH4705" t="n">
        <v>2691</v>
      </c>
      <c r="AJ4705" t="n">
        <v>3558</v>
      </c>
      <c r="AK4705" t="n">
        <v>3595</v>
      </c>
      <c r="AL4705" t="n">
        <v>5765</v>
      </c>
      <c r="AM4705" t="n">
        <v>6243</v>
      </c>
      <c r="AO4705" t="n">
        <v>6150</v>
      </c>
      <c r="AP4705" t="n">
        <v>5937</v>
      </c>
      <c r="AQ4705" t="n">
        <v>5956</v>
      </c>
      <c r="AR4705" t="n">
        <v>2959</v>
      </c>
      <c r="AT4705" t="n">
        <v>3124</v>
      </c>
    </row>
    <row r="4706">
      <c r="A4706" t="inlineStr">
        <is>
          <t>Accumulated other comprehensive income</t>
        </is>
      </c>
      <c r="C4706" t="inlineStr">
        <is>
          <t>Million</t>
        </is>
      </c>
      <c r="D4706" t="inlineStr">
        <is>
          <t>QQQQ</t>
        </is>
      </c>
      <c r="F4706" t="n">
        <v>4469</v>
      </c>
      <c r="G4706" t="n">
        <v>4853</v>
      </c>
      <c r="H4706" t="n">
        <v>3621</v>
      </c>
      <c r="I4706" t="n">
        <v>4453</v>
      </c>
      <c r="K4706" t="n">
        <v>4844</v>
      </c>
      <c r="L4706" t="n">
        <v>4987</v>
      </c>
      <c r="M4706" t="n">
        <v>4945</v>
      </c>
      <c r="N4706" t="n">
        <v>5186</v>
      </c>
      <c r="P4706" t="n">
        <v>5423</v>
      </c>
      <c r="Q4706" t="n">
        <v>5346</v>
      </c>
      <c r="R4706" t="n">
        <v>5756</v>
      </c>
      <c r="S4706" t="n">
        <v>6038</v>
      </c>
      <c r="U4706" t="n">
        <v>5977</v>
      </c>
      <c r="V4706" t="n">
        <v>5331</v>
      </c>
      <c r="W4706" t="n">
        <v>4990</v>
      </c>
      <c r="X4706" t="n">
        <v>6030</v>
      </c>
      <c r="Z4706" t="n">
        <v>6098</v>
      </c>
      <c r="AA4706" t="n">
        <v>5915</v>
      </c>
      <c r="AB4706" t="n">
        <v>5440</v>
      </c>
      <c r="AC4706" t="n">
        <v>6241</v>
      </c>
      <c r="AE4706" t="n">
        <v>4577</v>
      </c>
      <c r="AF4706" t="n">
        <v>4412</v>
      </c>
      <c r="AG4706" t="n">
        <v>4222</v>
      </c>
      <c r="AH4706" t="n">
        <v>6171</v>
      </c>
      <c r="AJ4706" t="n">
        <v>5621</v>
      </c>
      <c r="AK4706" t="n">
        <v>5919</v>
      </c>
      <c r="AL4706" t="n">
        <v>5393</v>
      </c>
      <c r="AM4706" t="n">
        <v>7404</v>
      </c>
      <c r="AO4706" t="n">
        <v>7776</v>
      </c>
      <c r="AP4706" t="n">
        <v>6086</v>
      </c>
      <c r="AQ4706" t="n">
        <v>4657</v>
      </c>
      <c r="AR4706" t="n">
        <v>7594</v>
      </c>
      <c r="AT4706" t="n">
        <v>8086</v>
      </c>
    </row>
    <row r="4707">
      <c r="A4707" t="inlineStr">
        <is>
          <t>Total</t>
        </is>
      </c>
      <c r="C4707" t="inlineStr">
        <is>
          <t>Million</t>
        </is>
      </c>
      <c r="D4707" t="inlineStr">
        <is>
          <t>QQQQ</t>
        </is>
      </c>
      <c r="F4707" t="n">
        <v>19440</v>
      </c>
      <c r="G4707" t="n">
        <v>21467</v>
      </c>
      <c r="H4707" t="n">
        <v>20306</v>
      </c>
      <c r="I4707" t="n">
        <v>21568</v>
      </c>
      <c r="K4707" t="n">
        <v>21882</v>
      </c>
      <c r="L4707" t="n">
        <v>21633</v>
      </c>
      <c r="M4707" t="n">
        <v>22432</v>
      </c>
      <c r="N4707" t="n">
        <v>22499</v>
      </c>
      <c r="P4707" t="n">
        <v>22511</v>
      </c>
      <c r="Q4707" t="n">
        <v>22329</v>
      </c>
      <c r="R4707" t="n">
        <v>22964</v>
      </c>
      <c r="S4707" t="n">
        <v>24052</v>
      </c>
      <c r="U4707" t="n">
        <v>24456</v>
      </c>
      <c r="V4707" t="n">
        <v>24381</v>
      </c>
      <c r="W4707" t="n">
        <v>22691</v>
      </c>
      <c r="X4707" t="n">
        <v>25647</v>
      </c>
      <c r="Z4707" t="n">
        <v>26394</v>
      </c>
      <c r="AA4707" t="n">
        <v>26659</v>
      </c>
      <c r="AB4707" t="n">
        <v>29427</v>
      </c>
      <c r="AC4707" t="n">
        <v>30868</v>
      </c>
      <c r="AE4707" t="n">
        <v>28665</v>
      </c>
      <c r="AF4707" t="n">
        <v>27925</v>
      </c>
      <c r="AG4707" t="n">
        <v>29006</v>
      </c>
      <c r="AH4707" t="n">
        <v>31693</v>
      </c>
      <c r="AJ4707" t="n">
        <v>32953</v>
      </c>
      <c r="AK4707" t="n">
        <v>33369</v>
      </c>
      <c r="AL4707" t="n">
        <v>38808</v>
      </c>
      <c r="AM4707" t="n">
        <v>42210</v>
      </c>
      <c r="AO4707" t="n">
        <v>43399</v>
      </c>
      <c r="AP4707" t="n">
        <v>41652</v>
      </c>
      <c r="AQ4707" t="n">
        <v>40401</v>
      </c>
      <c r="AR4707" t="n">
        <v>39608</v>
      </c>
      <c r="AT4707" t="n">
        <v>39960</v>
      </c>
    </row>
    <row r="4708">
      <c r="A4708" t="inlineStr">
        <is>
          <t>Total-c</t>
        </is>
      </c>
      <c r="F4708">
        <f>SUM(F4702:F4706)</f>
        <v/>
      </c>
      <c r="G4708">
        <f>SUM(G4702:G4706)</f>
        <v/>
      </c>
      <c r="H4708">
        <f>SUM(H4702:H4706)</f>
        <v/>
      </c>
      <c r="I4708">
        <f>SUM(I4702:I4706)</f>
        <v/>
      </c>
      <c r="K4708">
        <f>SUM(K4702:K4706)</f>
        <v/>
      </c>
      <c r="L4708">
        <f>SUM(L4702:L4706)</f>
        <v/>
      </c>
      <c r="M4708">
        <f>SUM(M4702:M4706)</f>
        <v/>
      </c>
      <c r="N4708">
        <f>SUM(N4702:N4706)</f>
        <v/>
      </c>
      <c r="P4708">
        <f>SUM(P4702:P4706)</f>
        <v/>
      </c>
      <c r="Q4708">
        <f>SUM(Q4702:Q4706)</f>
        <v/>
      </c>
      <c r="R4708">
        <f>SUM(R4702:R4706)</f>
        <v/>
      </c>
      <c r="S4708">
        <f>SUM(S4702:S4706)</f>
        <v/>
      </c>
      <c r="U4708">
        <f>SUM(U4702:U4706)</f>
        <v/>
      </c>
      <c r="V4708">
        <f>SUM(V4702:V4706)</f>
        <v/>
      </c>
      <c r="W4708">
        <f>SUM(W4702:W4706)</f>
        <v/>
      </c>
      <c r="X4708">
        <f>SUM(X4702:X4706)</f>
        <v/>
      </c>
      <c r="Z4708">
        <f>SUM(Z4702:Z4706)</f>
        <v/>
      </c>
      <c r="AA4708">
        <f>SUM(AA4702:AA4706)</f>
        <v/>
      </c>
      <c r="AB4708">
        <f>SUM(AB4702:AB4706)</f>
        <v/>
      </c>
      <c r="AC4708">
        <f>SUM(AC4702:AC4706)</f>
        <v/>
      </c>
      <c r="AE4708">
        <f>SUM(AE4702:AE4706)</f>
        <v/>
      </c>
      <c r="AF4708">
        <f>SUM(AF4702:AF4706)</f>
        <v/>
      </c>
      <c r="AG4708">
        <f>SUM(AG4702:AG4706)</f>
        <v/>
      </c>
      <c r="AH4708">
        <f>SUM(AH4702:AH4706)</f>
        <v/>
      </c>
      <c r="AJ4708">
        <f>SUM(AJ4702:AJ4706)</f>
        <v/>
      </c>
      <c r="AK4708">
        <f>SUM(AK4702:AK4706)</f>
        <v/>
      </c>
      <c r="AL4708">
        <f>SUM(AL4702:AL4706)</f>
        <v/>
      </c>
      <c r="AM4708">
        <f>SUM(AM4702:AM4706)</f>
        <v/>
      </c>
      <c r="AO4708">
        <f>SUM(AO4702:AO4706)</f>
        <v/>
      </c>
      <c r="AP4708">
        <f>SUM(AP4702:AP4706)</f>
        <v/>
      </c>
      <c r="AQ4708">
        <f>SUM(AQ4702:AQ4706)</f>
        <v/>
      </c>
      <c r="AR4708">
        <f>SUM(AR4702:AR4706)</f>
        <v/>
      </c>
      <c r="AT4708">
        <f>SUM(AT4702:AT4706)</f>
        <v/>
      </c>
    </row>
    <row r="4709">
      <c r="A4709" t="inlineStr">
        <is>
          <t>Sum check</t>
        </is>
      </c>
      <c r="F4709">
        <f>F4707-F4708</f>
        <v/>
      </c>
      <c r="G4709">
        <f>G4707-G4708</f>
        <v/>
      </c>
      <c r="H4709">
        <f>H4707-H4708</f>
        <v/>
      </c>
      <c r="I4709">
        <f>I4707-I4708</f>
        <v/>
      </c>
      <c r="K4709">
        <f>K4707-K4708</f>
        <v/>
      </c>
      <c r="L4709">
        <f>L4707-L4708</f>
        <v/>
      </c>
      <c r="M4709">
        <f>M4707-M4708</f>
        <v/>
      </c>
      <c r="N4709">
        <f>N4707-N4708</f>
        <v/>
      </c>
      <c r="P4709">
        <f>P4707-P4708</f>
        <v/>
      </c>
      <c r="Q4709">
        <f>Q4707-Q4708</f>
        <v/>
      </c>
      <c r="R4709">
        <f>R4707-R4708</f>
        <v/>
      </c>
      <c r="S4709">
        <f>S4707-S4708</f>
        <v/>
      </c>
      <c r="U4709">
        <f>U4707-U4708</f>
        <v/>
      </c>
      <c r="V4709">
        <f>V4707-V4708</f>
        <v/>
      </c>
      <c r="W4709">
        <f>W4707-W4708</f>
        <v/>
      </c>
      <c r="X4709">
        <f>X4707-X4708</f>
        <v/>
      </c>
      <c r="Z4709">
        <f>Z4707-Z4708</f>
        <v/>
      </c>
      <c r="AA4709">
        <f>AA4707-AA4708</f>
        <v/>
      </c>
      <c r="AB4709">
        <f>AB4707-AB4708</f>
        <v/>
      </c>
      <c r="AC4709">
        <f>AC4707-AC4708</f>
        <v/>
      </c>
      <c r="AE4709">
        <f>AE4707-AE4708</f>
        <v/>
      </c>
      <c r="AF4709">
        <f>AF4707-AF4708</f>
        <v/>
      </c>
      <c r="AG4709">
        <f>AG4707-AG4708</f>
        <v/>
      </c>
      <c r="AH4709">
        <f>AH4707-AH4708</f>
        <v/>
      </c>
      <c r="AJ4709">
        <f>AJ4707-AJ4708</f>
        <v/>
      </c>
      <c r="AK4709">
        <f>AK4707-AK4708</f>
        <v/>
      </c>
      <c r="AL4709">
        <f>AL4707-AL4708</f>
        <v/>
      </c>
      <c r="AM4709">
        <f>AM4707-AM4708</f>
        <v/>
      </c>
      <c r="AO4709">
        <f>AO4707-AO4708</f>
        <v/>
      </c>
      <c r="AP4709">
        <f>AP4707-AP4708</f>
        <v/>
      </c>
      <c r="AQ4709">
        <f>AQ4707-AQ4708</f>
        <v/>
      </c>
      <c r="AR4709">
        <f>AR4707-AR4708</f>
        <v/>
      </c>
      <c r="AT4709">
        <f>AT4707-AT4708</f>
        <v/>
      </c>
    </row>
    <row r="4710">
      <c r="A4710" t="inlineStr">
        <is>
          <t>Link check</t>
        </is>
      </c>
      <c r="F4710">
        <f>F4707-F1279</f>
        <v/>
      </c>
      <c r="G4710">
        <f>G4707-G1279</f>
        <v/>
      </c>
      <c r="H4710">
        <f>H4707-H1279</f>
        <v/>
      </c>
      <c r="I4710">
        <f>I4707-I1279</f>
        <v/>
      </c>
      <c r="K4710">
        <f>K4707-K1279</f>
        <v/>
      </c>
      <c r="L4710">
        <f>L4707-L1279</f>
        <v/>
      </c>
      <c r="M4710">
        <f>M4707-M1279</f>
        <v/>
      </c>
      <c r="N4710">
        <f>N4707-N1279</f>
        <v/>
      </c>
      <c r="P4710">
        <f>P4707-P1279</f>
        <v/>
      </c>
      <c r="Q4710">
        <f>Q4707-Q1279</f>
        <v/>
      </c>
      <c r="R4710">
        <f>R4707-R1279</f>
        <v/>
      </c>
      <c r="S4710">
        <f>S4707-S1279</f>
        <v/>
      </c>
      <c r="U4710">
        <f>U4707-U1279</f>
        <v/>
      </c>
      <c r="V4710">
        <f>V4707-V1279</f>
        <v/>
      </c>
      <c r="W4710">
        <f>W4707-W1279</f>
        <v/>
      </c>
      <c r="X4710">
        <f>X4707-X1279</f>
        <v/>
      </c>
      <c r="Z4710">
        <f>Z4707-Z1279</f>
        <v/>
      </c>
      <c r="AA4710">
        <f>AA4707-AA1279</f>
        <v/>
      </c>
      <c r="AB4710">
        <f>AB4707-AB1279</f>
        <v/>
      </c>
      <c r="AC4710">
        <f>AC4707-AC1279</f>
        <v/>
      </c>
      <c r="AE4710">
        <f>AE4707-AE1279</f>
        <v/>
      </c>
      <c r="AF4710">
        <f>AF4707-AF1279</f>
        <v/>
      </c>
      <c r="AG4710">
        <f>AG4707-AG1279</f>
        <v/>
      </c>
      <c r="AH4710">
        <f>AH4707-AH1279</f>
        <v/>
      </c>
      <c r="AJ4710">
        <f>AJ4707-AJ1279</f>
        <v/>
      </c>
      <c r="AK4710">
        <f>AK4707-AK1279</f>
        <v/>
      </c>
      <c r="AL4710">
        <f>AL4707-AL1279</f>
        <v/>
      </c>
      <c r="AM4710">
        <f>AM4707-AM1279</f>
        <v/>
      </c>
      <c r="AO4710">
        <f>AO4707-AO1279</f>
        <v/>
      </c>
      <c r="AP4710">
        <f>AP4707-AP1279</f>
        <v/>
      </c>
      <c r="AQ4710">
        <f>AQ4707-AQ1279</f>
        <v/>
      </c>
      <c r="AR4710">
        <f>AR4707-AR1279</f>
        <v/>
      </c>
      <c r="AT4710">
        <f>AT4707-AT1279</f>
        <v/>
      </c>
    </row>
    <row r="4712">
      <c r="A4712" t="inlineStr">
        <is>
          <t>Balance and nature of the changes in goodwill</t>
        </is>
      </c>
    </row>
    <row r="4713">
      <c r="A4713" t="inlineStr">
        <is>
          <t>Cost</t>
        </is>
      </c>
    </row>
    <row r="4714">
      <c r="A4714" t="inlineStr">
        <is>
          <t>Balance, beginning of year</t>
        </is>
      </c>
      <c r="C4714" t="inlineStr">
        <is>
          <t>Million</t>
        </is>
      </c>
      <c r="D4714" t="inlineStr">
        <is>
          <t>QQQQ</t>
        </is>
      </c>
      <c r="I4714" t="n">
        <v>1579</v>
      </c>
      <c r="N4714" t="n">
        <v>2806</v>
      </c>
      <c r="S4714" t="n">
        <v>4162</v>
      </c>
      <c r="X4714" t="n">
        <v>5707</v>
      </c>
      <c r="AC4714" t="n">
        <v>9198</v>
      </c>
      <c r="AH4714" t="n">
        <v>15412</v>
      </c>
      <c r="AM4714" t="n">
        <v>15539</v>
      </c>
      <c r="AR4714" t="n">
        <v>21216</v>
      </c>
    </row>
    <row r="4715">
      <c r="A4715" t="inlineStr">
        <is>
          <t>Acquisitions through business combinations</t>
        </is>
      </c>
      <c r="C4715" t="inlineStr">
        <is>
          <t>Million</t>
        </is>
      </c>
      <c r="D4715" t="inlineStr">
        <is>
          <t>QQQA</t>
        </is>
      </c>
      <c r="I4715" t="n">
        <v>1302</v>
      </c>
      <c r="N4715" t="n">
        <v>1286</v>
      </c>
      <c r="S4715" t="n">
        <v>1157</v>
      </c>
      <c r="X4715" t="n">
        <v>4158</v>
      </c>
      <c r="AC4715" t="n">
        <v>6125</v>
      </c>
      <c r="AH4715" t="n">
        <v>145</v>
      </c>
      <c r="AM4715" t="n">
        <v>6591</v>
      </c>
      <c r="AR4715" t="n">
        <v>9581</v>
      </c>
    </row>
    <row r="4716">
      <c r="A4716" t="inlineStr">
        <is>
          <t>Disposals</t>
        </is>
      </c>
      <c r="C4716" t="inlineStr">
        <is>
          <t>Million</t>
        </is>
      </c>
      <c r="D4716" t="inlineStr">
        <is>
          <t>QQQA</t>
        </is>
      </c>
      <c r="I4716" t="n">
        <v>-7</v>
      </c>
    </row>
    <row r="4717">
      <c r="A4717" t="inlineStr">
        <is>
          <t>Foreign currency translation and other</t>
        </is>
      </c>
      <c r="C4717" t="inlineStr">
        <is>
          <t>Million</t>
        </is>
      </c>
      <c r="D4717" t="inlineStr">
        <is>
          <t>QQQA</t>
        </is>
      </c>
      <c r="I4717" t="n">
        <v>-68</v>
      </c>
      <c r="N4717" t="n">
        <v>70</v>
      </c>
      <c r="S4717" t="n">
        <v>388</v>
      </c>
      <c r="X4717" t="n">
        <v>-667</v>
      </c>
      <c r="AC4717" t="n">
        <v>89</v>
      </c>
      <c r="AH4717" t="n">
        <v>-18</v>
      </c>
      <c r="AM4717" t="n">
        <v>-914</v>
      </c>
      <c r="AR4717" t="n">
        <v>-1030</v>
      </c>
    </row>
    <row r="4718">
      <c r="A4718" t="inlineStr">
        <is>
          <t>Balance, end of year</t>
        </is>
      </c>
      <c r="C4718" t="inlineStr">
        <is>
          <t>Million</t>
        </is>
      </c>
      <c r="D4718" t="inlineStr">
        <is>
          <t>QQQQ</t>
        </is>
      </c>
      <c r="I4718" t="n">
        <v>2806</v>
      </c>
      <c r="N4718" t="n">
        <v>4162</v>
      </c>
      <c r="S4718" t="n">
        <v>5707</v>
      </c>
      <c r="X4718" t="n">
        <v>9198</v>
      </c>
      <c r="AC4718" t="n">
        <v>15412</v>
      </c>
      <c r="AH4718" t="n">
        <v>15539</v>
      </c>
      <c r="AM4718" t="n">
        <v>21216</v>
      </c>
      <c r="AR4718" t="n">
        <v>29767</v>
      </c>
    </row>
    <row r="4719">
      <c r="A4719" t="inlineStr">
        <is>
          <t>Balance, end of year-c</t>
        </is>
      </c>
      <c r="I4719">
        <f>SUM(I4714:I4717)</f>
        <v/>
      </c>
      <c r="N4719">
        <f>SUM(N4714:N4717)</f>
        <v/>
      </c>
      <c r="S4719">
        <f>SUM(S4714:S4717)</f>
        <v/>
      </c>
      <c r="X4719">
        <f>SUM(X4714:X4717)</f>
        <v/>
      </c>
      <c r="AC4719">
        <f>SUM(AC4714:AC4717)</f>
        <v/>
      </c>
      <c r="AH4719">
        <f>SUM(AH4714:AH4717)</f>
        <v/>
      </c>
      <c r="AM4719">
        <f>SUM(AM4714:AM4717)</f>
        <v/>
      </c>
      <c r="AR4719">
        <f>SUM(AR4714:AR4717)</f>
        <v/>
      </c>
    </row>
    <row r="4720">
      <c r="A4720" t="inlineStr">
        <is>
          <t>Sum check</t>
        </is>
      </c>
      <c r="I4720">
        <f>I4718-I4719</f>
        <v/>
      </c>
      <c r="N4720">
        <f>N4718-N4719</f>
        <v/>
      </c>
      <c r="S4720">
        <f>S4718-S4719</f>
        <v/>
      </c>
      <c r="X4720">
        <f>X4718-X4719</f>
        <v/>
      </c>
      <c r="AC4720">
        <f>AC4718-AC4719</f>
        <v/>
      </c>
      <c r="AH4720">
        <f>AH4718-AH4719</f>
        <v/>
      </c>
      <c r="AM4720">
        <f>AM4718-AM4719</f>
        <v/>
      </c>
      <c r="AR4720">
        <f>AR4718-AR4719</f>
        <v/>
      </c>
    </row>
    <row r="4722">
      <c r="A4722" t="inlineStr">
        <is>
          <t>Accumulated impairment</t>
        </is>
      </c>
    </row>
    <row r="4723">
      <c r="A4723" t="inlineStr">
        <is>
          <t>Balance, beginning of year</t>
        </is>
      </c>
      <c r="C4723" t="inlineStr">
        <is>
          <t>Million</t>
        </is>
      </c>
      <c r="D4723" t="inlineStr">
        <is>
          <t>QQQQ</t>
        </is>
      </c>
      <c r="I4723" t="n">
        <v>-173</v>
      </c>
      <c r="N4723" t="n">
        <v>-263</v>
      </c>
      <c r="S4723" t="n">
        <v>-379</v>
      </c>
      <c r="X4723" t="n">
        <v>-390</v>
      </c>
      <c r="AC4723" t="n">
        <v>-383</v>
      </c>
      <c r="AH4723" t="n">
        <v>-862</v>
      </c>
      <c r="AM4723" t="n">
        <v>-825</v>
      </c>
      <c r="AR4723" t="n">
        <v>-989</v>
      </c>
    </row>
    <row r="4724">
      <c r="A4724" t="inlineStr">
        <is>
          <t>Impairment losses</t>
        </is>
      </c>
      <c r="C4724" t="inlineStr">
        <is>
          <t>Million</t>
        </is>
      </c>
      <c r="D4724" t="inlineStr">
        <is>
          <t>QQQA</t>
        </is>
      </c>
      <c r="I4724" t="n">
        <v>-112</v>
      </c>
      <c r="N4724" t="n">
        <v>-65</v>
      </c>
      <c r="S4724" t="n">
        <v>-5</v>
      </c>
      <c r="AC4724" t="n">
        <v>-453</v>
      </c>
      <c r="AH4724" t="n">
        <v>-3</v>
      </c>
      <c r="AM4724" t="n">
        <v>-177</v>
      </c>
      <c r="AR4724" t="n">
        <v>-121</v>
      </c>
    </row>
    <row r="4725">
      <c r="A4725" t="inlineStr">
        <is>
          <t>Foreign currency translation and other</t>
        </is>
      </c>
      <c r="C4725" t="inlineStr">
        <is>
          <t>Million</t>
        </is>
      </c>
      <c r="D4725" t="inlineStr">
        <is>
          <t>QQQA</t>
        </is>
      </c>
      <c r="I4725" t="n">
        <v>22</v>
      </c>
      <c r="N4725" t="n">
        <v>-51</v>
      </c>
      <c r="S4725" t="n">
        <v>-6</v>
      </c>
      <c r="X4725" t="n">
        <v>7</v>
      </c>
      <c r="AC4725" t="n">
        <v>-26</v>
      </c>
      <c r="AH4725" t="n">
        <v>40</v>
      </c>
      <c r="AM4725" t="n">
        <v>13</v>
      </c>
      <c r="AR4725" t="n">
        <v>5</v>
      </c>
    </row>
    <row r="4726">
      <c r="A4726" t="inlineStr">
        <is>
          <t>Balance, end of year</t>
        </is>
      </c>
      <c r="C4726" t="inlineStr">
        <is>
          <t>Million</t>
        </is>
      </c>
      <c r="D4726" t="inlineStr">
        <is>
          <t>QQQQ</t>
        </is>
      </c>
      <c r="I4726" t="n">
        <v>-263</v>
      </c>
      <c r="N4726" t="n">
        <v>-379</v>
      </c>
      <c r="S4726" t="n">
        <v>-390</v>
      </c>
      <c r="X4726" t="n">
        <v>-383</v>
      </c>
      <c r="AC4726" t="n">
        <v>-862</v>
      </c>
      <c r="AH4726" t="n">
        <v>-825</v>
      </c>
      <c r="AM4726" t="n">
        <v>-989</v>
      </c>
      <c r="AR4726" t="n">
        <v>-1105</v>
      </c>
    </row>
    <row r="4727">
      <c r="A4727" t="inlineStr">
        <is>
          <t>Balance, end of year-c</t>
        </is>
      </c>
      <c r="I4727">
        <f>SUM(I4723:I4725)</f>
        <v/>
      </c>
      <c r="N4727">
        <f>SUM(N4723:N4725)</f>
        <v/>
      </c>
      <c r="S4727">
        <f>SUM(S4723:S4725)</f>
        <v/>
      </c>
      <c r="X4727">
        <f>SUM(X4723:X4725)</f>
        <v/>
      </c>
      <c r="AC4727">
        <f>SUM(AC4723:AC4725)</f>
        <v/>
      </c>
      <c r="AH4727">
        <f>SUM(AH4723:AH4725)</f>
        <v/>
      </c>
      <c r="AM4727">
        <f>SUM(AM4723:AM4725)</f>
        <v/>
      </c>
      <c r="AR4727">
        <f>SUM(AR4723:AR4725)</f>
        <v/>
      </c>
    </row>
    <row r="4728">
      <c r="A4728" t="inlineStr">
        <is>
          <t>Sum check</t>
        </is>
      </c>
      <c r="I4728">
        <f>I4726-I4727</f>
        <v/>
      </c>
      <c r="N4728">
        <f>N4726-N4727</f>
        <v/>
      </c>
      <c r="S4728">
        <f>S4726-S4727</f>
        <v/>
      </c>
      <c r="X4728">
        <f>X4726-X4727</f>
        <v/>
      </c>
      <c r="AC4728">
        <f>AC4726-AC4727</f>
        <v/>
      </c>
      <c r="AH4728">
        <f>AH4726-AH4727</f>
        <v/>
      </c>
      <c r="AM4728">
        <f>AM4726-AM4727</f>
        <v/>
      </c>
      <c r="AR4728">
        <f>AR4726-AR4727</f>
        <v/>
      </c>
    </row>
    <row r="4730">
      <c r="A4730" t="inlineStr">
        <is>
          <t>Total</t>
        </is>
      </c>
    </row>
    <row r="4731">
      <c r="A4731" t="inlineStr">
        <is>
          <t>Balance, beginning of year</t>
        </is>
      </c>
      <c r="C4731" t="inlineStr">
        <is>
          <t>Million</t>
        </is>
      </c>
      <c r="D4731" t="inlineStr">
        <is>
          <t>QQQQ</t>
        </is>
      </c>
      <c r="I4731" t="n">
        <v>1406</v>
      </c>
      <c r="N4731" t="n">
        <v>2543</v>
      </c>
      <c r="S4731" t="n">
        <v>3783</v>
      </c>
      <c r="X4731" t="n">
        <v>5317</v>
      </c>
      <c r="AC4731" t="n">
        <v>8815</v>
      </c>
      <c r="AH4731" t="n">
        <v>14550</v>
      </c>
      <c r="AM4731" t="n">
        <v>14714</v>
      </c>
      <c r="AR4731" t="n">
        <v>20227</v>
      </c>
    </row>
    <row r="4732">
      <c r="A4732" t="inlineStr">
        <is>
          <t>Acquisitions through business combinations</t>
        </is>
      </c>
      <c r="C4732" t="inlineStr">
        <is>
          <t>Million</t>
        </is>
      </c>
      <c r="D4732" t="inlineStr">
        <is>
          <t>QQQA</t>
        </is>
      </c>
      <c r="I4732" t="n">
        <v>1302</v>
      </c>
      <c r="N4732" t="n">
        <v>1286</v>
      </c>
      <c r="S4732" t="n">
        <v>1157</v>
      </c>
      <c r="X4732" t="n">
        <v>4158</v>
      </c>
      <c r="AC4732" t="n">
        <v>6125</v>
      </c>
      <c r="AH4732" t="n">
        <v>145</v>
      </c>
      <c r="AM4732" t="n">
        <v>6591</v>
      </c>
      <c r="AR4732" t="n">
        <v>9581</v>
      </c>
    </row>
    <row r="4733">
      <c r="A4733" t="inlineStr">
        <is>
          <t>Disposals</t>
        </is>
      </c>
      <c r="C4733" t="inlineStr">
        <is>
          <t>Million</t>
        </is>
      </c>
      <c r="D4733" t="inlineStr">
        <is>
          <t>QQQA</t>
        </is>
      </c>
      <c r="I4733" t="n">
        <v>-7</v>
      </c>
    </row>
    <row r="4734">
      <c r="A4734" t="inlineStr">
        <is>
          <t>Impairment losses</t>
        </is>
      </c>
      <c r="C4734" t="inlineStr">
        <is>
          <t>Million</t>
        </is>
      </c>
      <c r="D4734" t="inlineStr">
        <is>
          <t>QQQA</t>
        </is>
      </c>
      <c r="I4734" t="n">
        <v>-112</v>
      </c>
      <c r="N4734" t="n">
        <v>-65</v>
      </c>
      <c r="S4734" t="n">
        <v>-5</v>
      </c>
      <c r="AC4734" t="n">
        <v>-453</v>
      </c>
      <c r="AH4734" t="n">
        <v>-3</v>
      </c>
      <c r="AM4734" t="n">
        <v>-177</v>
      </c>
      <c r="AR4734" t="n">
        <v>-121</v>
      </c>
    </row>
    <row r="4735">
      <c r="A4735" t="inlineStr">
        <is>
          <t>Foreign currency translation and other</t>
        </is>
      </c>
      <c r="C4735" t="inlineStr">
        <is>
          <t>Million</t>
        </is>
      </c>
      <c r="D4735" t="inlineStr">
        <is>
          <t>QQQA</t>
        </is>
      </c>
      <c r="I4735" t="n">
        <v>-46</v>
      </c>
      <c r="N4735" t="n">
        <v>19</v>
      </c>
      <c r="S4735" t="n">
        <v>382</v>
      </c>
      <c r="X4735" t="n">
        <v>-660</v>
      </c>
      <c r="AC4735" t="n">
        <v>63</v>
      </c>
      <c r="AH4735" t="n">
        <v>22</v>
      </c>
      <c r="AM4735" t="n">
        <v>-901</v>
      </c>
      <c r="AR4735" t="n">
        <v>-1025</v>
      </c>
    </row>
    <row r="4736">
      <c r="A4736" t="inlineStr">
        <is>
          <t>Balance, end of year</t>
        </is>
      </c>
      <c r="C4736" t="inlineStr">
        <is>
          <t>Million</t>
        </is>
      </c>
      <c r="D4736" t="inlineStr">
        <is>
          <t>QQQQ</t>
        </is>
      </c>
      <c r="I4736" t="n">
        <v>2543</v>
      </c>
      <c r="N4736" t="n">
        <v>3783</v>
      </c>
      <c r="S4736" t="n">
        <v>5317</v>
      </c>
      <c r="X4736" t="n">
        <v>8815</v>
      </c>
      <c r="AC4736" t="n">
        <v>14550</v>
      </c>
      <c r="AH4736" t="n">
        <v>14714</v>
      </c>
      <c r="AM4736" t="n">
        <v>20227</v>
      </c>
      <c r="AR4736" t="n">
        <v>28662</v>
      </c>
    </row>
    <row r="4737">
      <c r="A4737" t="inlineStr">
        <is>
          <t>Balance, end of year-c</t>
        </is>
      </c>
      <c r="I4737">
        <f>SUM(I4731:I4735)</f>
        <v/>
      </c>
      <c r="N4737">
        <f>SUM(N4731:N4735)</f>
        <v/>
      </c>
      <c r="S4737">
        <f>SUM(S4731:S4735)</f>
        <v/>
      </c>
      <c r="X4737">
        <f>SUM(X4731:X4735)</f>
        <v/>
      </c>
      <c r="AC4737">
        <f>SUM(AC4731:AC4735)</f>
        <v/>
      </c>
      <c r="AH4737">
        <f>SUM(AH4731:AH4735)</f>
        <v/>
      </c>
      <c r="AM4737">
        <f>SUM(AM4731:AM4735)</f>
        <v/>
      </c>
      <c r="AR4737">
        <f>SUM(AR4731:AR4735)</f>
        <v/>
      </c>
    </row>
    <row r="4738">
      <c r="A4738" t="inlineStr">
        <is>
          <t>Sum check 1</t>
        </is>
      </c>
      <c r="I4738">
        <f>I4736-I4737</f>
        <v/>
      </c>
      <c r="N4738">
        <f>N4736-N4737</f>
        <v/>
      </c>
      <c r="S4738">
        <f>S4736-S4737</f>
        <v/>
      </c>
      <c r="X4738">
        <f>X4736-X4737</f>
        <v/>
      </c>
      <c r="AC4738">
        <f>AC4736-AC4737</f>
        <v/>
      </c>
      <c r="AH4738">
        <f>AH4736-AH4737</f>
        <v/>
      </c>
      <c r="AM4738">
        <f>AM4736-AM4737</f>
        <v/>
      </c>
      <c r="AR4738">
        <f>AR4736-AR4737</f>
        <v/>
      </c>
    </row>
    <row r="4739">
      <c r="A4739" t="inlineStr">
        <is>
          <t>Sum check 2</t>
        </is>
      </c>
      <c r="I4739">
        <f>I4736-SUM(I4727,I4719)</f>
        <v/>
      </c>
      <c r="N4739">
        <f>N4736-SUM(N4727,N4719)</f>
        <v/>
      </c>
      <c r="S4739">
        <f>S4736-SUM(S4727,S4719)</f>
        <v/>
      </c>
      <c r="X4739">
        <f>X4736-SUM(X4727,X4719)</f>
        <v/>
      </c>
      <c r="AC4739">
        <f>AC4736-SUM(AC4727,AC4719)</f>
        <v/>
      </c>
      <c r="AH4739">
        <f>AH4736-SUM(AH4727,AH4719)</f>
        <v/>
      </c>
      <c r="AM4739">
        <f>AM4736-SUM(AM4727,AM4719)</f>
        <v/>
      </c>
      <c r="AR4739">
        <f>AR4736-SUM(AR4727,AR4719)</f>
        <v/>
      </c>
    </row>
    <row r="4740">
      <c r="A4740" t="inlineStr">
        <is>
          <t>Link check</t>
        </is>
      </c>
      <c r="I4740">
        <f>I4736-I1255</f>
        <v/>
      </c>
      <c r="N4740">
        <f>N4736-N1255</f>
        <v/>
      </c>
      <c r="S4740">
        <f>S4736-S1255</f>
        <v/>
      </c>
      <c r="X4740">
        <f>X4736-X1255</f>
        <v/>
      </c>
      <c r="AC4740">
        <f>AC4736-AC1255</f>
        <v/>
      </c>
      <c r="AH4740">
        <f>AH4736-AH1255</f>
        <v/>
      </c>
      <c r="AM4740">
        <f>AM4736-AM1255</f>
        <v/>
      </c>
      <c r="AR4740">
        <f>AR4736-AR1255</f>
        <v/>
      </c>
    </row>
    <row r="4742">
      <c r="A4742" t="inlineStr">
        <is>
          <t>Principal repayments on subsidiary borrowings</t>
        </is>
      </c>
    </row>
    <row r="4743">
      <c r="A4743" t="inlineStr">
        <is>
          <t>Real estate</t>
        </is>
      </c>
    </row>
    <row r="4744">
      <c r="A4744" t="inlineStr">
        <is>
          <t>Next year</t>
        </is>
      </c>
      <c r="C4744" t="inlineStr">
        <is>
          <t>Million</t>
        </is>
      </c>
      <c r="D4744" t="inlineStr">
        <is>
          <t>QQQQ</t>
        </is>
      </c>
      <c r="AR4744" t="n">
        <v>725</v>
      </c>
    </row>
    <row r="4745">
      <c r="A4745" t="inlineStr">
        <is>
          <t>Next to next year</t>
        </is>
      </c>
      <c r="C4745" t="inlineStr">
        <is>
          <t>Million</t>
        </is>
      </c>
      <c r="D4745" t="inlineStr">
        <is>
          <t>QQQQ</t>
        </is>
      </c>
      <c r="AR4745" t="n">
        <v>826</v>
      </c>
    </row>
    <row r="4746">
      <c r="A4746" t="inlineStr">
        <is>
          <t>Next 3rd year</t>
        </is>
      </c>
      <c r="C4746" t="inlineStr">
        <is>
          <t>Million</t>
        </is>
      </c>
      <c r="D4746" t="inlineStr">
        <is>
          <t>QQQQ</t>
        </is>
      </c>
      <c r="AR4746" t="n">
        <v>369</v>
      </c>
    </row>
    <row r="4747">
      <c r="A4747" t="inlineStr">
        <is>
          <t>Next 4th year</t>
        </is>
      </c>
      <c r="C4747" t="inlineStr">
        <is>
          <t>Million</t>
        </is>
      </c>
      <c r="D4747" t="inlineStr">
        <is>
          <t>QQQQ</t>
        </is>
      </c>
      <c r="AR4747" t="n">
        <v>369</v>
      </c>
    </row>
    <row r="4748">
      <c r="A4748" t="inlineStr">
        <is>
          <t>Next 5th year</t>
        </is>
      </c>
      <c r="C4748" t="inlineStr">
        <is>
          <t>Million</t>
        </is>
      </c>
      <c r="D4748" t="inlineStr">
        <is>
          <t>QQQQ</t>
        </is>
      </c>
      <c r="AR4748" t="n">
        <v>3412</v>
      </c>
    </row>
    <row r="4749">
      <c r="A4749" t="inlineStr">
        <is>
          <t>Thereafter</t>
        </is>
      </c>
      <c r="C4749" t="inlineStr">
        <is>
          <t>Million</t>
        </is>
      </c>
      <c r="D4749" t="inlineStr">
        <is>
          <t>QQQQ</t>
        </is>
      </c>
      <c r="AR4749" t="n">
        <v>1034</v>
      </c>
    </row>
    <row r="4750">
      <c r="A4750" t="inlineStr">
        <is>
          <t>Total principal repayments</t>
        </is>
      </c>
      <c r="C4750" t="inlineStr">
        <is>
          <t>Million</t>
        </is>
      </c>
      <c r="D4750" t="inlineStr">
        <is>
          <t>QQQQ</t>
        </is>
      </c>
      <c r="AR4750" t="n">
        <v>6735</v>
      </c>
    </row>
    <row r="4751">
      <c r="A4751" t="inlineStr">
        <is>
          <t>Total principal repayments-c</t>
        </is>
      </c>
      <c r="AR4751">
        <f>SUM(AR4744:AR4749)</f>
        <v/>
      </c>
    </row>
    <row r="4752">
      <c r="A4752" t="inlineStr">
        <is>
          <t>Sum check</t>
        </is>
      </c>
      <c r="AR4752">
        <f>AR4750-AR4751</f>
        <v/>
      </c>
    </row>
    <row r="4754">
      <c r="A4754" t="inlineStr">
        <is>
          <t>Deferred financing costs and other</t>
        </is>
      </c>
      <c r="C4754" t="inlineStr">
        <is>
          <t>Million</t>
        </is>
      </c>
      <c r="D4754" t="inlineStr">
        <is>
          <t>QQQQ</t>
        </is>
      </c>
      <c r="AR4754" t="n">
        <v>-33</v>
      </c>
    </row>
    <row r="4755">
      <c r="A4755" t="inlineStr">
        <is>
          <t>Total</t>
        </is>
      </c>
      <c r="C4755" t="inlineStr">
        <is>
          <t>Million</t>
        </is>
      </c>
      <c r="D4755" t="inlineStr">
        <is>
          <t>QQQQ</t>
        </is>
      </c>
      <c r="AR4755" t="n">
        <v>6702</v>
      </c>
    </row>
    <row r="4756">
      <c r="A4756" t="inlineStr">
        <is>
          <t>Total-c</t>
        </is>
      </c>
      <c r="AR4756">
        <f>SUM(AR4754,AR4750)</f>
        <v/>
      </c>
    </row>
    <row r="4757">
      <c r="A4757" t="inlineStr">
        <is>
          <t>Sum check</t>
        </is>
      </c>
      <c r="AR4757">
        <f>AR4755-AR4756</f>
        <v/>
      </c>
    </row>
    <row r="4759">
      <c r="A4759" t="inlineStr">
        <is>
          <t>Renewable power and transition</t>
        </is>
      </c>
    </row>
    <row r="4760">
      <c r="A4760" t="inlineStr">
        <is>
          <t>Next year</t>
        </is>
      </c>
      <c r="C4760" t="inlineStr">
        <is>
          <t>Million</t>
        </is>
      </c>
      <c r="D4760" t="inlineStr">
        <is>
          <t>QQQQ</t>
        </is>
      </c>
      <c r="AR4760" t="n">
        <v>249</v>
      </c>
    </row>
    <row r="4761">
      <c r="A4761" t="inlineStr">
        <is>
          <t>Next 3rd year</t>
        </is>
      </c>
      <c r="C4761" t="inlineStr">
        <is>
          <t>Million</t>
        </is>
      </c>
      <c r="D4761" t="inlineStr">
        <is>
          <t>QQQQ</t>
        </is>
      </c>
      <c r="AR4761" t="n">
        <v>295</v>
      </c>
    </row>
    <row r="4762">
      <c r="A4762" t="inlineStr">
        <is>
          <t>Next 5th year</t>
        </is>
      </c>
      <c r="C4762" t="inlineStr">
        <is>
          <t>Million</t>
        </is>
      </c>
      <c r="D4762" t="inlineStr">
        <is>
          <t>QQQQ</t>
        </is>
      </c>
      <c r="AR4762" t="n">
        <v>369</v>
      </c>
    </row>
    <row r="4763">
      <c r="A4763" t="inlineStr">
        <is>
          <t>Thereafter</t>
        </is>
      </c>
      <c r="C4763" t="inlineStr">
        <is>
          <t>Million</t>
        </is>
      </c>
      <c r="D4763" t="inlineStr">
        <is>
          <t>QQQQ</t>
        </is>
      </c>
      <c r="AR4763" t="n">
        <v>1642</v>
      </c>
    </row>
    <row r="4764">
      <c r="A4764" t="inlineStr">
        <is>
          <t>Total principal repayments</t>
        </is>
      </c>
      <c r="C4764" t="inlineStr">
        <is>
          <t>Million</t>
        </is>
      </c>
      <c r="D4764" t="inlineStr">
        <is>
          <t>QQQQ</t>
        </is>
      </c>
      <c r="AR4764" t="n">
        <v>2555</v>
      </c>
    </row>
    <row r="4765">
      <c r="A4765" t="inlineStr">
        <is>
          <t>Total principal repayments-c</t>
        </is>
      </c>
      <c r="AR4765">
        <f>SUM(AR4760:AR4763)</f>
        <v/>
      </c>
    </row>
    <row r="4766">
      <c r="A4766" t="inlineStr">
        <is>
          <t>Sum check</t>
        </is>
      </c>
      <c r="AR4766">
        <f>AR4764-AR4765</f>
        <v/>
      </c>
    </row>
    <row r="4768">
      <c r="A4768" t="inlineStr">
        <is>
          <t>Deferred financing costs and other</t>
        </is>
      </c>
      <c r="C4768" t="inlineStr">
        <is>
          <t>Million</t>
        </is>
      </c>
      <c r="D4768" t="inlineStr">
        <is>
          <t>QQQQ</t>
        </is>
      </c>
      <c r="AR4768" t="n">
        <v>-9</v>
      </c>
    </row>
    <row r="4769">
      <c r="A4769" t="inlineStr">
        <is>
          <t>Total</t>
        </is>
      </c>
      <c r="C4769" t="inlineStr">
        <is>
          <t>Million</t>
        </is>
      </c>
      <c r="D4769" t="inlineStr">
        <is>
          <t>QQQQ</t>
        </is>
      </c>
      <c r="AR4769" t="n">
        <v>2546</v>
      </c>
    </row>
    <row r="4770">
      <c r="A4770" t="inlineStr">
        <is>
          <t>Total-c</t>
        </is>
      </c>
      <c r="AR4770">
        <f>SUM(AR4768,AR4764)</f>
        <v/>
      </c>
    </row>
    <row r="4771">
      <c r="A4771" t="inlineStr">
        <is>
          <t>Sum check</t>
        </is>
      </c>
      <c r="AR4771">
        <f>AR4769-AR4770</f>
        <v/>
      </c>
    </row>
    <row r="4773">
      <c r="A4773" t="inlineStr">
        <is>
          <t>Infrastructure</t>
        </is>
      </c>
    </row>
    <row r="4774">
      <c r="A4774" t="inlineStr">
        <is>
          <t>Next year</t>
        </is>
      </c>
      <c r="C4774" t="inlineStr">
        <is>
          <t>Million</t>
        </is>
      </c>
      <c r="D4774" t="inlineStr">
        <is>
          <t>QQQQ</t>
        </is>
      </c>
      <c r="AR4774" t="n">
        <v>464</v>
      </c>
    </row>
    <row r="4775">
      <c r="A4775" t="inlineStr">
        <is>
          <t>Next to next year</t>
        </is>
      </c>
      <c r="C4775" t="inlineStr">
        <is>
          <t>Million</t>
        </is>
      </c>
      <c r="D4775" t="inlineStr">
        <is>
          <t>QQQQ</t>
        </is>
      </c>
      <c r="AR4775" t="n">
        <v>517</v>
      </c>
    </row>
    <row r="4776">
      <c r="A4776" t="inlineStr">
        <is>
          <t>Next 5th year</t>
        </is>
      </c>
      <c r="C4776" t="inlineStr">
        <is>
          <t>Million</t>
        </is>
      </c>
      <c r="D4776" t="inlineStr">
        <is>
          <t>QQQQ</t>
        </is>
      </c>
      <c r="AR4776" t="n">
        <v>428</v>
      </c>
    </row>
    <row r="4777">
      <c r="A4777" t="inlineStr">
        <is>
          <t>Thereafter</t>
        </is>
      </c>
      <c r="C4777" t="inlineStr">
        <is>
          <t>Million</t>
        </is>
      </c>
      <c r="D4777" t="inlineStr">
        <is>
          <t>QQQQ</t>
        </is>
      </c>
      <c r="AR4777" t="n">
        <v>2279</v>
      </c>
    </row>
    <row r="4778">
      <c r="A4778" t="inlineStr">
        <is>
          <t>Total principal repayments</t>
        </is>
      </c>
      <c r="C4778" t="inlineStr">
        <is>
          <t>Million</t>
        </is>
      </c>
      <c r="D4778" t="inlineStr">
        <is>
          <t>QQQQ</t>
        </is>
      </c>
      <c r="AR4778" t="n">
        <v>3688</v>
      </c>
    </row>
    <row r="4779">
      <c r="A4779" t="inlineStr">
        <is>
          <t>Total principal repayments-c</t>
        </is>
      </c>
      <c r="AR4779">
        <f>SUM(AR4774:AR4777)</f>
        <v/>
      </c>
    </row>
    <row r="4780">
      <c r="A4780" t="inlineStr">
        <is>
          <t>Sum check</t>
        </is>
      </c>
      <c r="AR4780">
        <f>AR4778-AR4779</f>
        <v/>
      </c>
    </row>
    <row r="4782">
      <c r="A4782" t="inlineStr">
        <is>
          <t>Deferred financing costs and other</t>
        </is>
      </c>
      <c r="C4782" t="inlineStr">
        <is>
          <t>Million</t>
        </is>
      </c>
      <c r="D4782" t="inlineStr">
        <is>
          <t>QQQQ</t>
        </is>
      </c>
      <c r="AR4782" t="n">
        <v>-22</v>
      </c>
    </row>
    <row r="4783">
      <c r="A4783" t="inlineStr">
        <is>
          <t>Total</t>
        </is>
      </c>
      <c r="C4783" t="inlineStr">
        <is>
          <t>Million</t>
        </is>
      </c>
      <c r="D4783" t="inlineStr">
        <is>
          <t>QQQQ</t>
        </is>
      </c>
      <c r="AR4783" t="n">
        <v>3666</v>
      </c>
    </row>
    <row r="4784">
      <c r="A4784" t="inlineStr">
        <is>
          <t>Total-c</t>
        </is>
      </c>
      <c r="AR4784">
        <f>SUM(AR4782,AR4778)</f>
        <v/>
      </c>
    </row>
    <row r="4785">
      <c r="A4785" t="inlineStr">
        <is>
          <t>Sum check</t>
        </is>
      </c>
      <c r="AR4785">
        <f>AR4783-AR4784</f>
        <v/>
      </c>
    </row>
    <row r="4787">
      <c r="A4787" t="inlineStr">
        <is>
          <t>Private equity</t>
        </is>
      </c>
    </row>
    <row r="4788">
      <c r="A4788" t="inlineStr">
        <is>
          <t>Next year</t>
        </is>
      </c>
      <c r="C4788" t="inlineStr">
        <is>
          <t>Million</t>
        </is>
      </c>
      <c r="D4788" t="inlineStr">
        <is>
          <t>QQQQ</t>
        </is>
      </c>
      <c r="AR4788" t="n">
        <v>31</v>
      </c>
    </row>
    <row r="4789">
      <c r="A4789" t="inlineStr">
        <is>
          <t>Next to next year</t>
        </is>
      </c>
      <c r="C4789" t="inlineStr">
        <is>
          <t>Million</t>
        </is>
      </c>
      <c r="D4789" t="inlineStr">
        <is>
          <t>QQQQ</t>
        </is>
      </c>
      <c r="AR4789" t="n">
        <v>45</v>
      </c>
    </row>
    <row r="4790">
      <c r="A4790" t="inlineStr">
        <is>
          <t>Next 3rd year</t>
        </is>
      </c>
      <c r="C4790" t="inlineStr">
        <is>
          <t>Million</t>
        </is>
      </c>
      <c r="D4790" t="inlineStr">
        <is>
          <t>QQQQ</t>
        </is>
      </c>
      <c r="AR4790" t="n">
        <v>51</v>
      </c>
    </row>
    <row r="4791">
      <c r="A4791" t="inlineStr">
        <is>
          <t>Next 5th year</t>
        </is>
      </c>
      <c r="C4791" t="inlineStr">
        <is>
          <t>Million</t>
        </is>
      </c>
      <c r="D4791" t="inlineStr">
        <is>
          <t>QQQQ</t>
        </is>
      </c>
      <c r="AR4791" t="n">
        <v>2100</v>
      </c>
    </row>
    <row r="4792">
      <c r="A4792" t="inlineStr">
        <is>
          <t>Total principal repayments</t>
        </is>
      </c>
      <c r="C4792" t="inlineStr">
        <is>
          <t>Million</t>
        </is>
      </c>
      <c r="D4792" t="inlineStr">
        <is>
          <t>QQQQ</t>
        </is>
      </c>
      <c r="AR4792" t="n">
        <v>2227</v>
      </c>
    </row>
    <row r="4793">
      <c r="A4793" t="inlineStr">
        <is>
          <t>Total principal repayments-c</t>
        </is>
      </c>
      <c r="AR4793">
        <f>SUM(AR4788:AR4791)</f>
        <v/>
      </c>
    </row>
    <row r="4794">
      <c r="A4794" t="inlineStr">
        <is>
          <t>Sum check</t>
        </is>
      </c>
      <c r="AR4794">
        <f>AR4792-AR4793</f>
        <v/>
      </c>
    </row>
    <row r="4796">
      <c r="A4796" t="inlineStr">
        <is>
          <t>Deferred financing costs and other</t>
        </is>
      </c>
      <c r="C4796" t="inlineStr">
        <is>
          <t>Million</t>
        </is>
      </c>
      <c r="D4796" t="inlineStr">
        <is>
          <t>QQQQ</t>
        </is>
      </c>
      <c r="AR4796" t="n">
        <v>-1</v>
      </c>
    </row>
    <row r="4797">
      <c r="A4797" t="inlineStr">
        <is>
          <t>Total</t>
        </is>
      </c>
      <c r="C4797" t="inlineStr">
        <is>
          <t>Million</t>
        </is>
      </c>
      <c r="D4797" t="inlineStr">
        <is>
          <t>QQQQ</t>
        </is>
      </c>
      <c r="AR4797" t="n">
        <v>2226</v>
      </c>
    </row>
    <row r="4798">
      <c r="A4798" t="inlineStr">
        <is>
          <t>Total-c</t>
        </is>
      </c>
      <c r="AR4798">
        <f>SUM(AR4792,AR4796)</f>
        <v/>
      </c>
    </row>
    <row r="4799">
      <c r="A4799" t="inlineStr">
        <is>
          <t>Sum check</t>
        </is>
      </c>
      <c r="AR4799">
        <f>AR4797-AR4798</f>
        <v/>
      </c>
    </row>
    <row r="4801">
      <c r="A4801" t="inlineStr">
        <is>
          <t>Total</t>
        </is>
      </c>
    </row>
    <row r="4802">
      <c r="A4802" t="inlineStr">
        <is>
          <t>Next year</t>
        </is>
      </c>
      <c r="C4802" t="inlineStr">
        <is>
          <t>Million</t>
        </is>
      </c>
      <c r="D4802" t="inlineStr">
        <is>
          <t>QQQQ</t>
        </is>
      </c>
      <c r="AR4802" t="n">
        <v>1469</v>
      </c>
    </row>
    <row r="4803">
      <c r="A4803" t="inlineStr">
        <is>
          <t>Next to next year</t>
        </is>
      </c>
      <c r="C4803" t="inlineStr">
        <is>
          <t>Million</t>
        </is>
      </c>
      <c r="D4803" t="inlineStr">
        <is>
          <t>QQQQ</t>
        </is>
      </c>
      <c r="AR4803" t="n">
        <v>1388</v>
      </c>
    </row>
    <row r="4804">
      <c r="A4804" t="inlineStr">
        <is>
          <t>Next 3rd year</t>
        </is>
      </c>
      <c r="C4804" t="inlineStr">
        <is>
          <t>Million</t>
        </is>
      </c>
      <c r="D4804" t="inlineStr">
        <is>
          <t>QQQQ</t>
        </is>
      </c>
      <c r="AR4804" t="n">
        <v>715</v>
      </c>
    </row>
    <row r="4805">
      <c r="A4805" t="inlineStr">
        <is>
          <t>Next 4th year</t>
        </is>
      </c>
      <c r="C4805" t="inlineStr">
        <is>
          <t>Million</t>
        </is>
      </c>
      <c r="D4805" t="inlineStr">
        <is>
          <t>QQQQ</t>
        </is>
      </c>
      <c r="AR4805" t="n">
        <v>369</v>
      </c>
    </row>
    <row r="4806">
      <c r="A4806" t="inlineStr">
        <is>
          <t>Next 5th year</t>
        </is>
      </c>
      <c r="C4806" t="inlineStr">
        <is>
          <t>Million</t>
        </is>
      </c>
      <c r="D4806" t="inlineStr">
        <is>
          <t>QQQQ</t>
        </is>
      </c>
      <c r="AR4806" t="n">
        <v>6309</v>
      </c>
    </row>
    <row r="4807">
      <c r="A4807" t="inlineStr">
        <is>
          <t>Thereafter</t>
        </is>
      </c>
      <c r="C4807" t="inlineStr">
        <is>
          <t>Million</t>
        </is>
      </c>
      <c r="D4807" t="inlineStr">
        <is>
          <t>QQQQ</t>
        </is>
      </c>
      <c r="AR4807" t="n">
        <v>4955</v>
      </c>
    </row>
    <row r="4808">
      <c r="A4808" t="inlineStr">
        <is>
          <t>Total principal repayments</t>
        </is>
      </c>
      <c r="C4808" t="inlineStr">
        <is>
          <t>Million</t>
        </is>
      </c>
      <c r="D4808" t="inlineStr">
        <is>
          <t>QQQQ</t>
        </is>
      </c>
      <c r="AR4808" t="n">
        <v>15205</v>
      </c>
    </row>
    <row r="4809">
      <c r="A4809" t="inlineStr">
        <is>
          <t>Total principal repayments-c</t>
        </is>
      </c>
      <c r="AR4809">
        <f>SUM(AR4802:AR4807)</f>
        <v/>
      </c>
    </row>
    <row r="4810">
      <c r="A4810" t="inlineStr">
        <is>
          <t>Sum check 1</t>
        </is>
      </c>
      <c r="AR4810">
        <f>AR4808-AR4809</f>
        <v/>
      </c>
    </row>
    <row r="4811">
      <c r="A4811" t="inlineStr">
        <is>
          <t>Sum check 2</t>
        </is>
      </c>
      <c r="AR4811">
        <f>AR4808-SUM(AR4793,AR4779,AR4765,AR4751)</f>
        <v/>
      </c>
    </row>
    <row r="4813">
      <c r="A4813" t="inlineStr">
        <is>
          <t>Deferred financing costs and other</t>
        </is>
      </c>
      <c r="C4813" t="inlineStr">
        <is>
          <t>Million</t>
        </is>
      </c>
      <c r="D4813" t="inlineStr">
        <is>
          <t>QQQQ</t>
        </is>
      </c>
      <c r="AR4813" t="n">
        <v>-65</v>
      </c>
    </row>
    <row r="4814">
      <c r="A4814" t="inlineStr">
        <is>
          <t>Total</t>
        </is>
      </c>
      <c r="C4814" t="inlineStr">
        <is>
          <t>Million</t>
        </is>
      </c>
      <c r="D4814" t="inlineStr">
        <is>
          <t>QQQQ</t>
        </is>
      </c>
      <c r="AR4814" t="n">
        <v>15140</v>
      </c>
    </row>
    <row r="4815">
      <c r="A4815" t="inlineStr">
        <is>
          <t>Total-c</t>
        </is>
      </c>
      <c r="AR4815">
        <f>SUM(AR4813,AR4808)</f>
        <v/>
      </c>
    </row>
    <row r="4816">
      <c r="A4816" t="inlineStr">
        <is>
          <t>Sum check 1</t>
        </is>
      </c>
      <c r="AR4816">
        <f>AR4814-AR4815</f>
        <v/>
      </c>
    </row>
    <row r="4817">
      <c r="A4817" t="inlineStr">
        <is>
          <t>Sum check 2</t>
        </is>
      </c>
      <c r="AR4817">
        <f>AR4814-SUM(AR4798,AR4784,AR4770,AR4756)</f>
        <v/>
      </c>
    </row>
    <row r="4818">
      <c r="A4818" t="inlineStr">
        <is>
          <t>Link check</t>
        </is>
      </c>
      <c r="AR4818">
        <f>AR4814-AR2564</f>
        <v/>
      </c>
    </row>
    <row r="4820">
      <c r="A4820" t="inlineStr">
        <is>
          <t>Principal repayments on property-specific borrowings</t>
        </is>
      </c>
    </row>
    <row r="4821">
      <c r="A4821" t="inlineStr">
        <is>
          <t>Real estate</t>
        </is>
      </c>
    </row>
    <row r="4822">
      <c r="A4822" t="inlineStr">
        <is>
          <t>Next year</t>
        </is>
      </c>
      <c r="C4822" t="inlineStr">
        <is>
          <t>Million</t>
        </is>
      </c>
      <c r="D4822" t="inlineStr">
        <is>
          <t>QQQQ</t>
        </is>
      </c>
      <c r="AR4822" t="n">
        <v>31016</v>
      </c>
    </row>
    <row r="4823">
      <c r="A4823" t="inlineStr">
        <is>
          <t>Next to next year</t>
        </is>
      </c>
      <c r="C4823" t="inlineStr">
        <is>
          <t>Million</t>
        </is>
      </c>
      <c r="D4823" t="inlineStr">
        <is>
          <t>QQQQ</t>
        </is>
      </c>
      <c r="AR4823" t="n">
        <v>20400</v>
      </c>
    </row>
    <row r="4824">
      <c r="A4824" t="inlineStr">
        <is>
          <t>Next 3rd year</t>
        </is>
      </c>
      <c r="C4824" t="inlineStr">
        <is>
          <t>Million</t>
        </is>
      </c>
      <c r="D4824" t="inlineStr">
        <is>
          <t>QQQQ</t>
        </is>
      </c>
      <c r="AR4824" t="n">
        <v>12025</v>
      </c>
    </row>
    <row r="4825">
      <c r="A4825" t="inlineStr">
        <is>
          <t>Next 4th year</t>
        </is>
      </c>
      <c r="C4825" t="inlineStr">
        <is>
          <t>Million</t>
        </is>
      </c>
      <c r="D4825" t="inlineStr">
        <is>
          <t>QQQQ</t>
        </is>
      </c>
      <c r="AR4825" t="n">
        <v>6228</v>
      </c>
    </row>
    <row r="4826">
      <c r="A4826" t="inlineStr">
        <is>
          <t>Next 5th year</t>
        </is>
      </c>
      <c r="C4826" t="inlineStr">
        <is>
          <t>Million</t>
        </is>
      </c>
      <c r="D4826" t="inlineStr">
        <is>
          <t>QQQQ</t>
        </is>
      </c>
      <c r="AR4826" t="n">
        <v>7802</v>
      </c>
    </row>
    <row r="4827">
      <c r="A4827" t="inlineStr">
        <is>
          <t>Thereafter</t>
        </is>
      </c>
      <c r="C4827" t="inlineStr">
        <is>
          <t>Million</t>
        </is>
      </c>
      <c r="D4827" t="inlineStr">
        <is>
          <t>QQQQ</t>
        </is>
      </c>
      <c r="AR4827" t="n">
        <v>9090</v>
      </c>
    </row>
    <row r="4828">
      <c r="A4828" t="inlineStr">
        <is>
          <t>Total principal repayments</t>
        </is>
      </c>
      <c r="C4828" t="inlineStr">
        <is>
          <t>Million</t>
        </is>
      </c>
      <c r="D4828" t="inlineStr">
        <is>
          <t>QQQQ</t>
        </is>
      </c>
      <c r="AR4828" t="n">
        <v>86561</v>
      </c>
    </row>
    <row r="4829">
      <c r="A4829" t="inlineStr">
        <is>
          <t>Total principal repayments-c</t>
        </is>
      </c>
      <c r="AR4829">
        <f>SUM(AR4822:AR4827)</f>
        <v/>
      </c>
    </row>
    <row r="4830">
      <c r="A4830" t="inlineStr">
        <is>
          <t>Sum check</t>
        </is>
      </c>
      <c r="AR4830">
        <f>AR4828-AR4829</f>
        <v/>
      </c>
    </row>
    <row r="4832">
      <c r="A4832" t="inlineStr">
        <is>
          <t>Deferred financing costs and other</t>
        </is>
      </c>
      <c r="C4832" t="inlineStr">
        <is>
          <t>Million</t>
        </is>
      </c>
      <c r="D4832" t="inlineStr">
        <is>
          <t>QQQQ</t>
        </is>
      </c>
      <c r="AR4832" t="n">
        <v>-511</v>
      </c>
    </row>
    <row r="4833">
      <c r="A4833" t="inlineStr">
        <is>
          <t>Total</t>
        </is>
      </c>
      <c r="C4833" t="inlineStr">
        <is>
          <t>Million</t>
        </is>
      </c>
      <c r="D4833" t="inlineStr">
        <is>
          <t>QQQQ</t>
        </is>
      </c>
      <c r="AR4833" t="n">
        <v>86050</v>
      </c>
    </row>
    <row r="4834">
      <c r="A4834" t="inlineStr">
        <is>
          <t>Total-c</t>
        </is>
      </c>
      <c r="AR4834">
        <f>SUM(AR4832,AR4828)</f>
        <v/>
      </c>
    </row>
    <row r="4835">
      <c r="A4835" t="inlineStr">
        <is>
          <t>Sum check</t>
        </is>
      </c>
      <c r="AR4835">
        <f>AR4833-AR4834</f>
        <v/>
      </c>
    </row>
    <row r="4837">
      <c r="A4837" t="inlineStr">
        <is>
          <t>Renewable power and transition</t>
        </is>
      </c>
    </row>
    <row r="4838">
      <c r="A4838" t="inlineStr">
        <is>
          <t>Next year</t>
        </is>
      </c>
      <c r="C4838" t="inlineStr">
        <is>
          <t>Million</t>
        </is>
      </c>
      <c r="D4838" t="inlineStr">
        <is>
          <t>QQQQ</t>
        </is>
      </c>
      <c r="AR4838" t="n">
        <v>2092</v>
      </c>
    </row>
    <row r="4839">
      <c r="A4839" t="inlineStr">
        <is>
          <t>Next to next year</t>
        </is>
      </c>
      <c r="C4839" t="inlineStr">
        <is>
          <t>Million</t>
        </is>
      </c>
      <c r="D4839" t="inlineStr">
        <is>
          <t>QQQQ</t>
        </is>
      </c>
      <c r="AR4839" t="n">
        <v>3657</v>
      </c>
    </row>
    <row r="4840">
      <c r="A4840" t="inlineStr">
        <is>
          <t>Next 3rd year</t>
        </is>
      </c>
      <c r="C4840" t="inlineStr">
        <is>
          <t>Million</t>
        </is>
      </c>
      <c r="D4840" t="inlineStr">
        <is>
          <t>QQQQ</t>
        </is>
      </c>
      <c r="AR4840" t="n">
        <v>1458</v>
      </c>
    </row>
    <row r="4841">
      <c r="A4841" t="inlineStr">
        <is>
          <t>Next 4th year</t>
        </is>
      </c>
      <c r="C4841" t="inlineStr">
        <is>
          <t>Million</t>
        </is>
      </c>
      <c r="D4841" t="inlineStr">
        <is>
          <t>QQQQ</t>
        </is>
      </c>
      <c r="AR4841" t="n">
        <v>2089</v>
      </c>
    </row>
    <row r="4842">
      <c r="A4842" t="inlineStr">
        <is>
          <t>Next 5th year</t>
        </is>
      </c>
      <c r="C4842" t="inlineStr">
        <is>
          <t>Million</t>
        </is>
      </c>
      <c r="D4842" t="inlineStr">
        <is>
          <t>QQQQ</t>
        </is>
      </c>
      <c r="AR4842" t="n">
        <v>1168</v>
      </c>
    </row>
    <row r="4843">
      <c r="A4843" t="inlineStr">
        <is>
          <t>Thereafter</t>
        </is>
      </c>
      <c r="C4843" t="inlineStr">
        <is>
          <t>Million</t>
        </is>
      </c>
      <c r="D4843" t="inlineStr">
        <is>
          <t>QQQQ</t>
        </is>
      </c>
      <c r="AR4843" t="n">
        <v>12401</v>
      </c>
    </row>
    <row r="4844">
      <c r="A4844" t="inlineStr">
        <is>
          <t>Total principal repayments</t>
        </is>
      </c>
      <c r="C4844" t="inlineStr">
        <is>
          <t>Million</t>
        </is>
      </c>
      <c r="D4844" t="inlineStr">
        <is>
          <t>QQQQ</t>
        </is>
      </c>
      <c r="AR4844" t="n">
        <v>22865</v>
      </c>
    </row>
    <row r="4845">
      <c r="A4845" t="inlineStr">
        <is>
          <t>Total principal repayments-c</t>
        </is>
      </c>
      <c r="AR4845">
        <f>SUM(AR4838:AR4843)</f>
        <v/>
      </c>
    </row>
    <row r="4846">
      <c r="A4846" t="inlineStr">
        <is>
          <t>Sum check</t>
        </is>
      </c>
      <c r="AR4846">
        <f>AR4844-AR4845</f>
        <v/>
      </c>
    </row>
    <row r="4848">
      <c r="A4848" t="inlineStr">
        <is>
          <t>Deferred financing costs and other</t>
        </is>
      </c>
      <c r="C4848" t="inlineStr">
        <is>
          <t>Million</t>
        </is>
      </c>
      <c r="D4848" t="inlineStr">
        <is>
          <t>QQQQ</t>
        </is>
      </c>
      <c r="AR4848" t="n">
        <v>-39</v>
      </c>
    </row>
    <row r="4849">
      <c r="A4849" t="inlineStr">
        <is>
          <t>Total</t>
        </is>
      </c>
      <c r="C4849" t="inlineStr">
        <is>
          <t>Million</t>
        </is>
      </c>
      <c r="D4849" t="inlineStr">
        <is>
          <t>QQQQ</t>
        </is>
      </c>
      <c r="AR4849" t="n">
        <v>22826</v>
      </c>
    </row>
    <row r="4850">
      <c r="A4850" t="inlineStr">
        <is>
          <t>Total-c</t>
        </is>
      </c>
      <c r="AR4850">
        <f>SUM(AR4848,AR4844)</f>
        <v/>
      </c>
    </row>
    <row r="4851">
      <c r="A4851" t="inlineStr">
        <is>
          <t>Sum check</t>
        </is>
      </c>
      <c r="AR4851">
        <f>AR4849-AR4850</f>
        <v/>
      </c>
    </row>
    <row r="4853">
      <c r="A4853" t="inlineStr">
        <is>
          <t>Infrastructure</t>
        </is>
      </c>
    </row>
    <row r="4854">
      <c r="A4854" t="inlineStr">
        <is>
          <t>Next year</t>
        </is>
      </c>
      <c r="C4854" t="inlineStr">
        <is>
          <t>Million</t>
        </is>
      </c>
      <c r="D4854" t="inlineStr">
        <is>
          <t>QQQQ</t>
        </is>
      </c>
      <c r="AR4854" t="n">
        <v>4446</v>
      </c>
    </row>
    <row r="4855">
      <c r="A4855" t="inlineStr">
        <is>
          <t>Next to next year</t>
        </is>
      </c>
      <c r="C4855" t="inlineStr">
        <is>
          <t>Million</t>
        </is>
      </c>
      <c r="D4855" t="inlineStr">
        <is>
          <t>QQQQ</t>
        </is>
      </c>
      <c r="AR4855" t="n">
        <v>3048</v>
      </c>
    </row>
    <row r="4856">
      <c r="A4856" t="inlineStr">
        <is>
          <t>Next 3rd year</t>
        </is>
      </c>
      <c r="C4856" t="inlineStr">
        <is>
          <t>Million</t>
        </is>
      </c>
      <c r="D4856" t="inlineStr">
        <is>
          <t>QQQQ</t>
        </is>
      </c>
      <c r="AR4856" t="n">
        <v>3153</v>
      </c>
    </row>
    <row r="4857">
      <c r="A4857" t="inlineStr">
        <is>
          <t>Next 4th year</t>
        </is>
      </c>
      <c r="C4857" t="inlineStr">
        <is>
          <t>Million</t>
        </is>
      </c>
      <c r="D4857" t="inlineStr">
        <is>
          <t>QQQQ</t>
        </is>
      </c>
      <c r="AR4857" t="n">
        <v>4877</v>
      </c>
    </row>
    <row r="4858">
      <c r="A4858" t="inlineStr">
        <is>
          <t>Next 5th year</t>
        </is>
      </c>
      <c r="C4858" t="inlineStr">
        <is>
          <t>Million</t>
        </is>
      </c>
      <c r="D4858" t="inlineStr">
        <is>
          <t>QQQQ</t>
        </is>
      </c>
      <c r="AR4858" t="n">
        <v>2942</v>
      </c>
    </row>
    <row r="4859">
      <c r="A4859" t="inlineStr">
        <is>
          <t>Thereafter</t>
        </is>
      </c>
      <c r="C4859" t="inlineStr">
        <is>
          <t>Million</t>
        </is>
      </c>
      <c r="D4859" t="inlineStr">
        <is>
          <t>QQQQ</t>
        </is>
      </c>
      <c r="AR4859" t="n">
        <v>11793</v>
      </c>
    </row>
    <row r="4860">
      <c r="A4860" t="inlineStr">
        <is>
          <t>Total principal repayments</t>
        </is>
      </c>
      <c r="C4860" t="inlineStr">
        <is>
          <t>Million</t>
        </is>
      </c>
      <c r="D4860" t="inlineStr">
        <is>
          <t>QQQQ</t>
        </is>
      </c>
      <c r="AR4860" t="n">
        <v>30259</v>
      </c>
    </row>
    <row r="4861">
      <c r="A4861" t="inlineStr">
        <is>
          <t>Total principal repayments-c</t>
        </is>
      </c>
      <c r="AR4861">
        <f>SUM(AR4854:AR4859)</f>
        <v/>
      </c>
    </row>
    <row r="4862">
      <c r="A4862" t="inlineStr">
        <is>
          <t>Sum check</t>
        </is>
      </c>
      <c r="AR4862">
        <f>AR4860-AR4861</f>
        <v/>
      </c>
    </row>
    <row r="4864">
      <c r="A4864" t="inlineStr">
        <is>
          <t>Deferred financing costs and other</t>
        </is>
      </c>
      <c r="C4864" t="inlineStr">
        <is>
          <t>Million</t>
        </is>
      </c>
      <c r="D4864" t="inlineStr">
        <is>
          <t>QQQQ</t>
        </is>
      </c>
      <c r="AR4864" t="n">
        <v>-378</v>
      </c>
    </row>
    <row r="4865">
      <c r="A4865" t="inlineStr">
        <is>
          <t>Total</t>
        </is>
      </c>
      <c r="C4865" t="inlineStr">
        <is>
          <t>Million</t>
        </is>
      </c>
      <c r="D4865" t="inlineStr">
        <is>
          <t>QQQQ</t>
        </is>
      </c>
      <c r="AR4865" t="n">
        <v>29881</v>
      </c>
    </row>
    <row r="4866">
      <c r="A4866" t="inlineStr">
        <is>
          <t>Total-c</t>
        </is>
      </c>
      <c r="AR4866">
        <f>SUM(AR4864,AR4860)</f>
        <v/>
      </c>
    </row>
    <row r="4867">
      <c r="A4867" t="inlineStr">
        <is>
          <t>Sum check</t>
        </is>
      </c>
      <c r="AR4867">
        <f>AR4865-AR4866</f>
        <v/>
      </c>
    </row>
    <row r="4869">
      <c r="A4869" t="inlineStr">
        <is>
          <t>Private equity</t>
        </is>
      </c>
    </row>
    <row r="4870">
      <c r="A4870" t="inlineStr">
        <is>
          <t>Next year</t>
        </is>
      </c>
      <c r="C4870" t="inlineStr">
        <is>
          <t>Million</t>
        </is>
      </c>
      <c r="D4870" t="inlineStr">
        <is>
          <t>QQQQ</t>
        </is>
      </c>
      <c r="AR4870" t="n">
        <v>4274</v>
      </c>
    </row>
    <row r="4871">
      <c r="A4871" t="inlineStr">
        <is>
          <t>Next to next year</t>
        </is>
      </c>
      <c r="C4871" t="inlineStr">
        <is>
          <t>Million</t>
        </is>
      </c>
      <c r="D4871" t="inlineStr">
        <is>
          <t>QQQQ</t>
        </is>
      </c>
      <c r="AR4871" t="n">
        <v>7933</v>
      </c>
    </row>
    <row r="4872">
      <c r="A4872" t="inlineStr">
        <is>
          <t>Next 3rd year</t>
        </is>
      </c>
      <c r="C4872" t="inlineStr">
        <is>
          <t>Million</t>
        </is>
      </c>
      <c r="D4872" t="inlineStr">
        <is>
          <t>QQQQ</t>
        </is>
      </c>
      <c r="AR4872" t="n">
        <v>5513</v>
      </c>
    </row>
    <row r="4873">
      <c r="A4873" t="inlineStr">
        <is>
          <t>Next 4th year</t>
        </is>
      </c>
      <c r="C4873" t="inlineStr">
        <is>
          <t>Million</t>
        </is>
      </c>
      <c r="D4873" t="inlineStr">
        <is>
          <t>QQQQ</t>
        </is>
      </c>
      <c r="AR4873" t="n">
        <v>9104</v>
      </c>
    </row>
    <row r="4874">
      <c r="A4874" t="inlineStr">
        <is>
          <t>Next 5th year</t>
        </is>
      </c>
      <c r="C4874" t="inlineStr">
        <is>
          <t>Million</t>
        </is>
      </c>
      <c r="D4874" t="inlineStr">
        <is>
          <t>QQQQ</t>
        </is>
      </c>
      <c r="AR4874" t="n">
        <v>3628</v>
      </c>
    </row>
    <row r="4875">
      <c r="A4875" t="inlineStr">
        <is>
          <t>Thereafter</t>
        </is>
      </c>
      <c r="C4875" t="inlineStr">
        <is>
          <t>Million</t>
        </is>
      </c>
      <c r="D4875" t="inlineStr">
        <is>
          <t>QQQQ</t>
        </is>
      </c>
      <c r="AR4875" t="n">
        <v>19247</v>
      </c>
    </row>
    <row r="4876">
      <c r="A4876" t="inlineStr">
        <is>
          <t>Total principal repayments</t>
        </is>
      </c>
      <c r="C4876" t="inlineStr">
        <is>
          <t>Million</t>
        </is>
      </c>
      <c r="D4876" t="inlineStr">
        <is>
          <t>QQQQ</t>
        </is>
      </c>
      <c r="AR4876" t="n">
        <v>49699</v>
      </c>
    </row>
    <row r="4877">
      <c r="A4877" t="inlineStr">
        <is>
          <t>Total principal repayments-c</t>
        </is>
      </c>
      <c r="AR4877">
        <f>SUM(AR4870:AR4875)</f>
        <v/>
      </c>
    </row>
    <row r="4878">
      <c r="A4878" t="inlineStr">
        <is>
          <t>Sum check</t>
        </is>
      </c>
      <c r="AR4878">
        <f>AR4876-AR4877</f>
        <v/>
      </c>
    </row>
    <row r="4880">
      <c r="A4880" t="inlineStr">
        <is>
          <t>Deferred financing costs and other</t>
        </is>
      </c>
      <c r="C4880" t="inlineStr">
        <is>
          <t>Million</t>
        </is>
      </c>
      <c r="D4880" t="inlineStr">
        <is>
          <t>QQQQ</t>
        </is>
      </c>
      <c r="AR4880" t="n">
        <v>-912</v>
      </c>
    </row>
    <row r="4881">
      <c r="A4881" t="inlineStr">
        <is>
          <t>Total</t>
        </is>
      </c>
      <c r="C4881" t="inlineStr">
        <is>
          <t>Million</t>
        </is>
      </c>
      <c r="D4881" t="inlineStr">
        <is>
          <t>QQQQ</t>
        </is>
      </c>
      <c r="AR4881" t="n">
        <v>48787</v>
      </c>
    </row>
    <row r="4882">
      <c r="A4882" t="inlineStr">
        <is>
          <t>Total-c</t>
        </is>
      </c>
      <c r="AR4882">
        <f>SUM(AR4880,AR4876)</f>
        <v/>
      </c>
    </row>
    <row r="4883">
      <c r="A4883" t="inlineStr">
        <is>
          <t>Sum check</t>
        </is>
      </c>
      <c r="AR4883">
        <f>AR4881-AR4882</f>
        <v/>
      </c>
    </row>
    <row r="4885">
      <c r="A4885" t="inlineStr">
        <is>
          <t>Total</t>
        </is>
      </c>
    </row>
    <row r="4886">
      <c r="A4886" t="inlineStr">
        <is>
          <t>Next year</t>
        </is>
      </c>
      <c r="C4886" t="inlineStr">
        <is>
          <t>Million</t>
        </is>
      </c>
      <c r="D4886" t="inlineStr">
        <is>
          <t>QQQQ</t>
        </is>
      </c>
      <c r="AR4886" t="n">
        <v>41828</v>
      </c>
    </row>
    <row r="4887">
      <c r="A4887" t="inlineStr">
        <is>
          <t>Next to next year</t>
        </is>
      </c>
      <c r="C4887" t="inlineStr">
        <is>
          <t>Million</t>
        </is>
      </c>
      <c r="D4887" t="inlineStr">
        <is>
          <t>QQQQ</t>
        </is>
      </c>
      <c r="AR4887" t="n">
        <v>35038</v>
      </c>
    </row>
    <row r="4888">
      <c r="A4888" t="inlineStr">
        <is>
          <t>Next 3rd year</t>
        </is>
      </c>
      <c r="C4888" t="inlineStr">
        <is>
          <t>Million</t>
        </is>
      </c>
      <c r="D4888" t="inlineStr">
        <is>
          <t>QQQQ</t>
        </is>
      </c>
      <c r="AR4888" t="n">
        <v>22149</v>
      </c>
    </row>
    <row r="4889">
      <c r="A4889" t="inlineStr">
        <is>
          <t>Next 4th year</t>
        </is>
      </c>
      <c r="C4889" t="inlineStr">
        <is>
          <t>Million</t>
        </is>
      </c>
      <c r="D4889" t="inlineStr">
        <is>
          <t>QQQQ</t>
        </is>
      </c>
      <c r="AR4889" t="n">
        <v>22298</v>
      </c>
    </row>
    <row r="4890">
      <c r="A4890" t="inlineStr">
        <is>
          <t>Next 5th year</t>
        </is>
      </c>
      <c r="C4890" t="inlineStr">
        <is>
          <t>Million</t>
        </is>
      </c>
      <c r="D4890" t="inlineStr">
        <is>
          <t>QQQQ</t>
        </is>
      </c>
      <c r="AR4890" t="n">
        <v>15540</v>
      </c>
    </row>
    <row r="4891">
      <c r="A4891" t="inlineStr">
        <is>
          <t>Thereafter</t>
        </is>
      </c>
      <c r="C4891" t="inlineStr">
        <is>
          <t>Million</t>
        </is>
      </c>
      <c r="D4891" t="inlineStr">
        <is>
          <t>QQQQ</t>
        </is>
      </c>
      <c r="AR4891" t="n">
        <v>52531</v>
      </c>
    </row>
    <row r="4892">
      <c r="A4892" t="inlineStr">
        <is>
          <t>Total principal repayments</t>
        </is>
      </c>
      <c r="C4892" t="inlineStr">
        <is>
          <t>Million</t>
        </is>
      </c>
      <c r="D4892" t="inlineStr">
        <is>
          <t>QQQQ</t>
        </is>
      </c>
      <c r="AR4892" t="n">
        <v>189384</v>
      </c>
    </row>
    <row r="4893">
      <c r="A4893" t="inlineStr">
        <is>
          <t>Total principal repayments-c</t>
        </is>
      </c>
      <c r="AR4893">
        <f>SUM(AR4886:AR4891)</f>
        <v/>
      </c>
    </row>
    <row r="4894">
      <c r="A4894" t="inlineStr">
        <is>
          <t>Sum check 1</t>
        </is>
      </c>
      <c r="AR4894">
        <f>AR4892-AR4893</f>
        <v/>
      </c>
    </row>
    <row r="4895">
      <c r="A4895" t="inlineStr">
        <is>
          <t>Sum check 2</t>
        </is>
      </c>
      <c r="AR4895">
        <f>AR4892-SUM(AR4877,AR4861,AR4845,AR4829)</f>
        <v/>
      </c>
    </row>
    <row r="4897">
      <c r="A4897" t="inlineStr">
        <is>
          <t>Deferred financing costs and other</t>
        </is>
      </c>
      <c r="C4897" t="inlineStr">
        <is>
          <t>Million</t>
        </is>
      </c>
      <c r="D4897" t="inlineStr">
        <is>
          <t>QQQQ</t>
        </is>
      </c>
      <c r="AR4897" t="n">
        <v>-1840</v>
      </c>
    </row>
    <row r="4898">
      <c r="A4898" t="inlineStr">
        <is>
          <t>Total</t>
        </is>
      </c>
      <c r="C4898" t="inlineStr">
        <is>
          <t>Million</t>
        </is>
      </c>
      <c r="D4898" t="inlineStr">
        <is>
          <t>QQQQ</t>
        </is>
      </c>
      <c r="AR4898" t="n">
        <v>187544</v>
      </c>
    </row>
    <row r="4899">
      <c r="A4899" t="inlineStr">
        <is>
          <t>Total-c</t>
        </is>
      </c>
      <c r="AR4899">
        <f>SUM(AR4897,AR4892)</f>
        <v/>
      </c>
    </row>
    <row r="4900">
      <c r="A4900" t="inlineStr">
        <is>
          <t>Sum check 1</t>
        </is>
      </c>
      <c r="AR4900">
        <f>AR4898-AR4899</f>
        <v/>
      </c>
    </row>
    <row r="4901">
      <c r="A4901" t="inlineStr">
        <is>
          <t>Sum check 2</t>
        </is>
      </c>
      <c r="AR4901">
        <f>AR4898-SUM(AR4882,AR4866,AR4850,AR4834)</f>
        <v/>
      </c>
    </row>
    <row r="4902">
      <c r="A4902" t="inlineStr">
        <is>
          <t>Link check</t>
        </is>
      </c>
      <c r="AR4902">
        <f>AR4898-AR2609</f>
        <v/>
      </c>
    </row>
    <row r="4904">
      <c r="A4904" t="inlineStr">
        <is>
          <t>Contractual obligations</t>
        </is>
      </c>
    </row>
    <row r="4905">
      <c r="A4905" t="inlineStr">
        <is>
          <t>Less than 1 year</t>
        </is>
      </c>
    </row>
    <row r="4906">
      <c r="A4906" t="inlineStr">
        <is>
          <t>Recourse obligations</t>
        </is>
      </c>
    </row>
    <row r="4907">
      <c r="A4907" t="inlineStr">
        <is>
          <t>Accounts payable and other</t>
        </is>
      </c>
      <c r="C4907" t="inlineStr">
        <is>
          <t>Million</t>
        </is>
      </c>
      <c r="D4907" t="inlineStr">
        <is>
          <t>QQQQ</t>
        </is>
      </c>
      <c r="AR4907" t="n">
        <v>3011</v>
      </c>
    </row>
    <row r="4908">
      <c r="A4908" t="inlineStr">
        <is>
          <t>Corporate borrowings</t>
        </is>
      </c>
      <c r="C4908" t="inlineStr">
        <is>
          <t>Million</t>
        </is>
      </c>
      <c r="D4908" t="inlineStr">
        <is>
          <t>QQQQ</t>
        </is>
      </c>
      <c r="AR4908" t="n">
        <v>484</v>
      </c>
    </row>
    <row r="4909">
      <c r="A4909" t="inlineStr">
        <is>
          <t>Non-recourse obligations</t>
        </is>
      </c>
    </row>
    <row r="4910">
      <c r="A4910" t="inlineStr">
        <is>
          <t>Property-specific borrowings</t>
        </is>
      </c>
      <c r="C4910" t="inlineStr">
        <is>
          <t>Million</t>
        </is>
      </c>
      <c r="D4910" t="inlineStr">
        <is>
          <t>QQQQ</t>
        </is>
      </c>
      <c r="AR4910" t="n">
        <v>41421</v>
      </c>
    </row>
    <row r="4911">
      <c r="A4911" t="inlineStr">
        <is>
          <t>Subsidiary borrowings</t>
        </is>
      </c>
      <c r="C4911" t="inlineStr">
        <is>
          <t>Million</t>
        </is>
      </c>
      <c r="D4911" t="inlineStr">
        <is>
          <t>QQQQ</t>
        </is>
      </c>
      <c r="AR4911" t="n">
        <v>1462</v>
      </c>
    </row>
    <row r="4912">
      <c r="A4912" t="inlineStr">
        <is>
          <t>Subsidiary equity obligations</t>
        </is>
      </c>
      <c r="C4912" t="inlineStr">
        <is>
          <t>Million</t>
        </is>
      </c>
      <c r="D4912" t="inlineStr">
        <is>
          <t>QQQQ</t>
        </is>
      </c>
      <c r="AR4912" t="n">
        <v>1187</v>
      </c>
    </row>
    <row r="4913">
      <c r="A4913" t="inlineStr">
        <is>
          <t>Lease obligations</t>
        </is>
      </c>
      <c r="C4913" t="inlineStr">
        <is>
          <t>Million</t>
        </is>
      </c>
      <c r="D4913" t="inlineStr">
        <is>
          <t>QQQQ</t>
        </is>
      </c>
      <c r="AR4913" t="n">
        <v>1186</v>
      </c>
    </row>
    <row r="4914">
      <c r="A4914" t="inlineStr">
        <is>
          <t>Accounts payable and other</t>
        </is>
      </c>
      <c r="C4914" t="inlineStr">
        <is>
          <t>Million</t>
        </is>
      </c>
      <c r="D4914" t="inlineStr">
        <is>
          <t>QQQQ</t>
        </is>
      </c>
      <c r="AR4914" t="n">
        <v>28428</v>
      </c>
    </row>
    <row r="4915">
      <c r="A4915" t="inlineStr">
        <is>
          <t>Commitments</t>
        </is>
      </c>
      <c r="C4915" t="inlineStr">
        <is>
          <t>Million</t>
        </is>
      </c>
      <c r="D4915" t="inlineStr">
        <is>
          <t>QQQQ</t>
        </is>
      </c>
      <c r="AR4915" t="n">
        <v>1737</v>
      </c>
    </row>
    <row r="4916">
      <c r="A4916" t="inlineStr">
        <is>
          <t>Interest expense</t>
        </is>
      </c>
    </row>
    <row r="4917">
      <c r="A4917" t="inlineStr">
        <is>
          <t>Non-recourse borrowings</t>
        </is>
      </c>
      <c r="C4917" t="inlineStr">
        <is>
          <t>Million</t>
        </is>
      </c>
      <c r="D4917" t="inlineStr">
        <is>
          <t>QQQQ</t>
        </is>
      </c>
      <c r="AR4917" t="n">
        <v>10597</v>
      </c>
    </row>
    <row r="4918">
      <c r="A4918" t="inlineStr">
        <is>
          <t>Subsidiary equity obligations</t>
        </is>
      </c>
      <c r="C4918" t="inlineStr">
        <is>
          <t>Million</t>
        </is>
      </c>
      <c r="D4918" t="inlineStr">
        <is>
          <t>QQQQ</t>
        </is>
      </c>
      <c r="AR4918" t="n">
        <v>152</v>
      </c>
    </row>
    <row r="4920">
      <c r="A4920" t="inlineStr">
        <is>
          <t>Between 1-3 years</t>
        </is>
      </c>
    </row>
    <row r="4921">
      <c r="A4921" t="inlineStr">
        <is>
          <t>Recourse obligations</t>
        </is>
      </c>
    </row>
    <row r="4922">
      <c r="A4922" t="inlineStr">
        <is>
          <t>Corporate borrowings</t>
        </is>
      </c>
      <c r="C4922" t="inlineStr">
        <is>
          <t>Million</t>
        </is>
      </c>
      <c r="D4922" t="inlineStr">
        <is>
          <t>QQQQ</t>
        </is>
      </c>
      <c r="AR4922" t="n">
        <v>1608</v>
      </c>
    </row>
    <row r="4923">
      <c r="A4923" t="inlineStr">
        <is>
          <t>Accounts payable and other</t>
        </is>
      </c>
      <c r="C4923" t="inlineStr">
        <is>
          <t>Million</t>
        </is>
      </c>
      <c r="D4923" t="inlineStr">
        <is>
          <t>QQQQ</t>
        </is>
      </c>
      <c r="AR4923" t="n">
        <v>114</v>
      </c>
    </row>
    <row r="4924">
      <c r="A4924" t="inlineStr">
        <is>
          <t>Interest expense</t>
        </is>
      </c>
    </row>
    <row r="4925">
      <c r="A4925" t="inlineStr">
        <is>
          <t>Corporate borrowings</t>
        </is>
      </c>
      <c r="C4925" t="inlineStr">
        <is>
          <t>Million</t>
        </is>
      </c>
      <c r="D4925" t="inlineStr">
        <is>
          <t>QQQQ</t>
        </is>
      </c>
      <c r="AR4925" t="n">
        <v>863</v>
      </c>
    </row>
    <row r="4927">
      <c r="A4927" t="inlineStr">
        <is>
          <t>Non-recourse obligations</t>
        </is>
      </c>
    </row>
    <row r="4928">
      <c r="A4928" t="inlineStr">
        <is>
          <t>Prinicpal repayments</t>
        </is>
      </c>
    </row>
    <row r="4929">
      <c r="A4929" t="inlineStr">
        <is>
          <t>Non-recourse borrowings of managed entities</t>
        </is>
      </c>
    </row>
    <row r="4930">
      <c r="A4930" t="inlineStr">
        <is>
          <t>Property-specific borrowings</t>
        </is>
      </c>
      <c r="C4930" t="inlineStr">
        <is>
          <t>Million</t>
        </is>
      </c>
      <c r="D4930" t="inlineStr">
        <is>
          <t>QQQQ</t>
        </is>
      </c>
      <c r="AR4930" t="n">
        <v>56633</v>
      </c>
    </row>
    <row r="4931">
      <c r="A4931" t="inlineStr">
        <is>
          <t>Subsidiary borrowings</t>
        </is>
      </c>
      <c r="C4931" t="inlineStr">
        <is>
          <t>Million</t>
        </is>
      </c>
      <c r="D4931" t="inlineStr">
        <is>
          <t>QQQQ</t>
        </is>
      </c>
      <c r="AR4931" t="n">
        <v>2093</v>
      </c>
    </row>
    <row r="4932">
      <c r="A4932" t="inlineStr">
        <is>
          <t>Subsidiary equity obligations</t>
        </is>
      </c>
      <c r="C4932" t="inlineStr">
        <is>
          <t>Million</t>
        </is>
      </c>
      <c r="D4932" t="inlineStr">
        <is>
          <t>QQQQ</t>
        </is>
      </c>
      <c r="AR4932" t="n">
        <v>746</v>
      </c>
    </row>
    <row r="4934">
      <c r="A4934" t="inlineStr">
        <is>
          <t>Accounts payable and other</t>
        </is>
      </c>
    </row>
    <row r="4935">
      <c r="A4935" t="inlineStr">
        <is>
          <t>Lease obligations</t>
        </is>
      </c>
      <c r="C4935" t="inlineStr">
        <is>
          <t>Million</t>
        </is>
      </c>
      <c r="D4935" t="inlineStr">
        <is>
          <t>QQQQ</t>
        </is>
      </c>
      <c r="AR4935" t="n">
        <v>1855</v>
      </c>
    </row>
    <row r="4936">
      <c r="A4936" t="inlineStr">
        <is>
          <t>Accounts payable and other</t>
        </is>
      </c>
      <c r="C4936" t="inlineStr">
        <is>
          <t>Million</t>
        </is>
      </c>
      <c r="D4936" t="inlineStr">
        <is>
          <t>QQQQ</t>
        </is>
      </c>
      <c r="AR4936" t="n">
        <v>4840</v>
      </c>
    </row>
    <row r="4937">
      <c r="A4937" t="inlineStr">
        <is>
          <t>Commiments</t>
        </is>
      </c>
      <c r="C4937" t="inlineStr">
        <is>
          <t>Million</t>
        </is>
      </c>
      <c r="D4937" t="inlineStr">
        <is>
          <t>QQQQ</t>
        </is>
      </c>
      <c r="AR4937" t="n">
        <v>540</v>
      </c>
    </row>
    <row r="4939">
      <c r="A4939" t="inlineStr">
        <is>
          <t>Interest expense</t>
        </is>
      </c>
    </row>
    <row r="4940">
      <c r="A4940" t="inlineStr">
        <is>
          <t>Non-recourse borrowings</t>
        </is>
      </c>
      <c r="C4940" t="inlineStr">
        <is>
          <t>Million</t>
        </is>
      </c>
      <c r="D4940" t="inlineStr">
        <is>
          <t>QQQQ</t>
        </is>
      </c>
      <c r="AR4940" t="n">
        <v>16016</v>
      </c>
    </row>
    <row r="4941">
      <c r="A4941" t="inlineStr">
        <is>
          <t>Subsidiary equity obligations</t>
        </is>
      </c>
      <c r="C4941" t="inlineStr">
        <is>
          <t>Million</t>
        </is>
      </c>
      <c r="D4941" t="inlineStr">
        <is>
          <t>QQQQ</t>
        </is>
      </c>
      <c r="AR4941" t="n">
        <v>273</v>
      </c>
    </row>
    <row r="4943">
      <c r="A4943" t="inlineStr">
        <is>
          <t>Between 4-5 years</t>
        </is>
      </c>
    </row>
    <row r="4944">
      <c r="A4944" t="inlineStr">
        <is>
          <t>Recourse obligations</t>
        </is>
      </c>
    </row>
    <row r="4945">
      <c r="A4945" t="inlineStr">
        <is>
          <t>Corporate borrowings</t>
        </is>
      </c>
      <c r="C4945" t="inlineStr">
        <is>
          <t>Million</t>
        </is>
      </c>
      <c r="D4945" t="inlineStr">
        <is>
          <t>QQQQ</t>
        </is>
      </c>
      <c r="AR4945" t="n">
        <v>1486</v>
      </c>
    </row>
    <row r="4946">
      <c r="A4946" t="inlineStr">
        <is>
          <t>Accounts payable and other</t>
        </is>
      </c>
      <c r="C4946" t="inlineStr">
        <is>
          <t>Million</t>
        </is>
      </c>
      <c r="D4946" t="inlineStr">
        <is>
          <t>QQQQ</t>
        </is>
      </c>
      <c r="AR4946" t="n">
        <v>52</v>
      </c>
    </row>
    <row r="4947">
      <c r="A4947" t="inlineStr">
        <is>
          <t>Interest expense</t>
        </is>
      </c>
    </row>
    <row r="4948">
      <c r="A4948" t="inlineStr">
        <is>
          <t>Corporate borrowings</t>
        </is>
      </c>
      <c r="C4948" t="inlineStr">
        <is>
          <t>Million</t>
        </is>
      </c>
      <c r="D4948" t="inlineStr">
        <is>
          <t>QQQQ</t>
        </is>
      </c>
      <c r="AR4948" t="n">
        <v>728</v>
      </c>
    </row>
    <row r="4950">
      <c r="A4950" t="inlineStr">
        <is>
          <t>Non-recourse obligations</t>
        </is>
      </c>
    </row>
    <row r="4951">
      <c r="A4951" t="inlineStr">
        <is>
          <t>Property-specific borrowings</t>
        </is>
      </c>
      <c r="C4951" t="inlineStr">
        <is>
          <t>Million</t>
        </is>
      </c>
      <c r="D4951" t="inlineStr">
        <is>
          <t>QQQQ</t>
        </is>
      </c>
      <c r="AR4951" t="n">
        <v>37470</v>
      </c>
    </row>
    <row r="4952">
      <c r="A4952" t="inlineStr">
        <is>
          <t>Subsidiary borrowings</t>
        </is>
      </c>
      <c r="C4952" t="inlineStr">
        <is>
          <t>Million</t>
        </is>
      </c>
      <c r="D4952" t="inlineStr">
        <is>
          <t>QQQQ</t>
        </is>
      </c>
      <c r="AR4952" t="n">
        <v>6649</v>
      </c>
    </row>
    <row r="4953">
      <c r="A4953" t="inlineStr">
        <is>
          <t>Subsidiary equity obligations</t>
        </is>
      </c>
      <c r="C4953" t="inlineStr">
        <is>
          <t>Million</t>
        </is>
      </c>
      <c r="D4953" t="inlineStr">
        <is>
          <t>QQQQ</t>
        </is>
      </c>
      <c r="AR4953" t="n">
        <v>553</v>
      </c>
    </row>
    <row r="4955">
      <c r="A4955" t="inlineStr">
        <is>
          <t>Accounts payable and other</t>
        </is>
      </c>
    </row>
    <row r="4956">
      <c r="A4956" t="inlineStr">
        <is>
          <t>Lease obligations</t>
        </is>
      </c>
      <c r="C4956" t="inlineStr">
        <is>
          <t>Million</t>
        </is>
      </c>
      <c r="D4956" t="inlineStr">
        <is>
          <t>QQQQ</t>
        </is>
      </c>
      <c r="AR4956" t="n">
        <v>1540</v>
      </c>
    </row>
    <row r="4957">
      <c r="A4957" t="inlineStr">
        <is>
          <t>Accounts payable and other</t>
        </is>
      </c>
      <c r="C4957" t="inlineStr">
        <is>
          <t>Million</t>
        </is>
      </c>
      <c r="D4957" t="inlineStr">
        <is>
          <t>QQQQ</t>
        </is>
      </c>
      <c r="AR4957" t="n">
        <v>1231</v>
      </c>
    </row>
    <row r="4958">
      <c r="A4958" t="inlineStr">
        <is>
          <t>Commiments</t>
        </is>
      </c>
      <c r="C4958" t="inlineStr">
        <is>
          <t>Million</t>
        </is>
      </c>
      <c r="D4958" t="inlineStr">
        <is>
          <t>QQQQ</t>
        </is>
      </c>
      <c r="AR4958" t="n">
        <v>192</v>
      </c>
    </row>
    <row r="4959">
      <c r="A4959" t="inlineStr">
        <is>
          <t>Interest expense</t>
        </is>
      </c>
    </row>
    <row r="4960">
      <c r="A4960" t="inlineStr">
        <is>
          <t>Non-recourse borrowings</t>
        </is>
      </c>
      <c r="C4960" t="inlineStr">
        <is>
          <t>Million</t>
        </is>
      </c>
      <c r="D4960" t="inlineStr">
        <is>
          <t>QQQQ</t>
        </is>
      </c>
      <c r="AR4960" t="n">
        <v>11432</v>
      </c>
    </row>
    <row r="4961">
      <c r="A4961" t="inlineStr">
        <is>
          <t>Subsidiary equity obligations</t>
        </is>
      </c>
      <c r="C4961" t="inlineStr">
        <is>
          <t>Million</t>
        </is>
      </c>
      <c r="D4961" t="inlineStr">
        <is>
          <t>QQQQ</t>
        </is>
      </c>
      <c r="AR4961" t="n">
        <v>182</v>
      </c>
    </row>
    <row r="4963">
      <c r="A4963" t="inlineStr">
        <is>
          <t>After 5 years</t>
        </is>
      </c>
    </row>
    <row r="4964">
      <c r="A4964" t="inlineStr">
        <is>
          <t>Recourse obligations</t>
        </is>
      </c>
    </row>
    <row r="4965">
      <c r="A4965" t="inlineStr">
        <is>
          <t>Corporate borrowings</t>
        </is>
      </c>
      <c r="C4965" t="inlineStr">
        <is>
          <t>Million</t>
        </is>
      </c>
      <c r="D4965" t="inlineStr">
        <is>
          <t>QQQQ</t>
        </is>
      </c>
      <c r="AR4965" t="n">
        <v>8296</v>
      </c>
    </row>
    <row r="4966">
      <c r="A4966" t="inlineStr">
        <is>
          <t>Accounts payable and other</t>
        </is>
      </c>
      <c r="C4966" t="inlineStr">
        <is>
          <t>Million</t>
        </is>
      </c>
      <c r="D4966" t="inlineStr">
        <is>
          <t>QQQQ</t>
        </is>
      </c>
      <c r="AR4966" t="n">
        <v>2808</v>
      </c>
    </row>
    <row r="4967">
      <c r="A4967" t="inlineStr">
        <is>
          <t>Interest expense</t>
        </is>
      </c>
    </row>
    <row r="4968">
      <c r="A4968" t="inlineStr">
        <is>
          <t>Corporate borrowings</t>
        </is>
      </c>
      <c r="C4968" t="inlineStr">
        <is>
          <t>Million</t>
        </is>
      </c>
      <c r="D4968" t="inlineStr">
        <is>
          <t>QQQQ</t>
        </is>
      </c>
      <c r="AR4968" t="n">
        <v>3916</v>
      </c>
    </row>
    <row r="4970">
      <c r="A4970" t="inlineStr">
        <is>
          <t>Non-recourse obligations</t>
        </is>
      </c>
    </row>
    <row r="4971">
      <c r="A4971" t="inlineStr">
        <is>
          <t>Principal repayments</t>
        </is>
      </c>
    </row>
    <row r="4972">
      <c r="A4972" t="inlineStr">
        <is>
          <t>Non-recourse borrowings of managed entities</t>
        </is>
      </c>
    </row>
    <row r="4973">
      <c r="A4973" t="inlineStr">
        <is>
          <t>Property-specific borrowings</t>
        </is>
      </c>
      <c r="C4973" t="inlineStr">
        <is>
          <t>Million</t>
        </is>
      </c>
      <c r="D4973" t="inlineStr">
        <is>
          <t>QQQQ</t>
        </is>
      </c>
      <c r="AR4973" t="n">
        <v>52020</v>
      </c>
    </row>
    <row r="4974">
      <c r="A4974" t="inlineStr">
        <is>
          <t>Subsidiary borrowings</t>
        </is>
      </c>
      <c r="C4974" t="inlineStr">
        <is>
          <t>Million</t>
        </is>
      </c>
      <c r="D4974" t="inlineStr">
        <is>
          <t>QQQQ</t>
        </is>
      </c>
      <c r="AR4974" t="n">
        <v>4936</v>
      </c>
    </row>
    <row r="4975">
      <c r="A4975" t="inlineStr">
        <is>
          <t>Subsidiary equity obligations</t>
        </is>
      </c>
      <c r="C4975" t="inlineStr">
        <is>
          <t>Million</t>
        </is>
      </c>
      <c r="D4975" t="inlineStr">
        <is>
          <t>QQQQ</t>
        </is>
      </c>
      <c r="AR4975" t="n">
        <v>1702</v>
      </c>
    </row>
    <row r="4977">
      <c r="A4977" t="inlineStr">
        <is>
          <t>Lease obligations</t>
        </is>
      </c>
      <c r="C4977" t="inlineStr">
        <is>
          <t>Million</t>
        </is>
      </c>
      <c r="D4977" t="inlineStr">
        <is>
          <t>QQQQ</t>
        </is>
      </c>
      <c r="AR4977" t="n">
        <v>13192</v>
      </c>
    </row>
    <row r="4978">
      <c r="A4978" t="inlineStr">
        <is>
          <t>Accounts payable and other</t>
        </is>
      </c>
      <c r="C4978" t="inlineStr">
        <is>
          <t>Million</t>
        </is>
      </c>
      <c r="D4978" t="inlineStr">
        <is>
          <t>QQQQ</t>
        </is>
      </c>
      <c r="AR4978" t="n">
        <v>4485</v>
      </c>
    </row>
    <row r="4979">
      <c r="A4979" t="inlineStr">
        <is>
          <t>Commitments</t>
        </is>
      </c>
      <c r="C4979" t="inlineStr">
        <is>
          <t>Million</t>
        </is>
      </c>
      <c r="D4979" t="inlineStr">
        <is>
          <t>QQQQ</t>
        </is>
      </c>
      <c r="AR4979" t="n">
        <v>308</v>
      </c>
    </row>
    <row r="4980">
      <c r="A4980" t="inlineStr">
        <is>
          <t>Interest expense</t>
        </is>
      </c>
    </row>
    <row r="4981">
      <c r="A4981" t="inlineStr">
        <is>
          <t>Non-recourse borrowings</t>
        </is>
      </c>
      <c r="C4981" t="inlineStr">
        <is>
          <t>Million</t>
        </is>
      </c>
      <c r="D4981" t="inlineStr">
        <is>
          <t>QQQQ</t>
        </is>
      </c>
      <c r="AR4981" t="n">
        <v>18320</v>
      </c>
    </row>
    <row r="4982">
      <c r="A4982" t="inlineStr">
        <is>
          <t>Subsidiary equity obligtations</t>
        </is>
      </c>
      <c r="C4982" t="inlineStr">
        <is>
          <t>Million</t>
        </is>
      </c>
      <c r="D4982" t="inlineStr">
        <is>
          <t>QQQQ</t>
        </is>
      </c>
      <c r="AR4982" t="n">
        <v>563</v>
      </c>
    </row>
    <row r="4984">
      <c r="A4984" t="inlineStr">
        <is>
          <t>Total</t>
        </is>
      </c>
    </row>
    <row r="4985">
      <c r="A4985" t="inlineStr">
        <is>
          <t>Recourse obligations</t>
        </is>
      </c>
    </row>
    <row r="4986">
      <c r="A4986" t="inlineStr">
        <is>
          <t>Corporate borrowings</t>
        </is>
      </c>
      <c r="C4986" t="inlineStr">
        <is>
          <t>Million</t>
        </is>
      </c>
      <c r="D4986" t="inlineStr">
        <is>
          <t>QQQQ</t>
        </is>
      </c>
      <c r="AR4986" t="n">
        <v>11390</v>
      </c>
    </row>
    <row r="4987">
      <c r="A4987" t="inlineStr">
        <is>
          <t>Corporate borrowings-c</t>
        </is>
      </c>
      <c r="AR4987">
        <f>SUM(AR4965,AR4945,AR4922)</f>
        <v/>
      </c>
    </row>
    <row r="4988">
      <c r="A4988" t="inlineStr">
        <is>
          <t>Sum check</t>
        </is>
      </c>
      <c r="AR4988">
        <f>AR4986-AR4987</f>
        <v/>
      </c>
    </row>
    <row r="4990">
      <c r="A4990" t="inlineStr">
        <is>
          <t>Accounts payable and other</t>
        </is>
      </c>
      <c r="C4990" t="inlineStr">
        <is>
          <t>Million</t>
        </is>
      </c>
      <c r="D4990" t="inlineStr">
        <is>
          <t>QQQQ</t>
        </is>
      </c>
      <c r="AR4990" t="n">
        <v>5985</v>
      </c>
    </row>
    <row r="4991">
      <c r="A4991" t="inlineStr">
        <is>
          <t>Accounts payable and other-c</t>
        </is>
      </c>
      <c r="AR4991">
        <f>SUM(AR4966,AR4946,AR4923,AR4907)</f>
        <v/>
      </c>
    </row>
    <row r="4992">
      <c r="A4992" t="inlineStr">
        <is>
          <t>Sum check</t>
        </is>
      </c>
      <c r="AR4992">
        <f>AR4990-AR4991</f>
        <v/>
      </c>
    </row>
    <row r="4994">
      <c r="A4994" t="inlineStr">
        <is>
          <t>Interest expense</t>
        </is>
      </c>
    </row>
    <row r="4995">
      <c r="A4995" t="inlineStr">
        <is>
          <t>Corporate borrowings</t>
        </is>
      </c>
      <c r="C4995" t="inlineStr">
        <is>
          <t>Million</t>
        </is>
      </c>
      <c r="D4995" t="inlineStr">
        <is>
          <t>QQQQ</t>
        </is>
      </c>
      <c r="AR4995" t="n">
        <v>5991</v>
      </c>
    </row>
    <row r="4996">
      <c r="A4996" t="inlineStr">
        <is>
          <t>Corporate borrowings-c</t>
        </is>
      </c>
      <c r="AR4996">
        <f>SUM(AR4968,AR4948,AR4925,AR4908)</f>
        <v/>
      </c>
    </row>
    <row r="4997">
      <c r="A4997" t="inlineStr">
        <is>
          <t>Sum check</t>
        </is>
      </c>
      <c r="AR4997">
        <f>AR4995-AR4996</f>
        <v/>
      </c>
    </row>
    <row r="4999">
      <c r="A4999" t="inlineStr">
        <is>
          <t>Non-recourse obligations</t>
        </is>
      </c>
    </row>
    <row r="5000">
      <c r="A5000" t="inlineStr">
        <is>
          <t>Principal repayments</t>
        </is>
      </c>
    </row>
    <row r="5001">
      <c r="A5001" t="inlineStr">
        <is>
          <t>Property-specific borrowings</t>
        </is>
      </c>
      <c r="C5001" t="inlineStr">
        <is>
          <t>Million</t>
        </is>
      </c>
      <c r="D5001" t="inlineStr">
        <is>
          <t>QQQQ</t>
        </is>
      </c>
      <c r="AR5001" t="n">
        <v>187544</v>
      </c>
    </row>
    <row r="5002">
      <c r="A5002" t="inlineStr">
        <is>
          <t>Property-specific borrowings-c</t>
        </is>
      </c>
      <c r="AR5002">
        <f>SUM(AR4973,AR4951,AR4930,AR4910)</f>
        <v/>
      </c>
    </row>
    <row r="5003">
      <c r="A5003" t="inlineStr">
        <is>
          <t>Sum check</t>
        </is>
      </c>
      <c r="AR5003">
        <f>AR5001-AR5002</f>
        <v/>
      </c>
    </row>
    <row r="5005">
      <c r="A5005" t="inlineStr">
        <is>
          <t>Subsidiary borrowings</t>
        </is>
      </c>
      <c r="C5005" t="inlineStr">
        <is>
          <t>Million</t>
        </is>
      </c>
      <c r="D5005" t="inlineStr">
        <is>
          <t>QQQQ</t>
        </is>
      </c>
      <c r="AR5005" t="n">
        <v>15140</v>
      </c>
    </row>
    <row r="5006">
      <c r="A5006" t="inlineStr">
        <is>
          <t>Subsidiary borrowings-c</t>
        </is>
      </c>
      <c r="AR5006">
        <f>SUM(AR4974,AR4952,AR4931,AR4911)</f>
        <v/>
      </c>
    </row>
    <row r="5007">
      <c r="A5007" t="inlineStr">
        <is>
          <t>Sum check</t>
        </is>
      </c>
      <c r="AR5007">
        <f>AR5005-AR5006</f>
        <v/>
      </c>
    </row>
    <row r="5009">
      <c r="A5009" t="inlineStr">
        <is>
          <t>Subsidiary equity obligations</t>
        </is>
      </c>
      <c r="C5009" t="inlineStr">
        <is>
          <t>Million</t>
        </is>
      </c>
      <c r="D5009" t="inlineStr">
        <is>
          <t>QQQQ</t>
        </is>
      </c>
      <c r="AR5009" t="n">
        <v>4188</v>
      </c>
    </row>
    <row r="5010">
      <c r="A5010" t="inlineStr">
        <is>
          <t>Subsidiary equity obligations-c</t>
        </is>
      </c>
      <c r="AR5010">
        <f>SUM(AR4975,AR4953,AR4932,AR4912)</f>
        <v/>
      </c>
    </row>
    <row r="5011">
      <c r="A5011" t="inlineStr">
        <is>
          <t>Sum check</t>
        </is>
      </c>
      <c r="AR5011">
        <f>AR5009-AR5010</f>
        <v/>
      </c>
    </row>
    <row r="5013">
      <c r="A5013" t="inlineStr">
        <is>
          <t>Accounts payable and other</t>
        </is>
      </c>
    </row>
    <row r="5014">
      <c r="A5014" t="inlineStr">
        <is>
          <t>Lease obligations</t>
        </is>
      </c>
      <c r="C5014" t="inlineStr">
        <is>
          <t>Million</t>
        </is>
      </c>
      <c r="D5014" t="inlineStr">
        <is>
          <t>QQQQ</t>
        </is>
      </c>
      <c r="AR5014" t="n">
        <v>17773</v>
      </c>
    </row>
    <row r="5015">
      <c r="A5015" t="inlineStr">
        <is>
          <t>Lease obligations-c</t>
        </is>
      </c>
      <c r="AR5015">
        <f>SUM(AR4977,AR4956,AR4935,AR4913)</f>
        <v/>
      </c>
    </row>
    <row r="5016">
      <c r="A5016" t="inlineStr">
        <is>
          <t>Sum check</t>
        </is>
      </c>
      <c r="AR5016">
        <f>AR5014-AR5015</f>
        <v/>
      </c>
    </row>
    <row r="5018">
      <c r="A5018" t="inlineStr">
        <is>
          <t>Accounts payable and other</t>
        </is>
      </c>
      <c r="C5018" t="inlineStr">
        <is>
          <t>Million</t>
        </is>
      </c>
      <c r="D5018" t="inlineStr">
        <is>
          <t>QQQQ</t>
        </is>
      </c>
      <c r="AR5018" t="n">
        <v>38984</v>
      </c>
    </row>
    <row r="5019">
      <c r="A5019" t="inlineStr">
        <is>
          <t>Accounts payable and other-c</t>
        </is>
      </c>
      <c r="AR5019">
        <f>SUM(AR4978,AR4957,AR4936,AR4914)</f>
        <v/>
      </c>
    </row>
    <row r="5020">
      <c r="A5020" t="inlineStr">
        <is>
          <t>Sum check</t>
        </is>
      </c>
      <c r="AR5020">
        <f>AR5018-AR5019</f>
        <v/>
      </c>
    </row>
    <row r="5022">
      <c r="A5022" t="inlineStr">
        <is>
          <t>Commitments</t>
        </is>
      </c>
      <c r="C5022" t="inlineStr">
        <is>
          <t>Million</t>
        </is>
      </c>
      <c r="D5022" t="inlineStr">
        <is>
          <t>QQQQ</t>
        </is>
      </c>
      <c r="AR5022" t="n">
        <v>2777</v>
      </c>
    </row>
    <row r="5023">
      <c r="A5023" t="inlineStr">
        <is>
          <t>Commitments-c</t>
        </is>
      </c>
      <c r="AR5023">
        <f>SUM(AR4979,AR4958,AR4937,AR4915)</f>
        <v/>
      </c>
    </row>
    <row r="5024">
      <c r="A5024" t="inlineStr">
        <is>
          <t>Sum check</t>
        </is>
      </c>
      <c r="AR5024">
        <f>AR5022-AR5023</f>
        <v/>
      </c>
    </row>
    <row r="5026">
      <c r="A5026" t="inlineStr">
        <is>
          <t>Interest expense</t>
        </is>
      </c>
    </row>
    <row r="5027">
      <c r="A5027" t="inlineStr">
        <is>
          <t>Non-recourse borrowings</t>
        </is>
      </c>
      <c r="C5027" t="inlineStr">
        <is>
          <t>Million</t>
        </is>
      </c>
      <c r="D5027" t="inlineStr">
        <is>
          <t>QQQQ</t>
        </is>
      </c>
      <c r="AR5027" t="n">
        <v>56365</v>
      </c>
    </row>
    <row r="5028">
      <c r="A5028" t="inlineStr">
        <is>
          <t>Non-recourse borrowings-c</t>
        </is>
      </c>
      <c r="AR5028">
        <f>SUM(AR4981,AR4960,AR4940,AR4917)</f>
        <v/>
      </c>
    </row>
    <row r="5029">
      <c r="A5029" t="inlineStr">
        <is>
          <t>Sum check</t>
        </is>
      </c>
      <c r="AR5029">
        <f>AR5027-AR5028</f>
        <v/>
      </c>
    </row>
    <row r="5031">
      <c r="A5031" t="inlineStr">
        <is>
          <t>Subsidiary equity obligations</t>
        </is>
      </c>
      <c r="C5031" t="inlineStr">
        <is>
          <t>Million</t>
        </is>
      </c>
      <c r="D5031" t="inlineStr">
        <is>
          <t>QQQQ</t>
        </is>
      </c>
      <c r="AR5031" t="n">
        <v>1170</v>
      </c>
    </row>
    <row r="5032">
      <c r="A5032" t="inlineStr">
        <is>
          <t>Subsidiary equity obligations-c</t>
        </is>
      </c>
      <c r="AR5032">
        <f>SUM(AR4982,AR4961,AR4941,AR4918)</f>
        <v/>
      </c>
    </row>
    <row r="5033">
      <c r="A5033" t="inlineStr">
        <is>
          <t>Sum check</t>
        </is>
      </c>
      <c r="AR5033">
        <f>AR5031-AR5032</f>
        <v/>
      </c>
    </row>
    <row r="5035">
      <c r="A5035" t="inlineStr">
        <is>
          <t>Countries</t>
        </is>
      </c>
      <c r="C5035" t="inlineStr">
        <is>
          <t>Actual</t>
        </is>
      </c>
      <c r="D5035" t="inlineStr">
        <is>
          <t>QQQQ</t>
        </is>
      </c>
      <c r="I5035" t="n">
        <v>30</v>
      </c>
      <c r="N5035" t="n">
        <v>30</v>
      </c>
      <c r="S5035" t="n">
        <v>30</v>
      </c>
      <c r="U5035" t="n">
        <v>30</v>
      </c>
      <c r="V5035" t="n">
        <v>30</v>
      </c>
      <c r="W5035" t="n">
        <v>30</v>
      </c>
      <c r="X5035" t="n">
        <v>30</v>
      </c>
      <c r="Z5035" t="n">
        <v>30</v>
      </c>
      <c r="AA5035" t="n">
        <v>30</v>
      </c>
      <c r="AB5035" t="n">
        <v>30</v>
      </c>
      <c r="AC5035" t="n">
        <v>30</v>
      </c>
      <c r="AE5035" t="n">
        <v>30</v>
      </c>
      <c r="AF5035" t="n">
        <v>30</v>
      </c>
      <c r="AG5035" t="n">
        <v>30</v>
      </c>
      <c r="AH5035" t="n">
        <v>30</v>
      </c>
      <c r="AJ5035" t="n">
        <v>30</v>
      </c>
      <c r="AK5035" t="n">
        <v>30</v>
      </c>
      <c r="AL5035" t="n">
        <v>30</v>
      </c>
      <c r="AM5035" t="n">
        <v>30</v>
      </c>
      <c r="AO5035" t="n">
        <v>30</v>
      </c>
      <c r="AP5035" t="n">
        <v>30</v>
      </c>
      <c r="AQ5035" t="n">
        <v>30</v>
      </c>
      <c r="AR5035" t="n">
        <v>30</v>
      </c>
      <c r="AT5035" t="n">
        <v>30</v>
      </c>
    </row>
    <row r="5036">
      <c r="A5036" t="inlineStr">
        <is>
          <t>Employees within asset management business</t>
        </is>
      </c>
      <c r="C5036" t="inlineStr">
        <is>
          <t>Actual</t>
        </is>
      </c>
      <c r="D5036" t="inlineStr">
        <is>
          <t>QQQQ</t>
        </is>
      </c>
      <c r="U5036" t="n">
        <v>1200</v>
      </c>
      <c r="V5036" t="n">
        <v>1200</v>
      </c>
      <c r="W5036" t="n">
        <v>1200</v>
      </c>
    </row>
    <row r="5037">
      <c r="A5037" t="inlineStr">
        <is>
          <t>Investment professionals</t>
        </is>
      </c>
      <c r="C5037" t="inlineStr">
        <is>
          <t>Actual</t>
        </is>
      </c>
      <c r="D5037" t="inlineStr">
        <is>
          <t>QQQQ</t>
        </is>
      </c>
      <c r="I5037" t="n">
        <v>700</v>
      </c>
      <c r="N5037" t="n">
        <v>700</v>
      </c>
      <c r="S5037" t="n">
        <v>750</v>
      </c>
      <c r="X5037" t="n">
        <v>750</v>
      </c>
      <c r="AC5037" t="n">
        <v>1000</v>
      </c>
      <c r="AH5037" t="n">
        <v>1000</v>
      </c>
      <c r="AM5037" t="n">
        <v>1000</v>
      </c>
    </row>
    <row r="5038">
      <c r="A5038" t="inlineStr">
        <is>
          <t>Investment and asset management professionals</t>
        </is>
      </c>
      <c r="C5038" t="inlineStr">
        <is>
          <t>Actual</t>
        </is>
      </c>
      <c r="D5038" t="inlineStr">
        <is>
          <t>QQQQ</t>
        </is>
      </c>
      <c r="AP5038" s="3" t="n">
        <v>2000</v>
      </c>
      <c r="AR5038" t="n">
        <v>2500</v>
      </c>
    </row>
    <row r="5040">
      <c r="A5040" t="inlineStr">
        <is>
          <t>Accumulated unrealized carried interest</t>
        </is>
      </c>
    </row>
    <row r="5041">
      <c r="A5041" t="inlineStr">
        <is>
          <t>Real estate</t>
        </is>
      </c>
      <c r="C5041" t="inlineStr">
        <is>
          <t>Million</t>
        </is>
      </c>
      <c r="D5041" t="inlineStr">
        <is>
          <t>QQQQ</t>
        </is>
      </c>
      <c r="I5041" t="n">
        <v>345</v>
      </c>
      <c r="N5041" t="n">
        <v>503</v>
      </c>
      <c r="P5041" t="n">
        <v>575</v>
      </c>
      <c r="Q5041" t="n">
        <v>666</v>
      </c>
      <c r="R5041" t="n">
        <v>860</v>
      </c>
      <c r="S5041" t="n">
        <v>904</v>
      </c>
      <c r="U5041" t="n">
        <v>1097</v>
      </c>
      <c r="V5041" t="n">
        <v>1155</v>
      </c>
      <c r="W5041" t="n">
        <v>1169</v>
      </c>
      <c r="X5041" t="n">
        <v>1087</v>
      </c>
      <c r="Z5041" t="n">
        <v>1060</v>
      </c>
      <c r="AA5041" t="n">
        <v>906</v>
      </c>
      <c r="AB5041" t="n">
        <v>1035</v>
      </c>
      <c r="AC5041" t="n">
        <v>986</v>
      </c>
      <c r="AE5041" t="n">
        <v>956</v>
      </c>
      <c r="AF5041" t="n">
        <v>640</v>
      </c>
      <c r="AG5041" t="n">
        <v>751</v>
      </c>
      <c r="AH5041" t="n">
        <v>855</v>
      </c>
      <c r="AJ5041" t="n">
        <v>1011</v>
      </c>
      <c r="AK5041" t="n">
        <v>1193</v>
      </c>
      <c r="AL5041" t="n">
        <v>1591</v>
      </c>
      <c r="AM5041" t="n">
        <v>2147</v>
      </c>
      <c r="AO5041" t="n">
        <v>2400</v>
      </c>
      <c r="AP5041" t="n">
        <v>2504</v>
      </c>
      <c r="AQ5041" t="n">
        <v>2552</v>
      </c>
      <c r="AR5041" t="n">
        <v>2573</v>
      </c>
    </row>
    <row r="5042">
      <c r="A5042" t="inlineStr">
        <is>
          <t>Infrastructure</t>
        </is>
      </c>
      <c r="C5042" t="inlineStr">
        <is>
          <t>Million</t>
        </is>
      </c>
      <c r="D5042" t="inlineStr">
        <is>
          <t>QQQQ</t>
        </is>
      </c>
      <c r="I5042" t="n">
        <v>204</v>
      </c>
      <c r="N5042" t="n">
        <v>348</v>
      </c>
      <c r="P5042" t="n">
        <v>427</v>
      </c>
      <c r="Q5042" t="n">
        <v>479</v>
      </c>
      <c r="R5042" t="n">
        <v>506</v>
      </c>
      <c r="S5042" t="n">
        <v>559</v>
      </c>
      <c r="U5042" t="n">
        <v>690</v>
      </c>
      <c r="V5042" t="n">
        <v>683</v>
      </c>
      <c r="W5042" t="n">
        <v>708</v>
      </c>
      <c r="X5042" t="n">
        <v>725</v>
      </c>
      <c r="Z5042" t="n">
        <v>896</v>
      </c>
      <c r="AA5042" t="n">
        <v>992</v>
      </c>
      <c r="AB5042" t="n">
        <v>1096</v>
      </c>
      <c r="AC5042" t="n">
        <v>1175</v>
      </c>
      <c r="AE5042" t="n">
        <v>970</v>
      </c>
      <c r="AF5042" t="n">
        <v>1095</v>
      </c>
      <c r="AG5042" t="n">
        <v>1288</v>
      </c>
      <c r="AH5042" t="n">
        <v>1492</v>
      </c>
      <c r="AJ5042" t="n">
        <v>1731</v>
      </c>
      <c r="AK5042" t="n">
        <v>1825</v>
      </c>
      <c r="AL5042" t="n">
        <v>1851</v>
      </c>
      <c r="AM5042" t="n">
        <v>2064</v>
      </c>
      <c r="AO5042" t="n">
        <v>2337</v>
      </c>
      <c r="AP5042" t="n">
        <v>2585</v>
      </c>
      <c r="AQ5042" t="n">
        <v>2638</v>
      </c>
      <c r="AR5042" t="n">
        <v>2777</v>
      </c>
    </row>
    <row r="5043">
      <c r="A5043" t="inlineStr">
        <is>
          <t>Private equity</t>
        </is>
      </c>
      <c r="C5043" t="inlineStr">
        <is>
          <t>Million</t>
        </is>
      </c>
      <c r="D5043" t="inlineStr">
        <is>
          <t>QQQQ</t>
        </is>
      </c>
      <c r="I5043" t="n">
        <v>109</v>
      </c>
      <c r="N5043" t="n">
        <v>47</v>
      </c>
      <c r="P5043" t="n">
        <v>62</v>
      </c>
      <c r="Q5043" t="n">
        <v>74</v>
      </c>
      <c r="R5043" t="n">
        <v>195</v>
      </c>
      <c r="S5043" t="n">
        <v>616</v>
      </c>
      <c r="U5043" t="n">
        <v>629</v>
      </c>
      <c r="V5043" t="n">
        <v>689</v>
      </c>
      <c r="W5043" t="n">
        <v>735</v>
      </c>
      <c r="X5043" t="n">
        <v>674</v>
      </c>
      <c r="Z5043" t="n">
        <v>743</v>
      </c>
      <c r="AA5043" t="n">
        <v>639</v>
      </c>
      <c r="AB5043" t="n">
        <v>647</v>
      </c>
      <c r="AC5043" t="n">
        <v>596</v>
      </c>
      <c r="AE5043" t="n">
        <v>565</v>
      </c>
      <c r="AF5043" t="n">
        <v>552</v>
      </c>
      <c r="AG5043" t="n">
        <v>752</v>
      </c>
      <c r="AH5043" t="n">
        <v>599</v>
      </c>
      <c r="AJ5043" t="n">
        <v>715</v>
      </c>
      <c r="AK5043" t="n">
        <v>879</v>
      </c>
      <c r="AL5043" t="n">
        <v>923</v>
      </c>
      <c r="AM5043" t="n">
        <v>1027</v>
      </c>
      <c r="AO5043" t="n">
        <v>1044</v>
      </c>
      <c r="AP5043" t="n">
        <v>944</v>
      </c>
      <c r="AQ5043" t="n">
        <v>894</v>
      </c>
      <c r="AR5043" t="n">
        <v>851</v>
      </c>
    </row>
    <row r="5044">
      <c r="A5044" t="inlineStr">
        <is>
          <t>Credit and other</t>
        </is>
      </c>
      <c r="C5044" t="inlineStr">
        <is>
          <t>Million</t>
        </is>
      </c>
      <c r="D5044" t="inlineStr">
        <is>
          <t>QQQQ</t>
        </is>
      </c>
      <c r="AB5044" t="n">
        <v>824</v>
      </c>
      <c r="AC5044" t="n">
        <v>890</v>
      </c>
      <c r="AE5044" t="n">
        <v>673</v>
      </c>
      <c r="AF5044" t="n">
        <v>645</v>
      </c>
      <c r="AG5044" t="n">
        <v>728</v>
      </c>
      <c r="AH5044" t="n">
        <v>1078</v>
      </c>
      <c r="AJ5044" t="n">
        <v>1210</v>
      </c>
      <c r="AK5044" t="n">
        <v>1432</v>
      </c>
      <c r="AL5044" t="n">
        <v>1532</v>
      </c>
      <c r="AM5044" t="n">
        <v>1547</v>
      </c>
      <c r="AO5044" t="n">
        <v>1615</v>
      </c>
      <c r="AP5044" t="n">
        <v>1664</v>
      </c>
      <c r="AQ5044" t="n">
        <v>1740</v>
      </c>
      <c r="AR5044" t="n">
        <v>1882</v>
      </c>
    </row>
    <row r="5045">
      <c r="A5045" t="inlineStr">
        <is>
          <t>Accumulated unrealized carried interest</t>
        </is>
      </c>
      <c r="C5045" t="inlineStr">
        <is>
          <t>Million</t>
        </is>
      </c>
      <c r="D5045" t="inlineStr">
        <is>
          <t>QQQQ</t>
        </is>
      </c>
      <c r="I5045" t="n">
        <v>658</v>
      </c>
      <c r="N5045" t="n">
        <v>898</v>
      </c>
      <c r="P5045" t="n">
        <v>1064</v>
      </c>
      <c r="Q5045" t="n">
        <v>1219</v>
      </c>
      <c r="R5045" t="n">
        <v>1561</v>
      </c>
      <c r="S5045" t="n">
        <v>2079</v>
      </c>
      <c r="U5045" t="n">
        <v>2416</v>
      </c>
      <c r="V5045" t="n">
        <v>2527</v>
      </c>
      <c r="W5045" t="n">
        <v>2612</v>
      </c>
      <c r="X5045" t="n">
        <v>2486</v>
      </c>
      <c r="Z5045" t="n">
        <v>2699</v>
      </c>
      <c r="AA5045" t="n">
        <v>2537</v>
      </c>
      <c r="AB5045" t="n">
        <v>3602</v>
      </c>
      <c r="AC5045" t="n">
        <v>3647</v>
      </c>
      <c r="AE5045" t="n">
        <v>3164</v>
      </c>
      <c r="AF5045" t="n">
        <v>2932</v>
      </c>
      <c r="AG5045" t="n">
        <v>3519</v>
      </c>
      <c r="AH5045" t="n">
        <v>4024</v>
      </c>
      <c r="AJ5045" t="n">
        <v>4667</v>
      </c>
      <c r="AK5045" t="n">
        <v>5329</v>
      </c>
      <c r="AL5045" t="n">
        <v>5897</v>
      </c>
      <c r="AM5045" t="n">
        <v>6785</v>
      </c>
      <c r="AO5045" t="n">
        <v>7396</v>
      </c>
      <c r="AP5045" t="n">
        <v>7697</v>
      </c>
      <c r="AQ5045" t="n">
        <v>7824</v>
      </c>
      <c r="AR5045" t="n">
        <v>8083</v>
      </c>
    </row>
    <row r="5046">
      <c r="A5046" t="inlineStr">
        <is>
          <t>Accumulated unrealized carried interest-c</t>
        </is>
      </c>
      <c r="I5046">
        <f>SUM(I5041:I5044)</f>
        <v/>
      </c>
      <c r="N5046">
        <f>SUM(N5041:N5044)</f>
        <v/>
      </c>
      <c r="P5046">
        <f>SUM(P5041:P5044)</f>
        <v/>
      </c>
      <c r="Q5046">
        <f>SUM(Q5041:Q5044)</f>
        <v/>
      </c>
      <c r="R5046">
        <f>SUM(R5041:R5044)</f>
        <v/>
      </c>
      <c r="S5046">
        <f>SUM(S5041:S5044)</f>
        <v/>
      </c>
      <c r="U5046">
        <f>SUM(U5041:U5044)</f>
        <v/>
      </c>
      <c r="V5046">
        <f>SUM(V5041:V5044)</f>
        <v/>
      </c>
      <c r="W5046">
        <f>SUM(W5041:W5044)</f>
        <v/>
      </c>
      <c r="X5046">
        <f>SUM(X5041:X5044)</f>
        <v/>
      </c>
      <c r="Z5046">
        <f>SUM(Z5041:Z5044)</f>
        <v/>
      </c>
      <c r="AA5046">
        <f>SUM(AA5041:AA5044)</f>
        <v/>
      </c>
      <c r="AB5046">
        <f>SUM(AB5041:AB5044)</f>
        <v/>
      </c>
      <c r="AC5046">
        <f>SUM(AC5041:AC5044)</f>
        <v/>
      </c>
      <c r="AE5046">
        <f>SUM(AE5041:AE5044)</f>
        <v/>
      </c>
      <c r="AF5046">
        <f>SUM(AF5041:AF5044)</f>
        <v/>
      </c>
      <c r="AG5046">
        <f>SUM(AG5041:AG5044)</f>
        <v/>
      </c>
      <c r="AH5046">
        <f>SUM(AH5041:AH5044)</f>
        <v/>
      </c>
      <c r="AJ5046">
        <f>SUM(AJ5041:AJ5044)</f>
        <v/>
      </c>
      <c r="AK5046">
        <f>SUM(AK5041:AK5044)</f>
        <v/>
      </c>
      <c r="AL5046">
        <f>SUM(AL5041:AL5044)</f>
        <v/>
      </c>
      <c r="AM5046">
        <f>SUM(AM5041:AM5044)</f>
        <v/>
      </c>
      <c r="AO5046">
        <f>SUM(AO5041:AO5044)</f>
        <v/>
      </c>
      <c r="AP5046">
        <f>SUM(AP5041:AP5044)</f>
        <v/>
      </c>
      <c r="AQ5046">
        <f>SUM(AQ5041:AQ5044)</f>
        <v/>
      </c>
      <c r="AR5046">
        <f>SUM(AR5041:AR5044)</f>
        <v/>
      </c>
    </row>
    <row r="5047">
      <c r="A5047" t="inlineStr">
        <is>
          <t>Sum check</t>
        </is>
      </c>
      <c r="I5047">
        <f>I5045-I5046</f>
        <v/>
      </c>
      <c r="N5047">
        <f>N5045-N5046</f>
        <v/>
      </c>
      <c r="P5047">
        <f>P5045-P5046</f>
        <v/>
      </c>
      <c r="Q5047">
        <f>Q5045-Q5046</f>
        <v/>
      </c>
      <c r="R5047">
        <f>R5045-R5046</f>
        <v/>
      </c>
      <c r="S5047">
        <f>S5045-S5046</f>
        <v/>
      </c>
      <c r="U5047">
        <f>U5045-U5046</f>
        <v/>
      </c>
      <c r="V5047">
        <f>V5045-V5046</f>
        <v/>
      </c>
      <c r="W5047">
        <f>W5045-W5046</f>
        <v/>
      </c>
      <c r="X5047">
        <f>X5045-X5046</f>
        <v/>
      </c>
      <c r="Z5047">
        <f>Z5045-Z5046</f>
        <v/>
      </c>
      <c r="AA5047">
        <f>AA5045-AA5046</f>
        <v/>
      </c>
      <c r="AB5047">
        <f>AB5045-AB5046</f>
        <v/>
      </c>
      <c r="AC5047">
        <f>AC5045-AC5046</f>
        <v/>
      </c>
      <c r="AE5047">
        <f>AE5045-AE5046</f>
        <v/>
      </c>
      <c r="AF5047">
        <f>AF5045-AF5046</f>
        <v/>
      </c>
      <c r="AG5047">
        <f>AG5045-AG5046</f>
        <v/>
      </c>
      <c r="AH5047">
        <f>AH5045-AH5046</f>
        <v/>
      </c>
      <c r="AJ5047">
        <f>AJ5045-AJ5046</f>
        <v/>
      </c>
      <c r="AK5047">
        <f>AK5045-AK5046</f>
        <v/>
      </c>
      <c r="AL5047">
        <f>AL5045-AL5046</f>
        <v/>
      </c>
      <c r="AM5047">
        <f>AM5045-AM5046</f>
        <v/>
      </c>
      <c r="AO5047">
        <f>AO5045-AO5046</f>
        <v/>
      </c>
      <c r="AP5047">
        <f>AP5045-AP5046</f>
        <v/>
      </c>
      <c r="AQ5047">
        <f>AQ5045-AQ5046</f>
        <v/>
      </c>
      <c r="AR5047">
        <f>AR5045-AR5046</f>
        <v/>
      </c>
    </row>
    <row r="5049">
      <c r="A5049" t="inlineStr">
        <is>
          <t>Less associated expenses</t>
        </is>
      </c>
      <c r="C5049" t="inlineStr">
        <is>
          <t>Million</t>
        </is>
      </c>
      <c r="D5049" t="inlineStr">
        <is>
          <t>QQQQ</t>
        </is>
      </c>
      <c r="I5049" t="n">
        <v>-223</v>
      </c>
      <c r="N5049" t="n">
        <v>-322</v>
      </c>
      <c r="P5049" t="n">
        <v>-354</v>
      </c>
      <c r="Q5049" t="n">
        <v>-384</v>
      </c>
      <c r="R5049" t="n">
        <v>-479</v>
      </c>
      <c r="S5049" t="n">
        <v>-649</v>
      </c>
      <c r="U5049" t="n">
        <v>-760</v>
      </c>
      <c r="V5049" t="n">
        <v>-778</v>
      </c>
      <c r="W5049" t="n">
        <v>-803</v>
      </c>
      <c r="X5049" t="n">
        <v>-754</v>
      </c>
      <c r="Z5049" t="n">
        <v>-810</v>
      </c>
      <c r="AA5049" t="n">
        <v>-765</v>
      </c>
      <c r="AB5049" t="n">
        <v>-1244</v>
      </c>
      <c r="AC5049" t="n">
        <v>-1258</v>
      </c>
      <c r="AE5049" t="n">
        <v>-1069</v>
      </c>
      <c r="AF5049" t="n">
        <v>-1032</v>
      </c>
      <c r="AG5049" t="n">
        <v>-1238</v>
      </c>
      <c r="AH5049" t="n">
        <v>-1423</v>
      </c>
      <c r="AJ5049" t="n">
        <v>-1588</v>
      </c>
      <c r="AK5049" t="n">
        <v>-1823</v>
      </c>
      <c r="AL5049" t="n">
        <v>-1930</v>
      </c>
      <c r="AM5049" t="n">
        <v>-2066</v>
      </c>
      <c r="AO5049" t="n">
        <v>-2234</v>
      </c>
      <c r="AP5049" t="n">
        <v>-2298</v>
      </c>
      <c r="AQ5049" t="n">
        <v>-2341</v>
      </c>
      <c r="AR5049" t="n">
        <v>-2474</v>
      </c>
    </row>
    <row r="5050">
      <c r="A5050" t="inlineStr">
        <is>
          <t>Accumulated unrealized carried interest, net</t>
        </is>
      </c>
      <c r="C5050" t="inlineStr">
        <is>
          <t>Million</t>
        </is>
      </c>
      <c r="D5050" t="inlineStr">
        <is>
          <t>QQQQ</t>
        </is>
      </c>
      <c r="I5050" t="n">
        <v>435</v>
      </c>
      <c r="N5050" t="n">
        <v>576</v>
      </c>
      <c r="P5050" t="n">
        <v>710</v>
      </c>
      <c r="Q5050" t="n">
        <v>835</v>
      </c>
      <c r="R5050" t="n">
        <v>1082</v>
      </c>
      <c r="S5050" t="n">
        <v>1430</v>
      </c>
      <c r="U5050" t="n">
        <v>1656</v>
      </c>
      <c r="V5050" t="n">
        <v>1749</v>
      </c>
      <c r="W5050" t="n">
        <v>1809</v>
      </c>
      <c r="X5050" t="n">
        <v>1732</v>
      </c>
      <c r="Z5050" t="n">
        <v>1889</v>
      </c>
      <c r="AA5050" t="n">
        <v>1772</v>
      </c>
      <c r="AB5050" t="n">
        <v>2358</v>
      </c>
      <c r="AC5050" t="n">
        <v>2389</v>
      </c>
      <c r="AE5050" t="n">
        <v>2095</v>
      </c>
      <c r="AF5050" t="n">
        <v>1900</v>
      </c>
      <c r="AG5050" t="n">
        <v>2281</v>
      </c>
      <c r="AH5050" t="n">
        <v>2601</v>
      </c>
      <c r="AJ5050" t="n">
        <v>3079</v>
      </c>
      <c r="AK5050" t="n">
        <v>3506</v>
      </c>
      <c r="AL5050" t="n">
        <v>3967</v>
      </c>
      <c r="AM5050" t="n">
        <v>4719</v>
      </c>
      <c r="AO5050" t="n">
        <v>5162</v>
      </c>
      <c r="AP5050" t="n">
        <v>5399</v>
      </c>
      <c r="AQ5050" t="n">
        <v>5483</v>
      </c>
      <c r="AR5050" t="n">
        <v>5609</v>
      </c>
    </row>
    <row r="5051">
      <c r="A5051" t="inlineStr">
        <is>
          <t>Accumulated unrealized carried interest, net-c</t>
        </is>
      </c>
      <c r="I5051">
        <f>SUM(I5049,I5045)</f>
        <v/>
      </c>
      <c r="N5051">
        <f>SUM(N5049,N5045)</f>
        <v/>
      </c>
      <c r="P5051">
        <f>SUM(P5049,P5045)</f>
        <v/>
      </c>
      <c r="Q5051">
        <f>SUM(Q5049,Q5045)</f>
        <v/>
      </c>
      <c r="R5051">
        <f>SUM(R5049,R5045)</f>
        <v/>
      </c>
      <c r="S5051">
        <f>SUM(S5049,S5045)</f>
        <v/>
      </c>
      <c r="U5051">
        <f>SUM(U5049,U5045)</f>
        <v/>
      </c>
      <c r="V5051">
        <f>SUM(V5049,V5045)</f>
        <v/>
      </c>
      <c r="W5051">
        <f>SUM(W5049,W5045)</f>
        <v/>
      </c>
      <c r="X5051">
        <f>SUM(X5049,X5045)</f>
        <v/>
      </c>
      <c r="Z5051">
        <f>SUM(Z5049,Z5045)</f>
        <v/>
      </c>
      <c r="AA5051">
        <f>SUM(AA5049,AA5045)</f>
        <v/>
      </c>
      <c r="AB5051">
        <f>SUM(AB5049,AB5045)</f>
        <v/>
      </c>
      <c r="AC5051">
        <f>SUM(AC5049,AC5045)</f>
        <v/>
      </c>
      <c r="AE5051">
        <f>SUM(AE5049,AE5045)</f>
        <v/>
      </c>
      <c r="AF5051">
        <f>SUM(AF5049,AF5045)</f>
        <v/>
      </c>
      <c r="AG5051">
        <f>SUM(AG5049,AG5045)</f>
        <v/>
      </c>
      <c r="AH5051">
        <f>SUM(AH5049,AH5045)</f>
        <v/>
      </c>
      <c r="AJ5051">
        <f>SUM(AJ5049,AJ5045)</f>
        <v/>
      </c>
      <c r="AK5051">
        <f>SUM(AK5049,AK5045)</f>
        <v/>
      </c>
      <c r="AL5051">
        <f>SUM(AL5049,AL5045)</f>
        <v/>
      </c>
      <c r="AM5051">
        <f>SUM(AM5049,AM5045)</f>
        <v/>
      </c>
      <c r="AO5051">
        <f>SUM(AO5049,AO5045)</f>
        <v/>
      </c>
      <c r="AP5051">
        <f>SUM(AP5049,AP5045)</f>
        <v/>
      </c>
      <c r="AQ5051">
        <f>SUM(AQ5049,AQ5045)</f>
        <v/>
      </c>
      <c r="AR5051">
        <f>SUM(AR5049,AR5045)</f>
        <v/>
      </c>
    </row>
    <row r="5052">
      <c r="A5052" t="inlineStr">
        <is>
          <t>Sum check</t>
        </is>
      </c>
      <c r="I5052">
        <f>I5050-I5051</f>
        <v/>
      </c>
      <c r="N5052">
        <f>N5050-N5051</f>
        <v/>
      </c>
      <c r="P5052">
        <f>P5050-P5051</f>
        <v/>
      </c>
      <c r="Q5052">
        <f>Q5050-Q5051</f>
        <v/>
      </c>
      <c r="R5052">
        <f>R5050-R5051</f>
        <v/>
      </c>
      <c r="S5052">
        <f>S5050-S5051</f>
        <v/>
      </c>
      <c r="U5052">
        <f>U5050-U5051</f>
        <v/>
      </c>
      <c r="V5052">
        <f>V5050-V5051</f>
        <v/>
      </c>
      <c r="W5052">
        <f>W5050-W5051</f>
        <v/>
      </c>
      <c r="X5052">
        <f>X5050-X5051</f>
        <v/>
      </c>
      <c r="Z5052">
        <f>Z5050-Z5051</f>
        <v/>
      </c>
      <c r="AA5052">
        <f>AA5050-AA5051</f>
        <v/>
      </c>
      <c r="AB5052">
        <f>AB5050-AB5051</f>
        <v/>
      </c>
      <c r="AC5052">
        <f>AC5050-AC5051</f>
        <v/>
      </c>
      <c r="AE5052">
        <f>AE5050-AE5051</f>
        <v/>
      </c>
      <c r="AF5052">
        <f>AF5050-AF5051</f>
        <v/>
      </c>
      <c r="AG5052">
        <f>AG5050-AG5051</f>
        <v/>
      </c>
      <c r="AH5052">
        <f>AH5050-AH5051</f>
        <v/>
      </c>
      <c r="AJ5052">
        <f>AJ5050-AJ5051</f>
        <v/>
      </c>
      <c r="AK5052">
        <f>AK5050-AK5051</f>
        <v/>
      </c>
      <c r="AL5052">
        <f>AL5050-AL5051</f>
        <v/>
      </c>
      <c r="AM5052">
        <f>AM5050-AM5051</f>
        <v/>
      </c>
      <c r="AO5052">
        <f>AO5050-AO5051</f>
        <v/>
      </c>
      <c r="AP5052">
        <f>AP5050-AP5051</f>
        <v/>
      </c>
      <c r="AQ5052">
        <f>AQ5050-AQ5051</f>
        <v/>
      </c>
      <c r="AR5052">
        <f>AR5050-AR5051</f>
        <v/>
      </c>
    </row>
    <row r="5053">
      <c r="A5053" t="inlineStr">
        <is>
          <t>Link check</t>
        </is>
      </c>
      <c r="I5053">
        <f>I5050-I2429</f>
        <v/>
      </c>
      <c r="N5053">
        <f>N5050-N2429</f>
        <v/>
      </c>
      <c r="P5053">
        <f>P5050-P2429</f>
        <v/>
      </c>
      <c r="Q5053">
        <f>Q5050-Q2429</f>
        <v/>
      </c>
      <c r="R5053">
        <f>R5050-R2429</f>
        <v/>
      </c>
      <c r="S5053">
        <f>S5050-S2429</f>
        <v/>
      </c>
      <c r="U5053">
        <f>U5050-U2429</f>
        <v/>
      </c>
      <c r="V5053">
        <f>V5050-V2429</f>
        <v/>
      </c>
      <c r="W5053">
        <f>W5050-W2429</f>
        <v/>
      </c>
      <c r="X5053">
        <f>X5050-X2429</f>
        <v/>
      </c>
      <c r="Z5053">
        <f>Z5050-Z2429</f>
        <v/>
      </c>
      <c r="AA5053">
        <f>AA5050-AA2429</f>
        <v/>
      </c>
      <c r="AB5053">
        <f>AB5050-AB2429</f>
        <v/>
      </c>
      <c r="AC5053">
        <f>AC5050-AC2429</f>
        <v/>
      </c>
      <c r="AE5053">
        <f>AE5050-AE2429</f>
        <v/>
      </c>
      <c r="AF5053">
        <f>AF5050-AF2429</f>
        <v/>
      </c>
      <c r="AG5053">
        <f>AG5050-AG2429</f>
        <v/>
      </c>
      <c r="AH5053">
        <f>AH5050-AH2429</f>
        <v/>
      </c>
      <c r="AJ5053">
        <f>AJ5050-AJ2429</f>
        <v/>
      </c>
      <c r="AK5053">
        <f>AK5050-AK2429</f>
        <v/>
      </c>
      <c r="AL5053">
        <f>AL5050-AL2429</f>
        <v/>
      </c>
      <c r="AM5053">
        <f>AM5050-AM2429</f>
        <v/>
      </c>
      <c r="AO5053">
        <f>AO5050-AO2429</f>
        <v/>
      </c>
      <c r="AP5053">
        <f>AP5050-AP2429</f>
        <v/>
      </c>
      <c r="AQ5053">
        <f>AQ5050-AQ2429</f>
        <v/>
      </c>
      <c r="AR5053">
        <f>AR5050-AR2429</f>
        <v/>
      </c>
    </row>
    <row r="5055">
      <c r="A5055" t="inlineStr">
        <is>
          <t>Accounts payable and other</t>
        </is>
      </c>
    </row>
    <row r="5056">
      <c r="A5056" t="inlineStr">
        <is>
          <t>Accounts payable</t>
        </is>
      </c>
      <c r="C5056" t="inlineStr">
        <is>
          <t>Million</t>
        </is>
      </c>
      <c r="D5056" t="inlineStr">
        <is>
          <t>QQQQ</t>
        </is>
      </c>
      <c r="I5056" t="n">
        <v>5050</v>
      </c>
      <c r="N5056" t="n">
        <v>6028</v>
      </c>
      <c r="S5056" t="n">
        <v>5158</v>
      </c>
      <c r="X5056" t="n">
        <v>6873</v>
      </c>
      <c r="AC5056" t="n">
        <v>9583</v>
      </c>
      <c r="AH5056" t="n">
        <v>9543</v>
      </c>
      <c r="AM5056" t="n">
        <v>11258</v>
      </c>
      <c r="AR5056" t="n">
        <v>12743</v>
      </c>
    </row>
    <row r="5057">
      <c r="A5057" t="inlineStr">
        <is>
          <t>Provisions</t>
        </is>
      </c>
      <c r="C5057" t="inlineStr">
        <is>
          <t>Million</t>
        </is>
      </c>
      <c r="D5057" t="inlineStr">
        <is>
          <t>QQQQ</t>
        </is>
      </c>
      <c r="I5057" t="n">
        <v>883</v>
      </c>
      <c r="N5057" t="n">
        <v>1427</v>
      </c>
      <c r="S5057" t="n">
        <v>1651</v>
      </c>
      <c r="X5057" t="n">
        <v>2830</v>
      </c>
      <c r="AC5057" t="n">
        <v>4104</v>
      </c>
      <c r="AH5057" t="n">
        <v>5065</v>
      </c>
      <c r="AM5057" t="n">
        <v>4244</v>
      </c>
      <c r="AR5057" t="n">
        <v>3591</v>
      </c>
    </row>
    <row r="5058">
      <c r="A5058" t="inlineStr">
        <is>
          <t>Lease liabilities</t>
        </is>
      </c>
      <c r="C5058" t="inlineStr">
        <is>
          <t>Million</t>
        </is>
      </c>
      <c r="D5058" t="inlineStr">
        <is>
          <t>QQQQ</t>
        </is>
      </c>
      <c r="AC5058" t="n">
        <v>5494</v>
      </c>
      <c r="AH5058" t="n">
        <v>8223</v>
      </c>
      <c r="AM5058" t="n">
        <v>9041</v>
      </c>
      <c r="AR5058" t="n">
        <v>8506</v>
      </c>
    </row>
    <row r="5059">
      <c r="A5059" t="inlineStr">
        <is>
          <t>Other liabilities</t>
        </is>
      </c>
      <c r="C5059" t="inlineStr">
        <is>
          <t>Million</t>
        </is>
      </c>
      <c r="D5059" t="inlineStr">
        <is>
          <t>QQQQ</t>
        </is>
      </c>
      <c r="I5059" t="n">
        <v>5433</v>
      </c>
      <c r="N5059" t="n">
        <v>4460</v>
      </c>
      <c r="S5059" t="n">
        <v>11156</v>
      </c>
      <c r="X5059" t="n">
        <v>14286</v>
      </c>
      <c r="AC5059" t="n">
        <v>23896</v>
      </c>
      <c r="AH5059" t="n">
        <v>27851</v>
      </c>
      <c r="AM5059" t="n">
        <v>28003</v>
      </c>
      <c r="AR5059" t="n">
        <v>32225</v>
      </c>
    </row>
    <row r="5060">
      <c r="A5060" t="inlineStr">
        <is>
          <t>Total</t>
        </is>
      </c>
      <c r="C5060" t="inlineStr">
        <is>
          <t>Million</t>
        </is>
      </c>
      <c r="D5060" t="inlineStr">
        <is>
          <t>QQQQ</t>
        </is>
      </c>
      <c r="I5060" t="n">
        <v>11366</v>
      </c>
      <c r="N5060" t="n">
        <v>11915</v>
      </c>
      <c r="S5060" t="n">
        <v>17965</v>
      </c>
      <c r="X5060" t="n">
        <v>23989</v>
      </c>
      <c r="AC5060" t="n">
        <v>43077</v>
      </c>
      <c r="AH5060" t="n">
        <v>50682</v>
      </c>
      <c r="AM5060" t="n">
        <v>52546</v>
      </c>
      <c r="AR5060" t="n">
        <v>57065</v>
      </c>
    </row>
    <row r="5061">
      <c r="A5061" t="inlineStr">
        <is>
          <t>Total-c</t>
        </is>
      </c>
      <c r="I5061">
        <f>SUM(I5056:I5059)</f>
        <v/>
      </c>
      <c r="N5061">
        <f>SUM(N5056:N5059)</f>
        <v/>
      </c>
      <c r="S5061">
        <f>SUM(S5056:S5059)</f>
        <v/>
      </c>
      <c r="X5061">
        <f>SUM(X5056:X5059)</f>
        <v/>
      </c>
      <c r="AC5061">
        <f>SUM(AC5056:AC5059)</f>
        <v/>
      </c>
      <c r="AH5061">
        <f>SUM(AH5056:AH5059)</f>
        <v/>
      </c>
      <c r="AM5061">
        <f>SUM(AM5056:AM5059)</f>
        <v/>
      </c>
      <c r="AR5061">
        <f>SUM(AR5056:AR5059)</f>
        <v/>
      </c>
    </row>
    <row r="5062">
      <c r="A5062" t="inlineStr">
        <is>
          <t>Sum check</t>
        </is>
      </c>
      <c r="I5062">
        <f>I5060-I5061</f>
        <v/>
      </c>
      <c r="N5062">
        <f>N5060-N5061</f>
        <v/>
      </c>
      <c r="S5062">
        <f>S5060-S5061</f>
        <v/>
      </c>
      <c r="X5062">
        <f>X5060-X5061</f>
        <v/>
      </c>
      <c r="AC5062">
        <f>AC5060-AC5061</f>
        <v/>
      </c>
      <c r="AH5062">
        <f>AH5060-AH5061</f>
        <v/>
      </c>
      <c r="AM5062">
        <f>AM5060-AM5061</f>
        <v/>
      </c>
      <c r="AR5062">
        <f>AR5060-AR5061</f>
        <v/>
      </c>
    </row>
    <row r="5063">
      <c r="A5063" t="inlineStr">
        <is>
          <t>Link check</t>
        </is>
      </c>
      <c r="I5063">
        <f>I5060-I1263</f>
        <v/>
      </c>
      <c r="N5063">
        <f>N5060-N1263</f>
        <v/>
      </c>
      <c r="S5063">
        <f>S5060-S1263</f>
        <v/>
      </c>
      <c r="X5063">
        <f>X5060-X1263</f>
        <v/>
      </c>
      <c r="AC5063">
        <f>AC5060-AC1263</f>
        <v/>
      </c>
      <c r="AH5063">
        <f>AH5060-AH1263</f>
        <v/>
      </c>
      <c r="AM5063">
        <f>AM5060-AM1263</f>
        <v/>
      </c>
      <c r="AR5063">
        <f>AR5060-AR1263</f>
        <v/>
      </c>
    </row>
    <row r="5065">
      <c r="A5065" t="inlineStr">
        <is>
          <t>Current and non-current balances of accounts payable and other</t>
        </is>
      </c>
    </row>
    <row r="5066">
      <c r="A5066" t="inlineStr">
        <is>
          <t>Current</t>
        </is>
      </c>
      <c r="C5066" t="inlineStr">
        <is>
          <t>Million</t>
        </is>
      </c>
      <c r="D5066" t="inlineStr">
        <is>
          <t>QQQQ</t>
        </is>
      </c>
      <c r="F5066" t="n">
        <v>6268</v>
      </c>
      <c r="G5066" t="n">
        <v>7050</v>
      </c>
      <c r="H5066" t="n">
        <v>7475</v>
      </c>
      <c r="I5066" t="n">
        <v>7560</v>
      </c>
      <c r="K5066" t="n">
        <v>7874</v>
      </c>
      <c r="L5066" t="n">
        <v>7955</v>
      </c>
      <c r="M5066" t="n">
        <v>7876</v>
      </c>
      <c r="N5066" t="n">
        <v>7721</v>
      </c>
      <c r="P5066" t="n">
        <v>7708</v>
      </c>
      <c r="Q5066" t="n">
        <v>9968</v>
      </c>
      <c r="R5066" t="n">
        <v>10899</v>
      </c>
      <c r="S5066" t="n">
        <v>11148</v>
      </c>
      <c r="U5066" t="n">
        <v>11960</v>
      </c>
      <c r="V5066" t="n">
        <v>11785</v>
      </c>
      <c r="W5066" t="n">
        <v>13956</v>
      </c>
      <c r="X5066" t="n">
        <v>14337</v>
      </c>
      <c r="Z5066" t="n">
        <v>14763</v>
      </c>
      <c r="AA5066" t="n">
        <v>17126</v>
      </c>
      <c r="AB5066" t="n">
        <v>18041</v>
      </c>
      <c r="AC5066" t="n">
        <v>23212</v>
      </c>
      <c r="AE5066" t="n">
        <v>20835</v>
      </c>
      <c r="AF5066" t="n">
        <v>21908</v>
      </c>
      <c r="AG5066" t="n">
        <v>23647</v>
      </c>
      <c r="AH5066" t="n">
        <v>25857</v>
      </c>
      <c r="AJ5066" t="n">
        <v>24876</v>
      </c>
      <c r="AK5066" t="n">
        <v>27967</v>
      </c>
      <c r="AL5066" t="n">
        <v>29076</v>
      </c>
      <c r="AM5066" t="n">
        <v>29136</v>
      </c>
      <c r="AO5066" t="n">
        <v>31271</v>
      </c>
      <c r="AP5066" t="n">
        <v>30084</v>
      </c>
      <c r="AQ5066" t="n">
        <v>31333</v>
      </c>
      <c r="AR5066" t="n">
        <v>33574</v>
      </c>
      <c r="AT5066" t="n">
        <v>34709</v>
      </c>
    </row>
    <row r="5067">
      <c r="A5067" t="inlineStr">
        <is>
          <t>Non-current</t>
        </is>
      </c>
      <c r="C5067" t="inlineStr">
        <is>
          <t>Million</t>
        </is>
      </c>
      <c r="D5067" t="inlineStr">
        <is>
          <t>QQQQ</t>
        </is>
      </c>
      <c r="F5067" t="n">
        <v>4294</v>
      </c>
      <c r="G5067" t="n">
        <v>4067</v>
      </c>
      <c r="H5067" t="n">
        <v>3818</v>
      </c>
      <c r="I5067" t="n">
        <v>3806</v>
      </c>
      <c r="K5067" t="n">
        <v>4347</v>
      </c>
      <c r="L5067" t="n">
        <v>4282</v>
      </c>
      <c r="M5067" t="n">
        <v>4602</v>
      </c>
      <c r="N5067" t="n">
        <v>4194</v>
      </c>
      <c r="P5067" t="n">
        <v>4317</v>
      </c>
      <c r="Q5067" t="n">
        <v>5902</v>
      </c>
      <c r="R5067" t="n">
        <v>6146</v>
      </c>
      <c r="S5067" t="n">
        <v>6817</v>
      </c>
      <c r="U5067" t="n">
        <v>6696</v>
      </c>
      <c r="V5067" t="n">
        <v>6545</v>
      </c>
      <c r="W5067" t="n">
        <v>8590</v>
      </c>
      <c r="X5067" t="n">
        <v>9652</v>
      </c>
      <c r="Z5067" t="n">
        <v>13165</v>
      </c>
      <c r="AA5067" t="n">
        <v>15469</v>
      </c>
      <c r="AB5067" t="n">
        <v>16133</v>
      </c>
      <c r="AC5067" t="n">
        <v>19865</v>
      </c>
      <c r="AE5067" t="n">
        <v>19669</v>
      </c>
      <c r="AF5067" t="n">
        <v>20327</v>
      </c>
      <c r="AG5067" t="n">
        <v>21506</v>
      </c>
      <c r="AH5067" t="n">
        <v>24825</v>
      </c>
      <c r="AJ5067" t="n">
        <v>23986</v>
      </c>
      <c r="AK5067" t="n">
        <v>22363</v>
      </c>
      <c r="AL5067" t="n">
        <v>23011</v>
      </c>
      <c r="AM5067" t="n">
        <v>23410</v>
      </c>
      <c r="AO5067" t="n">
        <v>22539</v>
      </c>
      <c r="AP5067" t="n">
        <v>21050</v>
      </c>
      <c r="AQ5067" t="n">
        <v>21526</v>
      </c>
      <c r="AR5067" t="n">
        <v>23491</v>
      </c>
      <c r="AT5067" t="n">
        <v>23371</v>
      </c>
    </row>
    <row r="5068">
      <c r="A5068" t="inlineStr">
        <is>
          <t>Total</t>
        </is>
      </c>
      <c r="C5068" t="inlineStr">
        <is>
          <t>Million</t>
        </is>
      </c>
      <c r="D5068" t="inlineStr">
        <is>
          <t>QQQQ</t>
        </is>
      </c>
      <c r="F5068" t="n">
        <v>10562</v>
      </c>
      <c r="G5068" t="n">
        <v>11117</v>
      </c>
      <c r="H5068" t="n">
        <v>11293</v>
      </c>
      <c r="I5068" t="n">
        <v>11366</v>
      </c>
      <c r="K5068" t="n">
        <v>12221</v>
      </c>
      <c r="L5068" t="n">
        <v>12237</v>
      </c>
      <c r="M5068" t="n">
        <v>12478</v>
      </c>
      <c r="N5068" t="n">
        <v>11915</v>
      </c>
      <c r="P5068" t="n">
        <v>12025</v>
      </c>
      <c r="Q5068" t="n">
        <v>15870</v>
      </c>
      <c r="R5068" t="n">
        <v>17045</v>
      </c>
      <c r="S5068" t="n">
        <v>17965</v>
      </c>
      <c r="U5068" t="n">
        <v>18656</v>
      </c>
      <c r="V5068" t="n">
        <v>18330</v>
      </c>
      <c r="W5068" t="n">
        <v>22546</v>
      </c>
      <c r="X5068" t="n">
        <v>23989</v>
      </c>
      <c r="Z5068" t="n">
        <v>27928</v>
      </c>
      <c r="AA5068" t="n">
        <v>32595</v>
      </c>
      <c r="AB5068" t="n">
        <v>34174</v>
      </c>
      <c r="AC5068" t="n">
        <v>43077</v>
      </c>
      <c r="AE5068" t="n">
        <v>40504</v>
      </c>
      <c r="AF5068" t="n">
        <v>42235</v>
      </c>
      <c r="AG5068" t="n">
        <v>45153</v>
      </c>
      <c r="AH5068" t="n">
        <v>50682</v>
      </c>
      <c r="AJ5068" t="n">
        <v>48862</v>
      </c>
      <c r="AK5068" t="n">
        <v>50330</v>
      </c>
      <c r="AL5068" t="n">
        <v>52087</v>
      </c>
      <c r="AM5068" t="n">
        <v>52546</v>
      </c>
      <c r="AO5068" t="n">
        <v>53810</v>
      </c>
      <c r="AP5068" t="n">
        <v>51134</v>
      </c>
      <c r="AQ5068" t="n">
        <v>52859</v>
      </c>
      <c r="AR5068" t="n">
        <v>57065</v>
      </c>
      <c r="AT5068" t="n">
        <v>58080</v>
      </c>
    </row>
    <row r="5069">
      <c r="A5069" t="inlineStr">
        <is>
          <t>Total-c</t>
        </is>
      </c>
      <c r="F5069">
        <f>SUM(F5066:F5067)</f>
        <v/>
      </c>
      <c r="G5069">
        <f>SUM(G5066:G5067)</f>
        <v/>
      </c>
      <c r="H5069">
        <f>SUM(H5066:H5067)</f>
        <v/>
      </c>
      <c r="I5069">
        <f>SUM(I5066:I5067)</f>
        <v/>
      </c>
      <c r="K5069">
        <f>SUM(K5066:K5067)</f>
        <v/>
      </c>
      <c r="L5069">
        <f>SUM(L5066:L5067)</f>
        <v/>
      </c>
      <c r="M5069">
        <f>SUM(M5066:M5067)</f>
        <v/>
      </c>
      <c r="N5069">
        <f>SUM(N5066:N5067)</f>
        <v/>
      </c>
      <c r="P5069">
        <f>SUM(P5066:P5067)</f>
        <v/>
      </c>
      <c r="Q5069">
        <f>SUM(Q5066:Q5067)</f>
        <v/>
      </c>
      <c r="R5069">
        <f>SUM(R5066:R5067)</f>
        <v/>
      </c>
      <c r="S5069">
        <f>SUM(S5066:S5067)</f>
        <v/>
      </c>
      <c r="U5069">
        <f>SUM(U5066:U5067)</f>
        <v/>
      </c>
      <c r="V5069">
        <f>SUM(V5066:V5067)</f>
        <v/>
      </c>
      <c r="W5069">
        <f>SUM(W5066:W5067)</f>
        <v/>
      </c>
      <c r="X5069">
        <f>SUM(X5066:X5067)</f>
        <v/>
      </c>
      <c r="Z5069">
        <f>SUM(Z5066:Z5067)</f>
        <v/>
      </c>
      <c r="AA5069">
        <f>SUM(AA5066:AA5067)</f>
        <v/>
      </c>
      <c r="AB5069">
        <f>SUM(AB5066:AB5067)</f>
        <v/>
      </c>
      <c r="AC5069">
        <f>SUM(AC5066:AC5067)</f>
        <v/>
      </c>
      <c r="AE5069">
        <f>SUM(AE5066:AE5067)</f>
        <v/>
      </c>
      <c r="AF5069">
        <f>SUM(AF5066:AF5067)</f>
        <v/>
      </c>
      <c r="AG5069">
        <f>SUM(AG5066:AG5067)</f>
        <v/>
      </c>
      <c r="AH5069">
        <f>SUM(AH5066:AH5067)</f>
        <v/>
      </c>
      <c r="AJ5069">
        <f>SUM(AJ5066:AJ5067)</f>
        <v/>
      </c>
      <c r="AK5069">
        <f>SUM(AK5066:AK5067)</f>
        <v/>
      </c>
      <c r="AL5069">
        <f>SUM(AL5066:AL5067)</f>
        <v/>
      </c>
      <c r="AM5069">
        <f>SUM(AM5066:AM5067)</f>
        <v/>
      </c>
      <c r="AO5069">
        <f>SUM(AO5066:AO5067)</f>
        <v/>
      </c>
      <c r="AP5069">
        <f>SUM(AP5066:AP5067)</f>
        <v/>
      </c>
      <c r="AQ5069">
        <f>SUM(AQ5066:AQ5067)</f>
        <v/>
      </c>
      <c r="AR5069">
        <f>SUM(AR5066:AR5067)</f>
        <v/>
      </c>
      <c r="AT5069">
        <f>SUM(AT5066:AT5067)</f>
        <v/>
      </c>
    </row>
    <row r="5070">
      <c r="A5070" t="inlineStr">
        <is>
          <t>Sum check</t>
        </is>
      </c>
      <c r="F5070">
        <f>F5068-F5069</f>
        <v/>
      </c>
      <c r="G5070">
        <f>G5068-G5069</f>
        <v/>
      </c>
      <c r="H5070">
        <f>H5068-H5069</f>
        <v/>
      </c>
      <c r="I5070">
        <f>I5068-I5069</f>
        <v/>
      </c>
      <c r="K5070">
        <f>K5068-K5069</f>
        <v/>
      </c>
      <c r="L5070">
        <f>L5068-L5069</f>
        <v/>
      </c>
      <c r="M5070">
        <f>M5068-M5069</f>
        <v/>
      </c>
      <c r="N5070">
        <f>N5068-N5069</f>
        <v/>
      </c>
      <c r="P5070">
        <f>P5068-P5069</f>
        <v/>
      </c>
      <c r="Q5070">
        <f>Q5068-Q5069</f>
        <v/>
      </c>
      <c r="R5070">
        <f>R5068-R5069</f>
        <v/>
      </c>
      <c r="S5070">
        <f>S5068-S5069</f>
        <v/>
      </c>
      <c r="U5070">
        <f>U5068-U5069</f>
        <v/>
      </c>
      <c r="V5070">
        <f>V5068-V5069</f>
        <v/>
      </c>
      <c r="W5070">
        <f>W5068-W5069</f>
        <v/>
      </c>
      <c r="X5070">
        <f>X5068-X5069</f>
        <v/>
      </c>
      <c r="Z5070">
        <f>Z5068-Z5069</f>
        <v/>
      </c>
      <c r="AA5070">
        <f>AA5068-AA5069</f>
        <v/>
      </c>
      <c r="AB5070">
        <f>AB5068-AB5069</f>
        <v/>
      </c>
      <c r="AC5070">
        <f>AC5068-AC5069</f>
        <v/>
      </c>
      <c r="AE5070">
        <f>AE5068-AE5069</f>
        <v/>
      </c>
      <c r="AF5070">
        <f>AF5068-AF5069</f>
        <v/>
      </c>
      <c r="AG5070">
        <f>AG5068-AG5069</f>
        <v/>
      </c>
      <c r="AH5070">
        <f>AH5068-AH5069</f>
        <v/>
      </c>
      <c r="AJ5070">
        <f>AJ5068-AJ5069</f>
        <v/>
      </c>
      <c r="AK5070">
        <f>AK5068-AK5069</f>
        <v/>
      </c>
      <c r="AL5070">
        <f>AL5068-AL5069</f>
        <v/>
      </c>
      <c r="AM5070">
        <f>AM5068-AM5069</f>
        <v/>
      </c>
      <c r="AO5070">
        <f>AO5068-AO5069</f>
        <v/>
      </c>
      <c r="AP5070">
        <f>AP5068-AP5069</f>
        <v/>
      </c>
      <c r="AQ5070">
        <f>AQ5068-AQ5069</f>
        <v/>
      </c>
      <c r="AR5070">
        <f>AR5068-AR5069</f>
        <v/>
      </c>
      <c r="AT5070">
        <f>AT5068-AT5069</f>
        <v/>
      </c>
    </row>
    <row r="5071">
      <c r="A5071" t="inlineStr">
        <is>
          <t>Link check</t>
        </is>
      </c>
      <c r="F5071">
        <f>F5068-F1263</f>
        <v/>
      </c>
      <c r="G5071">
        <f>G5068-G1263</f>
        <v/>
      </c>
      <c r="H5071">
        <f>H5068-H1263</f>
        <v/>
      </c>
      <c r="I5071">
        <f>I5068-I1263</f>
        <v/>
      </c>
      <c r="K5071">
        <f>K5068-K1263</f>
        <v/>
      </c>
      <c r="L5071">
        <f>L5068-L1263</f>
        <v/>
      </c>
      <c r="M5071">
        <f>M5068-M1263</f>
        <v/>
      </c>
      <c r="N5071">
        <f>N5068-N1263</f>
        <v/>
      </c>
      <c r="P5071">
        <f>P5068-P1263</f>
        <v/>
      </c>
      <c r="Q5071">
        <f>Q5068-Q1263</f>
        <v/>
      </c>
      <c r="R5071">
        <f>R5068-R1263</f>
        <v/>
      </c>
      <c r="S5071">
        <f>S5068-S1263</f>
        <v/>
      </c>
      <c r="U5071">
        <f>U5068-U1263</f>
        <v/>
      </c>
      <c r="V5071">
        <f>V5068-V1263</f>
        <v/>
      </c>
      <c r="W5071">
        <f>W5068-W1263</f>
        <v/>
      </c>
      <c r="X5071">
        <f>X5068-X1263</f>
        <v/>
      </c>
      <c r="Z5071">
        <f>Z5068-Z1263</f>
        <v/>
      </c>
      <c r="AA5071">
        <f>AA5068-AA1263</f>
        <v/>
      </c>
      <c r="AB5071">
        <f>AB5068-AB1263</f>
        <v/>
      </c>
      <c r="AC5071">
        <f>AC5068-AC1263</f>
        <v/>
      </c>
      <c r="AE5071">
        <f>AE5068-AE1263</f>
        <v/>
      </c>
      <c r="AF5071">
        <f>AF5068-AF1263</f>
        <v/>
      </c>
      <c r="AG5071">
        <f>AG5068-AG1263</f>
        <v/>
      </c>
      <c r="AH5071">
        <f>AH5068-AH1263</f>
        <v/>
      </c>
      <c r="AJ5071">
        <f>AJ5068-AJ1263</f>
        <v/>
      </c>
      <c r="AK5071">
        <f>AK5068-AK1263</f>
        <v/>
      </c>
      <c r="AL5071">
        <f>AL5068-AL1263</f>
        <v/>
      </c>
      <c r="AM5071">
        <f>AM5068-AM1263</f>
        <v/>
      </c>
      <c r="AO5071">
        <f>AO5068-AO1263</f>
        <v/>
      </c>
      <c r="AP5071">
        <f>AP5068-AP1263</f>
        <v/>
      </c>
      <c r="AQ5071">
        <f>AQ5068-AQ1263</f>
        <v/>
      </c>
      <c r="AR5071">
        <f>AR5068-AR1263</f>
        <v/>
      </c>
      <c r="AT5071">
        <f>AT5068-AT1263</f>
        <v/>
      </c>
    </row>
    <row r="5073">
      <c r="A5073" t="inlineStr">
        <is>
          <t>Non-controlling interest</t>
        </is>
      </c>
    </row>
    <row r="5074">
      <c r="A5074" t="inlineStr">
        <is>
          <t>Common equity</t>
        </is>
      </c>
      <c r="C5074" t="inlineStr">
        <is>
          <t>Million</t>
        </is>
      </c>
      <c r="D5074" t="inlineStr">
        <is>
          <t>QQQQ</t>
        </is>
      </c>
      <c r="I5074" t="n">
        <v>29158</v>
      </c>
      <c r="N5074" t="n">
        <v>39974</v>
      </c>
      <c r="S5074" t="n">
        <v>47281</v>
      </c>
      <c r="X5074" t="n">
        <v>62109</v>
      </c>
      <c r="AC5074" t="n">
        <v>76557</v>
      </c>
      <c r="AH5074" t="n">
        <v>80915</v>
      </c>
      <c r="AM5074" t="n">
        <v>82898</v>
      </c>
      <c r="AR5074" t="n">
        <v>92991</v>
      </c>
    </row>
    <row r="5075">
      <c r="A5075" t="inlineStr">
        <is>
          <t>Preferred equity</t>
        </is>
      </c>
      <c r="C5075" t="inlineStr">
        <is>
          <t>Million</t>
        </is>
      </c>
      <c r="D5075" t="inlineStr">
        <is>
          <t>QQQQ</t>
        </is>
      </c>
      <c r="I5075" t="n">
        <v>2762</v>
      </c>
      <c r="N5075" t="n">
        <v>3261</v>
      </c>
      <c r="S5075" t="n">
        <v>4347</v>
      </c>
      <c r="X5075" t="n">
        <v>5226</v>
      </c>
      <c r="AC5075" t="n">
        <v>5276</v>
      </c>
      <c r="AH5075" t="n">
        <v>5889</v>
      </c>
      <c r="AM5075" t="n">
        <v>5488</v>
      </c>
      <c r="AR5075" t="n">
        <v>5147</v>
      </c>
    </row>
    <row r="5076">
      <c r="A5076" t="inlineStr">
        <is>
          <t>Total</t>
        </is>
      </c>
      <c r="C5076" t="inlineStr">
        <is>
          <t>Million</t>
        </is>
      </c>
      <c r="D5076" t="inlineStr">
        <is>
          <t>QQQQ</t>
        </is>
      </c>
      <c r="I5076" t="n">
        <v>31920</v>
      </c>
      <c r="N5076" t="n">
        <v>43235</v>
      </c>
      <c r="S5076" t="n">
        <v>51628</v>
      </c>
      <c r="X5076" t="n">
        <v>67335</v>
      </c>
      <c r="AC5076" t="n">
        <v>81833</v>
      </c>
      <c r="AH5076" t="n">
        <v>86804</v>
      </c>
      <c r="AM5076" t="n">
        <v>88386</v>
      </c>
      <c r="AR5076" t="n">
        <v>98138</v>
      </c>
    </row>
    <row r="5077">
      <c r="A5077" t="inlineStr">
        <is>
          <t>Total-c</t>
        </is>
      </c>
      <c r="I5077">
        <f>SUM(I5074:I5075)</f>
        <v/>
      </c>
      <c r="N5077">
        <f>SUM(N5074:N5075)</f>
        <v/>
      </c>
      <c r="S5077">
        <f>SUM(S5074:S5075)</f>
        <v/>
      </c>
      <c r="X5077">
        <f>SUM(X5074:X5075)</f>
        <v/>
      </c>
      <c r="AC5077">
        <f>SUM(AC5074:AC5075)</f>
        <v/>
      </c>
      <c r="AH5077">
        <f>SUM(AH5074:AH5075)</f>
        <v/>
      </c>
      <c r="AM5077">
        <f>SUM(AM5074:AM5075)</f>
        <v/>
      </c>
      <c r="AR5077">
        <f>SUM(AR5074:AR5075)</f>
        <v/>
      </c>
    </row>
    <row r="5078">
      <c r="A5078" t="inlineStr">
        <is>
          <t>Sum check</t>
        </is>
      </c>
      <c r="I5078">
        <f>I5076-I5077</f>
        <v/>
      </c>
      <c r="N5078">
        <f>N5076-N5077</f>
        <v/>
      </c>
      <c r="S5078">
        <f>S5076-S5077</f>
        <v/>
      </c>
      <c r="X5078">
        <f>X5076-X5077</f>
        <v/>
      </c>
      <c r="AC5078">
        <f>AC5076-AC5077</f>
        <v/>
      </c>
      <c r="AH5078">
        <f>AH5076-AH5077</f>
        <v/>
      </c>
      <c r="AM5078">
        <f>AM5076-AM5077</f>
        <v/>
      </c>
      <c r="AR5078">
        <f>AR5076-AR5077</f>
        <v/>
      </c>
    </row>
    <row r="5079">
      <c r="A5079" t="inlineStr">
        <is>
          <t>Link check</t>
        </is>
      </c>
      <c r="I5079">
        <f>I5076-I1278</f>
        <v/>
      </c>
      <c r="N5079">
        <f>N5076-N1278</f>
        <v/>
      </c>
      <c r="S5079">
        <f>S5076-S1278</f>
        <v/>
      </c>
      <c r="X5079">
        <f>X5076-X1278</f>
        <v/>
      </c>
      <c r="AC5079">
        <f>AC5076-AC1278</f>
        <v/>
      </c>
      <c r="AH5079">
        <f>AH5076-AH1278</f>
        <v/>
      </c>
      <c r="AM5079">
        <f>AM5076-AM1278</f>
        <v/>
      </c>
      <c r="AR5079">
        <f>AR5076-AR1278</f>
        <v/>
      </c>
    </row>
    <row r="5081">
      <c r="A5081" t="inlineStr">
        <is>
          <t>Current and non-current balances of property-specific borrowings</t>
        </is>
      </c>
    </row>
    <row r="5082">
      <c r="A5082" t="inlineStr">
        <is>
          <t>Current</t>
        </is>
      </c>
      <c r="C5082" t="inlineStr">
        <is>
          <t>Million</t>
        </is>
      </c>
      <c r="D5082" t="inlineStr">
        <is>
          <t>QQQQ</t>
        </is>
      </c>
      <c r="F5082" t="n">
        <v>4380</v>
      </c>
      <c r="G5082" t="n">
        <v>6044</v>
      </c>
      <c r="H5082" t="n">
        <v>9228</v>
      </c>
      <c r="I5082" t="n">
        <v>9426</v>
      </c>
      <c r="K5082" t="n">
        <v>9474</v>
      </c>
      <c r="L5082" t="n">
        <v>7654</v>
      </c>
      <c r="M5082" t="n">
        <v>7243</v>
      </c>
      <c r="N5082" t="n">
        <v>7655</v>
      </c>
      <c r="P5082" t="n">
        <v>7042</v>
      </c>
      <c r="Q5082" t="n">
        <v>6325</v>
      </c>
      <c r="R5082" t="n">
        <v>5726</v>
      </c>
      <c r="S5082" t="n">
        <v>8800</v>
      </c>
      <c r="U5082" t="n">
        <v>8351</v>
      </c>
      <c r="V5082" t="n">
        <v>7908</v>
      </c>
      <c r="W5082" t="n">
        <v>8585</v>
      </c>
      <c r="X5082" t="n">
        <v>10764</v>
      </c>
      <c r="AC5082" t="n">
        <v>15696</v>
      </c>
      <c r="AH5082" t="n">
        <v>20970</v>
      </c>
      <c r="AM5082" t="n">
        <v>31244</v>
      </c>
      <c r="AR5082" t="n">
        <v>41828</v>
      </c>
    </row>
    <row r="5083">
      <c r="A5083" t="inlineStr">
        <is>
          <t>Non-current</t>
        </is>
      </c>
      <c r="C5083" t="inlineStr">
        <is>
          <t>Million</t>
        </is>
      </c>
      <c r="D5083" t="inlineStr">
        <is>
          <t>QQQQ</t>
        </is>
      </c>
      <c r="F5083" t="n">
        <v>35144</v>
      </c>
      <c r="G5083" t="n">
        <v>34288</v>
      </c>
      <c r="H5083" t="n">
        <v>37200</v>
      </c>
      <c r="I5083" t="n">
        <v>36618</v>
      </c>
      <c r="K5083" t="n">
        <v>41225</v>
      </c>
      <c r="L5083" t="n">
        <v>43233</v>
      </c>
      <c r="M5083" t="n">
        <v>43667</v>
      </c>
      <c r="N5083" t="n">
        <v>44787</v>
      </c>
      <c r="P5083" t="n">
        <v>49593</v>
      </c>
      <c r="Q5083" t="n">
        <v>50921</v>
      </c>
      <c r="R5083" t="n">
        <v>52369</v>
      </c>
      <c r="S5083" t="n">
        <v>54921</v>
      </c>
      <c r="U5083" t="n">
        <v>57550</v>
      </c>
      <c r="V5083" t="n">
        <v>62730</v>
      </c>
      <c r="W5083" t="n">
        <v>82966</v>
      </c>
      <c r="X5083" t="n">
        <v>92445</v>
      </c>
      <c r="AC5083" t="n">
        <v>112173</v>
      </c>
      <c r="AH5083" t="n">
        <v>107586</v>
      </c>
      <c r="AM5083" t="n">
        <v>120764</v>
      </c>
      <c r="AR5083" t="n">
        <v>145716</v>
      </c>
    </row>
    <row r="5084">
      <c r="A5084" t="inlineStr">
        <is>
          <t>Total</t>
        </is>
      </c>
      <c r="C5084" t="inlineStr">
        <is>
          <t>Million</t>
        </is>
      </c>
      <c r="D5084" t="inlineStr">
        <is>
          <t>QQQQ</t>
        </is>
      </c>
      <c r="F5084" t="n">
        <v>39524</v>
      </c>
      <c r="G5084" t="n">
        <v>40332</v>
      </c>
      <c r="H5084" t="n">
        <v>46428</v>
      </c>
      <c r="I5084" t="n">
        <v>46044</v>
      </c>
      <c r="K5084" t="n">
        <v>50699</v>
      </c>
      <c r="L5084" t="n">
        <v>50887</v>
      </c>
      <c r="M5084" t="n">
        <v>50910</v>
      </c>
      <c r="N5084" t="n">
        <v>52442</v>
      </c>
      <c r="P5084" t="n">
        <v>56635</v>
      </c>
      <c r="Q5084" t="n">
        <v>57246</v>
      </c>
      <c r="R5084" t="n">
        <v>58095</v>
      </c>
      <c r="S5084" t="n">
        <v>63721</v>
      </c>
      <c r="U5084" t="n">
        <v>65901</v>
      </c>
      <c r="V5084" t="n">
        <v>70638</v>
      </c>
      <c r="W5084" t="n">
        <v>91551</v>
      </c>
      <c r="X5084" t="n">
        <v>103209</v>
      </c>
      <c r="AC5084" t="n">
        <v>127869</v>
      </c>
      <c r="AH5084" t="n">
        <v>128556</v>
      </c>
      <c r="AM5084" t="n">
        <v>152008</v>
      </c>
      <c r="AR5084" t="n">
        <v>187544</v>
      </c>
    </row>
    <row r="5085">
      <c r="A5085" t="inlineStr">
        <is>
          <t>Total-c</t>
        </is>
      </c>
      <c r="F5085">
        <f>SUM(F5082:F5083)</f>
        <v/>
      </c>
      <c r="G5085">
        <f>SUM(G5082:G5083)</f>
        <v/>
      </c>
      <c r="H5085">
        <f>SUM(H5082:H5083)</f>
        <v/>
      </c>
      <c r="I5085">
        <f>SUM(I5082:I5083)</f>
        <v/>
      </c>
      <c r="K5085">
        <f>SUM(K5082:K5083)</f>
        <v/>
      </c>
      <c r="L5085">
        <f>SUM(L5082:L5083)</f>
        <v/>
      </c>
      <c r="M5085">
        <f>SUM(M5082:M5083)</f>
        <v/>
      </c>
      <c r="N5085">
        <f>SUM(N5082:N5083)</f>
        <v/>
      </c>
      <c r="P5085">
        <f>SUM(P5082:P5083)</f>
        <v/>
      </c>
      <c r="Q5085">
        <f>SUM(Q5082:Q5083)</f>
        <v/>
      </c>
      <c r="R5085">
        <f>SUM(R5082:R5083)</f>
        <v/>
      </c>
      <c r="S5085">
        <f>SUM(S5082:S5083)</f>
        <v/>
      </c>
      <c r="U5085">
        <f>SUM(U5082:U5083)</f>
        <v/>
      </c>
      <c r="V5085">
        <f>SUM(V5082:V5083)</f>
        <v/>
      </c>
      <c r="W5085">
        <f>SUM(W5082:W5083)</f>
        <v/>
      </c>
      <c r="X5085">
        <f>SUM(X5082:X5083)</f>
        <v/>
      </c>
      <c r="AC5085">
        <f>SUM(AC5082:AC5083)</f>
        <v/>
      </c>
      <c r="AH5085">
        <f>SUM(AH5082:AH5083)</f>
        <v/>
      </c>
      <c r="AM5085">
        <f>SUM(AM5082:AM5083)</f>
        <v/>
      </c>
      <c r="AR5085">
        <f>SUM(AR5082:AR5083)</f>
        <v/>
      </c>
    </row>
    <row r="5086">
      <c r="A5086" t="inlineStr">
        <is>
          <t>Sum check</t>
        </is>
      </c>
      <c r="F5086">
        <f>F5084-F5085</f>
        <v/>
      </c>
      <c r="G5086">
        <f>G5084-G5085</f>
        <v/>
      </c>
      <c r="H5086">
        <f>H5084-H5085</f>
        <v/>
      </c>
      <c r="I5086">
        <f>I5084-I5085</f>
        <v/>
      </c>
      <c r="K5086">
        <f>K5084-K5085</f>
        <v/>
      </c>
      <c r="L5086">
        <f>L5084-L5085</f>
        <v/>
      </c>
      <c r="M5086">
        <f>M5084-M5085</f>
        <v/>
      </c>
      <c r="N5086">
        <f>N5084-N5085</f>
        <v/>
      </c>
      <c r="P5086">
        <f>P5084-P5085</f>
        <v/>
      </c>
      <c r="Q5086">
        <f>Q5084-Q5085</f>
        <v/>
      </c>
      <c r="R5086">
        <f>R5084-R5085</f>
        <v/>
      </c>
      <c r="S5086">
        <f>S5084-S5085</f>
        <v/>
      </c>
      <c r="U5086">
        <f>U5084-U5085</f>
        <v/>
      </c>
      <c r="V5086">
        <f>V5084-V5085</f>
        <v/>
      </c>
      <c r="W5086">
        <f>W5084-W5085</f>
        <v/>
      </c>
      <c r="X5086">
        <f>X5084-X5085</f>
        <v/>
      </c>
      <c r="AC5086">
        <f>AC5084-AC5085</f>
        <v/>
      </c>
      <c r="AH5086">
        <f>AH5084-AH5085</f>
        <v/>
      </c>
      <c r="AM5086">
        <f>AM5084-AM5085</f>
        <v/>
      </c>
      <c r="AR5086">
        <f>AR5084-AR5085</f>
        <v/>
      </c>
    </row>
    <row r="5087">
      <c r="A5087" t="inlineStr">
        <is>
          <t>Link check</t>
        </is>
      </c>
      <c r="F5087">
        <f>F5084-F2609</f>
        <v/>
      </c>
      <c r="G5087">
        <f>G5084-G2609</f>
        <v/>
      </c>
      <c r="H5087">
        <f>H5084-H2609</f>
        <v/>
      </c>
      <c r="I5087">
        <f>I5084-I2609</f>
        <v/>
      </c>
      <c r="K5087">
        <f>K5084-K2609</f>
        <v/>
      </c>
      <c r="L5087">
        <f>L5084-L2609</f>
        <v/>
      </c>
      <c r="M5087">
        <f>M5084-M2609</f>
        <v/>
      </c>
      <c r="N5087">
        <f>N5084-N2609</f>
        <v/>
      </c>
      <c r="P5087">
        <f>P5084-P2609</f>
        <v/>
      </c>
      <c r="Q5087">
        <f>Q5084-Q2609</f>
        <v/>
      </c>
      <c r="R5087">
        <f>R5084-R2609</f>
        <v/>
      </c>
      <c r="S5087">
        <f>S5084-S2609</f>
        <v/>
      </c>
      <c r="U5087">
        <f>U5084-U2609</f>
        <v/>
      </c>
      <c r="V5087">
        <f>V5084-V2609</f>
        <v/>
      </c>
      <c r="W5087">
        <f>W5084-W2609</f>
        <v/>
      </c>
      <c r="X5087">
        <f>X5084-X2609</f>
        <v/>
      </c>
      <c r="AC5087">
        <f>AC5084-AC2609</f>
        <v/>
      </c>
      <c r="AH5087">
        <f>AH5084-AH2609</f>
        <v/>
      </c>
      <c r="AM5087">
        <f>AM5084-AM2609</f>
        <v/>
      </c>
      <c r="AR5087">
        <f>AR5084-AR2609</f>
        <v/>
      </c>
    </row>
    <row r="5089">
      <c r="A5089" t="inlineStr">
        <is>
          <t>Current and non-current balances of subsidiary borrowings</t>
        </is>
      </c>
    </row>
    <row r="5090">
      <c r="A5090" t="inlineStr">
        <is>
          <t>Current</t>
        </is>
      </c>
      <c r="C5090" t="inlineStr">
        <is>
          <t>Million</t>
        </is>
      </c>
      <c r="D5090" t="inlineStr">
        <is>
          <t>QQQQ</t>
        </is>
      </c>
      <c r="F5090" t="n">
        <v>2904</v>
      </c>
      <c r="G5090" t="n">
        <v>2197</v>
      </c>
      <c r="H5090" t="n">
        <v>2053</v>
      </c>
      <c r="I5090" t="n">
        <v>1839</v>
      </c>
      <c r="K5090" t="n">
        <v>1743</v>
      </c>
      <c r="L5090" t="n">
        <v>627</v>
      </c>
      <c r="M5090" t="n">
        <v>630</v>
      </c>
      <c r="N5090" t="n">
        <v>866</v>
      </c>
      <c r="P5090" t="n">
        <v>1494</v>
      </c>
      <c r="Q5090" t="n">
        <v>1965</v>
      </c>
      <c r="R5090" t="n">
        <v>2230</v>
      </c>
      <c r="S5090" t="n">
        <v>1956</v>
      </c>
      <c r="U5090" t="n">
        <v>1597</v>
      </c>
      <c r="V5090" t="n">
        <v>1493</v>
      </c>
      <c r="W5090" t="n">
        <v>651</v>
      </c>
      <c r="X5090" t="n">
        <v>395</v>
      </c>
      <c r="AC5090" t="n">
        <v>17</v>
      </c>
      <c r="AH5090" t="n">
        <v>317</v>
      </c>
      <c r="AM5090" t="n">
        <v>635</v>
      </c>
      <c r="AR5090" t="n">
        <v>1469</v>
      </c>
    </row>
    <row r="5091">
      <c r="A5091" t="inlineStr">
        <is>
          <t>Non-current</t>
        </is>
      </c>
      <c r="C5091" t="inlineStr">
        <is>
          <t>Million</t>
        </is>
      </c>
      <c r="D5091" t="inlineStr">
        <is>
          <t>QQQQ</t>
        </is>
      </c>
      <c r="F5091" t="n">
        <v>6305</v>
      </c>
      <c r="G5091" t="n">
        <v>6501</v>
      </c>
      <c r="H5091" t="n">
        <v>6534</v>
      </c>
      <c r="I5091" t="n">
        <v>6464</v>
      </c>
      <c r="K5091" t="n">
        <v>7952</v>
      </c>
      <c r="L5091" t="n">
        <v>9547</v>
      </c>
      <c r="M5091" t="n">
        <v>9033</v>
      </c>
      <c r="N5091" t="n">
        <v>7083</v>
      </c>
      <c r="P5091" t="n">
        <v>6496</v>
      </c>
      <c r="Q5091" t="n">
        <v>7864</v>
      </c>
      <c r="R5091" t="n">
        <v>7257</v>
      </c>
      <c r="S5091" t="n">
        <v>7053</v>
      </c>
      <c r="U5091" t="n">
        <v>6341</v>
      </c>
      <c r="V5091" t="n">
        <v>6614</v>
      </c>
      <c r="W5091" t="n">
        <v>8111</v>
      </c>
      <c r="X5091" t="n">
        <v>8205</v>
      </c>
      <c r="AC5091" t="n">
        <v>8406</v>
      </c>
      <c r="AH5091" t="n">
        <v>10451</v>
      </c>
      <c r="AM5091" t="n">
        <v>12414</v>
      </c>
      <c r="AR5091" t="n">
        <v>13671</v>
      </c>
    </row>
    <row r="5092">
      <c r="A5092" t="inlineStr">
        <is>
          <t>Total</t>
        </is>
      </c>
      <c r="C5092" t="inlineStr">
        <is>
          <t>Million</t>
        </is>
      </c>
      <c r="D5092" t="inlineStr">
        <is>
          <t>QQQQ</t>
        </is>
      </c>
      <c r="F5092" t="n">
        <v>9209</v>
      </c>
      <c r="G5092" t="n">
        <v>8698</v>
      </c>
      <c r="H5092" t="n">
        <v>8587</v>
      </c>
      <c r="I5092" t="n">
        <v>8303</v>
      </c>
      <c r="K5092" t="n">
        <v>9695</v>
      </c>
      <c r="L5092" t="n">
        <v>10174</v>
      </c>
      <c r="M5092" t="n">
        <v>9663</v>
      </c>
      <c r="N5092" t="n">
        <v>7949</v>
      </c>
      <c r="P5092" t="n">
        <v>7990</v>
      </c>
      <c r="Q5092" t="n">
        <v>9829</v>
      </c>
      <c r="R5092" t="n">
        <v>9487</v>
      </c>
      <c r="S5092" t="n">
        <v>9009</v>
      </c>
      <c r="U5092" t="n">
        <v>7938</v>
      </c>
      <c r="V5092" t="n">
        <v>8107</v>
      </c>
      <c r="W5092" t="n">
        <v>8762</v>
      </c>
      <c r="X5092" t="n">
        <v>8600</v>
      </c>
      <c r="AC5092" t="n">
        <v>8423</v>
      </c>
      <c r="AH5092" t="n">
        <v>10768</v>
      </c>
      <c r="AM5092" t="n">
        <v>13049</v>
      </c>
      <c r="AR5092" t="n">
        <v>15140</v>
      </c>
    </row>
    <row r="5093">
      <c r="A5093" t="inlineStr">
        <is>
          <t>Total-c</t>
        </is>
      </c>
      <c r="F5093">
        <f>SUM(F5090:F5091)</f>
        <v/>
      </c>
      <c r="G5093">
        <f>SUM(G5090:G5091)</f>
        <v/>
      </c>
      <c r="H5093">
        <f>SUM(H5090:H5091)</f>
        <v/>
      </c>
      <c r="I5093">
        <f>SUM(I5090:I5091)</f>
        <v/>
      </c>
      <c r="K5093">
        <f>SUM(K5090:K5091)</f>
        <v/>
      </c>
      <c r="L5093">
        <f>SUM(L5090:L5091)</f>
        <v/>
      </c>
      <c r="M5093">
        <f>SUM(M5090:M5091)</f>
        <v/>
      </c>
      <c r="N5093">
        <f>SUM(N5090:N5091)</f>
        <v/>
      </c>
      <c r="P5093">
        <f>SUM(P5090:P5091)</f>
        <v/>
      </c>
      <c r="Q5093">
        <f>SUM(Q5090:Q5091)</f>
        <v/>
      </c>
      <c r="R5093">
        <f>SUM(R5090:R5091)</f>
        <v/>
      </c>
      <c r="S5093">
        <f>SUM(S5090:S5091)</f>
        <v/>
      </c>
      <c r="U5093">
        <f>SUM(U5090:U5091)</f>
        <v/>
      </c>
      <c r="V5093">
        <f>SUM(V5090:V5091)</f>
        <v/>
      </c>
      <c r="W5093">
        <f>SUM(W5090:W5091)</f>
        <v/>
      </c>
      <c r="X5093">
        <f>SUM(X5090:X5091)</f>
        <v/>
      </c>
      <c r="AC5093">
        <f>SUM(AC5090:AC5091)</f>
        <v/>
      </c>
      <c r="AH5093">
        <f>SUM(AH5090:AH5091)</f>
        <v/>
      </c>
      <c r="AM5093">
        <f>SUM(AM5090:AM5091)</f>
        <v/>
      </c>
      <c r="AR5093">
        <f>SUM(AR5090:AR5091)</f>
        <v/>
      </c>
    </row>
    <row r="5094">
      <c r="A5094" t="inlineStr">
        <is>
          <t>Sum check</t>
        </is>
      </c>
      <c r="F5094">
        <f>F5092-F5093</f>
        <v/>
      </c>
      <c r="G5094">
        <f>G5092-G5093</f>
        <v/>
      </c>
      <c r="H5094">
        <f>H5092-H5093</f>
        <v/>
      </c>
      <c r="I5094">
        <f>I5092-I5093</f>
        <v/>
      </c>
      <c r="K5094">
        <f>K5092-K5093</f>
        <v/>
      </c>
      <c r="L5094">
        <f>L5092-L5093</f>
        <v/>
      </c>
      <c r="M5094">
        <f>M5092-M5093</f>
        <v/>
      </c>
      <c r="N5094">
        <f>N5092-N5093</f>
        <v/>
      </c>
      <c r="P5094">
        <f>P5092-P5093</f>
        <v/>
      </c>
      <c r="Q5094">
        <f>Q5092-Q5093</f>
        <v/>
      </c>
      <c r="R5094">
        <f>R5092-R5093</f>
        <v/>
      </c>
      <c r="S5094">
        <f>S5092-S5093</f>
        <v/>
      </c>
      <c r="U5094">
        <f>U5092-U5093</f>
        <v/>
      </c>
      <c r="V5094">
        <f>V5092-V5093</f>
        <v/>
      </c>
      <c r="W5094">
        <f>W5092-W5093</f>
        <v/>
      </c>
      <c r="X5094">
        <f>X5092-X5093</f>
        <v/>
      </c>
      <c r="AC5094">
        <f>AC5092-AC5093</f>
        <v/>
      </c>
      <c r="AH5094">
        <f>AH5092-AH5093</f>
        <v/>
      </c>
      <c r="AM5094">
        <f>AM5092-AM5093</f>
        <v/>
      </c>
      <c r="AR5094">
        <f>AR5092-AR5093</f>
        <v/>
      </c>
    </row>
    <row r="5095">
      <c r="A5095" t="inlineStr">
        <is>
          <t>Link check</t>
        </is>
      </c>
      <c r="F5095">
        <f>F5092-F2564</f>
        <v/>
      </c>
      <c r="G5095">
        <f>G5092-G2564</f>
        <v/>
      </c>
      <c r="H5095">
        <f>H5092-H2564</f>
        <v/>
      </c>
      <c r="I5095">
        <f>I5092-I2564</f>
        <v/>
      </c>
      <c r="K5095">
        <f>K5092-K2564</f>
        <v/>
      </c>
      <c r="L5095">
        <f>L5092-L2564</f>
        <v/>
      </c>
      <c r="M5095">
        <f>M5092-M2564</f>
        <v/>
      </c>
      <c r="N5095">
        <f>N5092-N2564</f>
        <v/>
      </c>
      <c r="P5095">
        <f>P5092-P2564</f>
        <v/>
      </c>
      <c r="Q5095">
        <f>Q5092-Q2564</f>
        <v/>
      </c>
      <c r="R5095">
        <f>R5092-R2564</f>
        <v/>
      </c>
      <c r="S5095">
        <f>S5092-S2564</f>
        <v/>
      </c>
      <c r="U5095">
        <f>U5092-U2564</f>
        <v/>
      </c>
      <c r="V5095">
        <f>V5092-V2564</f>
        <v/>
      </c>
      <c r="W5095">
        <f>W5092-W2564</f>
        <v/>
      </c>
      <c r="X5095">
        <f>X5092-X2564</f>
        <v/>
      </c>
      <c r="AC5095">
        <f>AC5092-AC2564</f>
        <v/>
      </c>
      <c r="AH5095">
        <f>AH5092-AH2564</f>
        <v/>
      </c>
      <c r="AM5095">
        <f>AM5092-AM2564</f>
        <v/>
      </c>
      <c r="AR5095">
        <f>AR5092-AR2564</f>
        <v/>
      </c>
    </row>
    <row r="5097">
      <c r="A5097" t="inlineStr">
        <is>
          <t>Current and non-recourse borrowings of managed entities</t>
        </is>
      </c>
    </row>
    <row r="5098">
      <c r="A5098" t="inlineStr">
        <is>
          <t>Current</t>
        </is>
      </c>
      <c r="C5098" t="inlineStr">
        <is>
          <t>Million</t>
        </is>
      </c>
      <c r="D5098" t="inlineStr">
        <is>
          <t>QQQQ</t>
        </is>
      </c>
      <c r="X5098" t="n">
        <v>11159</v>
      </c>
      <c r="Z5098" t="n">
        <v>10877</v>
      </c>
      <c r="AA5098" t="n">
        <v>11039</v>
      </c>
      <c r="AB5098" t="n">
        <v>12457</v>
      </c>
      <c r="AC5098" t="n">
        <v>15713</v>
      </c>
      <c r="AE5098" t="n">
        <v>15015</v>
      </c>
      <c r="AF5098" t="n">
        <v>19091</v>
      </c>
      <c r="AG5098" t="n">
        <v>18819</v>
      </c>
      <c r="AH5098" t="n">
        <v>21287</v>
      </c>
      <c r="AJ5098" t="n">
        <v>24139</v>
      </c>
      <c r="AK5098" t="n">
        <v>20510</v>
      </c>
      <c r="AL5098" t="n">
        <v>24403</v>
      </c>
      <c r="AM5098" t="n">
        <v>31879</v>
      </c>
      <c r="AO5098" t="n">
        <v>37352</v>
      </c>
      <c r="AP5098" t="n">
        <v>42975</v>
      </c>
      <c r="AQ5098" t="n">
        <v>43026</v>
      </c>
      <c r="AR5098" s="3" t="n">
        <v>43297</v>
      </c>
      <c r="AT5098" t="n">
        <v>48373</v>
      </c>
    </row>
    <row r="5099">
      <c r="A5099" t="inlineStr">
        <is>
          <t>Non-current</t>
        </is>
      </c>
      <c r="C5099" t="inlineStr">
        <is>
          <t>Million</t>
        </is>
      </c>
      <c r="D5099" t="inlineStr">
        <is>
          <t>QQQQ</t>
        </is>
      </c>
      <c r="X5099" t="n">
        <v>100650</v>
      </c>
      <c r="Z5099" t="n">
        <v>100673</v>
      </c>
      <c r="AA5099" t="n">
        <v>112332</v>
      </c>
      <c r="AB5099" t="n">
        <v>110747</v>
      </c>
      <c r="AC5099" t="n">
        <v>120579</v>
      </c>
      <c r="AE5099" t="n">
        <v>118745</v>
      </c>
      <c r="AF5099" t="n">
        <v>117271</v>
      </c>
      <c r="AG5099" t="n">
        <v>121411</v>
      </c>
      <c r="AH5099" t="n">
        <v>118037</v>
      </c>
      <c r="AJ5099" t="n">
        <v>115348</v>
      </c>
      <c r="AK5099" t="n">
        <v>122616</v>
      </c>
      <c r="AL5099" t="n">
        <v>131762</v>
      </c>
      <c r="AM5099" t="n">
        <v>133178</v>
      </c>
      <c r="AO5099" t="n">
        <v>136528</v>
      </c>
      <c r="AP5099" t="n">
        <v>144610</v>
      </c>
      <c r="AQ5099" t="n">
        <v>150154</v>
      </c>
      <c r="AR5099" s="3" t="n">
        <v>159387</v>
      </c>
      <c r="AT5099" t="n">
        <v>162087</v>
      </c>
    </row>
    <row r="5100">
      <c r="A5100" t="inlineStr">
        <is>
          <t>Total</t>
        </is>
      </c>
      <c r="C5100" t="inlineStr">
        <is>
          <t>Million</t>
        </is>
      </c>
      <c r="D5100" t="inlineStr">
        <is>
          <t>QQQQ</t>
        </is>
      </c>
      <c r="X5100" t="n">
        <v>111809</v>
      </c>
      <c r="Z5100" t="n">
        <v>111550</v>
      </c>
      <c r="AA5100" t="n">
        <v>123371</v>
      </c>
      <c r="AB5100" t="n">
        <v>123204</v>
      </c>
      <c r="AC5100" t="n">
        <v>136292</v>
      </c>
      <c r="AE5100" t="n">
        <v>133760</v>
      </c>
      <c r="AF5100" t="n">
        <v>136362</v>
      </c>
      <c r="AG5100" t="n">
        <v>140230</v>
      </c>
      <c r="AH5100" t="n">
        <v>139324</v>
      </c>
      <c r="AJ5100" t="n">
        <v>139487</v>
      </c>
      <c r="AK5100" t="n">
        <v>143126</v>
      </c>
      <c r="AL5100" t="n">
        <v>156165</v>
      </c>
      <c r="AM5100" t="n">
        <v>165057</v>
      </c>
      <c r="AO5100" t="n">
        <v>173880</v>
      </c>
      <c r="AP5100" t="n">
        <v>187585</v>
      </c>
      <c r="AQ5100" t="n">
        <v>193180</v>
      </c>
      <c r="AR5100" s="3" t="n">
        <v>202684</v>
      </c>
      <c r="AT5100" t="n">
        <v>210460</v>
      </c>
    </row>
    <row r="5101">
      <c r="A5101" t="inlineStr">
        <is>
          <t>Total-c</t>
        </is>
      </c>
      <c r="X5101">
        <f>SUM(X5098:X5099)</f>
        <v/>
      </c>
      <c r="Z5101">
        <f>SUM(Z5098:Z5099)</f>
        <v/>
      </c>
      <c r="AA5101">
        <f>SUM(AA5098:AA5099)</f>
        <v/>
      </c>
      <c r="AB5101">
        <f>SUM(AB5098:AB5099)</f>
        <v/>
      </c>
      <c r="AC5101">
        <f>SUM(AC5098:AC5099)</f>
        <v/>
      </c>
      <c r="AE5101">
        <f>SUM(AE5098:AE5099)</f>
        <v/>
      </c>
      <c r="AF5101">
        <f>SUM(AF5098:AF5099)</f>
        <v/>
      </c>
      <c r="AG5101">
        <f>SUM(AG5098:AG5099)</f>
        <v/>
      </c>
      <c r="AH5101">
        <f>SUM(AH5098:AH5099)</f>
        <v/>
      </c>
      <c r="AJ5101">
        <f>SUM(AJ5098:AJ5099)</f>
        <v/>
      </c>
      <c r="AK5101">
        <f>SUM(AK5098:AK5099)</f>
        <v/>
      </c>
      <c r="AL5101">
        <f>SUM(AL5098:AL5099)</f>
        <v/>
      </c>
      <c r="AM5101">
        <f>SUM(AM5098:AM5099)</f>
        <v/>
      </c>
      <c r="AO5101">
        <f>SUM(AO5098:AO5099)</f>
        <v/>
      </c>
      <c r="AP5101">
        <f>SUM(AP5098:AP5099)</f>
        <v/>
      </c>
      <c r="AQ5101">
        <f>SUM(AQ5098:AQ5099)</f>
        <v/>
      </c>
      <c r="AR5101">
        <f>SUM(AR5098:AR5099)</f>
        <v/>
      </c>
      <c r="AT5101">
        <f>SUM(AT5098:AT5099)</f>
        <v/>
      </c>
    </row>
    <row r="5102">
      <c r="A5102" t="inlineStr">
        <is>
          <t>Sum check</t>
        </is>
      </c>
      <c r="X5102">
        <f>X5100-X5101</f>
        <v/>
      </c>
      <c r="Z5102">
        <f>Z5100-Z5101</f>
        <v/>
      </c>
      <c r="AA5102">
        <f>AA5100-AA5101</f>
        <v/>
      </c>
      <c r="AB5102">
        <f>AB5100-AB5101</f>
        <v/>
      </c>
      <c r="AC5102">
        <f>AC5100-AC5101</f>
        <v/>
      </c>
      <c r="AE5102">
        <f>AE5100-AE5101</f>
        <v/>
      </c>
      <c r="AF5102">
        <f>AF5100-AF5101</f>
        <v/>
      </c>
      <c r="AG5102">
        <f>AG5100-AG5101</f>
        <v/>
      </c>
      <c r="AH5102">
        <f>AH5100-AH5101</f>
        <v/>
      </c>
      <c r="AJ5102">
        <f>AJ5100-AJ5101</f>
        <v/>
      </c>
      <c r="AK5102">
        <f>AK5100-AK5101</f>
        <v/>
      </c>
      <c r="AL5102">
        <f>AL5100-AL5101</f>
        <v/>
      </c>
      <c r="AM5102">
        <f>AM5100-AM5101</f>
        <v/>
      </c>
      <c r="AO5102">
        <f>AO5100-AO5101</f>
        <v/>
      </c>
      <c r="AP5102">
        <f>AP5100-AP5101</f>
        <v/>
      </c>
      <c r="AQ5102">
        <f>AQ5100-AQ5101</f>
        <v/>
      </c>
      <c r="AR5102">
        <f>AR5100-AR5101</f>
        <v/>
      </c>
      <c r="AT5102">
        <f>AT5100-AT5101</f>
        <v/>
      </c>
    </row>
    <row r="5103">
      <c r="A5103" t="inlineStr">
        <is>
          <t>Link check</t>
        </is>
      </c>
      <c r="X5103">
        <f>X5100-X1272</f>
        <v/>
      </c>
      <c r="Z5103">
        <f>Z5100-Z1272</f>
        <v/>
      </c>
      <c r="AA5103">
        <f>AA5100-AA1272</f>
        <v/>
      </c>
      <c r="AB5103">
        <f>AB5100-AB1272</f>
        <v/>
      </c>
      <c r="AC5103">
        <f>AC5100-AC1272</f>
        <v/>
      </c>
      <c r="AE5103">
        <f>AE5100-AE1272</f>
        <v/>
      </c>
      <c r="AF5103">
        <f>AF5100-AF1272</f>
        <v/>
      </c>
      <c r="AG5103">
        <f>AG5100-AG1272</f>
        <v/>
      </c>
      <c r="AH5103">
        <f>AH5100-AH1272</f>
        <v/>
      </c>
      <c r="AJ5103">
        <f>AJ5100-AJ1272</f>
        <v/>
      </c>
      <c r="AK5103">
        <f>AK5100-AK1272</f>
        <v/>
      </c>
      <c r="AL5103">
        <f>AL5100-AL1272</f>
        <v/>
      </c>
      <c r="AM5103">
        <f>AM5100-AM1272</f>
        <v/>
      </c>
      <c r="AO5103">
        <f>AO5100-AO1272</f>
        <v/>
      </c>
      <c r="AP5103">
        <f>AP5100-AP1272</f>
        <v/>
      </c>
      <c r="AQ5103">
        <f>AQ5100-AQ1272</f>
        <v/>
      </c>
      <c r="AR5103">
        <f>AR5100-AR1272</f>
        <v/>
      </c>
      <c r="AT5103">
        <f>AT5100-AT1272</f>
        <v/>
      </c>
    </row>
    <row r="5105">
      <c r="A5105" t="inlineStr">
        <is>
          <t>Investments in associates and joint ventures</t>
        </is>
      </c>
    </row>
    <row r="5106">
      <c r="A5106" t="inlineStr">
        <is>
          <t>Oaktree</t>
        </is>
      </c>
      <c r="C5106" t="inlineStr">
        <is>
          <t>Million</t>
        </is>
      </c>
      <c r="D5106" t="inlineStr">
        <is>
          <t>QQQQ</t>
        </is>
      </c>
      <c r="AC5106" t="n">
        <v>5231</v>
      </c>
      <c r="AH5106" t="n">
        <v>5317</v>
      </c>
      <c r="AM5106" t="n">
        <v>5596</v>
      </c>
      <c r="AR5106" t="n">
        <v>5927</v>
      </c>
    </row>
    <row r="5107">
      <c r="A5107" t="inlineStr">
        <is>
          <t>Real estate</t>
        </is>
      </c>
      <c r="C5107" t="inlineStr">
        <is>
          <t>Million</t>
        </is>
      </c>
      <c r="D5107" t="inlineStr">
        <is>
          <t>QQQQ</t>
        </is>
      </c>
      <c r="S5107" t="n">
        <v>19597</v>
      </c>
      <c r="W5107" t="n">
        <v>21782</v>
      </c>
      <c r="X5107" t="n">
        <v>22949</v>
      </c>
      <c r="AC5107" t="n">
        <v>22314</v>
      </c>
      <c r="AH5107" t="n">
        <v>21024</v>
      </c>
      <c r="AM5107" t="n">
        <v>24829</v>
      </c>
      <c r="AR5107" t="n">
        <v>22264</v>
      </c>
    </row>
    <row r="5108">
      <c r="A5108" t="inlineStr">
        <is>
          <t>GGP</t>
        </is>
      </c>
      <c r="C5108" t="inlineStr">
        <is>
          <t>Million</t>
        </is>
      </c>
      <c r="D5108" t="inlineStr">
        <is>
          <t>QQQQ</t>
        </is>
      </c>
      <c r="F5108" t="n">
        <v>6987</v>
      </c>
      <c r="G5108" t="n">
        <v>7118</v>
      </c>
      <c r="H5108" t="n">
        <v>7196</v>
      </c>
      <c r="I5108" t="n">
        <v>7215</v>
      </c>
      <c r="K5108" t="n">
        <v>7217</v>
      </c>
      <c r="L5108" t="n">
        <v>7345</v>
      </c>
      <c r="M5108" t="n">
        <v>7455</v>
      </c>
      <c r="N5108" t="n">
        <v>7453</v>
      </c>
    </row>
    <row r="5109">
      <c r="A5109" t="inlineStr">
        <is>
          <t>Canary Wharf</t>
        </is>
      </c>
      <c r="C5109" t="inlineStr">
        <is>
          <t>Million</t>
        </is>
      </c>
      <c r="D5109" t="inlineStr">
        <is>
          <t>QQQQ</t>
        </is>
      </c>
      <c r="F5109" t="n">
        <v>2873</v>
      </c>
      <c r="G5109" t="n">
        <v>3387</v>
      </c>
      <c r="H5109" t="n">
        <v>3272</v>
      </c>
      <c r="I5109" t="n">
        <v>3400</v>
      </c>
      <c r="K5109" t="n">
        <v>3251</v>
      </c>
      <c r="L5109" t="n">
        <v>3013</v>
      </c>
      <c r="M5109" t="n">
        <v>2942</v>
      </c>
      <c r="N5109" t="n">
        <v>2866</v>
      </c>
    </row>
    <row r="5110">
      <c r="A5110" t="inlineStr">
        <is>
          <t>Other</t>
        </is>
      </c>
      <c r="C5110" t="inlineStr">
        <is>
          <t>Million</t>
        </is>
      </c>
      <c r="D5110" t="inlineStr">
        <is>
          <t>QQQQ</t>
        </is>
      </c>
      <c r="F5110" t="n">
        <v>3736</v>
      </c>
      <c r="G5110" t="n">
        <v>4217</v>
      </c>
      <c r="H5110" t="n">
        <v>4957</v>
      </c>
      <c r="I5110" t="n">
        <v>6879</v>
      </c>
      <c r="K5110" t="n">
        <v>6615</v>
      </c>
      <c r="L5110" t="n">
        <v>6557</v>
      </c>
      <c r="M5110" t="n">
        <v>6281</v>
      </c>
      <c r="N5110" t="n">
        <v>6309</v>
      </c>
    </row>
    <row r="5111">
      <c r="A5111" t="inlineStr">
        <is>
          <t>Infrastructure</t>
        </is>
      </c>
      <c r="C5111" t="inlineStr">
        <is>
          <t>Million</t>
        </is>
      </c>
      <c r="D5111" t="inlineStr">
        <is>
          <t>QQQQ</t>
        </is>
      </c>
      <c r="F5111" t="n">
        <v>4261</v>
      </c>
      <c r="G5111" t="n">
        <v>4469</v>
      </c>
      <c r="H5111" t="n">
        <v>4021</v>
      </c>
      <c r="I5111" t="n">
        <v>4690</v>
      </c>
      <c r="K5111" t="n">
        <v>4972</v>
      </c>
      <c r="L5111" t="n">
        <v>5727</v>
      </c>
      <c r="M5111" t="n">
        <v>6697</v>
      </c>
      <c r="N5111" t="n">
        <v>7346</v>
      </c>
      <c r="S5111" t="n">
        <v>8793</v>
      </c>
      <c r="W5111" t="n">
        <v>7218</v>
      </c>
      <c r="X5111" t="n">
        <v>7636</v>
      </c>
      <c r="AC5111" t="n">
        <v>8972</v>
      </c>
      <c r="AH5111" t="n">
        <v>10530</v>
      </c>
      <c r="AM5111" t="n">
        <v>9569</v>
      </c>
      <c r="AR5111" t="n">
        <v>11844</v>
      </c>
    </row>
    <row r="5112">
      <c r="A5112" t="inlineStr">
        <is>
          <t>Private equity</t>
        </is>
      </c>
      <c r="C5112" t="inlineStr">
        <is>
          <t>Million</t>
        </is>
      </c>
      <c r="D5112" t="inlineStr">
        <is>
          <t>QQQQ</t>
        </is>
      </c>
      <c r="S5112" t="n">
        <v>2387</v>
      </c>
      <c r="W5112" t="n">
        <v>1973</v>
      </c>
      <c r="X5112" t="n">
        <v>1943</v>
      </c>
      <c r="AC5112" t="n">
        <v>2596</v>
      </c>
      <c r="AH5112" t="n">
        <v>2623</v>
      </c>
      <c r="AM5112" t="n">
        <v>2945</v>
      </c>
      <c r="AR5112" t="n">
        <v>3574</v>
      </c>
    </row>
    <row r="5113">
      <c r="A5113" t="inlineStr">
        <is>
          <t>Renewable power</t>
        </is>
      </c>
      <c r="C5113" t="inlineStr">
        <is>
          <t>Million</t>
        </is>
      </c>
      <c r="D5113" t="inlineStr">
        <is>
          <t>QQQQ</t>
        </is>
      </c>
      <c r="F5113" t="n">
        <v>256</v>
      </c>
      <c r="G5113" t="n">
        <v>251</v>
      </c>
      <c r="H5113" t="n">
        <v>239</v>
      </c>
      <c r="I5113" t="n">
        <v>197</v>
      </c>
      <c r="K5113" t="n">
        <v>205</v>
      </c>
      <c r="L5113" t="n">
        <v>205</v>
      </c>
      <c r="M5113" t="n">
        <v>202</v>
      </c>
      <c r="N5113" t="n">
        <v>206</v>
      </c>
    </row>
    <row r="5114">
      <c r="A5114" t="inlineStr">
        <is>
          <t>Renewable power and other</t>
        </is>
      </c>
      <c r="C5114" t="inlineStr">
        <is>
          <t>Million</t>
        </is>
      </c>
      <c r="D5114" t="inlineStr">
        <is>
          <t>QQQQ</t>
        </is>
      </c>
      <c r="S5114" t="n">
        <v>1217</v>
      </c>
      <c r="W5114" t="n">
        <v>1021</v>
      </c>
      <c r="X5114" t="n">
        <v>1119</v>
      </c>
      <c r="AC5114" t="n">
        <v>1585</v>
      </c>
      <c r="AH5114" t="n">
        <v>1833</v>
      </c>
      <c r="AM5114" t="n">
        <v>3161</v>
      </c>
      <c r="AR5114" t="n">
        <v>3485</v>
      </c>
    </row>
    <row r="5115">
      <c r="A5115" t="inlineStr">
        <is>
          <t>Private equity and other</t>
        </is>
      </c>
      <c r="C5115" t="inlineStr">
        <is>
          <t>Million</t>
        </is>
      </c>
      <c r="D5115" t="inlineStr">
        <is>
          <t>QQQQ</t>
        </is>
      </c>
      <c r="F5115" t="n">
        <v>384</v>
      </c>
      <c r="G5115" t="n">
        <v>725</v>
      </c>
      <c r="H5115" t="n">
        <v>851</v>
      </c>
      <c r="I5115" t="n">
        <v>835</v>
      </c>
      <c r="K5115" t="n">
        <v>922</v>
      </c>
      <c r="L5115" t="n">
        <v>833</v>
      </c>
      <c r="M5115" t="n">
        <v>876</v>
      </c>
      <c r="N5115" t="n">
        <v>797</v>
      </c>
    </row>
    <row r="5116">
      <c r="A5116" t="inlineStr">
        <is>
          <t>Total</t>
        </is>
      </c>
      <c r="C5116" t="inlineStr">
        <is>
          <t>Million</t>
        </is>
      </c>
      <c r="D5116" t="inlineStr">
        <is>
          <t>QQQQ</t>
        </is>
      </c>
      <c r="F5116" t="n">
        <v>18497</v>
      </c>
      <c r="G5116" t="n">
        <v>20167</v>
      </c>
      <c r="H5116" t="n">
        <v>20536</v>
      </c>
      <c r="I5116" t="n">
        <v>23216</v>
      </c>
      <c r="K5116" t="n">
        <v>23182</v>
      </c>
      <c r="L5116" t="n">
        <v>23680</v>
      </c>
      <c r="M5116" t="n">
        <v>24453</v>
      </c>
      <c r="N5116" t="n">
        <v>24977</v>
      </c>
      <c r="S5116" t="n">
        <v>31994</v>
      </c>
      <c r="W5116" t="n">
        <v>31994</v>
      </c>
      <c r="X5116" t="n">
        <v>33647</v>
      </c>
      <c r="AC5116" t="n">
        <v>40698</v>
      </c>
      <c r="AH5116" t="n">
        <v>41327</v>
      </c>
      <c r="AM5116" t="n">
        <v>46100</v>
      </c>
      <c r="AR5116" t="n">
        <v>47094</v>
      </c>
    </row>
    <row r="5117">
      <c r="A5117" t="inlineStr">
        <is>
          <t>Total-c</t>
        </is>
      </c>
      <c r="F5117">
        <f>SUM(F5106:F5115)</f>
        <v/>
      </c>
      <c r="G5117">
        <f>SUM(G5106:G5115)</f>
        <v/>
      </c>
      <c r="H5117">
        <f>SUM(H5106:H5115)</f>
        <v/>
      </c>
      <c r="I5117">
        <f>SUM(I5106:I5115)</f>
        <v/>
      </c>
      <c r="K5117">
        <f>SUM(K5106:K5115)</f>
        <v/>
      </c>
      <c r="L5117">
        <f>SUM(L5106:L5115)</f>
        <v/>
      </c>
      <c r="M5117">
        <f>SUM(M5106:M5115)</f>
        <v/>
      </c>
      <c r="N5117">
        <f>SUM(N5106:N5115)</f>
        <v/>
      </c>
      <c r="S5117">
        <f>SUM(S5106:S5115)</f>
        <v/>
      </c>
      <c r="W5117">
        <f>SUM(W5106:W5115)</f>
        <v/>
      </c>
      <c r="X5117">
        <f>SUM(X5106:X5115)</f>
        <v/>
      </c>
      <c r="AC5117">
        <f>SUM(AC5106:AC5115)</f>
        <v/>
      </c>
      <c r="AH5117">
        <f>SUM(AH5106:AH5115)</f>
        <v/>
      </c>
      <c r="AM5117">
        <f>SUM(AM5106:AM5115)</f>
        <v/>
      </c>
      <c r="AR5117">
        <f>SUM(AR5106:AR5115)</f>
        <v/>
      </c>
    </row>
    <row r="5118">
      <c r="A5118" t="inlineStr">
        <is>
          <t>Sum check</t>
        </is>
      </c>
      <c r="F5118">
        <f>F5116-F5117</f>
        <v/>
      </c>
      <c r="G5118">
        <f>G5116-G5117</f>
        <v/>
      </c>
      <c r="H5118">
        <f>H5116-H5117</f>
        <v/>
      </c>
      <c r="I5118">
        <f>I5116-I5117</f>
        <v/>
      </c>
      <c r="K5118">
        <f>K5116-K5117</f>
        <v/>
      </c>
      <c r="L5118">
        <f>L5116-L5117</f>
        <v/>
      </c>
      <c r="M5118">
        <f>M5116-M5117</f>
        <v/>
      </c>
      <c r="N5118">
        <f>N5116-N5117</f>
        <v/>
      </c>
      <c r="S5118">
        <f>S5116-S5117</f>
        <v/>
      </c>
      <c r="W5118">
        <f>W5116-W5117</f>
        <v/>
      </c>
      <c r="X5118">
        <f>X5116-X5117</f>
        <v/>
      </c>
      <c r="AC5118">
        <f>AC5116-AC5117</f>
        <v/>
      </c>
      <c r="AH5118">
        <f>AH5116-AH5117</f>
        <v/>
      </c>
      <c r="AM5118">
        <f>AM5116-AM5117</f>
        <v/>
      </c>
      <c r="AR5118">
        <f>AR5116-AR5117</f>
        <v/>
      </c>
    </row>
    <row r="5119">
      <c r="A5119" t="inlineStr">
        <is>
          <t>Link check</t>
        </is>
      </c>
      <c r="F5119">
        <f>F5116-F1250</f>
        <v/>
      </c>
      <c r="G5119">
        <f>G5116-G1250</f>
        <v/>
      </c>
      <c r="H5119">
        <f>H5116-H1250</f>
        <v/>
      </c>
      <c r="I5119">
        <f>I5116-I1250</f>
        <v/>
      </c>
      <c r="K5119">
        <f>K5116-K1250</f>
        <v/>
      </c>
      <c r="L5119">
        <f>L5116-L1250</f>
        <v/>
      </c>
      <c r="M5119">
        <f>M5116-M1250</f>
        <v/>
      </c>
      <c r="N5119">
        <f>N5116-N1250</f>
        <v/>
      </c>
      <c r="S5119">
        <f>S5116-S1250</f>
        <v/>
      </c>
      <c r="W5119">
        <f>W5116-W1250</f>
        <v/>
      </c>
      <c r="X5119">
        <f>X5116-X1250</f>
        <v/>
      </c>
      <c r="AC5119">
        <f>AC5116-AC1250</f>
        <v/>
      </c>
      <c r="AH5119">
        <f>AH5116-AH1250</f>
        <v/>
      </c>
      <c r="AM5119">
        <f>AM5116-AM1250</f>
        <v/>
      </c>
      <c r="AR5119">
        <f>AR5116-AR1250</f>
        <v/>
      </c>
    </row>
    <row r="5121">
      <c r="A5121" t="inlineStr">
        <is>
          <t>Adjusted carry eligible capital</t>
        </is>
      </c>
    </row>
    <row r="5122">
      <c r="A5122" t="inlineStr">
        <is>
          <t>Real estate</t>
        </is>
      </c>
      <c r="C5122" t="inlineStr">
        <is>
          <t>Million</t>
        </is>
      </c>
      <c r="D5122" t="inlineStr">
        <is>
          <t>QQQQ</t>
        </is>
      </c>
      <c r="I5122" t="n">
        <v>5602</v>
      </c>
      <c r="N5122" t="n">
        <v>5376</v>
      </c>
      <c r="P5122" t="n">
        <v>8407</v>
      </c>
      <c r="Q5122" t="n">
        <v>8676</v>
      </c>
      <c r="R5122" t="n">
        <v>8514</v>
      </c>
      <c r="S5122" t="n">
        <v>7542</v>
      </c>
      <c r="U5122" t="n">
        <v>8369</v>
      </c>
      <c r="V5122" t="n">
        <v>8658</v>
      </c>
      <c r="W5122" t="n">
        <v>9063</v>
      </c>
      <c r="X5122" t="n">
        <v>8534</v>
      </c>
      <c r="Z5122" t="n">
        <v>8568</v>
      </c>
      <c r="AA5122" t="n">
        <v>9364</v>
      </c>
      <c r="AB5122" t="n">
        <v>8119</v>
      </c>
      <c r="AC5122" t="n">
        <v>6758</v>
      </c>
      <c r="AE5122" t="n">
        <v>8147</v>
      </c>
      <c r="AF5122" t="n">
        <v>7207</v>
      </c>
      <c r="AG5122" t="n">
        <v>8911</v>
      </c>
      <c r="AH5122" t="n">
        <v>8950</v>
      </c>
      <c r="AJ5122" t="n">
        <v>16942</v>
      </c>
      <c r="AK5122" t="n">
        <v>17233</v>
      </c>
      <c r="AL5122" t="n">
        <v>16972</v>
      </c>
      <c r="AM5122" t="n">
        <v>18332</v>
      </c>
      <c r="AO5122" t="n">
        <v>17704</v>
      </c>
      <c r="AP5122" t="n">
        <v>18040</v>
      </c>
      <c r="AQ5122" t="n">
        <v>17404</v>
      </c>
    </row>
    <row r="5123">
      <c r="A5123" t="inlineStr">
        <is>
          <t>Infrastructure</t>
        </is>
      </c>
      <c r="C5123" t="inlineStr">
        <is>
          <t>Million</t>
        </is>
      </c>
      <c r="D5123" t="inlineStr">
        <is>
          <t>QQQQ</t>
        </is>
      </c>
      <c r="I5123" t="n">
        <v>5168</v>
      </c>
      <c r="N5123" t="n">
        <v>5777</v>
      </c>
      <c r="P5123" t="n">
        <v>5874</v>
      </c>
      <c r="Q5123" t="n">
        <v>8453</v>
      </c>
      <c r="R5123" t="n">
        <v>8867</v>
      </c>
      <c r="S5123" t="n">
        <v>9613</v>
      </c>
      <c r="U5123" t="n">
        <v>9105</v>
      </c>
      <c r="V5123" t="n">
        <v>9609</v>
      </c>
      <c r="W5123" t="n">
        <v>10019</v>
      </c>
      <c r="X5123" t="n">
        <v>10022</v>
      </c>
      <c r="Z5123" t="n">
        <v>13994</v>
      </c>
      <c r="AA5123" t="n">
        <v>12994</v>
      </c>
      <c r="AB5123" t="n">
        <v>13261</v>
      </c>
      <c r="AC5123" t="n">
        <v>13397</v>
      </c>
      <c r="AE5123" t="n">
        <v>13154</v>
      </c>
      <c r="AF5123" t="n">
        <v>13280</v>
      </c>
      <c r="AG5123" t="n">
        <v>20377</v>
      </c>
      <c r="AH5123" t="n">
        <v>19964</v>
      </c>
      <c r="AJ5123" t="n">
        <v>21573</v>
      </c>
      <c r="AK5123" t="n">
        <v>22058</v>
      </c>
      <c r="AL5123" t="n">
        <v>23691</v>
      </c>
      <c r="AM5123" t="n">
        <v>23822</v>
      </c>
      <c r="AO5123" t="n">
        <v>23704</v>
      </c>
      <c r="AP5123" t="n">
        <v>24012</v>
      </c>
      <c r="AQ5123" t="n">
        <v>26010</v>
      </c>
    </row>
    <row r="5124">
      <c r="A5124" t="inlineStr">
        <is>
          <t>Private equity</t>
        </is>
      </c>
      <c r="C5124" t="inlineStr">
        <is>
          <t>Million</t>
        </is>
      </c>
      <c r="D5124" t="inlineStr">
        <is>
          <t>QQQQ</t>
        </is>
      </c>
      <c r="I5124" t="n">
        <v>14230</v>
      </c>
      <c r="N5124" t="n">
        <v>1321</v>
      </c>
      <c r="P5124" t="n">
        <v>1204</v>
      </c>
      <c r="Q5124" t="n">
        <v>1614</v>
      </c>
      <c r="R5124" t="n">
        <v>1861</v>
      </c>
      <c r="S5124" t="n">
        <v>1720</v>
      </c>
      <c r="U5124" t="n">
        <v>1855</v>
      </c>
      <c r="V5124" t="n">
        <v>2096</v>
      </c>
      <c r="W5124" t="n">
        <v>2304</v>
      </c>
      <c r="X5124" t="n">
        <v>2320</v>
      </c>
      <c r="Z5124" t="n">
        <v>2329</v>
      </c>
      <c r="AA5124" t="n">
        <v>1595</v>
      </c>
      <c r="AB5124" t="n">
        <v>2364</v>
      </c>
      <c r="AC5124" t="n">
        <v>2365</v>
      </c>
      <c r="AE5124" t="n">
        <v>2314</v>
      </c>
      <c r="AF5124" t="n">
        <v>2134</v>
      </c>
      <c r="AG5124" t="n">
        <v>2243</v>
      </c>
      <c r="AH5124" t="n">
        <v>4479</v>
      </c>
      <c r="AJ5124" t="n">
        <v>5008</v>
      </c>
      <c r="AK5124" t="n">
        <v>4655</v>
      </c>
      <c r="AL5124" t="n">
        <v>5770</v>
      </c>
      <c r="AM5124" t="n">
        <v>6993</v>
      </c>
      <c r="AO5124" t="n">
        <v>7120</v>
      </c>
      <c r="AP5124" t="n">
        <v>7723</v>
      </c>
      <c r="AQ5124" t="n">
        <v>8034</v>
      </c>
    </row>
    <row r="5125">
      <c r="A5125" t="inlineStr">
        <is>
          <t>Total</t>
        </is>
      </c>
      <c r="C5125" t="inlineStr">
        <is>
          <t>Million</t>
        </is>
      </c>
      <c r="D5125" t="inlineStr">
        <is>
          <t>QQQQ</t>
        </is>
      </c>
      <c r="I5125" t="n">
        <v>25000</v>
      </c>
      <c r="N5125" t="n">
        <v>12474</v>
      </c>
      <c r="P5125" t="n">
        <v>15485</v>
      </c>
      <c r="Q5125" t="n">
        <v>18743</v>
      </c>
      <c r="R5125" t="n">
        <v>19242</v>
      </c>
      <c r="S5125" t="n">
        <v>18875</v>
      </c>
      <c r="U5125" t="n">
        <v>19329</v>
      </c>
      <c r="V5125" t="n">
        <v>20363</v>
      </c>
      <c r="W5125" t="n">
        <v>21386</v>
      </c>
      <c r="X5125" t="n">
        <v>20876</v>
      </c>
      <c r="Z5125" t="n">
        <v>24891</v>
      </c>
      <c r="AA5125" t="n">
        <v>23953</v>
      </c>
      <c r="AB5125" t="n">
        <v>23744</v>
      </c>
      <c r="AC5125" t="n">
        <v>22520</v>
      </c>
      <c r="AE5125" t="n">
        <v>23615</v>
      </c>
      <c r="AF5125" t="n">
        <v>22621</v>
      </c>
      <c r="AG5125" t="n">
        <v>31531</v>
      </c>
      <c r="AH5125" t="n">
        <v>33393</v>
      </c>
      <c r="AJ5125" t="n">
        <v>43523</v>
      </c>
      <c r="AK5125" t="n">
        <v>43946</v>
      </c>
      <c r="AL5125" t="n">
        <v>46433</v>
      </c>
      <c r="AM5125" t="n">
        <v>49147</v>
      </c>
      <c r="AO5125" t="n">
        <v>48528</v>
      </c>
      <c r="AP5125" t="n">
        <v>49775</v>
      </c>
      <c r="AQ5125" t="n">
        <v>51448</v>
      </c>
    </row>
    <row r="5126">
      <c r="A5126" t="inlineStr">
        <is>
          <t>Total-c</t>
        </is>
      </c>
      <c r="I5126">
        <f>SUM(I5122:I5124)</f>
        <v/>
      </c>
      <c r="N5126">
        <f>SUM(N5122:N5124)</f>
        <v/>
      </c>
      <c r="P5126">
        <f>SUM(P5122:P5124)</f>
        <v/>
      </c>
      <c r="Q5126">
        <f>SUM(Q5122:Q5124)</f>
        <v/>
      </c>
      <c r="R5126">
        <f>SUM(R5122:R5124)</f>
        <v/>
      </c>
      <c r="S5126">
        <f>SUM(S5122:S5124)</f>
        <v/>
      </c>
      <c r="U5126">
        <f>SUM(U5122:U5124)</f>
        <v/>
      </c>
      <c r="V5126">
        <f>SUM(V5122:V5124)</f>
        <v/>
      </c>
      <c r="W5126">
        <f>SUM(W5122:W5124)</f>
        <v/>
      </c>
      <c r="X5126">
        <f>SUM(X5122:X5124)</f>
        <v/>
      </c>
      <c r="Z5126">
        <f>SUM(Z5122:Z5124)</f>
        <v/>
      </c>
      <c r="AA5126">
        <f>SUM(AA5122:AA5124)</f>
        <v/>
      </c>
      <c r="AB5126">
        <f>SUM(AB5122:AB5124)</f>
        <v/>
      </c>
      <c r="AC5126">
        <f>SUM(AC5122:AC5124)</f>
        <v/>
      </c>
      <c r="AE5126">
        <f>SUM(AE5122:AE5124)</f>
        <v/>
      </c>
      <c r="AF5126">
        <f>SUM(AF5122:AF5124)</f>
        <v/>
      </c>
      <c r="AG5126">
        <f>SUM(AG5122:AG5124)</f>
        <v/>
      </c>
      <c r="AH5126">
        <f>SUM(AH5122:AH5124)</f>
        <v/>
      </c>
      <c r="AJ5126">
        <f>SUM(AJ5122:AJ5124)</f>
        <v/>
      </c>
      <c r="AK5126">
        <f>SUM(AK5122:AK5124)</f>
        <v/>
      </c>
      <c r="AL5126">
        <f>SUM(AL5122:AL5124)</f>
        <v/>
      </c>
      <c r="AM5126">
        <f>SUM(AM5122:AM5124)</f>
        <v/>
      </c>
      <c r="AO5126">
        <f>SUM(AO5122:AO5124)</f>
        <v/>
      </c>
      <c r="AP5126">
        <f>SUM(AP5122:AP5124)</f>
        <v/>
      </c>
      <c r="AQ5126">
        <f>SUM(AQ5122:AQ5124)</f>
        <v/>
      </c>
    </row>
    <row r="5127">
      <c r="A5127" t="inlineStr">
        <is>
          <t>Sum check</t>
        </is>
      </c>
      <c r="I5127">
        <f>I5125-I5126</f>
        <v/>
      </c>
      <c r="N5127">
        <f>N5125-N5126</f>
        <v/>
      </c>
      <c r="P5127">
        <f>P5125-P5126</f>
        <v/>
      </c>
      <c r="Q5127">
        <f>Q5125-Q5126</f>
        <v/>
      </c>
      <c r="R5127">
        <f>R5125-R5126</f>
        <v/>
      </c>
      <c r="S5127">
        <f>S5125-S5126</f>
        <v/>
      </c>
      <c r="U5127">
        <f>U5125-U5126</f>
        <v/>
      </c>
      <c r="V5127">
        <f>V5125-V5126</f>
        <v/>
      </c>
      <c r="W5127">
        <f>W5125-W5126</f>
        <v/>
      </c>
      <c r="X5127">
        <f>X5125-X5126</f>
        <v/>
      </c>
      <c r="Z5127">
        <f>Z5125-Z5126</f>
        <v/>
      </c>
      <c r="AA5127">
        <f>AA5125-AA5126</f>
        <v/>
      </c>
      <c r="AB5127">
        <f>AB5125-AB5126</f>
        <v/>
      </c>
      <c r="AC5127">
        <f>AC5125-AC5126</f>
        <v/>
      </c>
      <c r="AE5127">
        <f>AE5125-AE5126</f>
        <v/>
      </c>
      <c r="AF5127">
        <f>AF5125-AF5126</f>
        <v/>
      </c>
      <c r="AG5127">
        <f>AG5125-AG5126</f>
        <v/>
      </c>
      <c r="AH5127">
        <f>AH5125-AH5126</f>
        <v/>
      </c>
      <c r="AJ5127">
        <f>AJ5125-AJ5126</f>
        <v/>
      </c>
      <c r="AK5127">
        <f>AK5125-AK5126</f>
        <v/>
      </c>
      <c r="AL5127">
        <f>AL5125-AL5126</f>
        <v/>
      </c>
      <c r="AM5127">
        <f>AM5125-AM5126</f>
        <v/>
      </c>
      <c r="AO5127">
        <f>AO5125-AO5126</f>
        <v/>
      </c>
      <c r="AP5127">
        <f>AP5125-AP5126</f>
        <v/>
      </c>
      <c r="AQ5127">
        <f>AQ5125-AQ5126</f>
        <v/>
      </c>
    </row>
    <row r="5128">
      <c r="A5128" t="inlineStr">
        <is>
          <t>Link check</t>
        </is>
      </c>
      <c r="I5128">
        <f>I5125-I4573</f>
        <v/>
      </c>
      <c r="N5128">
        <f>N5125-N4573</f>
        <v/>
      </c>
      <c r="P5128">
        <f>P5125-P4573</f>
        <v/>
      </c>
      <c r="Q5128">
        <f>Q5125-Q4573</f>
        <v/>
      </c>
      <c r="R5128">
        <f>R5125-R4573</f>
        <v/>
      </c>
      <c r="S5128">
        <f>S5125-S4573</f>
        <v/>
      </c>
      <c r="U5128">
        <f>U5125-U4573</f>
        <v/>
      </c>
      <c r="V5128">
        <f>V5125-V4573</f>
        <v/>
      </c>
      <c r="W5128">
        <f>W5125-W4573</f>
        <v/>
      </c>
      <c r="X5128">
        <f>X5125-X4573</f>
        <v/>
      </c>
      <c r="Z5128">
        <f>Z5125-Z4573</f>
        <v/>
      </c>
      <c r="AA5128">
        <f>AA5125-AA4573</f>
        <v/>
      </c>
      <c r="AB5128">
        <f>AB5125-AB4573</f>
        <v/>
      </c>
      <c r="AC5128">
        <f>AC5125-AC4573</f>
        <v/>
      </c>
      <c r="AE5128">
        <f>AE5125-AE4573</f>
        <v/>
      </c>
      <c r="AF5128">
        <f>AF5125-AF4573</f>
        <v/>
      </c>
      <c r="AG5128">
        <f>AG5125-AG4573</f>
        <v/>
      </c>
      <c r="AH5128">
        <f>AH5125-AH4573</f>
        <v/>
      </c>
      <c r="AJ5128">
        <f>AJ5125-AJ4573</f>
        <v/>
      </c>
      <c r="AK5128">
        <f>AK5125-AK4573</f>
        <v/>
      </c>
      <c r="AL5128">
        <f>AL5125-AL4573</f>
        <v/>
      </c>
      <c r="AM5128">
        <f>AM5125-AM4573</f>
        <v/>
      </c>
      <c r="AO5128">
        <f>AO5125-AO4573</f>
        <v/>
      </c>
      <c r="AP5128">
        <f>AP5125-AP4573</f>
        <v/>
      </c>
      <c r="AQ5128">
        <f>AQ5125-AQ4573</f>
        <v/>
      </c>
    </row>
    <row r="5130">
      <c r="A5130" t="inlineStr">
        <is>
          <t>Invested capital-distributions</t>
        </is>
      </c>
    </row>
    <row r="5131">
      <c r="A5131" t="inlineStr">
        <is>
          <t>Perpetual affiliates</t>
        </is>
      </c>
    </row>
    <row r="5132">
      <c r="A5132" t="inlineStr">
        <is>
          <t>BEP</t>
        </is>
      </c>
      <c r="C5132" t="inlineStr">
        <is>
          <t>Million</t>
        </is>
      </c>
      <c r="D5132" t="inlineStr">
        <is>
          <t>QQQQ</t>
        </is>
      </c>
      <c r="AH5132" t="n">
        <v>95</v>
      </c>
      <c r="AI5132" t="n">
        <v>398</v>
      </c>
      <c r="AJ5132" t="n">
        <v>99</v>
      </c>
      <c r="AK5132" t="n">
        <v>95</v>
      </c>
      <c r="AL5132" t="n">
        <v>95</v>
      </c>
      <c r="AM5132" t="n">
        <v>95</v>
      </c>
      <c r="AN5132" t="n">
        <v>384</v>
      </c>
      <c r="AO5132" t="n">
        <v>100</v>
      </c>
      <c r="AP5132" t="n">
        <v>100</v>
      </c>
      <c r="AQ5132" t="n">
        <v>100</v>
      </c>
      <c r="AR5132" t="n">
        <v>100</v>
      </c>
      <c r="AS5132" t="n">
        <v>400</v>
      </c>
    </row>
    <row r="5133">
      <c r="A5133" t="inlineStr">
        <is>
          <t>BIP</t>
        </is>
      </c>
      <c r="C5133" t="inlineStr">
        <is>
          <t>Million</t>
        </is>
      </c>
      <c r="D5133" t="inlineStr">
        <is>
          <t>QQQQ</t>
        </is>
      </c>
      <c r="AH5133" t="n">
        <v>64</v>
      </c>
      <c r="AI5133" t="n">
        <v>258</v>
      </c>
      <c r="AJ5133" t="n">
        <v>68</v>
      </c>
      <c r="AK5133" t="n">
        <v>68</v>
      </c>
      <c r="AL5133" t="n">
        <v>68</v>
      </c>
      <c r="AM5133" t="n">
        <v>71</v>
      </c>
      <c r="AN5133" t="n">
        <v>275</v>
      </c>
      <c r="AO5133" t="n">
        <v>75</v>
      </c>
      <c r="AP5133" t="n">
        <v>75</v>
      </c>
      <c r="AQ5133" t="n">
        <v>75</v>
      </c>
      <c r="AR5133" t="n">
        <v>75</v>
      </c>
      <c r="AS5133" t="n">
        <v>300</v>
      </c>
    </row>
    <row r="5134">
      <c r="A5134" t="inlineStr">
        <is>
          <t>BBU</t>
        </is>
      </c>
      <c r="C5134" t="inlineStr">
        <is>
          <t>Million</t>
        </is>
      </c>
      <c r="D5134" t="inlineStr">
        <is>
          <t>QQQQ</t>
        </is>
      </c>
      <c r="AH5134" t="n">
        <v>6</v>
      </c>
      <c r="AI5134" t="n">
        <v>24</v>
      </c>
      <c r="AJ5134" t="n">
        <v>6</v>
      </c>
      <c r="AK5134" t="n">
        <v>6</v>
      </c>
      <c r="AL5134" t="n">
        <v>6</v>
      </c>
      <c r="AM5134" t="n">
        <v>6</v>
      </c>
      <c r="AN5134" t="n">
        <v>24</v>
      </c>
      <c r="AO5134" t="n">
        <v>6</v>
      </c>
      <c r="AP5134" t="n">
        <v>9</v>
      </c>
      <c r="AQ5134" t="n">
        <v>9</v>
      </c>
      <c r="AR5134" t="n">
        <v>9</v>
      </c>
      <c r="AS5134" t="n">
        <v>33</v>
      </c>
    </row>
    <row r="5135">
      <c r="A5135" t="inlineStr">
        <is>
          <t>BPG</t>
        </is>
      </c>
      <c r="C5135" t="inlineStr">
        <is>
          <t>Million</t>
        </is>
      </c>
      <c r="D5135" t="inlineStr">
        <is>
          <t>QQQQ</t>
        </is>
      </c>
      <c r="AH5135" t="n">
        <v>194</v>
      </c>
      <c r="AI5135" t="n">
        <v>780</v>
      </c>
      <c r="AJ5135" t="n">
        <v>216</v>
      </c>
      <c r="AK5135" t="n">
        <v>252</v>
      </c>
      <c r="AL5135" t="n">
        <v>340</v>
      </c>
      <c r="AM5135" t="n">
        <v>379</v>
      </c>
      <c r="AN5135" t="n">
        <v>1187</v>
      </c>
      <c r="AO5135" t="n">
        <v>352</v>
      </c>
      <c r="AP5135" t="n">
        <v>364</v>
      </c>
      <c r="AQ5135" t="n">
        <v>353</v>
      </c>
      <c r="AR5135" t="n">
        <v>435</v>
      </c>
      <c r="AS5135" t="n">
        <v>1701</v>
      </c>
    </row>
    <row r="5136">
      <c r="A5136" t="inlineStr">
        <is>
          <t>Total</t>
        </is>
      </c>
      <c r="C5136" t="inlineStr">
        <is>
          <t>Million</t>
        </is>
      </c>
      <c r="D5136" t="inlineStr">
        <is>
          <t>QQQQ</t>
        </is>
      </c>
      <c r="AH5136" t="n">
        <v>359</v>
      </c>
      <c r="AI5136" t="n">
        <v>1460</v>
      </c>
      <c r="AJ5136" t="n">
        <v>389</v>
      </c>
      <c r="AK5136" t="n">
        <v>421</v>
      </c>
      <c r="AL5136" t="n">
        <v>509</v>
      </c>
      <c r="AM5136" t="n">
        <v>551</v>
      </c>
      <c r="AN5136" t="n">
        <v>1870</v>
      </c>
      <c r="AO5136" t="n">
        <v>533</v>
      </c>
      <c r="AP5136" t="n">
        <v>548</v>
      </c>
      <c r="AQ5136" t="n">
        <v>537</v>
      </c>
      <c r="AR5136" t="n">
        <v>619</v>
      </c>
      <c r="AS5136" t="n">
        <v>2434</v>
      </c>
    </row>
    <row r="5137">
      <c r="A5137" t="inlineStr">
        <is>
          <t>Total-c</t>
        </is>
      </c>
      <c r="AH5137">
        <f>SUM(AH5132:AH5135)</f>
        <v/>
      </c>
      <c r="AI5137">
        <f>SUM(AI5132:AI5135)</f>
        <v/>
      </c>
      <c r="AJ5137">
        <f>SUM(AJ5132:AJ5135)</f>
        <v/>
      </c>
      <c r="AK5137">
        <f>SUM(AK5132:AK5135)</f>
        <v/>
      </c>
      <c r="AL5137">
        <f>SUM(AL5132:AL5135)</f>
        <v/>
      </c>
      <c r="AM5137">
        <f>SUM(AM5132:AM5135)</f>
        <v/>
      </c>
      <c r="AN5137">
        <f>SUM(AN5132:AN5135)</f>
        <v/>
      </c>
      <c r="AO5137">
        <f>SUM(AO5132:AO5135)</f>
        <v/>
      </c>
      <c r="AP5137">
        <f>SUM(AP5132:AP5135)</f>
        <v/>
      </c>
      <c r="AQ5137">
        <f>SUM(AQ5132:AQ5135)</f>
        <v/>
      </c>
      <c r="AR5137">
        <f>SUM(AR5132:AR5135)</f>
        <v/>
      </c>
      <c r="AS5137">
        <f>SUM(AS5132:AS5135)</f>
        <v/>
      </c>
    </row>
    <row r="5138">
      <c r="A5138" t="inlineStr">
        <is>
          <t>Sum check</t>
        </is>
      </c>
      <c r="AH5138">
        <f>AH5136-AH5137</f>
        <v/>
      </c>
      <c r="AI5138">
        <f>AI5136-AI5137</f>
        <v/>
      </c>
      <c r="AJ5138">
        <f>AJ5136-AJ5137</f>
        <v/>
      </c>
      <c r="AK5138">
        <f>AK5136-AK5137</f>
        <v/>
      </c>
      <c r="AL5138">
        <f>AL5136-AL5137</f>
        <v/>
      </c>
      <c r="AM5138">
        <f>AM5136-AM5137</f>
        <v/>
      </c>
      <c r="AN5138">
        <f>AN5136-AN5137</f>
        <v/>
      </c>
      <c r="AO5138">
        <f>AO5136-AO5137</f>
        <v/>
      </c>
      <c r="AP5138">
        <f>AP5136-AP5137</f>
        <v/>
      </c>
      <c r="AQ5138">
        <f>AQ5136-AQ5137</f>
        <v/>
      </c>
      <c r="AR5138">
        <f>AR5136-AR5137</f>
        <v/>
      </c>
      <c r="AS5138">
        <f>AS5136-AS5137</f>
        <v/>
      </c>
    </row>
    <row r="5139">
      <c r="A5139" t="inlineStr">
        <is>
          <t>Link check</t>
        </is>
      </c>
      <c r="AL5139">
        <f>AL5136-AL2738</f>
        <v/>
      </c>
      <c r="AM5139">
        <f>AM5136-AM2738</f>
        <v/>
      </c>
      <c r="AN5139">
        <f>AN5136-AN2738</f>
        <v/>
      </c>
      <c r="AO5139">
        <f>AO5136-AO2738</f>
        <v/>
      </c>
      <c r="AP5139">
        <f>AP5136-AP2738</f>
        <v/>
      </c>
      <c r="AQ5139">
        <f>AQ5136-AQ2738</f>
        <v/>
      </c>
      <c r="AR5139">
        <f>AR5136-AR2738</f>
        <v/>
      </c>
      <c r="AS5139">
        <f>AS5136-AS2738</f>
        <v/>
      </c>
    </row>
    <row r="5141">
      <c r="A5141" t="inlineStr">
        <is>
          <t>Corporate cash and financial assets</t>
        </is>
      </c>
      <c r="C5141" t="inlineStr">
        <is>
          <t>Million</t>
        </is>
      </c>
      <c r="D5141" t="inlineStr">
        <is>
          <t>QQQQ</t>
        </is>
      </c>
      <c r="AH5141" t="n">
        <v>163</v>
      </c>
      <c r="AI5141" t="n">
        <v>377</v>
      </c>
      <c r="AJ5141" t="n">
        <v>73</v>
      </c>
      <c r="AK5141" t="n">
        <v>20</v>
      </c>
      <c r="AL5141" t="n">
        <v>-29</v>
      </c>
      <c r="AM5141" t="n">
        <v>-22</v>
      </c>
      <c r="AN5141" t="n">
        <v>42</v>
      </c>
      <c r="AO5141" t="n">
        <v>25</v>
      </c>
      <c r="AP5141" t="n">
        <v>-31</v>
      </c>
      <c r="AQ5141" t="n">
        <v>89</v>
      </c>
      <c r="AR5141" t="n">
        <v>-6</v>
      </c>
      <c r="AS5141" t="n">
        <v>77</v>
      </c>
    </row>
    <row r="5143">
      <c r="A5143" t="inlineStr">
        <is>
          <t>Other principal investments</t>
        </is>
      </c>
    </row>
    <row r="5144">
      <c r="A5144" t="inlineStr">
        <is>
          <t>Residential</t>
        </is>
      </c>
      <c r="C5144" t="inlineStr">
        <is>
          <t>Million</t>
        </is>
      </c>
      <c r="D5144" t="inlineStr">
        <is>
          <t>QQQQ</t>
        </is>
      </c>
      <c r="AH5144" t="n">
        <v>49</v>
      </c>
      <c r="AI5144" t="n">
        <v>66</v>
      </c>
      <c r="AJ5144" t="n">
        <v>23</v>
      </c>
      <c r="AK5144" t="n">
        <v>42</v>
      </c>
      <c r="AL5144" t="n">
        <v>76</v>
      </c>
      <c r="AM5144" t="n">
        <v>117</v>
      </c>
      <c r="AN5144" t="n">
        <v>258</v>
      </c>
      <c r="AO5144" t="n">
        <v>72</v>
      </c>
      <c r="AP5144" t="n">
        <v>100</v>
      </c>
      <c r="AQ5144" t="n">
        <v>66</v>
      </c>
    </row>
    <row r="5145">
      <c r="A5145" t="inlineStr">
        <is>
          <t>Energy contracts</t>
        </is>
      </c>
      <c r="C5145" t="inlineStr">
        <is>
          <t>Million</t>
        </is>
      </c>
      <c r="D5145" t="inlineStr">
        <is>
          <t>QQQQ</t>
        </is>
      </c>
      <c r="AH5145" t="n">
        <v>-16</v>
      </c>
      <c r="AI5145" t="n">
        <v>-126</v>
      </c>
      <c r="AJ5145" t="n">
        <v>-35</v>
      </c>
      <c r="AK5145" t="n">
        <v>-31</v>
      </c>
      <c r="AL5145" t="n">
        <v>-21</v>
      </c>
      <c r="AM5145" t="n">
        <v>-19</v>
      </c>
      <c r="AN5145" t="n">
        <v>-106</v>
      </c>
      <c r="AO5145" t="n">
        <v>-36</v>
      </c>
      <c r="AP5145" t="n">
        <v>-23</v>
      </c>
      <c r="AQ5145" t="n">
        <v>-5</v>
      </c>
      <c r="AR5145" t="n">
        <v>11</v>
      </c>
      <c r="AS5145" t="n">
        <v>-53</v>
      </c>
    </row>
    <row r="5146">
      <c r="A5146" t="inlineStr">
        <is>
          <t>Norbord / west fraser</t>
        </is>
      </c>
      <c r="C5146" t="inlineStr">
        <is>
          <t>Million</t>
        </is>
      </c>
      <c r="D5146" t="inlineStr">
        <is>
          <t>QQQQ</t>
        </is>
      </c>
      <c r="AH5146" t="n">
        <v>17</v>
      </c>
      <c r="AI5146" t="n">
        <v>31</v>
      </c>
      <c r="AJ5146" t="n">
        <v>1</v>
      </c>
      <c r="AL5146" t="n">
        <v>1</v>
      </c>
      <c r="AN5146" t="n">
        <v>2</v>
      </c>
    </row>
    <row r="5147">
      <c r="A5147" t="inlineStr">
        <is>
          <t>Other</t>
        </is>
      </c>
      <c r="C5147" t="inlineStr">
        <is>
          <t>Million</t>
        </is>
      </c>
      <c r="D5147" t="inlineStr">
        <is>
          <t>QQQQ</t>
        </is>
      </c>
      <c r="AH5147" t="n">
        <v>26</v>
      </c>
      <c r="AI5147" t="n">
        <v>38</v>
      </c>
      <c r="AJ5147" t="n">
        <v>38</v>
      </c>
      <c r="AK5147" t="n">
        <v>22</v>
      </c>
      <c r="AL5147" t="n">
        <v>31</v>
      </c>
      <c r="AM5147" t="n">
        <v>33</v>
      </c>
      <c r="AN5147" t="n">
        <v>132</v>
      </c>
      <c r="AO5147" t="n">
        <v>28</v>
      </c>
      <c r="AP5147" t="n">
        <v>18</v>
      </c>
      <c r="AQ5147" t="n">
        <v>9</v>
      </c>
      <c r="AS5147" t="n">
        <v>100</v>
      </c>
    </row>
    <row r="5148">
      <c r="A5148" t="inlineStr">
        <is>
          <t>Total</t>
        </is>
      </c>
      <c r="C5148" t="inlineStr">
        <is>
          <t>Million</t>
        </is>
      </c>
      <c r="D5148" t="inlineStr">
        <is>
          <t>QQQQ</t>
        </is>
      </c>
      <c r="AH5148" t="n">
        <v>76</v>
      </c>
      <c r="AI5148" t="n">
        <v>9</v>
      </c>
      <c r="AJ5148" t="n">
        <v>27</v>
      </c>
      <c r="AK5148" t="n">
        <v>33</v>
      </c>
      <c r="AL5148" t="n">
        <v>87</v>
      </c>
      <c r="AM5148" t="n">
        <v>131</v>
      </c>
      <c r="AN5148" t="n">
        <v>286</v>
      </c>
      <c r="AO5148" t="n">
        <v>64</v>
      </c>
      <c r="AP5148" t="n">
        <v>95</v>
      </c>
      <c r="AQ5148" t="n">
        <v>70</v>
      </c>
      <c r="AR5148" t="n">
        <v>11</v>
      </c>
      <c r="AS5148" t="n">
        <v>47</v>
      </c>
    </row>
    <row r="5149">
      <c r="A5149" t="inlineStr">
        <is>
          <t>Total-c</t>
        </is>
      </c>
      <c r="AH5149">
        <f>SUM(AH5144:AH5147)</f>
        <v/>
      </c>
      <c r="AI5149">
        <f>SUM(AI5144:AI5147)</f>
        <v/>
      </c>
      <c r="AJ5149">
        <f>SUM(AJ5144:AJ5147)</f>
        <v/>
      </c>
      <c r="AK5149">
        <f>SUM(AK5144:AK5147)</f>
        <v/>
      </c>
      <c r="AL5149">
        <f>SUM(AL5144:AL5147)</f>
        <v/>
      </c>
      <c r="AM5149">
        <f>SUM(AM5144:AM5147)</f>
        <v/>
      </c>
      <c r="AN5149">
        <f>SUM(AN5144:AN5147)</f>
        <v/>
      </c>
      <c r="AO5149">
        <f>SUM(AO5144:AO5147)</f>
        <v/>
      </c>
      <c r="AP5149">
        <f>SUM(AP5144:AP5147)</f>
        <v/>
      </c>
      <c r="AQ5149">
        <f>SUM(AQ5144:AQ5147)</f>
        <v/>
      </c>
      <c r="AR5149">
        <f>SUM(AR5144:AR5147)</f>
        <v/>
      </c>
      <c r="AS5149">
        <f>SUM(AS5144:AS5147)</f>
        <v/>
      </c>
    </row>
    <row r="5150">
      <c r="A5150" t="inlineStr">
        <is>
          <t>Sum check</t>
        </is>
      </c>
      <c r="AH5150">
        <f>AH5148-AH5149</f>
        <v/>
      </c>
      <c r="AI5150">
        <f>AI5148-AI5149</f>
        <v/>
      </c>
      <c r="AJ5150">
        <f>AJ5148-AJ5149</f>
        <v/>
      </c>
      <c r="AK5150">
        <f>AK5148-AK5149</f>
        <v/>
      </c>
      <c r="AL5150">
        <f>AL5148-AL5149</f>
        <v/>
      </c>
      <c r="AM5150">
        <f>AM5148-AM5149</f>
        <v/>
      </c>
      <c r="AN5150">
        <f>AN5148-AN5149</f>
        <v/>
      </c>
      <c r="AO5150">
        <f>AO5148-AO5149</f>
        <v/>
      </c>
      <c r="AP5150">
        <f>AP5148-AP5149</f>
        <v/>
      </c>
      <c r="AQ5150">
        <f>AQ5148-AQ5149</f>
        <v/>
      </c>
      <c r="AR5150">
        <f>AR5148-AR5149</f>
        <v/>
      </c>
      <c r="AS5150">
        <f>AS5148-AS5149</f>
        <v/>
      </c>
    </row>
    <row r="5152">
      <c r="A5152" t="inlineStr">
        <is>
          <t>Distributions from investments</t>
        </is>
      </c>
      <c r="C5152" t="inlineStr">
        <is>
          <t>Million</t>
        </is>
      </c>
      <c r="D5152" t="inlineStr">
        <is>
          <t>QQQQ</t>
        </is>
      </c>
      <c r="AH5152" t="n">
        <v>598</v>
      </c>
      <c r="AI5152" t="n">
        <v>1846</v>
      </c>
      <c r="AJ5152" t="n">
        <v>489</v>
      </c>
      <c r="AK5152" t="n">
        <v>474</v>
      </c>
      <c r="AL5152" t="n">
        <v>567</v>
      </c>
      <c r="AM5152" t="n">
        <v>660</v>
      </c>
      <c r="AN5152" t="n">
        <v>2198</v>
      </c>
      <c r="AO5152" t="n">
        <v>622</v>
      </c>
      <c r="AP5152" t="n">
        <v>612</v>
      </c>
      <c r="AQ5152" t="n">
        <v>696</v>
      </c>
      <c r="AR5152" t="n">
        <v>624</v>
      </c>
      <c r="AS5152" t="n">
        <v>2558</v>
      </c>
    </row>
    <row r="5153">
      <c r="A5153" t="inlineStr">
        <is>
          <t>Distributions from investments-c</t>
        </is>
      </c>
      <c r="AH5153">
        <f>SUM(AH5148,AH5141,AH5136)</f>
        <v/>
      </c>
      <c r="AI5153">
        <f>SUM(AI5148,AI5141,AI5136)</f>
        <v/>
      </c>
      <c r="AJ5153">
        <f>SUM(AJ5148,AJ5141,AJ5136)</f>
        <v/>
      </c>
      <c r="AK5153">
        <f>SUM(AK5148,AK5141,AK5136)</f>
        <v/>
      </c>
      <c r="AL5153">
        <f>SUM(AL5148,AL5141,AL5136)</f>
        <v/>
      </c>
      <c r="AM5153">
        <f>SUM(AM5148,AM5141,AM5136)</f>
        <v/>
      </c>
      <c r="AN5153">
        <f>SUM(AN5148,AN5141,AN5136)</f>
        <v/>
      </c>
      <c r="AO5153">
        <f>SUM(AO5148,AO5141,AO5136)</f>
        <v/>
      </c>
      <c r="AP5153">
        <f>SUM(AP5148,AP5141,AP5136)</f>
        <v/>
      </c>
      <c r="AQ5153">
        <f>SUM(AQ5148,AQ5141,AQ5136)</f>
        <v/>
      </c>
      <c r="AR5153">
        <f>SUM(AR5148,AR5141,AR5136)</f>
        <v/>
      </c>
      <c r="AS5153">
        <f>SUM(AS5148,AS5141,AS5136)</f>
        <v/>
      </c>
    </row>
    <row r="5154">
      <c r="A5154" t="inlineStr">
        <is>
          <t>Sum check</t>
        </is>
      </c>
      <c r="AH5154">
        <f>AH5152-AH5153</f>
        <v/>
      </c>
      <c r="AI5154">
        <f>AI5152-AI5153</f>
        <v/>
      </c>
      <c r="AJ5154">
        <f>AJ5152-AJ5153</f>
        <v/>
      </c>
      <c r="AK5154">
        <f>AK5152-AK5153</f>
        <v/>
      </c>
      <c r="AL5154">
        <f>AL5152-AL5153</f>
        <v/>
      </c>
      <c r="AM5154">
        <f>AM5152-AM5153</f>
        <v/>
      </c>
      <c r="AN5154">
        <f>AN5152-AN5153</f>
        <v/>
      </c>
      <c r="AO5154">
        <f>AO5152-AO5153</f>
        <v/>
      </c>
      <c r="AP5154">
        <f>AP5152-AP5153</f>
        <v/>
      </c>
      <c r="AQ5154">
        <f>AQ5152-AQ5153</f>
        <v/>
      </c>
      <c r="AR5154">
        <f>AR5152-AR5153</f>
        <v/>
      </c>
      <c r="AS5154">
        <f>AS5152-AS5153</f>
        <v/>
      </c>
    </row>
    <row r="5156">
      <c r="A5156" t="inlineStr">
        <is>
          <t>Insurance solutions operating earnings</t>
        </is>
      </c>
      <c r="C5156" t="inlineStr">
        <is>
          <t>Million</t>
        </is>
      </c>
      <c r="D5156" t="inlineStr">
        <is>
          <t>QQQQ</t>
        </is>
      </c>
      <c r="AL5156" t="n">
        <v>5</v>
      </c>
      <c r="AQ5156" t="n">
        <v>159</v>
      </c>
      <c r="AR5156" t="n">
        <v>170</v>
      </c>
      <c r="AS5156" t="n">
        <v>388</v>
      </c>
    </row>
    <row r="5157">
      <c r="A5157" t="inlineStr">
        <is>
          <t>Total distributions from investments</t>
        </is>
      </c>
      <c r="C5157" t="inlineStr">
        <is>
          <t>Million</t>
        </is>
      </c>
      <c r="D5157" t="inlineStr">
        <is>
          <t>QQQQ</t>
        </is>
      </c>
      <c r="AL5157" t="n">
        <v>572</v>
      </c>
      <c r="AQ5157" t="n">
        <v>855</v>
      </c>
      <c r="AR5157" t="n">
        <v>794</v>
      </c>
      <c r="AS5157" t="n">
        <v>2946</v>
      </c>
    </row>
    <row r="5158">
      <c r="A5158" t="inlineStr">
        <is>
          <t>Total distributions from investments-c</t>
        </is>
      </c>
      <c r="AL5158">
        <f>SUM(AL5156,AL5152)</f>
        <v/>
      </c>
      <c r="AQ5158">
        <f>SUM(AQ5156,AQ5152)</f>
        <v/>
      </c>
      <c r="AR5158">
        <f>SUM(AR5156,AR5152)</f>
        <v/>
      </c>
      <c r="AS5158">
        <f>SUM(AS5156,AS5152)</f>
        <v/>
      </c>
    </row>
    <row r="5159">
      <c r="A5159" t="inlineStr">
        <is>
          <t>Sum check</t>
        </is>
      </c>
      <c r="AL5159">
        <f>AL5157-AL5158</f>
        <v/>
      </c>
      <c r="AQ5159">
        <f>AQ5157-AQ5158</f>
        <v/>
      </c>
      <c r="AR5159">
        <f>AR5157-AR5158</f>
        <v/>
      </c>
      <c r="AS5159">
        <f>AS5157-AS5158</f>
        <v/>
      </c>
    </row>
    <row r="5161">
      <c r="A5161" t="inlineStr">
        <is>
          <t>Depricated data</t>
        </is>
      </c>
    </row>
    <row r="5162">
      <c r="A5162" t="inlineStr">
        <is>
          <t>Pipeline of development and capital expansion project</t>
        </is>
      </c>
    </row>
    <row r="5163">
      <c r="A5163" t="inlineStr">
        <is>
          <t>Renewable power and transition</t>
        </is>
      </c>
    </row>
    <row r="5164">
      <c r="A5164" t="inlineStr">
        <is>
          <t>North America</t>
        </is>
      </c>
      <c r="C5164" t="inlineStr">
        <is>
          <t>Million</t>
        </is>
      </c>
      <c r="D5164" t="inlineStr">
        <is>
          <t>QQQQ</t>
        </is>
      </c>
      <c r="F5164" t="n">
        <v>300</v>
      </c>
      <c r="G5164" t="n">
        <v>1105</v>
      </c>
      <c r="H5164" t="n">
        <v>1105</v>
      </c>
      <c r="I5164" t="n">
        <v>737</v>
      </c>
      <c r="K5164" t="n">
        <v>718</v>
      </c>
      <c r="L5164" t="n">
        <v>719</v>
      </c>
      <c r="M5164" t="n">
        <v>715</v>
      </c>
    </row>
    <row r="5165">
      <c r="A5165" t="inlineStr">
        <is>
          <t>South America</t>
        </is>
      </c>
      <c r="C5165" t="inlineStr">
        <is>
          <t>Million</t>
        </is>
      </c>
      <c r="D5165" t="inlineStr">
        <is>
          <t>QQQQ</t>
        </is>
      </c>
      <c r="F5165" t="n">
        <v>410</v>
      </c>
      <c r="G5165" t="n">
        <v>656</v>
      </c>
      <c r="H5165" t="n">
        <v>656</v>
      </c>
      <c r="I5165" t="n">
        <v>649</v>
      </c>
      <c r="K5165" t="n">
        <v>1076</v>
      </c>
      <c r="L5165" t="n">
        <v>1092</v>
      </c>
      <c r="M5165" t="n">
        <v>915</v>
      </c>
    </row>
    <row r="5166">
      <c r="A5166" t="inlineStr">
        <is>
          <t>Europe</t>
        </is>
      </c>
      <c r="C5166" t="inlineStr">
        <is>
          <t>Million</t>
        </is>
      </c>
      <c r="D5166" t="inlineStr">
        <is>
          <t>QQQQ</t>
        </is>
      </c>
      <c r="F5166" t="n">
        <v>139</v>
      </c>
      <c r="G5166" t="n">
        <v>502</v>
      </c>
      <c r="H5166" t="n">
        <v>502</v>
      </c>
      <c r="I5166" t="n">
        <v>842</v>
      </c>
      <c r="K5166" t="n">
        <v>830</v>
      </c>
      <c r="L5166" t="n">
        <v>677</v>
      </c>
      <c r="M5166" t="n">
        <v>682</v>
      </c>
    </row>
    <row r="5167">
      <c r="A5167" t="inlineStr">
        <is>
          <t>Asia and other</t>
        </is>
      </c>
      <c r="C5167" t="inlineStr">
        <is>
          <t>Million</t>
        </is>
      </c>
      <c r="D5167" t="inlineStr">
        <is>
          <t>QQQQ</t>
        </is>
      </c>
    </row>
    <row r="5168">
      <c r="A5168" t="inlineStr">
        <is>
          <t>Total invested</t>
        </is>
      </c>
      <c r="C5168" t="inlineStr">
        <is>
          <t>Million</t>
        </is>
      </c>
      <c r="D5168" t="inlineStr">
        <is>
          <t>QQQQ</t>
        </is>
      </c>
      <c r="F5168" t="n">
        <v>849</v>
      </c>
      <c r="G5168" t="n">
        <v>2263</v>
      </c>
      <c r="H5168" t="n">
        <v>2263</v>
      </c>
      <c r="I5168" t="n">
        <v>2228</v>
      </c>
      <c r="K5168" t="n">
        <v>2624</v>
      </c>
      <c r="L5168" t="n">
        <v>2488</v>
      </c>
      <c r="M5168" t="n">
        <v>2312</v>
      </c>
    </row>
    <row r="5169">
      <c r="A5169" t="inlineStr">
        <is>
          <t>Total invested-c</t>
        </is>
      </c>
      <c r="F5169">
        <f>SUM(F5164:F5167)</f>
        <v/>
      </c>
      <c r="G5169">
        <f>SUM(G5164:G5167)</f>
        <v/>
      </c>
      <c r="H5169">
        <f>SUM(H5164:H5167)</f>
        <v/>
      </c>
      <c r="I5169">
        <f>SUM(I5164:I5167)</f>
        <v/>
      </c>
      <c r="K5169">
        <f>SUM(K5164:K5167)</f>
        <v/>
      </c>
      <c r="L5169">
        <f>SUM(L5164:L5167)</f>
        <v/>
      </c>
      <c r="M5169">
        <f>SUM(M5164:M5167)</f>
        <v/>
      </c>
    </row>
    <row r="5170">
      <c r="A5170" t="inlineStr">
        <is>
          <t>Sum check</t>
        </is>
      </c>
      <c r="F5170">
        <f>F5168-F5169</f>
        <v/>
      </c>
      <c r="G5170">
        <f>G5168-G5169</f>
        <v/>
      </c>
      <c r="H5170">
        <f>H5168-H5169</f>
        <v/>
      </c>
      <c r="I5170">
        <f>I5168-I5169</f>
        <v/>
      </c>
      <c r="K5170">
        <f>K5168-K5169</f>
        <v/>
      </c>
      <c r="L5170">
        <f>L5168-L5169</f>
        <v/>
      </c>
      <c r="M5170">
        <f>M5168-M5169</f>
        <v/>
      </c>
    </row>
    <row r="5172">
      <c r="A5172" t="inlineStr">
        <is>
          <t>Infrastructure</t>
        </is>
      </c>
    </row>
    <row r="5173">
      <c r="A5173" t="inlineStr">
        <is>
          <t>North America</t>
        </is>
      </c>
      <c r="C5173" t="inlineStr">
        <is>
          <t>Million</t>
        </is>
      </c>
      <c r="D5173" t="inlineStr">
        <is>
          <t>QQQQ</t>
        </is>
      </c>
      <c r="F5173" t="n">
        <v>161</v>
      </c>
      <c r="G5173" t="n">
        <v>159</v>
      </c>
      <c r="H5173" t="n">
        <v>151</v>
      </c>
      <c r="I5173" t="n">
        <v>241</v>
      </c>
      <c r="K5173" t="n">
        <v>243</v>
      </c>
      <c r="L5173" t="n">
        <v>1357</v>
      </c>
      <c r="M5173" t="n">
        <v>266</v>
      </c>
    </row>
    <row r="5174">
      <c r="A5174" t="inlineStr">
        <is>
          <t>South America</t>
        </is>
      </c>
      <c r="C5174" t="inlineStr">
        <is>
          <t>Million</t>
        </is>
      </c>
      <c r="D5174" t="inlineStr">
        <is>
          <t>QQQQ</t>
        </is>
      </c>
      <c r="F5174" t="n">
        <v>1129</v>
      </c>
      <c r="G5174" t="n">
        <v>1109</v>
      </c>
      <c r="H5174" t="n">
        <v>1052</v>
      </c>
      <c r="I5174" t="n">
        <v>1082</v>
      </c>
      <c r="K5174" t="n">
        <v>1245</v>
      </c>
      <c r="L5174" t="n">
        <v>260</v>
      </c>
      <c r="M5174" t="n">
        <v>1854</v>
      </c>
    </row>
    <row r="5175">
      <c r="A5175" t="inlineStr">
        <is>
          <t>Europe</t>
        </is>
      </c>
      <c r="C5175" t="inlineStr">
        <is>
          <t>Million</t>
        </is>
      </c>
      <c r="D5175" t="inlineStr">
        <is>
          <t>QQQQ</t>
        </is>
      </c>
      <c r="F5175" t="n">
        <v>389</v>
      </c>
      <c r="G5175" t="n">
        <v>438</v>
      </c>
      <c r="H5175" t="n">
        <v>427</v>
      </c>
      <c r="I5175" t="n">
        <v>482</v>
      </c>
      <c r="K5175" t="n">
        <v>474</v>
      </c>
      <c r="L5175" t="n">
        <v>559</v>
      </c>
      <c r="M5175" t="n">
        <v>594</v>
      </c>
    </row>
    <row r="5176">
      <c r="A5176" t="inlineStr">
        <is>
          <t>Asia and other</t>
        </is>
      </c>
      <c r="C5176" t="inlineStr">
        <is>
          <t>Million</t>
        </is>
      </c>
      <c r="D5176" t="inlineStr">
        <is>
          <t>QQQQ</t>
        </is>
      </c>
      <c r="F5176" t="n">
        <v>255</v>
      </c>
      <c r="G5176" t="n">
        <v>229</v>
      </c>
      <c r="H5176" t="n">
        <v>190</v>
      </c>
      <c r="I5176" t="n">
        <v>161</v>
      </c>
      <c r="K5176" t="n">
        <v>169</v>
      </c>
      <c r="L5176" t="n">
        <v>194</v>
      </c>
      <c r="M5176" t="n">
        <v>197</v>
      </c>
    </row>
    <row r="5177">
      <c r="A5177" t="inlineStr">
        <is>
          <t>Total invested</t>
        </is>
      </c>
      <c r="C5177" t="inlineStr">
        <is>
          <t>Million</t>
        </is>
      </c>
      <c r="D5177" t="inlineStr">
        <is>
          <t>QQQQ</t>
        </is>
      </c>
      <c r="F5177" t="n">
        <v>1934</v>
      </c>
      <c r="G5177" t="n">
        <v>1935</v>
      </c>
      <c r="H5177" t="n">
        <v>1820</v>
      </c>
      <c r="I5177" t="n">
        <v>1966</v>
      </c>
      <c r="K5177" t="n">
        <v>2131</v>
      </c>
      <c r="L5177" t="n">
        <v>2370</v>
      </c>
      <c r="M5177" t="n">
        <v>2911</v>
      </c>
    </row>
    <row r="5178">
      <c r="A5178" t="inlineStr">
        <is>
          <t>Total invested-c</t>
        </is>
      </c>
      <c r="F5178">
        <f>SUM(F5173:F5176)</f>
        <v/>
      </c>
      <c r="G5178">
        <f>SUM(G5173:G5176)</f>
        <v/>
      </c>
      <c r="H5178">
        <f>SUM(H5173:H5176)</f>
        <v/>
      </c>
      <c r="I5178">
        <f>SUM(I5173:I5176)</f>
        <v/>
      </c>
      <c r="K5178">
        <f>SUM(K5173:K5176)</f>
        <v/>
      </c>
      <c r="L5178">
        <f>SUM(L5173:L5176)</f>
        <v/>
      </c>
      <c r="M5178">
        <f>SUM(M5173:M5176)</f>
        <v/>
      </c>
    </row>
    <row r="5179">
      <c r="A5179" t="inlineStr">
        <is>
          <t>Sum check</t>
        </is>
      </c>
      <c r="F5179">
        <f>F5177-F5178</f>
        <v/>
      </c>
      <c r="G5179">
        <f>G5177-G5178</f>
        <v/>
      </c>
      <c r="H5179">
        <f>H5177-H5178</f>
        <v/>
      </c>
      <c r="I5179">
        <f>I5177-I5178</f>
        <v/>
      </c>
      <c r="K5179">
        <f>K5177-K5178</f>
        <v/>
      </c>
      <c r="L5179">
        <f>L5177-L5178</f>
        <v/>
      </c>
      <c r="M5179">
        <f>M5177-M5178</f>
        <v/>
      </c>
    </row>
    <row r="5181">
      <c r="A5181" t="inlineStr">
        <is>
          <t>Private equity</t>
        </is>
      </c>
    </row>
    <row r="5182">
      <c r="A5182" t="inlineStr">
        <is>
          <t>North America</t>
        </is>
      </c>
      <c r="C5182" t="inlineStr">
        <is>
          <t>Million</t>
        </is>
      </c>
      <c r="D5182" t="inlineStr">
        <is>
          <t>QQQQ</t>
        </is>
      </c>
      <c r="F5182" t="n">
        <v>260</v>
      </c>
      <c r="G5182" t="n">
        <v>308</v>
      </c>
      <c r="H5182" t="n">
        <v>384</v>
      </c>
      <c r="I5182" t="n">
        <v>295</v>
      </c>
      <c r="K5182" t="n">
        <v>546</v>
      </c>
      <c r="L5182" t="n">
        <v>520</v>
      </c>
      <c r="M5182" t="n">
        <v>478</v>
      </c>
    </row>
    <row r="5183">
      <c r="A5183" t="inlineStr">
        <is>
          <t>Europe</t>
        </is>
      </c>
      <c r="C5183" t="inlineStr">
        <is>
          <t>Million</t>
        </is>
      </c>
      <c r="D5183" t="inlineStr">
        <is>
          <t>QQQQ</t>
        </is>
      </c>
      <c r="I5183" t="n">
        <v>10</v>
      </c>
      <c r="K5183" t="n">
        <v>10</v>
      </c>
      <c r="L5183" t="n">
        <v>10</v>
      </c>
    </row>
    <row r="5184">
      <c r="A5184" t="inlineStr">
        <is>
          <t>Asia and other</t>
        </is>
      </c>
      <c r="C5184" t="inlineStr">
        <is>
          <t>Million</t>
        </is>
      </c>
      <c r="D5184" t="inlineStr">
        <is>
          <t>QQQQ</t>
        </is>
      </c>
      <c r="G5184" t="n">
        <v>212</v>
      </c>
      <c r="H5184" t="n">
        <v>226</v>
      </c>
      <c r="I5184" t="n">
        <v>309</v>
      </c>
      <c r="K5184" t="n">
        <v>255</v>
      </c>
      <c r="L5184" t="n">
        <v>136</v>
      </c>
      <c r="M5184" t="n">
        <v>161</v>
      </c>
    </row>
    <row r="5185">
      <c r="A5185" t="inlineStr">
        <is>
          <t>South America</t>
        </is>
      </c>
      <c r="C5185" t="inlineStr">
        <is>
          <t>Million</t>
        </is>
      </c>
      <c r="D5185" t="inlineStr">
        <is>
          <t>QQQQ</t>
        </is>
      </c>
    </row>
    <row r="5186">
      <c r="A5186" t="inlineStr">
        <is>
          <t>Total invested</t>
        </is>
      </c>
      <c r="C5186" t="inlineStr">
        <is>
          <t>Million</t>
        </is>
      </c>
      <c r="D5186" t="inlineStr">
        <is>
          <t>QQQQ</t>
        </is>
      </c>
      <c r="F5186" t="n">
        <v>260</v>
      </c>
      <c r="G5186" t="n">
        <v>520</v>
      </c>
      <c r="H5186" t="n">
        <v>610</v>
      </c>
      <c r="I5186" t="n">
        <v>614</v>
      </c>
      <c r="K5186" t="n">
        <v>811</v>
      </c>
      <c r="L5186" t="n">
        <v>666</v>
      </c>
      <c r="M5186" t="n">
        <v>639</v>
      </c>
    </row>
    <row r="5187">
      <c r="A5187" t="inlineStr">
        <is>
          <t>Total invested-c</t>
        </is>
      </c>
      <c r="F5187">
        <f>SUM(F5182:F5185)</f>
        <v/>
      </c>
      <c r="G5187">
        <f>SUM(G5182:G5185)</f>
        <v/>
      </c>
      <c r="H5187">
        <f>SUM(H5182:H5185)</f>
        <v/>
      </c>
      <c r="I5187">
        <f>SUM(I5182:I5185)</f>
        <v/>
      </c>
      <c r="K5187">
        <f>SUM(K5182:K5185)</f>
        <v/>
      </c>
      <c r="L5187">
        <f>SUM(L5182:L5185)</f>
        <v/>
      </c>
      <c r="M5187">
        <f>SUM(M5182:M5185)</f>
        <v/>
      </c>
    </row>
    <row r="5188">
      <c r="A5188" t="inlineStr">
        <is>
          <t>Sum check</t>
        </is>
      </c>
      <c r="F5188">
        <f>F5186-F5187</f>
        <v/>
      </c>
      <c r="G5188">
        <f>G5186-G5187</f>
        <v/>
      </c>
      <c r="H5188">
        <f>H5186-H5187</f>
        <v/>
      </c>
      <c r="I5188">
        <f>I5186-I5187</f>
        <v/>
      </c>
      <c r="K5188">
        <f>K5186-K5187</f>
        <v/>
      </c>
      <c r="L5188">
        <f>L5186-L5187</f>
        <v/>
      </c>
      <c r="M5188">
        <f>M5186-M5187</f>
        <v/>
      </c>
    </row>
    <row r="5190">
      <c r="A5190" t="inlineStr">
        <is>
          <t>Real estate</t>
        </is>
      </c>
    </row>
    <row r="5191">
      <c r="A5191" t="inlineStr">
        <is>
          <t>North America</t>
        </is>
      </c>
      <c r="C5191" t="inlineStr">
        <is>
          <t>Million</t>
        </is>
      </c>
      <c r="D5191" t="inlineStr">
        <is>
          <t>QQQQ</t>
        </is>
      </c>
      <c r="F5191" t="n">
        <v>4277</v>
      </c>
      <c r="G5191" t="n">
        <v>4292</v>
      </c>
      <c r="H5191" t="n">
        <v>4253</v>
      </c>
      <c r="I5191" t="n">
        <v>2521</v>
      </c>
      <c r="K5191" t="n">
        <v>2487</v>
      </c>
      <c r="L5191" t="n">
        <v>3074</v>
      </c>
      <c r="M5191" t="n">
        <v>3267</v>
      </c>
    </row>
    <row r="5192">
      <c r="A5192" t="inlineStr">
        <is>
          <t>South America</t>
        </is>
      </c>
      <c r="C5192" t="inlineStr">
        <is>
          <t>Million</t>
        </is>
      </c>
      <c r="D5192" t="inlineStr">
        <is>
          <t>QQQQ</t>
        </is>
      </c>
      <c r="F5192" t="n">
        <v>196</v>
      </c>
      <c r="G5192" t="n">
        <v>264</v>
      </c>
      <c r="H5192" t="n">
        <v>190</v>
      </c>
      <c r="I5192" t="n">
        <v>185</v>
      </c>
      <c r="K5192" t="n">
        <v>212</v>
      </c>
      <c r="L5192" t="n">
        <v>236</v>
      </c>
      <c r="M5192" t="n">
        <v>221</v>
      </c>
    </row>
    <row r="5193">
      <c r="A5193" t="inlineStr">
        <is>
          <t>Europe</t>
        </is>
      </c>
      <c r="C5193" t="inlineStr">
        <is>
          <t>Million</t>
        </is>
      </c>
      <c r="D5193" t="inlineStr">
        <is>
          <t>QQQQ</t>
        </is>
      </c>
      <c r="F5193" t="n">
        <v>2343</v>
      </c>
      <c r="G5193" t="n">
        <v>3143</v>
      </c>
      <c r="H5193" t="n">
        <v>2910</v>
      </c>
      <c r="I5193" t="n">
        <v>4487</v>
      </c>
      <c r="K5193" t="n">
        <v>3156</v>
      </c>
      <c r="L5193" t="n">
        <v>3042</v>
      </c>
      <c r="M5193" t="n">
        <v>2980</v>
      </c>
    </row>
    <row r="5194">
      <c r="A5194" t="inlineStr">
        <is>
          <t>Asia and other</t>
        </is>
      </c>
      <c r="C5194" t="inlineStr">
        <is>
          <t>Million</t>
        </is>
      </c>
      <c r="D5194" t="inlineStr">
        <is>
          <t>QQQQ</t>
        </is>
      </c>
      <c r="F5194" t="n">
        <v>264</v>
      </c>
      <c r="G5194" t="n">
        <v>269</v>
      </c>
      <c r="H5194" t="n">
        <v>248</v>
      </c>
    </row>
    <row r="5195">
      <c r="A5195" t="inlineStr">
        <is>
          <t>Total invested</t>
        </is>
      </c>
      <c r="C5195" t="inlineStr">
        <is>
          <t>Million</t>
        </is>
      </c>
      <c r="D5195" t="inlineStr">
        <is>
          <t>QQQQ</t>
        </is>
      </c>
      <c r="F5195" t="n">
        <v>7080</v>
      </c>
      <c r="G5195" t="n">
        <v>7968</v>
      </c>
      <c r="H5195" t="n">
        <v>7601</v>
      </c>
      <c r="I5195" t="n">
        <v>7193</v>
      </c>
      <c r="K5195" t="n">
        <v>5855</v>
      </c>
      <c r="L5195" t="n">
        <v>6352</v>
      </c>
      <c r="M5195" t="n">
        <v>6468</v>
      </c>
    </row>
    <row r="5196">
      <c r="A5196" t="inlineStr">
        <is>
          <t>Total invested-c</t>
        </is>
      </c>
      <c r="F5196">
        <f>SUM(F5191:F5194)</f>
        <v/>
      </c>
      <c r="G5196">
        <f>SUM(G5191:G5194)</f>
        <v/>
      </c>
      <c r="H5196">
        <f>SUM(H5191:H5194)</f>
        <v/>
      </c>
      <c r="I5196">
        <f>SUM(I5191:I5194)</f>
        <v/>
      </c>
      <c r="K5196">
        <f>SUM(K5191:K5194)</f>
        <v/>
      </c>
      <c r="L5196">
        <f>SUM(L5191:L5194)</f>
        <v/>
      </c>
      <c r="M5196">
        <f>SUM(M5191:M5194)</f>
        <v/>
      </c>
    </row>
    <row r="5197">
      <c r="A5197" t="inlineStr">
        <is>
          <t>Sum check</t>
        </is>
      </c>
      <c r="F5197">
        <f>F5195-F5196</f>
        <v/>
      </c>
      <c r="G5197">
        <f>G5195-G5196</f>
        <v/>
      </c>
      <c r="H5197">
        <f>H5195-H5196</f>
        <v/>
      </c>
      <c r="I5197">
        <f>I5195-I5196</f>
        <v/>
      </c>
      <c r="K5197">
        <f>K5195-K5196</f>
        <v/>
      </c>
      <c r="L5197">
        <f>L5195-L5196</f>
        <v/>
      </c>
      <c r="M5197">
        <f>M5195-M5196</f>
        <v/>
      </c>
    </row>
    <row r="5199">
      <c r="A5199" t="inlineStr">
        <is>
          <t>Total</t>
        </is>
      </c>
    </row>
    <row r="5200">
      <c r="A5200" t="inlineStr">
        <is>
          <t>South America</t>
        </is>
      </c>
      <c r="C5200" t="inlineStr">
        <is>
          <t>Million</t>
        </is>
      </c>
      <c r="D5200" t="inlineStr">
        <is>
          <t>QQQQ</t>
        </is>
      </c>
      <c r="F5200" t="n">
        <v>1735</v>
      </c>
      <c r="G5200" t="n">
        <v>2029</v>
      </c>
      <c r="H5200" t="n">
        <v>1898</v>
      </c>
      <c r="I5200" t="n">
        <v>1916</v>
      </c>
      <c r="K5200" t="n">
        <v>2533</v>
      </c>
      <c r="L5200" t="n">
        <v>1588</v>
      </c>
      <c r="M5200" t="n">
        <v>2990</v>
      </c>
    </row>
    <row r="5201">
      <c r="A5201" t="inlineStr">
        <is>
          <t>Europe</t>
        </is>
      </c>
      <c r="C5201" t="inlineStr">
        <is>
          <t>Million</t>
        </is>
      </c>
      <c r="D5201" t="inlineStr">
        <is>
          <t>QQQQ</t>
        </is>
      </c>
      <c r="F5201" t="n">
        <v>2871</v>
      </c>
      <c r="G5201" t="n">
        <v>4083</v>
      </c>
      <c r="H5201" t="n">
        <v>3839</v>
      </c>
      <c r="I5201" t="n">
        <v>5821</v>
      </c>
      <c r="K5201" t="n">
        <v>4470</v>
      </c>
      <c r="L5201" t="n">
        <v>4288</v>
      </c>
      <c r="M5201" t="n">
        <v>4256</v>
      </c>
    </row>
    <row r="5202">
      <c r="A5202" t="inlineStr">
        <is>
          <t>Asia and other</t>
        </is>
      </c>
      <c r="C5202" t="inlineStr">
        <is>
          <t>Million</t>
        </is>
      </c>
      <c r="D5202" t="inlineStr">
        <is>
          <t>QQQQ</t>
        </is>
      </c>
      <c r="F5202" t="n">
        <v>519</v>
      </c>
      <c r="G5202" t="n">
        <v>710</v>
      </c>
      <c r="H5202" t="n">
        <v>664</v>
      </c>
      <c r="I5202" t="n">
        <v>470</v>
      </c>
      <c r="K5202" t="n">
        <v>424</v>
      </c>
      <c r="L5202" t="n">
        <v>330</v>
      </c>
      <c r="M5202" t="n">
        <v>358</v>
      </c>
    </row>
    <row r="5203">
      <c r="A5203" t="inlineStr">
        <is>
          <t>North America</t>
        </is>
      </c>
      <c r="C5203" t="inlineStr">
        <is>
          <t>Million</t>
        </is>
      </c>
      <c r="D5203" t="inlineStr">
        <is>
          <t>QQQQ</t>
        </is>
      </c>
      <c r="F5203" t="n">
        <v>4998</v>
      </c>
      <c r="G5203" t="n">
        <v>5864</v>
      </c>
      <c r="H5203" t="n">
        <v>5893</v>
      </c>
      <c r="I5203" t="n">
        <v>3794</v>
      </c>
      <c r="K5203" t="n">
        <v>3994</v>
      </c>
      <c r="L5203" t="n">
        <v>5670</v>
      </c>
      <c r="M5203" t="n">
        <v>4726</v>
      </c>
    </row>
    <row r="5204">
      <c r="A5204" t="inlineStr">
        <is>
          <t>Total invested</t>
        </is>
      </c>
      <c r="C5204" t="inlineStr">
        <is>
          <t>Million</t>
        </is>
      </c>
      <c r="D5204" t="inlineStr">
        <is>
          <t>QQQQ</t>
        </is>
      </c>
      <c r="F5204" t="n">
        <v>10123</v>
      </c>
      <c r="G5204" t="n">
        <v>12686</v>
      </c>
      <c r="H5204" t="n">
        <v>12294</v>
      </c>
      <c r="I5204" t="n">
        <v>12001</v>
      </c>
      <c r="K5204" t="n">
        <v>11421</v>
      </c>
      <c r="L5204" t="n">
        <v>11876</v>
      </c>
      <c r="M5204" t="n">
        <v>12330</v>
      </c>
    </row>
    <row r="5205">
      <c r="A5205" t="inlineStr">
        <is>
          <t>Total invested-c</t>
        </is>
      </c>
      <c r="F5205">
        <f>SUM(F5200:F5203)</f>
        <v/>
      </c>
      <c r="G5205">
        <f>SUM(G5200:G5203)</f>
        <v/>
      </c>
      <c r="H5205">
        <f>SUM(H5200:H5203)</f>
        <v/>
      </c>
      <c r="I5205">
        <f>SUM(I5200:I5203)</f>
        <v/>
      </c>
      <c r="K5205">
        <f>SUM(K5200:K5203)</f>
        <v/>
      </c>
      <c r="L5205">
        <f>SUM(L5200:L5203)</f>
        <v/>
      </c>
      <c r="M5205">
        <f>SUM(M5200:M5203)</f>
        <v/>
      </c>
    </row>
    <row r="5206">
      <c r="A5206" t="inlineStr">
        <is>
          <t>Sum check 1</t>
        </is>
      </c>
      <c r="F5206">
        <f>F5204-F5205</f>
        <v/>
      </c>
      <c r="G5206">
        <f>G5204-G5205</f>
        <v/>
      </c>
      <c r="H5206">
        <f>H5204-H5205</f>
        <v/>
      </c>
      <c r="I5206">
        <f>I5204-I5205</f>
        <v/>
      </c>
      <c r="K5206">
        <f>K5204-K5205</f>
        <v/>
      </c>
      <c r="L5206">
        <f>L5204-L5205</f>
        <v/>
      </c>
      <c r="M5206">
        <f>M5204-M5205</f>
        <v/>
      </c>
    </row>
    <row r="5207">
      <c r="A5207" t="inlineStr">
        <is>
          <t>Sum check 2</t>
        </is>
      </c>
      <c r="F5207">
        <f>F5204-SUM(F5196,F5187,F5178,F5169)</f>
        <v/>
      </c>
      <c r="G5207">
        <f>G5204-SUM(G5196,G5187,G5178,G5169)</f>
        <v/>
      </c>
      <c r="H5207">
        <f>H5204-SUM(H5196,H5187,H5178,H5169)</f>
        <v/>
      </c>
      <c r="I5207">
        <f>I5204-SUM(I5196,I5187,I5178,I5169)</f>
        <v/>
      </c>
      <c r="K5207">
        <f>K5204-SUM(K5196,K5187,K5178,K5169)</f>
        <v/>
      </c>
      <c r="L5207">
        <f>L5204-SUM(L5196,L5187,L5178,L5169)</f>
        <v/>
      </c>
      <c r="M5207">
        <f>M5204-SUM(M5196,M5187,M5178,M5169)</f>
        <v/>
      </c>
    </row>
    <row r="5209">
      <c r="A5209" t="inlineStr">
        <is>
          <t>Revenues</t>
        </is>
      </c>
    </row>
    <row r="5210">
      <c r="A5210" t="inlineStr">
        <is>
          <t>Asset management</t>
        </is>
      </c>
      <c r="C5210" t="inlineStr">
        <is>
          <t>Million</t>
        </is>
      </c>
      <c r="D5210" t="inlineStr">
        <is>
          <t>QQQQ</t>
        </is>
      </c>
      <c r="E5210" t="inlineStr">
        <is>
          <t>Yes</t>
        </is>
      </c>
      <c r="K5210" t="n">
        <v>288</v>
      </c>
      <c r="L5210" t="n">
        <v>292</v>
      </c>
      <c r="M5210" t="n">
        <v>283</v>
      </c>
      <c r="O5210" t="n">
        <v>1320</v>
      </c>
      <c r="P5210" t="n">
        <v>290</v>
      </c>
      <c r="Q5210" t="n">
        <v>353</v>
      </c>
      <c r="R5210" t="n">
        <v>327</v>
      </c>
      <c r="T5210" t="n">
        <v>1467</v>
      </c>
      <c r="U5210" t="n">
        <v>499</v>
      </c>
      <c r="V5210" t="n">
        <v>380</v>
      </c>
      <c r="W5210" t="n">
        <v>463</v>
      </c>
      <c r="Y5210" t="n">
        <v>1947</v>
      </c>
      <c r="Z5210" t="n">
        <v>519</v>
      </c>
      <c r="AA5210" t="n">
        <v>610</v>
      </c>
      <c r="AB5210" t="n">
        <v>527</v>
      </c>
      <c r="AD5210" t="n">
        <v>2614</v>
      </c>
      <c r="AE5210" t="n">
        <v>806</v>
      </c>
      <c r="AF5210" t="n">
        <v>743</v>
      </c>
      <c r="AG5210" t="n">
        <v>770</v>
      </c>
      <c r="AI5210" t="n">
        <v>3524</v>
      </c>
      <c r="AJ5210" t="n">
        <v>1482</v>
      </c>
      <c r="AK5210" t="n">
        <v>1225</v>
      </c>
      <c r="AL5210" t="n">
        <v>1161</v>
      </c>
      <c r="AN5210" t="n">
        <v>5236</v>
      </c>
      <c r="AO5210" t="n">
        <v>1268</v>
      </c>
      <c r="AP5210" t="n">
        <v>1092</v>
      </c>
    </row>
    <row r="5211">
      <c r="A5211" t="inlineStr">
        <is>
          <t>Real estate</t>
        </is>
      </c>
      <c r="C5211" t="inlineStr">
        <is>
          <t>Million</t>
        </is>
      </c>
      <c r="D5211" t="inlineStr">
        <is>
          <t>QQQQ</t>
        </is>
      </c>
      <c r="E5211" t="inlineStr">
        <is>
          <t>Yes</t>
        </is>
      </c>
      <c r="K5211" t="n">
        <v>1414</v>
      </c>
      <c r="L5211" t="n">
        <v>1697</v>
      </c>
      <c r="M5211" t="n">
        <v>1658</v>
      </c>
      <c r="O5211" t="n">
        <v>6338</v>
      </c>
      <c r="P5211" t="n">
        <v>1695</v>
      </c>
      <c r="Q5211" t="n">
        <v>1757</v>
      </c>
      <c r="R5211" t="n">
        <v>1671</v>
      </c>
      <c r="T5211" t="n">
        <v>6862</v>
      </c>
      <c r="U5211" t="n">
        <v>1885</v>
      </c>
      <c r="V5211" t="n">
        <v>1803</v>
      </c>
      <c r="W5211" t="n">
        <v>2039</v>
      </c>
      <c r="Y5211" t="n">
        <v>8116</v>
      </c>
      <c r="Z5211" t="n">
        <v>2601</v>
      </c>
      <c r="AA5211" t="n">
        <v>2569</v>
      </c>
      <c r="AB5211" t="n">
        <v>2705</v>
      </c>
      <c r="AD5211" t="n">
        <v>10475</v>
      </c>
      <c r="AE5211" t="n">
        <v>2622</v>
      </c>
      <c r="AF5211" t="n">
        <v>1856</v>
      </c>
      <c r="AG5211" t="n">
        <v>2202</v>
      </c>
      <c r="AI5211" t="n">
        <v>8883</v>
      </c>
      <c r="AJ5211" t="n">
        <v>2102</v>
      </c>
      <c r="AK5211" t="n">
        <v>2234</v>
      </c>
      <c r="AL5211" t="n">
        <v>2580</v>
      </c>
      <c r="AN5211" t="n">
        <v>9955</v>
      </c>
      <c r="AO5211" t="n">
        <v>2994</v>
      </c>
      <c r="AP5211" t="n">
        <v>2765</v>
      </c>
    </row>
    <row r="5212">
      <c r="A5212" t="inlineStr">
        <is>
          <t>Renewable power and transition</t>
        </is>
      </c>
      <c r="C5212" t="inlineStr">
        <is>
          <t>Million</t>
        </is>
      </c>
      <c r="D5212" t="inlineStr">
        <is>
          <t>QQQQ</t>
        </is>
      </c>
      <c r="E5212" t="inlineStr">
        <is>
          <t>Yes</t>
        </is>
      </c>
      <c r="K5212" t="n">
        <v>654</v>
      </c>
      <c r="L5212" t="n">
        <v>617</v>
      </c>
      <c r="M5212" t="n">
        <v>627</v>
      </c>
      <c r="O5212" t="n">
        <v>2474</v>
      </c>
      <c r="P5212" t="n">
        <v>643</v>
      </c>
      <c r="Q5212" t="n">
        <v>654</v>
      </c>
      <c r="R5212" t="n">
        <v>612</v>
      </c>
      <c r="T5212" t="n">
        <v>2788</v>
      </c>
      <c r="U5212" t="n">
        <v>942</v>
      </c>
      <c r="V5212" t="n">
        <v>901</v>
      </c>
      <c r="W5212" t="n">
        <v>933</v>
      </c>
      <c r="Y5212" t="n">
        <v>3762</v>
      </c>
      <c r="Z5212" t="n">
        <v>1043</v>
      </c>
      <c r="AA5212" t="n">
        <v>1032</v>
      </c>
      <c r="AB5212" t="n">
        <v>926</v>
      </c>
      <c r="AD5212" t="n">
        <v>3974</v>
      </c>
      <c r="AE5212" t="n">
        <v>1030</v>
      </c>
      <c r="AF5212" t="n">
        <v>1035</v>
      </c>
      <c r="AG5212" t="n">
        <v>957</v>
      </c>
      <c r="AI5212" t="n">
        <v>4085</v>
      </c>
      <c r="AJ5212" t="n">
        <v>1089</v>
      </c>
      <c r="AK5212" t="n">
        <v>1279</v>
      </c>
      <c r="AL5212" t="n">
        <v>1068</v>
      </c>
      <c r="AN5212" t="n">
        <v>4580</v>
      </c>
      <c r="AO5212" t="n">
        <v>1246</v>
      </c>
      <c r="AP5212" t="n">
        <v>1340</v>
      </c>
    </row>
    <row r="5213">
      <c r="A5213" t="inlineStr">
        <is>
          <t>Infrastructure</t>
        </is>
      </c>
      <c r="C5213" t="inlineStr">
        <is>
          <t>Million</t>
        </is>
      </c>
      <c r="D5213" t="inlineStr">
        <is>
          <t>QQQQ</t>
        </is>
      </c>
      <c r="E5213" t="inlineStr">
        <is>
          <t>Yes</t>
        </is>
      </c>
      <c r="K5213" t="n">
        <v>543</v>
      </c>
      <c r="L5213" t="n">
        <v>554</v>
      </c>
      <c r="M5213" t="n">
        <v>593</v>
      </c>
      <c r="O5213" t="n">
        <v>2414</v>
      </c>
      <c r="P5213" t="n">
        <v>748</v>
      </c>
      <c r="Q5213" t="n">
        <v>1042</v>
      </c>
      <c r="R5213" t="n">
        <v>1016</v>
      </c>
      <c r="T5213" t="n">
        <v>3871</v>
      </c>
      <c r="U5213" t="n">
        <v>1116</v>
      </c>
      <c r="V5213" t="n">
        <v>1144</v>
      </c>
      <c r="W5213" t="n">
        <v>1257</v>
      </c>
      <c r="Y5213" t="n">
        <v>5018</v>
      </c>
      <c r="Z5213" t="n">
        <v>1731</v>
      </c>
      <c r="AA5213" t="n">
        <v>1806</v>
      </c>
      <c r="AB5213" t="n">
        <v>1758</v>
      </c>
      <c r="AD5213" t="n">
        <v>7093</v>
      </c>
      <c r="AE5213" t="n">
        <v>2274</v>
      </c>
      <c r="AF5213" t="n">
        <v>2097</v>
      </c>
      <c r="AG5213" t="n">
        <v>2323</v>
      </c>
      <c r="AI5213" t="n">
        <v>9301</v>
      </c>
      <c r="AJ5213" t="n">
        <v>2764</v>
      </c>
      <c r="AK5213" t="n">
        <v>2856</v>
      </c>
      <c r="AL5213" t="n">
        <v>3017</v>
      </c>
      <c r="AN5213" t="n">
        <v>11947</v>
      </c>
      <c r="AO5213" t="n">
        <v>3487</v>
      </c>
      <c r="AP5213" t="n">
        <v>3761</v>
      </c>
    </row>
    <row r="5214">
      <c r="A5214" t="inlineStr">
        <is>
          <t>Private equity</t>
        </is>
      </c>
      <c r="C5214" t="inlineStr">
        <is>
          <t>Million</t>
        </is>
      </c>
      <c r="D5214" t="inlineStr">
        <is>
          <t>QQQQ</t>
        </is>
      </c>
      <c r="E5214" t="inlineStr">
        <is>
          <t>Yes</t>
        </is>
      </c>
      <c r="K5214" t="n">
        <v>2133</v>
      </c>
      <c r="L5214" t="n">
        <v>2532</v>
      </c>
      <c r="M5214" t="n">
        <v>2593</v>
      </c>
      <c r="O5214" t="n">
        <v>9962</v>
      </c>
      <c r="P5214" t="n">
        <v>2476</v>
      </c>
      <c r="Q5214" t="n">
        <v>5453</v>
      </c>
      <c r="R5214" t="n">
        <v>8242</v>
      </c>
      <c r="T5214" t="n">
        <v>24577</v>
      </c>
      <c r="U5214" t="n">
        <v>8220</v>
      </c>
      <c r="V5214" t="n">
        <v>8804</v>
      </c>
      <c r="W5214" t="n">
        <v>10010</v>
      </c>
      <c r="Y5214" t="n">
        <v>37270</v>
      </c>
      <c r="Z5214" t="n">
        <v>9238</v>
      </c>
      <c r="AA5214" t="n">
        <v>10845</v>
      </c>
      <c r="AB5214" t="n">
        <v>12021</v>
      </c>
      <c r="AD5214" t="n">
        <v>43578</v>
      </c>
      <c r="AE5214" t="n">
        <v>10213</v>
      </c>
      <c r="AF5214" t="n">
        <v>7391</v>
      </c>
      <c r="AG5214" t="n">
        <v>10091</v>
      </c>
      <c r="AI5214" t="n">
        <v>37775</v>
      </c>
      <c r="AJ5214" t="n">
        <v>9867</v>
      </c>
      <c r="AK5214" t="n">
        <v>11262</v>
      </c>
      <c r="AL5214" t="n">
        <v>12060</v>
      </c>
      <c r="AN5214" t="n">
        <v>46683</v>
      </c>
      <c r="AO5214" t="n">
        <v>13496</v>
      </c>
      <c r="AP5214" t="n">
        <v>14698</v>
      </c>
    </row>
    <row r="5215">
      <c r="A5215" t="inlineStr">
        <is>
          <t>Residential development</t>
        </is>
      </c>
      <c r="C5215" t="inlineStr">
        <is>
          <t>Million</t>
        </is>
      </c>
      <c r="D5215" t="inlineStr">
        <is>
          <t>QQQQ</t>
        </is>
      </c>
      <c r="E5215" t="inlineStr">
        <is>
          <t>Yes</t>
        </is>
      </c>
      <c r="K5215" t="n">
        <v>411</v>
      </c>
      <c r="L5215" t="n">
        <v>565</v>
      </c>
      <c r="M5215" t="n">
        <v>832</v>
      </c>
      <c r="O5215" t="n">
        <v>3019</v>
      </c>
      <c r="P5215" t="n">
        <v>439</v>
      </c>
      <c r="Q5215" t="n">
        <v>499</v>
      </c>
      <c r="R5215" t="n">
        <v>698</v>
      </c>
      <c r="T5215" t="n">
        <v>2447</v>
      </c>
      <c r="U5215" t="n">
        <v>459</v>
      </c>
      <c r="V5215" t="n">
        <v>686</v>
      </c>
      <c r="W5215" t="n">
        <v>640</v>
      </c>
      <c r="Y5215" t="n">
        <v>2683</v>
      </c>
      <c r="Z5215" t="n">
        <v>439</v>
      </c>
      <c r="AA5215" t="n">
        <v>594</v>
      </c>
      <c r="AB5215" t="n">
        <v>597</v>
      </c>
      <c r="AD5215" t="n">
        <v>2456</v>
      </c>
      <c r="AE5215" t="n">
        <v>408</v>
      </c>
      <c r="AF5215" t="n">
        <v>447</v>
      </c>
      <c r="AG5215" t="n">
        <v>595</v>
      </c>
      <c r="AI5215" t="n">
        <v>2243</v>
      </c>
      <c r="AJ5215" t="n">
        <v>589</v>
      </c>
      <c r="AK5215" t="n">
        <v>609</v>
      </c>
      <c r="AL5215" t="n">
        <v>547</v>
      </c>
      <c r="AN5215" t="n">
        <v>2560</v>
      </c>
      <c r="AO5215" t="n">
        <v>596</v>
      </c>
      <c r="AP5215" t="n">
        <v>559</v>
      </c>
    </row>
    <row r="5216">
      <c r="A5216" t="inlineStr">
        <is>
          <t>Corporate activities</t>
        </is>
      </c>
      <c r="C5216" t="inlineStr">
        <is>
          <t>Million</t>
        </is>
      </c>
      <c r="D5216" t="inlineStr">
        <is>
          <t>QQQQ</t>
        </is>
      </c>
      <c r="E5216" t="inlineStr">
        <is>
          <t>Yes</t>
        </is>
      </c>
      <c r="K5216" t="n">
        <v>52</v>
      </c>
      <c r="L5216" t="n">
        <v>64</v>
      </c>
      <c r="M5216" t="n">
        <v>33</v>
      </c>
      <c r="O5216" t="n">
        <v>235</v>
      </c>
      <c r="P5216" t="n">
        <v>49</v>
      </c>
      <c r="Q5216" t="n">
        <v>73</v>
      </c>
      <c r="R5216" t="n">
        <v>103</v>
      </c>
      <c r="T5216" t="n">
        <v>362</v>
      </c>
      <c r="U5216" t="n">
        <v>53</v>
      </c>
      <c r="V5216" t="n">
        <v>47</v>
      </c>
      <c r="W5216" t="n">
        <v>54</v>
      </c>
      <c r="Y5216" t="n">
        <v>188</v>
      </c>
      <c r="Z5216" t="n">
        <v>218</v>
      </c>
      <c r="AA5216" t="n">
        <v>122</v>
      </c>
      <c r="AB5216" t="n">
        <v>-28</v>
      </c>
      <c r="AD5216" t="n">
        <v>459</v>
      </c>
      <c r="AE5216" t="n">
        <v>103</v>
      </c>
      <c r="AF5216" t="n">
        <v>88</v>
      </c>
      <c r="AG5216" t="n">
        <v>197</v>
      </c>
      <c r="AI5216" t="n">
        <v>871</v>
      </c>
      <c r="AJ5216" t="n">
        <v>85</v>
      </c>
      <c r="AK5216" t="n">
        <v>88</v>
      </c>
      <c r="AL5216" t="n">
        <v>-15</v>
      </c>
      <c r="AN5216" t="n">
        <v>151</v>
      </c>
      <c r="AO5216" t="n">
        <v>39</v>
      </c>
      <c r="AP5216" t="n">
        <v>-7</v>
      </c>
    </row>
    <row r="5217">
      <c r="A5217" t="inlineStr">
        <is>
          <t>Total segments</t>
        </is>
      </c>
      <c r="C5217" t="inlineStr">
        <is>
          <t>Million</t>
        </is>
      </c>
      <c r="D5217" t="inlineStr">
        <is>
          <t>QQQQ</t>
        </is>
      </c>
      <c r="E5217" t="inlineStr">
        <is>
          <t>Yes</t>
        </is>
      </c>
      <c r="K5217" t="n">
        <v>5495</v>
      </c>
      <c r="L5217" t="n">
        <v>6321</v>
      </c>
      <c r="M5217" t="n">
        <v>6619</v>
      </c>
      <c r="O5217" t="n">
        <v>25762</v>
      </c>
      <c r="P5217" t="n">
        <v>6340</v>
      </c>
      <c r="Q5217" t="n">
        <v>9831</v>
      </c>
      <c r="R5217" t="n">
        <v>12669</v>
      </c>
      <c r="T5217" t="n">
        <v>42374</v>
      </c>
      <c r="U5217" t="n">
        <v>13174</v>
      </c>
      <c r="V5217" t="n">
        <v>13765</v>
      </c>
      <c r="W5217" t="n">
        <v>15396</v>
      </c>
      <c r="Y5217" t="n">
        <v>58984</v>
      </c>
      <c r="Z5217" t="n">
        <v>15789</v>
      </c>
      <c r="AA5217" t="n">
        <v>17578</v>
      </c>
      <c r="AB5217" t="n">
        <v>18506</v>
      </c>
      <c r="AD5217" t="n">
        <v>70649</v>
      </c>
      <c r="AE5217" t="n">
        <v>17456</v>
      </c>
      <c r="AF5217" t="n">
        <v>13657</v>
      </c>
      <c r="AG5217" t="n">
        <v>17135</v>
      </c>
      <c r="AI5217" t="n">
        <v>66682</v>
      </c>
      <c r="AJ5217" t="n">
        <v>17978</v>
      </c>
      <c r="AK5217" t="n">
        <v>19553</v>
      </c>
      <c r="AL5217" t="n">
        <v>20418</v>
      </c>
      <c r="AN5217" t="n">
        <v>81112</v>
      </c>
      <c r="AO5217" t="n">
        <v>23126</v>
      </c>
      <c r="AP5217" t="n">
        <v>24208</v>
      </c>
    </row>
    <row r="5218">
      <c r="A5218" t="inlineStr">
        <is>
          <t>Total segments-c</t>
        </is>
      </c>
      <c r="K5218">
        <f>SUM(K5210:K5216)</f>
        <v/>
      </c>
      <c r="L5218">
        <f>SUM(L5210:L5216)</f>
        <v/>
      </c>
      <c r="M5218">
        <f>SUM(M5210:M5216)</f>
        <v/>
      </c>
      <c r="O5218">
        <f>SUM(O5210:O5216)</f>
        <v/>
      </c>
      <c r="P5218">
        <f>SUM(P5210:P5216)</f>
        <v/>
      </c>
      <c r="Q5218">
        <f>SUM(Q5210:Q5216)</f>
        <v/>
      </c>
      <c r="R5218">
        <f>SUM(R5210:R5216)</f>
        <v/>
      </c>
      <c r="T5218">
        <f>SUM(T5210:T5216)</f>
        <v/>
      </c>
      <c r="U5218">
        <f>SUM(U5210:U5216)</f>
        <v/>
      </c>
      <c r="V5218">
        <f>SUM(V5210:V5216)</f>
        <v/>
      </c>
      <c r="W5218">
        <f>SUM(W5210:W5216)</f>
        <v/>
      </c>
      <c r="Y5218">
        <f>SUM(Y5210:Y5216)</f>
        <v/>
      </c>
      <c r="Z5218">
        <f>SUM(Z5210:Z5216)</f>
        <v/>
      </c>
      <c r="AA5218">
        <f>SUM(AA5210:AA5216)</f>
        <v/>
      </c>
      <c r="AB5218">
        <f>SUM(AB5210:AB5216)</f>
        <v/>
      </c>
      <c r="AD5218">
        <f>SUM(AD5210:AD5216)</f>
        <v/>
      </c>
      <c r="AE5218">
        <f>SUM(AE5210:AE5216)</f>
        <v/>
      </c>
      <c r="AF5218">
        <f>SUM(AF5210:AF5216)</f>
        <v/>
      </c>
      <c r="AG5218">
        <f>SUM(AG5210:AG5216)</f>
        <v/>
      </c>
      <c r="AI5218">
        <f>SUM(AI5210:AI5216)</f>
        <v/>
      </c>
      <c r="AJ5218">
        <f>SUM(AJ5210:AJ5216)</f>
        <v/>
      </c>
      <c r="AK5218">
        <f>SUM(AK5210:AK5216)</f>
        <v/>
      </c>
      <c r="AL5218">
        <f>SUM(AL5210:AL5216)</f>
        <v/>
      </c>
      <c r="AN5218">
        <f>SUM(AN5210:AN5216)</f>
        <v/>
      </c>
      <c r="AO5218">
        <f>SUM(AO5210:AO5216)</f>
        <v/>
      </c>
      <c r="AP5218">
        <f>SUM(AP5210:AP5216)</f>
        <v/>
      </c>
    </row>
    <row r="5219">
      <c r="A5219" t="inlineStr">
        <is>
          <t>Sum check</t>
        </is>
      </c>
      <c r="K5219">
        <f>K5217-K5218</f>
        <v/>
      </c>
      <c r="L5219">
        <f>L5217-L5218</f>
        <v/>
      </c>
      <c r="M5219">
        <f>M5217-M5218</f>
        <v/>
      </c>
      <c r="O5219">
        <f>O5217-O5218</f>
        <v/>
      </c>
      <c r="P5219">
        <f>P5217-P5218</f>
        <v/>
      </c>
      <c r="Q5219">
        <f>Q5217-Q5218</f>
        <v/>
      </c>
      <c r="R5219">
        <f>R5217-R5218</f>
        <v/>
      </c>
      <c r="T5219">
        <f>T5217-T5218</f>
        <v/>
      </c>
      <c r="U5219">
        <f>U5217-U5218</f>
        <v/>
      </c>
      <c r="V5219">
        <f>V5217-V5218</f>
        <v/>
      </c>
      <c r="W5219">
        <f>W5217-W5218</f>
        <v/>
      </c>
      <c r="Y5219">
        <f>Y5217-Y5218</f>
        <v/>
      </c>
      <c r="Z5219">
        <f>Z5217-Z5218</f>
        <v/>
      </c>
      <c r="AA5219">
        <f>AA5217-AA5218</f>
        <v/>
      </c>
      <c r="AB5219">
        <f>AB5217-AB5218</f>
        <v/>
      </c>
      <c r="AD5219">
        <f>AD5217-AD5218</f>
        <v/>
      </c>
      <c r="AE5219">
        <f>AE5217-AE5218</f>
        <v/>
      </c>
      <c r="AF5219">
        <f>AF5217-AF5218</f>
        <v/>
      </c>
      <c r="AG5219">
        <f>AG5217-AG5218</f>
        <v/>
      </c>
      <c r="AI5219">
        <f>AI5217-AI5218</f>
        <v/>
      </c>
      <c r="AJ5219">
        <f>AJ5217-AJ5218</f>
        <v/>
      </c>
      <c r="AK5219">
        <f>AK5217-AK5218</f>
        <v/>
      </c>
      <c r="AL5219">
        <f>AL5217-AL5218</f>
        <v/>
      </c>
      <c r="AN5219">
        <f>AN5217-AN5218</f>
        <v/>
      </c>
      <c r="AO5219">
        <f>AO5217-AO5218</f>
        <v/>
      </c>
      <c r="AP5219">
        <f>AP5217-AP5218</f>
        <v/>
      </c>
    </row>
    <row r="5220">
      <c r="A5220" t="inlineStr">
        <is>
          <t>Link check</t>
        </is>
      </c>
      <c r="K5220">
        <f>K5217-K313</f>
        <v/>
      </c>
      <c r="L5220">
        <f>L5217-L313</f>
        <v/>
      </c>
      <c r="M5220">
        <f>M5217-M313</f>
        <v/>
      </c>
      <c r="O5220">
        <f>O5217-O313</f>
        <v/>
      </c>
      <c r="P5220">
        <f>P5217-P313</f>
        <v/>
      </c>
      <c r="Q5220">
        <f>Q5217-Q313</f>
        <v/>
      </c>
      <c r="R5220">
        <f>R5217-R313</f>
        <v/>
      </c>
      <c r="T5220">
        <f>T5217-T313</f>
        <v/>
      </c>
      <c r="U5220">
        <f>U5217-U313</f>
        <v/>
      </c>
      <c r="V5220">
        <f>V5217-V313</f>
        <v/>
      </c>
      <c r="W5220">
        <f>W5217-W313</f>
        <v/>
      </c>
      <c r="Y5220">
        <f>Y5217-Y313</f>
        <v/>
      </c>
      <c r="Z5220">
        <f>Z5217-Z313</f>
        <v/>
      </c>
      <c r="AA5220">
        <f>AA5217-AA313</f>
        <v/>
      </c>
      <c r="AB5220">
        <f>AB5217-AB313</f>
        <v/>
      </c>
      <c r="AD5220">
        <f>AD5217-AD313</f>
        <v/>
      </c>
      <c r="AE5220">
        <f>AE5217-AE313</f>
        <v/>
      </c>
      <c r="AF5220">
        <f>AF5217-AF313</f>
        <v/>
      </c>
      <c r="AG5220">
        <f>AG5217-AG313</f>
        <v/>
      </c>
      <c r="AI5220">
        <f>AI5217-AI313</f>
        <v/>
      </c>
      <c r="AJ5220">
        <f>AJ5217-AJ313</f>
        <v/>
      </c>
      <c r="AK5220">
        <f>AK5217-AK313</f>
        <v/>
      </c>
      <c r="AL5220">
        <f>AL5217-AL313</f>
        <v/>
      </c>
      <c r="AN5220">
        <f>AN5217-AN313</f>
        <v/>
      </c>
      <c r="AO5220">
        <f>AO5217-AO313</f>
        <v/>
      </c>
      <c r="AP5220">
        <f>AP5217-AP313</f>
        <v/>
      </c>
    </row>
    <row r="5222">
      <c r="A5222" t="inlineStr">
        <is>
          <t>Revenues (External Revenue)</t>
        </is>
      </c>
    </row>
    <row r="5223">
      <c r="A5223" t="inlineStr">
        <is>
          <t>Asset management</t>
        </is>
      </c>
      <c r="C5223" t="inlineStr">
        <is>
          <t>Million</t>
        </is>
      </c>
      <c r="D5223" t="inlineStr">
        <is>
          <t>QQQQ</t>
        </is>
      </c>
      <c r="E5223" t="inlineStr">
        <is>
          <t>Yes</t>
        </is>
      </c>
      <c r="F5223" t="n">
        <v>210</v>
      </c>
      <c r="G5223" t="n">
        <v>253</v>
      </c>
      <c r="H5223" t="n">
        <v>251</v>
      </c>
      <c r="J5223" t="n">
        <v>992</v>
      </c>
      <c r="K5223" t="n">
        <v>296</v>
      </c>
      <c r="L5223" t="n">
        <v>302</v>
      </c>
      <c r="M5223" t="n">
        <v>283</v>
      </c>
      <c r="O5223" t="n">
        <v>1320</v>
      </c>
    </row>
    <row r="5224">
      <c r="A5224" t="inlineStr">
        <is>
          <t>Real estate</t>
        </is>
      </c>
      <c r="C5224" t="inlineStr">
        <is>
          <t>Million</t>
        </is>
      </c>
      <c r="D5224" t="inlineStr">
        <is>
          <t>QQQQ</t>
        </is>
      </c>
      <c r="E5224" t="inlineStr">
        <is>
          <t>Yes</t>
        </is>
      </c>
      <c r="F5224" t="n">
        <v>1277</v>
      </c>
      <c r="G5224" t="n">
        <v>1340</v>
      </c>
      <c r="H5224" t="n">
        <v>1403</v>
      </c>
      <c r="J5224" t="n">
        <v>5444</v>
      </c>
      <c r="K5224" t="n">
        <v>1414</v>
      </c>
      <c r="L5224" t="n">
        <v>1697</v>
      </c>
      <c r="M5224" t="n">
        <v>1658</v>
      </c>
      <c r="O5224" t="n">
        <v>6338</v>
      </c>
    </row>
    <row r="5225">
      <c r="A5225" t="inlineStr">
        <is>
          <t>Renewable power and transition</t>
        </is>
      </c>
      <c r="C5225" t="inlineStr">
        <is>
          <t>Million</t>
        </is>
      </c>
      <c r="D5225" t="inlineStr">
        <is>
          <t>QQQQ</t>
        </is>
      </c>
      <c r="E5225" t="inlineStr">
        <is>
          <t>Yes</t>
        </is>
      </c>
      <c r="F5225" t="n">
        <v>458</v>
      </c>
      <c r="G5225" t="n">
        <v>443</v>
      </c>
      <c r="H5225" t="n">
        <v>342</v>
      </c>
      <c r="J5225" t="n">
        <v>1632</v>
      </c>
      <c r="K5225" t="n">
        <v>654</v>
      </c>
      <c r="L5225" t="n">
        <v>617</v>
      </c>
      <c r="M5225" t="n">
        <v>627</v>
      </c>
      <c r="O5225" t="n">
        <v>2474</v>
      </c>
    </row>
    <row r="5226">
      <c r="A5226" t="inlineStr">
        <is>
          <t>Infrastructure</t>
        </is>
      </c>
      <c r="C5226" t="inlineStr">
        <is>
          <t>Million</t>
        </is>
      </c>
      <c r="D5226" t="inlineStr">
        <is>
          <t>QQQQ</t>
        </is>
      </c>
      <c r="E5226" t="inlineStr">
        <is>
          <t>Yes</t>
        </is>
      </c>
      <c r="F5226" t="n">
        <v>537</v>
      </c>
      <c r="G5226" t="n">
        <v>537</v>
      </c>
      <c r="H5226" t="n">
        <v>532</v>
      </c>
      <c r="J5226" t="n">
        <v>2126</v>
      </c>
      <c r="K5226" t="n">
        <v>543</v>
      </c>
      <c r="L5226" t="n">
        <v>554</v>
      </c>
      <c r="M5226" t="n">
        <v>593</v>
      </c>
      <c r="O5226" t="n">
        <v>2414</v>
      </c>
    </row>
    <row r="5227">
      <c r="A5227" t="inlineStr">
        <is>
          <t>Private equity</t>
        </is>
      </c>
      <c r="C5227" t="inlineStr">
        <is>
          <t>Million</t>
        </is>
      </c>
      <c r="D5227" t="inlineStr">
        <is>
          <t>QQQQ</t>
        </is>
      </c>
      <c r="E5227" t="inlineStr">
        <is>
          <t>Yes</t>
        </is>
      </c>
      <c r="F5227" t="n">
        <v>598</v>
      </c>
      <c r="G5227" t="n">
        <v>660</v>
      </c>
      <c r="H5227" t="n">
        <v>853</v>
      </c>
      <c r="J5227" t="n">
        <v>3041</v>
      </c>
      <c r="K5227" t="n">
        <v>2125</v>
      </c>
      <c r="L5227" t="n">
        <v>2532</v>
      </c>
      <c r="M5227" t="n">
        <v>2583</v>
      </c>
      <c r="O5227" t="n">
        <v>9962</v>
      </c>
    </row>
    <row r="5228">
      <c r="A5228" t="inlineStr">
        <is>
          <t>Residential development</t>
        </is>
      </c>
      <c r="C5228" t="inlineStr">
        <is>
          <t>Million</t>
        </is>
      </c>
      <c r="D5228" t="inlineStr">
        <is>
          <t>QQQQ</t>
        </is>
      </c>
      <c r="E5228" t="inlineStr">
        <is>
          <t>Yes</t>
        </is>
      </c>
      <c r="F5228" t="n">
        <v>492</v>
      </c>
      <c r="G5228" t="n">
        <v>509</v>
      </c>
      <c r="H5228" t="n">
        <v>539</v>
      </c>
      <c r="J5228" t="n">
        <v>2329</v>
      </c>
      <c r="K5228" t="n">
        <v>411</v>
      </c>
      <c r="L5228" t="n">
        <v>565</v>
      </c>
      <c r="M5228" t="n">
        <v>832</v>
      </c>
      <c r="O5228" t="n">
        <v>3019</v>
      </c>
    </row>
    <row r="5229">
      <c r="A5229" t="inlineStr">
        <is>
          <t>Service activities</t>
        </is>
      </c>
      <c r="C5229" t="inlineStr">
        <is>
          <t>Million</t>
        </is>
      </c>
      <c r="D5229" t="inlineStr">
        <is>
          <t>QQQQ</t>
        </is>
      </c>
      <c r="E5229" t="inlineStr">
        <is>
          <t>Yes</t>
        </is>
      </c>
      <c r="F5229" t="n">
        <v>913</v>
      </c>
      <c r="G5229" t="n">
        <v>1342</v>
      </c>
      <c r="H5229" t="n">
        <v>1327</v>
      </c>
      <c r="J5229" t="n">
        <v>5055</v>
      </c>
    </row>
    <row r="5230">
      <c r="A5230" t="inlineStr">
        <is>
          <t>Corporate activities</t>
        </is>
      </c>
      <c r="C5230" t="inlineStr">
        <is>
          <t>Million</t>
        </is>
      </c>
      <c r="D5230" t="inlineStr">
        <is>
          <t>QQQQ</t>
        </is>
      </c>
      <c r="E5230" t="inlineStr">
        <is>
          <t>Yes</t>
        </is>
      </c>
      <c r="F5230" t="n">
        <v>66</v>
      </c>
      <c r="G5230" t="n">
        <v>27</v>
      </c>
      <c r="H5230" t="n">
        <v>0</v>
      </c>
      <c r="J5230" t="n">
        <v>78</v>
      </c>
      <c r="K5230" t="n">
        <v>52</v>
      </c>
      <c r="L5230" t="n">
        <v>64</v>
      </c>
      <c r="M5230" t="n">
        <v>33</v>
      </c>
      <c r="O5230" t="n">
        <v>235</v>
      </c>
    </row>
    <row r="5231">
      <c r="A5231" t="inlineStr">
        <is>
          <t>Eliminations and adjustments</t>
        </is>
      </c>
      <c r="C5231" t="inlineStr">
        <is>
          <t>Million</t>
        </is>
      </c>
      <c r="D5231" t="inlineStr">
        <is>
          <t>QQQQ</t>
        </is>
      </c>
      <c r="E5231" t="inlineStr">
        <is>
          <t>Yes</t>
        </is>
      </c>
      <c r="F5231" t="n">
        <v>-155</v>
      </c>
      <c r="G5231" t="n">
        <v>-188</v>
      </c>
      <c r="H5231" t="n">
        <v>-191</v>
      </c>
      <c r="J5231" t="n">
        <v>-784</v>
      </c>
      <c r="K5231" t="n">
        <v>-277</v>
      </c>
      <c r="L5231" t="n">
        <v>-358</v>
      </c>
      <c r="M5231" t="n">
        <v>-324</v>
      </c>
      <c r="O5231" t="n">
        <v>-1351</v>
      </c>
    </row>
    <row r="5232">
      <c r="A5232" t="inlineStr">
        <is>
          <t>Total</t>
        </is>
      </c>
      <c r="C5232" t="inlineStr">
        <is>
          <t>Million</t>
        </is>
      </c>
      <c r="D5232" t="inlineStr">
        <is>
          <t>QQQQ</t>
        </is>
      </c>
      <c r="E5232" t="inlineStr">
        <is>
          <t>Yes</t>
        </is>
      </c>
      <c r="F5232" t="n">
        <v>4396</v>
      </c>
      <c r="G5232" t="n">
        <v>4923</v>
      </c>
      <c r="H5232" t="n">
        <v>5056</v>
      </c>
      <c r="J5232" t="n">
        <v>19913</v>
      </c>
      <c r="K5232" t="n">
        <v>5218</v>
      </c>
      <c r="L5232" t="n">
        <v>5973</v>
      </c>
      <c r="M5232" t="n">
        <v>6285</v>
      </c>
      <c r="O5232" t="n">
        <v>24411</v>
      </c>
    </row>
    <row r="5233">
      <c r="A5233" t="inlineStr">
        <is>
          <t>Total-c</t>
        </is>
      </c>
      <c r="F5233">
        <f>SUM(F5223:F5231)</f>
        <v/>
      </c>
      <c r="G5233">
        <f>SUM(G5223:G5231)</f>
        <v/>
      </c>
      <c r="H5233">
        <f>SUM(H5223:H5231)</f>
        <v/>
      </c>
      <c r="J5233">
        <f>SUM(J5223:J5231)</f>
        <v/>
      </c>
      <c r="K5233">
        <f>SUM(K5223:K5231)</f>
        <v/>
      </c>
      <c r="L5233">
        <f>SUM(L5223:L5231)</f>
        <v/>
      </c>
      <c r="M5233">
        <f>SUM(M5223:M5231)</f>
        <v/>
      </c>
      <c r="O5233">
        <f>SUM(O5223:O5231)</f>
        <v/>
      </c>
    </row>
    <row r="5234">
      <c r="A5234" t="inlineStr">
        <is>
          <t>Sum check</t>
        </is>
      </c>
      <c r="F5234">
        <f>F5232-F5233</f>
        <v/>
      </c>
      <c r="G5234">
        <f>G5232-G5233</f>
        <v/>
      </c>
      <c r="H5234">
        <f>H5232-H5233</f>
        <v/>
      </c>
      <c r="J5234">
        <f>J5232-J5233</f>
        <v/>
      </c>
      <c r="K5234">
        <f>K5232-K5233</f>
        <v/>
      </c>
      <c r="L5234">
        <f>L5232-L5233</f>
        <v/>
      </c>
      <c r="M5234">
        <f>M5232-M5233</f>
        <v/>
      </c>
      <c r="O5234">
        <f>O5232-O5233</f>
        <v/>
      </c>
    </row>
    <row r="5235">
      <c r="A5235" t="inlineStr">
        <is>
          <t>Link check</t>
        </is>
      </c>
      <c r="F5235">
        <f>F5232-F310</f>
        <v/>
      </c>
      <c r="G5235">
        <f>G5232-G310</f>
        <v/>
      </c>
      <c r="H5235">
        <f>H5232-H310</f>
        <v/>
      </c>
      <c r="J5235">
        <f>J5232-J310</f>
        <v/>
      </c>
      <c r="K5235">
        <f>K5232-K310</f>
        <v/>
      </c>
      <c r="L5235">
        <f>L5232-L310</f>
        <v/>
      </c>
      <c r="M5235">
        <f>M5232-M310</f>
        <v/>
      </c>
      <c r="O5235">
        <f>O5232-O310</f>
        <v/>
      </c>
    </row>
    <row r="5237">
      <c r="A5237" t="inlineStr">
        <is>
          <t>Revolving facilities</t>
        </is>
      </c>
      <c r="C5237" t="inlineStr">
        <is>
          <t>Million</t>
        </is>
      </c>
      <c r="D5237" t="inlineStr">
        <is>
          <t>QQQQ</t>
        </is>
      </c>
      <c r="F5237" t="n">
        <v>924</v>
      </c>
      <c r="G5237" t="n">
        <v>40</v>
      </c>
      <c r="H5237" t="n">
        <v>535</v>
      </c>
      <c r="I5237" t="n">
        <v>156</v>
      </c>
      <c r="K5237" t="n">
        <v>369</v>
      </c>
      <c r="M5237" t="n">
        <v>101</v>
      </c>
      <c r="R5237" t="n">
        <v>124</v>
      </c>
      <c r="W5237" t="n">
        <v>184</v>
      </c>
      <c r="AL5237" t="n">
        <v>350</v>
      </c>
      <c r="AM5237" t="n">
        <v>912</v>
      </c>
      <c r="AO5237" t="n">
        <v>356</v>
      </c>
    </row>
    <row r="5238">
      <c r="A5238" t="inlineStr">
        <is>
          <t>Total</t>
        </is>
      </c>
      <c r="C5238" t="inlineStr">
        <is>
          <t>Million</t>
        </is>
      </c>
      <c r="D5238" t="inlineStr">
        <is>
          <t>QQQQ</t>
        </is>
      </c>
      <c r="F5238" t="n">
        <v>4668</v>
      </c>
      <c r="G5238" t="n">
        <v>3826</v>
      </c>
      <c r="H5238" t="n">
        <v>4426</v>
      </c>
      <c r="I5238" t="n">
        <v>3936</v>
      </c>
      <c r="K5238" t="n">
        <v>4329</v>
      </c>
      <c r="L5238" t="n">
        <v>4469</v>
      </c>
      <c r="M5238" t="n">
        <v>4674</v>
      </c>
      <c r="N5238" t="n">
        <v>4500</v>
      </c>
      <c r="P5238" t="n">
        <v>5272</v>
      </c>
      <c r="Q5238" t="n">
        <v>4924</v>
      </c>
      <c r="R5238" t="n">
        <v>5705</v>
      </c>
      <c r="S5238" t="n">
        <v>5659</v>
      </c>
      <c r="U5238" t="n">
        <v>6476</v>
      </c>
      <c r="V5238" t="n">
        <v>6424</v>
      </c>
      <c r="W5238" t="n">
        <v>6661</v>
      </c>
      <c r="X5238" t="n">
        <v>6409</v>
      </c>
      <c r="Z5238" t="n">
        <v>7459</v>
      </c>
      <c r="AA5238" t="n">
        <v>7060</v>
      </c>
      <c r="AB5238" t="n">
        <v>7035</v>
      </c>
      <c r="AC5238" t="n">
        <v>7083</v>
      </c>
      <c r="AE5238" t="n">
        <v>7235</v>
      </c>
      <c r="AF5238" t="n">
        <v>8051</v>
      </c>
      <c r="AG5238" t="n">
        <v>8587</v>
      </c>
      <c r="AH5238" t="n">
        <v>9077</v>
      </c>
      <c r="AJ5238" t="n">
        <v>9102</v>
      </c>
      <c r="AK5238" t="n">
        <v>9145</v>
      </c>
      <c r="AL5238" t="n">
        <v>10309</v>
      </c>
      <c r="AM5238" t="n">
        <v>10875</v>
      </c>
      <c r="AO5238" t="n">
        <v>11154</v>
      </c>
    </row>
    <row r="5239">
      <c r="A5239" t="inlineStr">
        <is>
          <t>Total-c</t>
        </is>
      </c>
      <c r="F5239">
        <f>SUM(F5237,F3606)</f>
        <v/>
      </c>
      <c r="G5239">
        <f>SUM(G5237,G3606)</f>
        <v/>
      </c>
      <c r="H5239">
        <f>SUM(H5237,H3606)</f>
        <v/>
      </c>
      <c r="I5239">
        <f>SUM(I5237,I3606)</f>
        <v/>
      </c>
      <c r="K5239">
        <f>SUM(K5237,K3606)</f>
        <v/>
      </c>
      <c r="L5239">
        <f>SUM(L5237,L3606)</f>
        <v/>
      </c>
      <c r="M5239">
        <f>SUM(M5237,M3606)</f>
        <v/>
      </c>
      <c r="N5239">
        <f>SUM(N5237,N3606)</f>
        <v/>
      </c>
      <c r="P5239">
        <f>SUM(P5237,P3606)</f>
        <v/>
      </c>
      <c r="Q5239">
        <f>SUM(Q5237,Q3606)</f>
        <v/>
      </c>
      <c r="R5239">
        <f>SUM(R5237,R3606)</f>
        <v/>
      </c>
      <c r="S5239">
        <f>SUM(S5237,S3606)</f>
        <v/>
      </c>
      <c r="U5239">
        <f>SUM(U5237,U3606)</f>
        <v/>
      </c>
      <c r="V5239">
        <f>SUM(V5237,V3606)</f>
        <v/>
      </c>
      <c r="W5239">
        <f>SUM(W5237,W3606)</f>
        <v/>
      </c>
      <c r="X5239">
        <f>SUM(X5237,X3606)</f>
        <v/>
      </c>
      <c r="Z5239">
        <f>SUM(Z5237,Z3606)</f>
        <v/>
      </c>
      <c r="AA5239">
        <f>SUM(AA5237,AA3606)</f>
        <v/>
      </c>
      <c r="AB5239">
        <f>SUM(AB5237,AB3606)</f>
        <v/>
      </c>
      <c r="AC5239">
        <f>SUM(AC5237,AC3606)</f>
        <v/>
      </c>
      <c r="AE5239">
        <f>SUM(AE5237,AE3606)</f>
        <v/>
      </c>
      <c r="AF5239">
        <f>SUM(AF5237,AF3606)</f>
        <v/>
      </c>
      <c r="AG5239">
        <f>SUM(AG5237,AG3606)</f>
        <v/>
      </c>
      <c r="AH5239">
        <f>SUM(AH5237,AH3606)</f>
        <v/>
      </c>
      <c r="AJ5239">
        <f>SUM(AJ5237,AJ3606)</f>
        <v/>
      </c>
      <c r="AK5239">
        <f>SUM(AK5237,AK3606)</f>
        <v/>
      </c>
      <c r="AL5239">
        <f>SUM(AL5237,AL3606)</f>
        <v/>
      </c>
      <c r="AM5239">
        <f>SUM(AM5237,AM3606)</f>
        <v/>
      </c>
      <c r="AO5239">
        <f>SUM(AO5237,AO3606)</f>
        <v/>
      </c>
    </row>
    <row r="5240">
      <c r="A5240" t="inlineStr">
        <is>
          <t>Sum check</t>
        </is>
      </c>
      <c r="F5240">
        <f>F5238-F5239</f>
        <v/>
      </c>
      <c r="G5240">
        <f>G5238-G5239</f>
        <v/>
      </c>
      <c r="H5240">
        <f>H5238-H5239</f>
        <v/>
      </c>
      <c r="I5240">
        <f>I5238-I5239</f>
        <v/>
      </c>
      <c r="K5240">
        <f>K5238-K5239</f>
        <v/>
      </c>
      <c r="L5240">
        <f>L5238-L5239</f>
        <v/>
      </c>
      <c r="M5240">
        <f>M5238-M5239</f>
        <v/>
      </c>
      <c r="N5240">
        <f>N5238-N5239</f>
        <v/>
      </c>
      <c r="P5240">
        <f>P5238-P5239</f>
        <v/>
      </c>
      <c r="Q5240">
        <f>Q5238-Q5239</f>
        <v/>
      </c>
      <c r="R5240">
        <f>R5238-R5239</f>
        <v/>
      </c>
      <c r="S5240">
        <f>S5238-S5239</f>
        <v/>
      </c>
      <c r="U5240">
        <f>U5238-U5239</f>
        <v/>
      </c>
      <c r="V5240">
        <f>V5238-V5239</f>
        <v/>
      </c>
      <c r="W5240">
        <f>W5238-W5239</f>
        <v/>
      </c>
      <c r="X5240">
        <f>X5238-X5239</f>
        <v/>
      </c>
      <c r="Z5240">
        <f>Z5238-Z5239</f>
        <v/>
      </c>
      <c r="AA5240">
        <f>AA5238-AA5239</f>
        <v/>
      </c>
      <c r="AB5240">
        <f>AB5238-AB5239</f>
        <v/>
      </c>
      <c r="AC5240">
        <f>AC5238-AC5239</f>
        <v/>
      </c>
      <c r="AE5240">
        <f>AE5238-AE5239</f>
        <v/>
      </c>
      <c r="AF5240">
        <f>AF5238-AF5239</f>
        <v/>
      </c>
      <c r="AG5240">
        <f>AG5238-AG5239</f>
        <v/>
      </c>
      <c r="AH5240">
        <f>AH5238-AH5239</f>
        <v/>
      </c>
      <c r="AJ5240">
        <f>AJ5238-AJ5239</f>
        <v/>
      </c>
      <c r="AK5240">
        <f>AK5238-AK5239</f>
        <v/>
      </c>
      <c r="AL5240">
        <f>AL5238-AL5239</f>
        <v/>
      </c>
      <c r="AM5240">
        <f>AM5238-AM5239</f>
        <v/>
      </c>
      <c r="AO5240">
        <f>AO5238-AO5239</f>
        <v/>
      </c>
    </row>
    <row r="5242">
      <c r="A5242" t="inlineStr">
        <is>
          <t>Perpetual preferred shares</t>
        </is>
      </c>
      <c r="C5242" t="inlineStr">
        <is>
          <t>Million</t>
        </is>
      </c>
      <c r="D5242" t="inlineStr">
        <is>
          <t>QQQQ</t>
        </is>
      </c>
      <c r="F5242" t="n">
        <v>3549</v>
      </c>
      <c r="G5242" t="n">
        <v>3549</v>
      </c>
      <c r="H5242" t="n">
        <v>3549</v>
      </c>
      <c r="I5242" t="n">
        <v>3739</v>
      </c>
      <c r="K5242" t="n">
        <v>3739</v>
      </c>
      <c r="L5242" t="n">
        <v>3734</v>
      </c>
      <c r="M5242" t="n">
        <v>3732</v>
      </c>
      <c r="N5242" t="n">
        <v>3954</v>
      </c>
      <c r="P5242" t="n">
        <v>3950</v>
      </c>
      <c r="Q5242" t="n">
        <v>3949</v>
      </c>
      <c r="R5242" t="n">
        <v>4196</v>
      </c>
      <c r="S5242" t="n">
        <v>4192</v>
      </c>
      <c r="U5242" t="n">
        <v>4192</v>
      </c>
      <c r="V5242" t="n">
        <v>4192</v>
      </c>
      <c r="W5242" t="n">
        <v>4192</v>
      </c>
      <c r="X5242" t="n">
        <v>4168</v>
      </c>
      <c r="Z5242" t="n">
        <v>4149</v>
      </c>
      <c r="AA5242" t="n">
        <v>4146</v>
      </c>
      <c r="AB5242" t="n">
        <v>4145</v>
      </c>
      <c r="AC5242" t="n">
        <v>4145</v>
      </c>
      <c r="AE5242" t="n">
        <v>4145</v>
      </c>
      <c r="AF5242" t="n">
        <v>4145</v>
      </c>
      <c r="AG5242" t="n">
        <v>4145</v>
      </c>
      <c r="AH5242" t="n">
        <v>4375</v>
      </c>
      <c r="AJ5242" t="n">
        <v>4375</v>
      </c>
      <c r="AK5242" t="n">
        <v>4375</v>
      </c>
      <c r="AL5242" t="n">
        <v>4375</v>
      </c>
      <c r="AM5242" t="n">
        <v>4375</v>
      </c>
      <c r="AO5242" t="n">
        <v>4375</v>
      </c>
      <c r="AP5242" t="n">
        <v>4375</v>
      </c>
      <c r="AQ5242" t="n">
        <v>4354</v>
      </c>
      <c r="AR5242" t="n">
        <v>4375</v>
      </c>
      <c r="AT5242" t="n">
        <v>4333</v>
      </c>
    </row>
    <row r="5243">
      <c r="A5243" t="inlineStr">
        <is>
          <t>Total</t>
        </is>
      </c>
      <c r="C5243" t="inlineStr">
        <is>
          <t>Million</t>
        </is>
      </c>
      <c r="D5243" t="inlineStr">
        <is>
          <t>QQQQ</t>
        </is>
      </c>
      <c r="F5243" t="n">
        <v>8217</v>
      </c>
      <c r="G5243" t="n">
        <v>7375</v>
      </c>
      <c r="H5243" t="n">
        <v>7975</v>
      </c>
      <c r="I5243" t="n">
        <v>7675</v>
      </c>
      <c r="K5243" t="n">
        <v>8068</v>
      </c>
      <c r="L5243" t="n">
        <v>8203</v>
      </c>
      <c r="M5243" t="n">
        <v>8406</v>
      </c>
      <c r="N5243" t="n">
        <v>8454</v>
      </c>
      <c r="P5243" t="n">
        <v>9222</v>
      </c>
      <c r="Q5243" t="n">
        <v>8873</v>
      </c>
      <c r="R5243" t="n">
        <v>9901</v>
      </c>
      <c r="S5243" t="n">
        <v>9851</v>
      </c>
      <c r="U5243" t="n">
        <v>10668</v>
      </c>
      <c r="V5243" t="n">
        <v>10616</v>
      </c>
      <c r="W5243" t="n">
        <v>10853</v>
      </c>
      <c r="X5243" t="n">
        <v>10577</v>
      </c>
      <c r="Z5243" t="n">
        <v>11608</v>
      </c>
      <c r="AA5243" t="n">
        <v>11206</v>
      </c>
      <c r="AB5243" t="n">
        <v>11180</v>
      </c>
      <c r="AC5243" t="n">
        <v>11228</v>
      </c>
      <c r="AE5243" t="n">
        <v>11380</v>
      </c>
      <c r="AF5243" t="n">
        <v>12196</v>
      </c>
      <c r="AG5243" t="n">
        <v>12732</v>
      </c>
      <c r="AH5243" t="n">
        <v>13452</v>
      </c>
      <c r="AJ5243" t="n">
        <v>13477</v>
      </c>
      <c r="AK5243" t="n">
        <v>13520</v>
      </c>
      <c r="AL5243" t="n">
        <v>14684</v>
      </c>
      <c r="AM5243" t="n">
        <v>15250</v>
      </c>
      <c r="AO5243" t="n">
        <v>15529</v>
      </c>
      <c r="AP5243" t="n">
        <v>15114</v>
      </c>
      <c r="AQ5243" t="n">
        <v>14967</v>
      </c>
      <c r="AR5243" t="n">
        <v>15765</v>
      </c>
      <c r="AT5243" t="n">
        <v>15728</v>
      </c>
    </row>
    <row r="5244">
      <c r="A5244" t="inlineStr">
        <is>
          <t>Total-c</t>
        </is>
      </c>
      <c r="F5244">
        <f>SUM(F3606,F5242,F5237)</f>
        <v/>
      </c>
      <c r="G5244">
        <f>SUM(G3606,G5242,G5237)</f>
        <v/>
      </c>
      <c r="H5244">
        <f>SUM(H3606,H5242,H5237)</f>
        <v/>
      </c>
      <c r="I5244">
        <f>SUM(I3606,I5242,I5237)</f>
        <v/>
      </c>
      <c r="K5244">
        <f>SUM(K3606,K5242,K5237)</f>
        <v/>
      </c>
      <c r="L5244">
        <f>SUM(L3606,L5242,L5237)</f>
        <v/>
      </c>
      <c r="M5244">
        <f>SUM(M3606,M5242,M5237)</f>
        <v/>
      </c>
      <c r="N5244">
        <f>SUM(N3606,N5242,N5237)</f>
        <v/>
      </c>
      <c r="P5244">
        <f>SUM(P3606,P5242,P5237)</f>
        <v/>
      </c>
      <c r="Q5244">
        <f>SUM(Q3606,Q5242,Q5237)</f>
        <v/>
      </c>
      <c r="R5244">
        <f>SUM(R3606,R5242,R5237)</f>
        <v/>
      </c>
      <c r="S5244">
        <f>SUM(S3606,S5242,S5237)</f>
        <v/>
      </c>
      <c r="U5244">
        <f>SUM(U3606,U5242,U5237)</f>
        <v/>
      </c>
      <c r="V5244">
        <f>SUM(V3606,V5242,V5237)</f>
        <v/>
      </c>
      <c r="W5244">
        <f>SUM(W3606,W5242,W5237)</f>
        <v/>
      </c>
      <c r="X5244">
        <f>SUM(X3606,X5242,X5237)</f>
        <v/>
      </c>
      <c r="Z5244">
        <f>SUM(Z3606,Z5242,Z5237)</f>
        <v/>
      </c>
      <c r="AA5244">
        <f>SUM(AA3606,AA5242,AA5237)</f>
        <v/>
      </c>
      <c r="AB5244">
        <f>SUM(AB3606,AB5242,AB5237)</f>
        <v/>
      </c>
      <c r="AC5244">
        <f>SUM(AC3606,AC5242,AC5237)</f>
        <v/>
      </c>
      <c r="AE5244">
        <f>SUM(AE3606,AE5242,AE5237)</f>
        <v/>
      </c>
      <c r="AF5244">
        <f>SUM(AF3606,AF5242,AF5237)</f>
        <v/>
      </c>
      <c r="AG5244">
        <f>SUM(AG3606,AG5242,AG5237)</f>
        <v/>
      </c>
      <c r="AH5244">
        <f>SUM(AH3606,AH5242,AH5237)</f>
        <v/>
      </c>
      <c r="AJ5244">
        <f>SUM(AJ3606,AJ5242,AJ5237)</f>
        <v/>
      </c>
      <c r="AK5244">
        <f>SUM(AK3606,AK5242,AK5237)</f>
        <v/>
      </c>
      <c r="AL5244">
        <f>SUM(AL3606,AL5242,AL5237)</f>
        <v/>
      </c>
      <c r="AM5244">
        <f>SUM(AM3606,AM5242,AM5237)</f>
        <v/>
      </c>
      <c r="AO5244">
        <f>SUM(AO3606,AO5242,AO5237)</f>
        <v/>
      </c>
      <c r="AP5244">
        <f>SUM(AP3606,AP5242,AP5237)</f>
        <v/>
      </c>
      <c r="AQ5244">
        <f>SUM(AQ3606,AQ5242,AQ5237)</f>
        <v/>
      </c>
      <c r="AR5244">
        <f>SUM(AR3606,AR5242,AR5237)</f>
        <v/>
      </c>
      <c r="AT5244">
        <f>SUM(AT3606,AT5242,AT5237)</f>
        <v/>
      </c>
    </row>
    <row r="5245">
      <c r="A5245" t="inlineStr">
        <is>
          <t>Sum check</t>
        </is>
      </c>
      <c r="F5245">
        <f>F5243-F5244</f>
        <v/>
      </c>
      <c r="G5245">
        <f>G5243-G5244</f>
        <v/>
      </c>
      <c r="H5245">
        <f>H5243-H5244</f>
        <v/>
      </c>
      <c r="I5245">
        <f>I5243-I5244</f>
        <v/>
      </c>
      <c r="K5245">
        <f>K5243-K5244</f>
        <v/>
      </c>
      <c r="L5245">
        <f>L5243-L5244</f>
        <v/>
      </c>
      <c r="M5245">
        <f>M5243-M5244</f>
        <v/>
      </c>
      <c r="N5245">
        <f>N5243-N5244</f>
        <v/>
      </c>
      <c r="P5245">
        <f>P5243-P5244</f>
        <v/>
      </c>
      <c r="Q5245">
        <f>Q5243-Q5244</f>
        <v/>
      </c>
      <c r="R5245">
        <f>R5243-R5244</f>
        <v/>
      </c>
      <c r="S5245">
        <f>S5243-S5244</f>
        <v/>
      </c>
      <c r="U5245">
        <f>U5243-U5244</f>
        <v/>
      </c>
      <c r="V5245">
        <f>V5243-V5244</f>
        <v/>
      </c>
      <c r="W5245">
        <f>W5243-W5244</f>
        <v/>
      </c>
      <c r="X5245">
        <f>X5243-X5244</f>
        <v/>
      </c>
      <c r="Z5245">
        <f>Z5243-Z5244</f>
        <v/>
      </c>
      <c r="AA5245">
        <f>AA5243-AA5244</f>
        <v/>
      </c>
      <c r="AB5245">
        <f>AB5243-AB5244</f>
        <v/>
      </c>
      <c r="AC5245">
        <f>AC5243-AC5244</f>
        <v/>
      </c>
      <c r="AE5245">
        <f>AE5243-AE5244</f>
        <v/>
      </c>
      <c r="AF5245">
        <f>AF5243-AF5244</f>
        <v/>
      </c>
      <c r="AG5245">
        <f>AG5243-AG5244</f>
        <v/>
      </c>
      <c r="AH5245">
        <f>AH5243-AH5244</f>
        <v/>
      </c>
      <c r="AJ5245">
        <f>AJ5243-AJ5244</f>
        <v/>
      </c>
      <c r="AK5245">
        <f>AK5243-AK5244</f>
        <v/>
      </c>
      <c r="AL5245">
        <f>AL5243-AL5244</f>
        <v/>
      </c>
      <c r="AM5245">
        <f>AM5243-AM5244</f>
        <v/>
      </c>
      <c r="AO5245">
        <f>AO5243-AO5244</f>
        <v/>
      </c>
      <c r="AP5245">
        <f>AP5243-AP5244</f>
        <v/>
      </c>
      <c r="AQ5245">
        <f>AQ5243-AQ5244</f>
        <v/>
      </c>
      <c r="AR5245">
        <f>AR5243-AR5244</f>
        <v/>
      </c>
      <c r="AT5245">
        <f>AT5243-AT5244</f>
        <v/>
      </c>
    </row>
    <row r="5246">
      <c r="A5246" t="inlineStr">
        <is>
          <t>Total</t>
        </is>
      </c>
      <c r="C5246" t="inlineStr">
        <is>
          <t>Million</t>
        </is>
      </c>
      <c r="D5246" t="inlineStr">
        <is>
          <t>QQQQ</t>
        </is>
      </c>
      <c r="AO5246" t="n">
        <v>1150</v>
      </c>
    </row>
    <row r="5248">
      <c r="A5248" t="inlineStr">
        <is>
          <t>Total</t>
        </is>
      </c>
      <c r="C5248" t="inlineStr">
        <is>
          <t>Million</t>
        </is>
      </c>
      <c r="D5248" t="inlineStr">
        <is>
          <t>QQQQ</t>
        </is>
      </c>
      <c r="AO5248" t="n">
        <v>1150</v>
      </c>
      <c r="AP5248" t="n">
        <v>1138</v>
      </c>
      <c r="AQ5248" t="n">
        <v>1112</v>
      </c>
      <c r="AR5248" t="n">
        <v>1119</v>
      </c>
      <c r="AT5248" t="n">
        <v>1120</v>
      </c>
    </row>
    <row r="5249">
      <c r="A5249" t="inlineStr">
        <is>
          <t>Total</t>
        </is>
      </c>
      <c r="C5249" t="inlineStr">
        <is>
          <t>Million</t>
        </is>
      </c>
      <c r="D5249" t="inlineStr">
        <is>
          <t>QQQQ</t>
        </is>
      </c>
      <c r="AM5249" t="n">
        <v>1146</v>
      </c>
      <c r="AO5249" t="n">
        <v>500</v>
      </c>
    </row>
    <row r="5251">
      <c r="A5251" t="inlineStr">
        <is>
          <t>Total</t>
        </is>
      </c>
      <c r="C5251" t="inlineStr">
        <is>
          <t>Million</t>
        </is>
      </c>
      <c r="D5251" t="inlineStr">
        <is>
          <t>QQQQ</t>
        </is>
      </c>
      <c r="AM5251" t="n">
        <v>1146</v>
      </c>
      <c r="AO5251" t="n">
        <v>500</v>
      </c>
      <c r="AP5251" t="n">
        <v>500</v>
      </c>
      <c r="AQ5251" t="n">
        <v>500</v>
      </c>
      <c r="AR5251" t="n">
        <v>500</v>
      </c>
      <c r="AT5251" t="n">
        <v>500</v>
      </c>
    </row>
    <row r="5252">
      <c r="A5252" t="inlineStr">
        <is>
          <t>Revolving facilities</t>
        </is>
      </c>
      <c r="C5252" t="inlineStr">
        <is>
          <t>Million</t>
        </is>
      </c>
      <c r="D5252" t="inlineStr">
        <is>
          <t>QQQQ</t>
        </is>
      </c>
      <c r="AO5252" t="n">
        <v>356</v>
      </c>
    </row>
    <row r="5253">
      <c r="A5253" t="inlineStr">
        <is>
          <t>Total</t>
        </is>
      </c>
      <c r="C5253" t="inlineStr">
        <is>
          <t>Million</t>
        </is>
      </c>
      <c r="D5253" t="inlineStr">
        <is>
          <t>QQQQ</t>
        </is>
      </c>
      <c r="AM5253" t="n">
        <v>500</v>
      </c>
      <c r="AO5253" t="n">
        <v>1536</v>
      </c>
    </row>
    <row r="5254">
      <c r="A5254" t="inlineStr">
        <is>
          <t>Total-c</t>
        </is>
      </c>
      <c r="AM5254">
        <f>SUM(AM3603:AM5252)</f>
        <v/>
      </c>
      <c r="AO5254">
        <f>SUM(AO3603:AO5252)</f>
        <v/>
      </c>
    </row>
    <row r="5255">
      <c r="A5255" t="inlineStr">
        <is>
          <t>Sum check</t>
        </is>
      </c>
      <c r="AM5255">
        <f>AM5253-AM5254</f>
        <v/>
      </c>
      <c r="AO5255">
        <f>AO5253-AO5254</f>
        <v/>
      </c>
    </row>
    <row r="5257">
      <c r="A5257" t="inlineStr">
        <is>
          <t>Total</t>
        </is>
      </c>
      <c r="C5257" t="inlineStr">
        <is>
          <t>Million</t>
        </is>
      </c>
      <c r="D5257" t="inlineStr">
        <is>
          <t>QQQQ</t>
        </is>
      </c>
      <c r="AM5257" t="n">
        <v>500</v>
      </c>
      <c r="AO5257" t="n">
        <v>1536</v>
      </c>
      <c r="AP5257" t="n">
        <v>1160</v>
      </c>
      <c r="AQ5257" t="n">
        <v>1115</v>
      </c>
      <c r="AR5257" t="n">
        <v>1127</v>
      </c>
      <c r="AT5257" t="n">
        <v>1129</v>
      </c>
    </row>
    <row r="5258">
      <c r="A5258" t="inlineStr">
        <is>
          <t>Revolving facilities</t>
        </is>
      </c>
      <c r="C5258" t="inlineStr">
        <is>
          <t>Million</t>
        </is>
      </c>
      <c r="D5258" t="inlineStr">
        <is>
          <t>QQQQ</t>
        </is>
      </c>
      <c r="AM5258" t="n">
        <v>912</v>
      </c>
    </row>
    <row r="5259">
      <c r="A5259" t="inlineStr">
        <is>
          <t>Total</t>
        </is>
      </c>
      <c r="C5259" t="inlineStr">
        <is>
          <t>Million</t>
        </is>
      </c>
      <c r="D5259" t="inlineStr">
        <is>
          <t>QQQQ</t>
        </is>
      </c>
      <c r="AM5259" t="n">
        <v>9229</v>
      </c>
      <c r="AO5259" t="n">
        <v>7968</v>
      </c>
    </row>
    <row r="5260">
      <c r="A5260" t="inlineStr">
        <is>
          <t>Total-c</t>
        </is>
      </c>
      <c r="AM5260">
        <f>SUM(AM3604:AM5258)</f>
        <v/>
      </c>
      <c r="AO5260">
        <f>SUM(AO3604:AO5258)</f>
        <v/>
      </c>
    </row>
    <row r="5261">
      <c r="A5261" t="inlineStr">
        <is>
          <t>Sum check</t>
        </is>
      </c>
      <c r="AM5261">
        <f>AM5259-AM5260</f>
        <v/>
      </c>
      <c r="AO5261">
        <f>AO5259-AO5260</f>
        <v/>
      </c>
    </row>
    <row r="5263">
      <c r="A5263" t="inlineStr">
        <is>
          <t>Total</t>
        </is>
      </c>
      <c r="C5263" t="inlineStr">
        <is>
          <t>Million</t>
        </is>
      </c>
      <c r="D5263" t="inlineStr">
        <is>
          <t>QQQQ</t>
        </is>
      </c>
      <c r="AM5263" t="n">
        <v>9229</v>
      </c>
      <c r="AO5263" t="n">
        <v>7968</v>
      </c>
      <c r="AP5263" t="n">
        <v>7941</v>
      </c>
      <c r="AQ5263" t="n">
        <v>7886</v>
      </c>
    </row>
    <row r="5264">
      <c r="A5264" t="inlineStr">
        <is>
          <t>Total</t>
        </is>
      </c>
      <c r="C5264" t="inlineStr">
        <is>
          <t>Million</t>
        </is>
      </c>
      <c r="D5264" t="inlineStr">
        <is>
          <t>QQQQ</t>
        </is>
      </c>
      <c r="AR5264" t="n">
        <v>369</v>
      </c>
      <c r="AT5264" t="n">
        <v>370</v>
      </c>
    </row>
    <row r="5265">
      <c r="A5265" t="inlineStr">
        <is>
          <t>Total</t>
        </is>
      </c>
      <c r="C5265" t="inlineStr">
        <is>
          <t>Million</t>
        </is>
      </c>
      <c r="D5265" t="inlineStr">
        <is>
          <t>QQQQ</t>
        </is>
      </c>
      <c r="AR5265" t="n">
        <v>8275</v>
      </c>
      <c r="AT5265" t="n">
        <v>8276</v>
      </c>
    </row>
    <row r="5267">
      <c r="A5267" t="inlineStr">
        <is>
          <t>Related party transactions</t>
        </is>
      </c>
    </row>
    <row r="5268">
      <c r="A5268" t="inlineStr">
        <is>
          <t>Remuneration of key management personnel and director</t>
        </is>
      </c>
    </row>
    <row r="5269">
      <c r="A5269" t="inlineStr">
        <is>
          <t>Salaries incentives and short-term benefits</t>
        </is>
      </c>
      <c r="C5269" t="inlineStr">
        <is>
          <t>Million</t>
        </is>
      </c>
      <c r="D5269" t="inlineStr">
        <is>
          <t>QQQQ</t>
        </is>
      </c>
      <c r="J5269" t="n">
        <v>19</v>
      </c>
      <c r="O5269" t="n">
        <v>19</v>
      </c>
      <c r="T5269" t="n">
        <v>18</v>
      </c>
      <c r="Y5269" t="n">
        <v>21</v>
      </c>
      <c r="AD5269" t="n">
        <v>19</v>
      </c>
      <c r="AI5269" t="n">
        <v>14</v>
      </c>
      <c r="AN5269" t="n">
        <v>16</v>
      </c>
      <c r="AS5269" t="n">
        <v>14</v>
      </c>
    </row>
    <row r="5270">
      <c r="A5270" t="inlineStr">
        <is>
          <t>Share-based payments</t>
        </is>
      </c>
      <c r="C5270" t="inlineStr">
        <is>
          <t>Million</t>
        </is>
      </c>
      <c r="D5270" t="inlineStr">
        <is>
          <t>QQQQ</t>
        </is>
      </c>
      <c r="J5270" t="n">
        <v>55</v>
      </c>
      <c r="O5270" t="n">
        <v>50</v>
      </c>
      <c r="T5270" t="n">
        <v>54</v>
      </c>
      <c r="Y5270" t="n">
        <v>90</v>
      </c>
      <c r="AD5270" t="n">
        <v>46</v>
      </c>
      <c r="AI5270" t="n">
        <v>81</v>
      </c>
      <c r="AN5270" t="n">
        <v>56</v>
      </c>
      <c r="AS5270" t="n">
        <v>38</v>
      </c>
    </row>
    <row r="5271">
      <c r="A5271" t="inlineStr">
        <is>
          <t>Total</t>
        </is>
      </c>
      <c r="C5271" t="inlineStr">
        <is>
          <t>Million</t>
        </is>
      </c>
      <c r="D5271" t="inlineStr">
        <is>
          <t>QQQQ</t>
        </is>
      </c>
      <c r="J5271" t="n">
        <v>74</v>
      </c>
      <c r="O5271" t="n">
        <v>69</v>
      </c>
      <c r="T5271" t="n">
        <v>72</v>
      </c>
      <c r="Y5271" t="n">
        <v>111</v>
      </c>
      <c r="AD5271" t="n">
        <v>65</v>
      </c>
      <c r="AI5271" t="n">
        <v>95</v>
      </c>
      <c r="AN5271" t="n">
        <v>72</v>
      </c>
      <c r="AS5271" t="n">
        <v>52</v>
      </c>
    </row>
    <row r="5272">
      <c r="A5272" t="inlineStr">
        <is>
          <t>Total-c</t>
        </is>
      </c>
      <c r="J5272">
        <f>SUM(J5269:J5270)</f>
        <v/>
      </c>
      <c r="O5272">
        <f>SUM(O5269:O5270)</f>
        <v/>
      </c>
      <c r="T5272">
        <f>SUM(T5269:T5270)</f>
        <v/>
      </c>
      <c r="Y5272">
        <f>SUM(Y5269:Y5270)</f>
        <v/>
      </c>
      <c r="AD5272">
        <f>SUM(AD5269:AD5270)</f>
        <v/>
      </c>
      <c r="AI5272">
        <f>SUM(AI5269:AI5270)</f>
        <v/>
      </c>
      <c r="AN5272">
        <f>SUM(AN5269:AN5270)</f>
        <v/>
      </c>
      <c r="AS5272">
        <f>SUM(AS5269:AS5270)</f>
        <v/>
      </c>
    </row>
    <row r="5273">
      <c r="A5273" t="inlineStr">
        <is>
          <t>Sum check</t>
        </is>
      </c>
      <c r="J5273">
        <f>J5271-J5272</f>
        <v/>
      </c>
      <c r="O5273">
        <f>O5271-O5272</f>
        <v/>
      </c>
      <c r="T5273">
        <f>T5271-T5272</f>
        <v/>
      </c>
      <c r="Y5273">
        <f>Y5271-Y5272</f>
        <v/>
      </c>
      <c r="AD5273">
        <f>AD5271-AD5272</f>
        <v/>
      </c>
      <c r="AI5273">
        <f>AI5271-AI5272</f>
        <v/>
      </c>
      <c r="AN5273">
        <f>AN5271-AN5272</f>
        <v/>
      </c>
      <c r="AS5273">
        <f>AS5271-AS5272</f>
        <v/>
      </c>
    </row>
    <row r="5275">
      <c r="A5275" t="inlineStr">
        <is>
          <t>Related party balances</t>
        </is>
      </c>
    </row>
    <row r="5276">
      <c r="A5276" t="inlineStr">
        <is>
          <t>Financial assets</t>
        </is>
      </c>
      <c r="C5276" t="inlineStr">
        <is>
          <t>Million</t>
        </is>
      </c>
      <c r="D5276" t="inlineStr">
        <is>
          <t>QQQQ</t>
        </is>
      </c>
      <c r="I5276" t="n">
        <v>1364</v>
      </c>
      <c r="N5276" t="n">
        <v>1254</v>
      </c>
    </row>
    <row r="5277">
      <c r="A5277" t="inlineStr">
        <is>
          <t>Investment and other losses</t>
        </is>
      </c>
      <c r="C5277" t="inlineStr">
        <is>
          <t>Million</t>
        </is>
      </c>
      <c r="D5277" t="inlineStr">
        <is>
          <t>QQQQ</t>
        </is>
      </c>
      <c r="J5277" t="n">
        <v>-30</v>
      </c>
      <c r="O5277" t="n">
        <v>-110</v>
      </c>
      <c r="T5277" t="n">
        <v>-268</v>
      </c>
    </row>
    <row r="5278">
      <c r="A5278" t="inlineStr">
        <is>
          <t>Management fees earned</t>
        </is>
      </c>
      <c r="C5278" t="inlineStr">
        <is>
          <t>Million</t>
        </is>
      </c>
      <c r="D5278" t="inlineStr">
        <is>
          <t>QQQQ</t>
        </is>
      </c>
      <c r="J5278" t="n">
        <v>28</v>
      </c>
      <c r="O5278" t="n">
        <v>56</v>
      </c>
      <c r="T5278" t="n">
        <v>47</v>
      </c>
      <c r="Y5278" t="n">
        <v>56</v>
      </c>
      <c r="AD5278" t="n">
        <v>97</v>
      </c>
      <c r="AI5278" t="n">
        <v>31</v>
      </c>
      <c r="AN5278" t="n">
        <v>24</v>
      </c>
      <c r="AS5278" t="n">
        <v>102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  <c r="B1" t="inlineStr">
        <is>
          <t>Group</t>
        </is>
      </c>
      <c r="C1" t="inlineStr">
        <is>
          <t>Unit</t>
        </is>
      </c>
      <c r="D1" t="inlineStr">
        <is>
          <t>Period</t>
        </is>
      </c>
      <c r="E1" t="inlineStr">
        <is>
          <t>Annualized</t>
        </is>
      </c>
      <c r="F1" t="inlineStr">
        <is>
          <t>2015Q1</t>
        </is>
      </c>
      <c r="G1" t="inlineStr">
        <is>
          <t>2015Q2</t>
        </is>
      </c>
      <c r="H1" t="inlineStr">
        <is>
          <t>2015Q3</t>
        </is>
      </c>
      <c r="I1" t="inlineStr">
        <is>
          <t>2015Q4</t>
        </is>
      </c>
      <c r="J1" t="inlineStr">
        <is>
          <t>2015FY</t>
        </is>
      </c>
      <c r="K1" t="inlineStr">
        <is>
          <t>2016Q1</t>
        </is>
      </c>
      <c r="L1" t="inlineStr">
        <is>
          <t>2016Q2</t>
        </is>
      </c>
      <c r="M1" t="inlineStr">
        <is>
          <t>2016Q3</t>
        </is>
      </c>
      <c r="N1" t="inlineStr">
        <is>
          <t>2016Q4</t>
        </is>
      </c>
      <c r="O1" t="inlineStr">
        <is>
          <t>2016FY</t>
        </is>
      </c>
      <c r="P1" t="inlineStr">
        <is>
          <t>2017Q1</t>
        </is>
      </c>
      <c r="Q1" t="inlineStr">
        <is>
          <t>2017Q2</t>
        </is>
      </c>
      <c r="R1" t="inlineStr">
        <is>
          <t>2017Q3</t>
        </is>
      </c>
      <c r="S1" t="inlineStr">
        <is>
          <t>2017Q4</t>
        </is>
      </c>
      <c r="T1" t="inlineStr">
        <is>
          <t>2017FY</t>
        </is>
      </c>
      <c r="U1" t="inlineStr">
        <is>
          <t>2018Q1</t>
        </is>
      </c>
      <c r="V1" t="inlineStr">
        <is>
          <t>2018Q2</t>
        </is>
      </c>
      <c r="W1" t="inlineStr">
        <is>
          <t>2018Q3</t>
        </is>
      </c>
      <c r="X1" t="inlineStr">
        <is>
          <t>2018Q4</t>
        </is>
      </c>
      <c r="Y1" t="inlineStr">
        <is>
          <t>2018FY</t>
        </is>
      </c>
      <c r="Z1" t="inlineStr">
        <is>
          <t>2019Q1</t>
        </is>
      </c>
      <c r="AA1" t="inlineStr">
        <is>
          <t>2019Q2</t>
        </is>
      </c>
      <c r="AB1" t="inlineStr">
        <is>
          <t>2019Q3</t>
        </is>
      </c>
      <c r="AC1" t="inlineStr">
        <is>
          <t>2019Q4</t>
        </is>
      </c>
      <c r="AD1" t="inlineStr">
        <is>
          <t>2019FY</t>
        </is>
      </c>
      <c r="AE1" t="inlineStr">
        <is>
          <t>2020Q1</t>
        </is>
      </c>
      <c r="AF1" t="inlineStr">
        <is>
          <t>2020Q2</t>
        </is>
      </c>
      <c r="AG1" t="inlineStr">
        <is>
          <t>2020Q3</t>
        </is>
      </c>
      <c r="AH1" t="inlineStr">
        <is>
          <t>2020Q4</t>
        </is>
      </c>
      <c r="AI1" t="inlineStr">
        <is>
          <t>2020FY</t>
        </is>
      </c>
      <c r="AJ1" t="inlineStr">
        <is>
          <t>2021Q1</t>
        </is>
      </c>
      <c r="AK1" t="inlineStr">
        <is>
          <t>2021Q2</t>
        </is>
      </c>
      <c r="AL1" t="inlineStr">
        <is>
          <t>2021Q3</t>
        </is>
      </c>
      <c r="AM1" t="inlineStr">
        <is>
          <t>2021Q4</t>
        </is>
      </c>
      <c r="AN1" t="inlineStr">
        <is>
          <t>2021FY</t>
        </is>
      </c>
      <c r="AO1" t="inlineStr">
        <is>
          <t>2022Q1</t>
        </is>
      </c>
      <c r="AP1" t="inlineStr">
        <is>
          <t>2022Q2</t>
        </is>
      </c>
      <c r="AQ1" t="inlineStr">
        <is>
          <t>2022Q3</t>
        </is>
      </c>
      <c r="AR1" t="inlineStr">
        <is>
          <t>2022Q4</t>
        </is>
      </c>
      <c r="AS1" t="inlineStr">
        <is>
          <t>2022FY</t>
        </is>
      </c>
      <c r="AT1" t="inlineStr">
        <is>
          <t>2023Q1</t>
        </is>
      </c>
    </row>
    <row r="2">
      <c r="A2" t="inlineStr">
        <is>
          <t>Fiscal</t>
        </is>
      </c>
      <c r="F2" t="inlineStr">
        <is>
          <t>2015Q1</t>
        </is>
      </c>
      <c r="G2" t="inlineStr">
        <is>
          <t>2015Q2</t>
        </is>
      </c>
      <c r="H2" t="inlineStr">
        <is>
          <t>2015Q3</t>
        </is>
      </c>
      <c r="I2" t="inlineStr">
        <is>
          <t>2015Q4</t>
        </is>
      </c>
      <c r="J2" t="inlineStr">
        <is>
          <t>2015FY</t>
        </is>
      </c>
      <c r="K2" t="inlineStr">
        <is>
          <t>2016Q1</t>
        </is>
      </c>
      <c r="L2" t="inlineStr">
        <is>
          <t>2016Q2</t>
        </is>
      </c>
      <c r="M2" t="inlineStr">
        <is>
          <t>2016Q3</t>
        </is>
      </c>
      <c r="N2" t="inlineStr">
        <is>
          <t>2016Q4</t>
        </is>
      </c>
      <c r="O2" t="inlineStr">
        <is>
          <t>2016FY</t>
        </is>
      </c>
      <c r="P2" t="inlineStr">
        <is>
          <t>2017Q1</t>
        </is>
      </c>
      <c r="Q2" t="inlineStr">
        <is>
          <t>2017Q2</t>
        </is>
      </c>
      <c r="R2" t="inlineStr">
        <is>
          <t>2017Q3</t>
        </is>
      </c>
      <c r="S2" t="inlineStr">
        <is>
          <t>2017Q4</t>
        </is>
      </c>
      <c r="T2" t="inlineStr">
        <is>
          <t>2017FY</t>
        </is>
      </c>
      <c r="U2" t="inlineStr">
        <is>
          <t>2018Q1</t>
        </is>
      </c>
      <c r="V2" t="inlineStr">
        <is>
          <t>2018Q2</t>
        </is>
      </c>
      <c r="W2" t="inlineStr">
        <is>
          <t>2018Q3</t>
        </is>
      </c>
      <c r="X2" t="inlineStr">
        <is>
          <t>2018Q4</t>
        </is>
      </c>
      <c r="Y2" t="inlineStr">
        <is>
          <t>2018FY</t>
        </is>
      </c>
      <c r="Z2" t="inlineStr">
        <is>
          <t>2019Q1</t>
        </is>
      </c>
      <c r="AA2" t="inlineStr">
        <is>
          <t>2019Q2</t>
        </is>
      </c>
      <c r="AB2" t="inlineStr">
        <is>
          <t>2019Q3</t>
        </is>
      </c>
      <c r="AC2" t="inlineStr">
        <is>
          <t>2019Q4</t>
        </is>
      </c>
      <c r="AD2" t="inlineStr">
        <is>
          <t>2019FY</t>
        </is>
      </c>
      <c r="AE2" t="inlineStr">
        <is>
          <t>2020Q1</t>
        </is>
      </c>
      <c r="AF2" t="inlineStr">
        <is>
          <t>2020Q2</t>
        </is>
      </c>
      <c r="AG2" t="inlineStr">
        <is>
          <t>2020Q3</t>
        </is>
      </c>
      <c r="AH2" t="inlineStr">
        <is>
          <t>2020Q4</t>
        </is>
      </c>
      <c r="AI2" t="inlineStr">
        <is>
          <t>2020FY</t>
        </is>
      </c>
      <c r="AJ2" t="inlineStr">
        <is>
          <t>2021Q1</t>
        </is>
      </c>
      <c r="AK2" t="inlineStr">
        <is>
          <t>2021Q2</t>
        </is>
      </c>
      <c r="AL2" t="inlineStr">
        <is>
          <t>2021Q3</t>
        </is>
      </c>
      <c r="AM2" t="inlineStr">
        <is>
          <t>2021Q4</t>
        </is>
      </c>
      <c r="AN2" t="inlineStr">
        <is>
          <t>2021FY</t>
        </is>
      </c>
      <c r="AO2" t="inlineStr">
        <is>
          <t>2022Q1</t>
        </is>
      </c>
      <c r="AP2" t="inlineStr">
        <is>
          <t>2022Q2</t>
        </is>
      </c>
      <c r="AQ2" t="inlineStr">
        <is>
          <t>2022Q3</t>
        </is>
      </c>
      <c r="AR2" t="inlineStr">
        <is>
          <t>2022Q4</t>
        </is>
      </c>
      <c r="AS2" t="inlineStr">
        <is>
          <t>2022FY</t>
        </is>
      </c>
      <c r="AT2" t="inlineStr">
        <is>
          <t>2023Q1</t>
        </is>
      </c>
    </row>
    <row r="3">
      <c r="A3" t="inlineStr">
        <is>
          <t>Fiscal date</t>
        </is>
      </c>
      <c r="F3" s="1" t="n">
        <v>42094</v>
      </c>
      <c r="G3" s="1" t="n">
        <v>42185</v>
      </c>
      <c r="H3" s="1" t="n">
        <v>42277</v>
      </c>
      <c r="I3" s="1" t="n">
        <v>42369</v>
      </c>
      <c r="K3" s="1" t="n">
        <v>42460</v>
      </c>
      <c r="L3" s="1" t="n">
        <v>42551</v>
      </c>
      <c r="M3" s="1" t="n">
        <v>42643</v>
      </c>
      <c r="N3" s="1" t="n">
        <v>42735</v>
      </c>
      <c r="P3" s="1" t="n">
        <v>42825</v>
      </c>
      <c r="Q3" s="1" t="n">
        <v>42916</v>
      </c>
      <c r="R3" s="1" t="n">
        <v>43008</v>
      </c>
      <c r="S3" s="1" t="n">
        <v>43100</v>
      </c>
      <c r="U3" s="1" t="n">
        <v>43190</v>
      </c>
      <c r="V3" s="1" t="n">
        <v>43281</v>
      </c>
      <c r="W3" s="1" t="n">
        <v>43373</v>
      </c>
      <c r="X3" s="1" t="n">
        <v>43465</v>
      </c>
      <c r="Z3" s="1" t="n">
        <v>43555</v>
      </c>
      <c r="AA3" s="1" t="n">
        <v>43646</v>
      </c>
      <c r="AB3" s="1" t="n">
        <v>43738</v>
      </c>
      <c r="AC3" s="1" t="n">
        <v>43830</v>
      </c>
      <c r="AE3" s="1" t="n">
        <v>43921</v>
      </c>
      <c r="AF3" s="1" t="n">
        <v>44012</v>
      </c>
      <c r="AG3" s="1" t="n">
        <v>44104</v>
      </c>
      <c r="AH3" s="1" t="n">
        <v>44196</v>
      </c>
      <c r="AJ3" s="1" t="n">
        <v>44286</v>
      </c>
      <c r="AK3" s="1" t="n">
        <v>44377</v>
      </c>
      <c r="AL3" s="1" t="n">
        <v>44469</v>
      </c>
      <c r="AM3" s="1" t="n">
        <v>44561</v>
      </c>
      <c r="AO3" s="1" t="n">
        <v>44651</v>
      </c>
      <c r="AP3" s="1" t="n">
        <v>44742</v>
      </c>
      <c r="AQ3" s="1" t="n">
        <v>44834</v>
      </c>
      <c r="AR3" s="1" t="n">
        <v>44926</v>
      </c>
      <c r="AT3" s="1" t="n">
        <v>45016</v>
      </c>
    </row>
    <row r="4">
      <c r="A4" t="inlineStr">
        <is>
          <t>Documents</t>
        </is>
      </c>
    </row>
    <row r="5">
      <c r="A5" t="inlineStr">
        <is>
          <t>6-K</t>
        </is>
      </c>
      <c r="AQ5" t="inlineStr">
        <is>
          <t>EX-99.1</t>
        </is>
      </c>
      <c r="AR5" t="inlineStr">
        <is>
          <t>EX-99.1</t>
        </is>
      </c>
      <c r="AT5" t="inlineStr">
        <is>
          <t>EX-99.1</t>
        </is>
      </c>
    </row>
    <row r="6">
      <c r="A6" t="inlineStr">
        <is>
          <t>6-K</t>
        </is>
      </c>
      <c r="AQ6" t="inlineStr">
        <is>
          <t>EX-99.1</t>
        </is>
      </c>
      <c r="AR6" t="inlineStr">
        <is>
          <t>EX-99.1</t>
        </is>
      </c>
      <c r="AT6" t="inlineStr">
        <is>
          <t>EX-99.1</t>
        </is>
      </c>
    </row>
    <row r="8">
      <c r="A8" t="inlineStr">
        <is>
          <t>Guidance</t>
        </is>
      </c>
    </row>
    <row r="9">
      <c r="A9" t="inlineStr">
        <is>
          <t>Infrastructure</t>
        </is>
      </c>
    </row>
    <row r="10">
      <c r="A10" t="inlineStr">
        <is>
          <t>Capital to be commissioned in next two to three years</t>
        </is>
      </c>
      <c r="C10" t="inlineStr">
        <is>
          <t>Billion</t>
        </is>
      </c>
      <c r="D10" t="inlineStr">
        <is>
          <t>QQQQ</t>
        </is>
      </c>
      <c r="N10" t="n">
        <v>1</v>
      </c>
      <c r="X10" t="n">
        <v>2.2</v>
      </c>
      <c r="AC10" t="n">
        <v>2.2</v>
      </c>
      <c r="AH10" t="n">
        <v>2.4</v>
      </c>
      <c r="AM10" t="n">
        <v>4.5</v>
      </c>
      <c r="AR10" t="n">
        <v>6.3</v>
      </c>
    </row>
    <row r="11">
      <c r="A11" t="inlineStr">
        <is>
          <t>Same store growth-Low</t>
        </is>
      </c>
      <c r="C11" t="inlineStr">
        <is>
          <t>Percent</t>
        </is>
      </c>
      <c r="D11" t="inlineStr">
        <is>
          <t>QQQQ</t>
        </is>
      </c>
      <c r="X11" t="n">
        <v>6</v>
      </c>
      <c r="AC11" t="n">
        <v>6</v>
      </c>
      <c r="AH11" t="n">
        <v>6</v>
      </c>
      <c r="AM11" t="n">
        <v>6</v>
      </c>
    </row>
    <row r="12">
      <c r="A12" t="inlineStr">
        <is>
          <t>Same store growth-High</t>
        </is>
      </c>
      <c r="C12" t="inlineStr">
        <is>
          <t>Percent</t>
        </is>
      </c>
      <c r="D12" t="inlineStr">
        <is>
          <t>QQQQ</t>
        </is>
      </c>
      <c r="X12" t="n">
        <v>9</v>
      </c>
      <c r="AC12" t="n">
        <v>9</v>
      </c>
      <c r="AH12" t="n">
        <v>9</v>
      </c>
      <c r="AM12" t="n">
        <v>9</v>
      </c>
    </row>
    <row r="13">
      <c r="A13" t="inlineStr">
        <is>
          <t>New investment deployment target</t>
        </is>
      </c>
      <c r="C13" t="inlineStr">
        <is>
          <t>Billion</t>
        </is>
      </c>
      <c r="D13" t="inlineStr">
        <is>
          <t>QQQQ</t>
        </is>
      </c>
      <c r="AH13" t="n">
        <v>2</v>
      </c>
      <c r="AM13" t="n">
        <v>1.5</v>
      </c>
    </row>
    <row r="14">
      <c r="A14" t="inlineStr">
        <is>
          <t>Exit run rate-Low</t>
        </is>
      </c>
      <c r="C14" t="inlineStr">
        <is>
          <t>Percent</t>
        </is>
      </c>
      <c r="D14" t="inlineStr">
        <is>
          <t>QQQQ</t>
        </is>
      </c>
      <c r="AC14" t="n">
        <v>12</v>
      </c>
    </row>
    <row r="15">
      <c r="A15" t="inlineStr">
        <is>
          <t>Exit run rate-High</t>
        </is>
      </c>
      <c r="C15" t="inlineStr">
        <is>
          <t>Percent</t>
        </is>
      </c>
      <c r="D15" t="inlineStr">
        <is>
          <t>QQQQ</t>
        </is>
      </c>
      <c r="AC15" t="n">
        <v>15</v>
      </c>
    </row>
    <row r="16">
      <c r="A16" t="inlineStr">
        <is>
          <t>Secured transaction in first half</t>
        </is>
      </c>
      <c r="C16" t="inlineStr">
        <is>
          <t>Million</t>
        </is>
      </c>
      <c r="D16" t="inlineStr">
        <is>
          <t>QQQQ</t>
        </is>
      </c>
      <c r="X16" t="n">
        <v>700</v>
      </c>
    </row>
    <row r="18">
      <c r="A18" t="inlineStr">
        <is>
          <t>Renewable power</t>
        </is>
      </c>
    </row>
    <row r="19">
      <c r="A19" t="inlineStr">
        <is>
          <t>Potential capacity (MW)</t>
        </is>
      </c>
      <c r="C19" t="inlineStr">
        <is>
          <t>Actual</t>
        </is>
      </c>
      <c r="D19" t="inlineStr">
        <is>
          <t>QQQQ</t>
        </is>
      </c>
      <c r="N19" t="n">
        <v>6000</v>
      </c>
      <c r="S19" t="n">
        <v>7000</v>
      </c>
      <c r="X19" t="n">
        <v>8000</v>
      </c>
      <c r="AC19" t="n">
        <v>13000</v>
      </c>
      <c r="AH19" t="n">
        <v>23000</v>
      </c>
      <c r="AM19" t="n">
        <v>62000</v>
      </c>
      <c r="AR19" t="n">
        <v>110000</v>
      </c>
    </row>
    <row r="20">
      <c r="A20" t="inlineStr">
        <is>
          <t>Under construction (MW)</t>
        </is>
      </c>
      <c r="C20" t="inlineStr">
        <is>
          <t>Actual</t>
        </is>
      </c>
      <c r="D20" t="inlineStr">
        <is>
          <t>QQQQ</t>
        </is>
      </c>
      <c r="N20" t="n">
        <v>300</v>
      </c>
      <c r="S20" t="n">
        <v>143</v>
      </c>
      <c r="X20" t="n">
        <v>151</v>
      </c>
      <c r="AC20" t="n">
        <v>717</v>
      </c>
      <c r="AH20" t="n">
        <v>2789</v>
      </c>
      <c r="AM20" t="n">
        <v>8982</v>
      </c>
      <c r="AR20" t="n">
        <v>13071</v>
      </c>
    </row>
    <row r="21">
      <c r="A21" t="inlineStr">
        <is>
          <t>BEP's FFO when commissioned</t>
        </is>
      </c>
      <c r="C21" t="inlineStr">
        <is>
          <t>Million</t>
        </is>
      </c>
      <c r="D21" t="inlineStr">
        <is>
          <t>QQQQ</t>
        </is>
      </c>
      <c r="S21" t="n">
        <v>22</v>
      </c>
      <c r="X21" t="n">
        <v>15</v>
      </c>
      <c r="AC21" t="n">
        <v>16</v>
      </c>
      <c r="AH21" t="n">
        <v>61</v>
      </c>
      <c r="AM21" t="n">
        <v>102</v>
      </c>
      <c r="AR21" t="n">
        <v>175</v>
      </c>
    </row>
    <row r="22">
      <c r="A22" t="inlineStr">
        <is>
          <t>BEP's FFO when commissioned-Low</t>
        </is>
      </c>
      <c r="C22" t="inlineStr">
        <is>
          <t>Million</t>
        </is>
      </c>
      <c r="D22" t="inlineStr">
        <is>
          <t>QQQQ</t>
        </is>
      </c>
      <c r="N22" t="n">
        <v>45</v>
      </c>
    </row>
    <row r="23">
      <c r="A23" t="inlineStr">
        <is>
          <t>BEP's FFO when commissioned-High</t>
        </is>
      </c>
      <c r="C23" t="inlineStr">
        <is>
          <t>Million</t>
        </is>
      </c>
      <c r="D23" t="inlineStr">
        <is>
          <t>QQQQ</t>
        </is>
      </c>
      <c r="N23" t="n">
        <v>50</v>
      </c>
    </row>
    <row r="24">
      <c r="A24" t="inlineStr">
        <is>
          <t>Additional FFO annually</t>
        </is>
      </c>
      <c r="C24" t="inlineStr">
        <is>
          <t>Million</t>
        </is>
      </c>
      <c r="D24" t="inlineStr">
        <is>
          <t>QQQQ</t>
        </is>
      </c>
      <c r="S24" t="n">
        <v>95</v>
      </c>
    </row>
    <row r="25">
      <c r="A25" t="inlineStr">
        <is>
          <t>Hydroelectric additional FFO</t>
        </is>
      </c>
      <c r="C25" t="inlineStr">
        <is>
          <t>Million</t>
        </is>
      </c>
      <c r="D25" t="inlineStr">
        <is>
          <t>QQQQ</t>
        </is>
      </c>
      <c r="N25" t="n">
        <v>30</v>
      </c>
    </row>
    <row r="26">
      <c r="A26" t="inlineStr">
        <is>
          <t>Contract weighted average term</t>
        </is>
      </c>
      <c r="C26" t="inlineStr">
        <is>
          <t>Actual</t>
        </is>
      </c>
      <c r="D26" t="inlineStr">
        <is>
          <t>QQQQ</t>
        </is>
      </c>
      <c r="I26" t="n">
        <v>17</v>
      </c>
      <c r="N26" t="n">
        <v>16</v>
      </c>
    </row>
    <row r="27">
      <c r="A27" t="inlineStr">
        <is>
          <t>Long-term average generation from North American operations</t>
        </is>
      </c>
      <c r="C27" t="inlineStr">
        <is>
          <t>Percent</t>
        </is>
      </c>
      <c r="D27" t="inlineStr">
        <is>
          <t>QQQQ</t>
        </is>
      </c>
      <c r="I27" t="n">
        <v>83</v>
      </c>
      <c r="N27" t="n">
        <v>76</v>
      </c>
    </row>
    <row r="28">
      <c r="A28" t="inlineStr">
        <is>
          <t>Average price-Low</t>
        </is>
      </c>
      <c r="C28" t="inlineStr">
        <is>
          <t>Dollar</t>
        </is>
      </c>
      <c r="D28" t="inlineStr">
        <is>
          <t>QQQQ</t>
        </is>
      </c>
      <c r="N28" t="n">
        <v>68</v>
      </c>
    </row>
    <row r="29">
      <c r="A29" t="inlineStr">
        <is>
          <t>Average price-High</t>
        </is>
      </c>
      <c r="C29" t="inlineStr">
        <is>
          <t>Dollar</t>
        </is>
      </c>
      <c r="D29" t="inlineStr">
        <is>
          <t>QQQQ</t>
        </is>
      </c>
      <c r="N29" t="n">
        <v>72</v>
      </c>
    </row>
    <row r="30">
      <c r="A30" t="inlineStr">
        <is>
          <t>Average price for 2016</t>
        </is>
      </c>
      <c r="C30" t="inlineStr">
        <is>
          <t>Dollar</t>
        </is>
      </c>
      <c r="D30" t="inlineStr">
        <is>
          <t>QQQQ</t>
        </is>
      </c>
      <c r="I30" t="n">
        <v>71</v>
      </c>
    </row>
    <row r="31">
      <c r="A31" t="inlineStr">
        <is>
          <t>Average price</t>
        </is>
      </c>
      <c r="C31" t="inlineStr">
        <is>
          <t>Dollar</t>
        </is>
      </c>
      <c r="D31" t="inlineStr">
        <is>
          <t>QQQQ</t>
        </is>
      </c>
      <c r="I31" t="n">
        <v>74</v>
      </c>
    </row>
    <row r="32">
      <c r="A32" t="inlineStr">
        <is>
          <t>Electricity from BREP (GWH)</t>
        </is>
      </c>
      <c r="C32" t="inlineStr">
        <is>
          <t>Actual</t>
        </is>
      </c>
      <c r="D32" t="inlineStr">
        <is>
          <t>QQQQ</t>
        </is>
      </c>
      <c r="I32" t="n">
        <v>8400</v>
      </c>
    </row>
    <row r="33">
      <c r="A33" t="inlineStr">
        <is>
          <t>Average price</t>
        </is>
      </c>
      <c r="C33" t="inlineStr">
        <is>
          <t>Dollar</t>
        </is>
      </c>
      <c r="D33" t="inlineStr">
        <is>
          <t>QQQQ</t>
        </is>
      </c>
      <c r="I33" t="n">
        <v>66</v>
      </c>
    </row>
    <row r="34">
      <c r="A34" t="inlineStr">
        <is>
          <t>Annual purchases (GWH)</t>
        </is>
      </c>
      <c r="C34" t="inlineStr">
        <is>
          <t>Actual</t>
        </is>
      </c>
      <c r="D34" t="inlineStr">
        <is>
          <t>QQQQ</t>
        </is>
      </c>
      <c r="I34" t="n">
        <v>3200</v>
      </c>
    </row>
    <row r="35">
      <c r="A35" t="inlineStr">
        <is>
          <t>Average life</t>
        </is>
      </c>
      <c r="C35" t="inlineStr">
        <is>
          <t>Actual</t>
        </is>
      </c>
      <c r="D35" t="inlineStr">
        <is>
          <t>QQQQ</t>
        </is>
      </c>
      <c r="I35" t="n">
        <v>11</v>
      </c>
    </row>
    <row r="36">
      <c r="A36" t="inlineStr">
        <is>
          <t>Average price</t>
        </is>
      </c>
      <c r="C36" t="inlineStr">
        <is>
          <t>Dollar</t>
        </is>
      </c>
      <c r="D36" t="inlineStr">
        <is>
          <t>QQQQ</t>
        </is>
      </c>
      <c r="I36" t="n">
        <v>69</v>
      </c>
    </row>
    <row r="37">
      <c r="A37" t="inlineStr">
        <is>
          <t>Remaining Gwh on short term basis (Gwh)</t>
        </is>
      </c>
      <c r="C37" t="inlineStr">
        <is>
          <t>Actual</t>
        </is>
      </c>
      <c r="D37" t="inlineStr">
        <is>
          <t>QQQQ</t>
        </is>
      </c>
      <c r="I37" t="n">
        <v>5200</v>
      </c>
    </row>
    <row r="39">
      <c r="A39" t="inlineStr">
        <is>
          <t>Residential</t>
        </is>
      </c>
    </row>
    <row r="40">
      <c r="A40" t="inlineStr">
        <is>
          <t>Closing housing backlog</t>
        </is>
      </c>
      <c r="C40" t="inlineStr">
        <is>
          <t>Billion</t>
        </is>
      </c>
      <c r="D40" t="inlineStr">
        <is>
          <t>QQQQ</t>
        </is>
      </c>
      <c r="X40" t="n">
        <v>0.612</v>
      </c>
      <c r="AC40" t="n">
        <v>1</v>
      </c>
    </row>
    <row r="42">
      <c r="A42" t="inlineStr">
        <is>
          <t>KPI's</t>
        </is>
      </c>
    </row>
    <row r="43">
      <c r="A43" t="inlineStr">
        <is>
          <t>Asset under management</t>
        </is>
      </c>
      <c r="C43" t="inlineStr">
        <is>
          <t>Billion</t>
        </is>
      </c>
      <c r="D43" t="inlineStr">
        <is>
          <t>QQQQ</t>
        </is>
      </c>
      <c r="G43" t="n">
        <v>200</v>
      </c>
      <c r="H43" t="n">
        <v>225</v>
      </c>
      <c r="I43" t="n">
        <v>225</v>
      </c>
      <c r="K43" t="n">
        <v>240</v>
      </c>
      <c r="L43" t="n">
        <v>250</v>
      </c>
      <c r="M43" t="n">
        <v>250</v>
      </c>
      <c r="N43" t="n">
        <v>250</v>
      </c>
      <c r="P43" t="n">
        <v>250</v>
      </c>
      <c r="Q43" t="n">
        <v>250</v>
      </c>
      <c r="R43" t="n">
        <v>265</v>
      </c>
      <c r="S43" t="n">
        <v>285</v>
      </c>
      <c r="U43" t="n">
        <v>285</v>
      </c>
      <c r="V43" t="n">
        <v>285</v>
      </c>
      <c r="W43" t="n">
        <v>330</v>
      </c>
      <c r="X43" t="n">
        <v>355</v>
      </c>
      <c r="Z43" t="n">
        <v>365</v>
      </c>
      <c r="AA43" t="n">
        <v>385</v>
      </c>
      <c r="AB43" t="n">
        <v>500</v>
      </c>
      <c r="AC43" t="n">
        <v>540</v>
      </c>
      <c r="AE43" t="n">
        <v>515</v>
      </c>
      <c r="AF43" t="n">
        <v>550</v>
      </c>
      <c r="AG43" t="n">
        <v>575</v>
      </c>
      <c r="AH43" t="n">
        <v>600</v>
      </c>
      <c r="AJ43" t="n">
        <v>600</v>
      </c>
      <c r="AK43" t="n">
        <v>625</v>
      </c>
      <c r="AL43" t="n">
        <v>650</v>
      </c>
      <c r="AM43" t="n">
        <v>690</v>
      </c>
      <c r="AO43" t="n">
        <v>725</v>
      </c>
      <c r="AP43" t="n">
        <v>750</v>
      </c>
      <c r="AQ43" t="n">
        <v>750</v>
      </c>
      <c r="AR43" t="n">
        <v>800</v>
      </c>
      <c r="AT43" t="n">
        <v>825</v>
      </c>
    </row>
    <row r="44">
      <c r="A44" t="inlineStr">
        <is>
          <t>Asset under management</t>
        </is>
      </c>
      <c r="C44" t="inlineStr">
        <is>
          <t>Million</t>
        </is>
      </c>
      <c r="D44" t="inlineStr">
        <is>
          <t>QQQQ</t>
        </is>
      </c>
      <c r="F44" t="n">
        <v>207132</v>
      </c>
      <c r="G44" t="n">
        <v>217948</v>
      </c>
      <c r="H44" t="n">
        <v>220383</v>
      </c>
      <c r="I44" t="n">
        <v>227803</v>
      </c>
      <c r="K44" t="n">
        <v>239766</v>
      </c>
      <c r="L44" t="n">
        <v>243479</v>
      </c>
      <c r="M44" t="n">
        <v>238015</v>
      </c>
      <c r="N44" t="n">
        <v>239825</v>
      </c>
      <c r="P44" t="n">
        <v>245205</v>
      </c>
      <c r="Q44" t="n">
        <v>257538</v>
      </c>
      <c r="R44" t="n">
        <v>268987</v>
      </c>
      <c r="S44" t="n">
        <v>283141</v>
      </c>
      <c r="U44" t="n">
        <v>282731</v>
      </c>
      <c r="V44" t="n">
        <v>287025</v>
      </c>
      <c r="W44" t="n">
        <v>331622</v>
      </c>
      <c r="X44" t="n">
        <v>354736</v>
      </c>
      <c r="Z44" t="n">
        <v>365957</v>
      </c>
      <c r="AA44" t="n">
        <v>388327</v>
      </c>
      <c r="AB44" t="n">
        <v>510565</v>
      </c>
      <c r="AC44" t="n">
        <v>544896</v>
      </c>
      <c r="AE44" t="n">
        <v>518956</v>
      </c>
      <c r="AF44" t="n">
        <v>545250</v>
      </c>
      <c r="AG44" t="n">
        <v>577535</v>
      </c>
      <c r="AH44" t="n">
        <v>601983</v>
      </c>
      <c r="AJ44" t="n">
        <v>609075</v>
      </c>
      <c r="AK44" t="n">
        <v>626332</v>
      </c>
      <c r="AL44" t="n">
        <v>650026</v>
      </c>
      <c r="AM44" t="n">
        <v>688138</v>
      </c>
      <c r="AO44" t="n">
        <v>720161</v>
      </c>
      <c r="AP44" t="n">
        <v>750286</v>
      </c>
      <c r="AQ44" t="n">
        <v>761984</v>
      </c>
      <c r="AR44" t="n">
        <v>789489</v>
      </c>
    </row>
    <row r="46">
      <c r="A46" t="inlineStr">
        <is>
          <t>Remaining performance obligations</t>
        </is>
      </c>
    </row>
    <row r="47">
      <c r="A47" t="inlineStr">
        <is>
          <t>Backlog of construction projects (construction service business)</t>
        </is>
      </c>
      <c r="C47" t="inlineStr">
        <is>
          <t>Billion</t>
        </is>
      </c>
      <c r="D47" t="inlineStr">
        <is>
          <t>QQQQ</t>
        </is>
      </c>
      <c r="K47" t="n">
        <v>7.6</v>
      </c>
      <c r="L47" t="n">
        <v>7.3</v>
      </c>
      <c r="M47" t="n">
        <v>6.6</v>
      </c>
      <c r="N47" t="n">
        <v>7.3</v>
      </c>
      <c r="P47" t="n">
        <v>7.3</v>
      </c>
      <c r="Q47" t="n">
        <v>7.4</v>
      </c>
      <c r="R47" t="n">
        <v>8</v>
      </c>
      <c r="S47" t="n">
        <v>8.699999999999999</v>
      </c>
      <c r="X47" t="n">
        <v>8</v>
      </c>
      <c r="AC47" t="n">
        <v>7</v>
      </c>
      <c r="AH47" t="n">
        <v>5.6</v>
      </c>
      <c r="AM47" t="n">
        <v>7.5</v>
      </c>
      <c r="AR47" t="n">
        <v>5.7</v>
      </c>
    </row>
    <row r="48">
      <c r="A48" t="inlineStr">
        <is>
          <t>Backlog of construction projects (nuclear power generation business)</t>
        </is>
      </c>
      <c r="C48" t="inlineStr">
        <is>
          <t>Billion</t>
        </is>
      </c>
      <c r="D48" t="inlineStr">
        <is>
          <t>QQQQ</t>
        </is>
      </c>
      <c r="AM48" t="n">
        <v>9.300000000000001</v>
      </c>
      <c r="AR48" t="n">
        <v>9.199999999999999</v>
      </c>
    </row>
    <row r="49">
      <c r="A49" t="inlineStr">
        <is>
          <t>Brazilian water and wastewater service businesses</t>
        </is>
      </c>
      <c r="C49" t="inlineStr">
        <is>
          <t>Billion</t>
        </is>
      </c>
      <c r="D49" t="inlineStr">
        <is>
          <t>QQQQ</t>
        </is>
      </c>
      <c r="AM49" t="n">
        <v>8.9</v>
      </c>
      <c r="AR49" t="n">
        <v>10.4</v>
      </c>
    </row>
    <row r="51">
      <c r="A51" t="inlineStr">
        <is>
          <t>Segmental breakdown</t>
        </is>
      </c>
    </row>
    <row r="52">
      <c r="A52" t="inlineStr">
        <is>
          <t>Revenues</t>
        </is>
      </c>
    </row>
    <row r="53">
      <c r="A53" t="inlineStr">
        <is>
          <t>Asset management</t>
        </is>
      </c>
      <c r="C53" t="inlineStr">
        <is>
          <t>Million</t>
        </is>
      </c>
      <c r="D53" t="inlineStr">
        <is>
          <t>QQQQ</t>
        </is>
      </c>
      <c r="E53" t="inlineStr">
        <is>
          <t>Yes</t>
        </is>
      </c>
      <c r="K53" t="n">
        <v>288</v>
      </c>
      <c r="L53" t="n">
        <v>292</v>
      </c>
      <c r="M53" t="n">
        <v>283</v>
      </c>
      <c r="O53" t="n">
        <v>1320</v>
      </c>
      <c r="P53" t="n">
        <v>290</v>
      </c>
      <c r="Q53" t="n">
        <v>353</v>
      </c>
      <c r="R53" t="n">
        <v>327</v>
      </c>
      <c r="T53" t="n">
        <v>1467</v>
      </c>
      <c r="U53" t="n">
        <v>499</v>
      </c>
      <c r="V53" t="n">
        <v>380</v>
      </c>
      <c r="W53" t="n">
        <v>463</v>
      </c>
      <c r="Y53" t="n">
        <v>1947</v>
      </c>
      <c r="Z53" t="n">
        <v>519</v>
      </c>
      <c r="AA53" t="n">
        <v>610</v>
      </c>
      <c r="AB53" t="n">
        <v>527</v>
      </c>
      <c r="AD53" t="n">
        <v>2614</v>
      </c>
      <c r="AE53" t="n">
        <v>806</v>
      </c>
      <c r="AF53" t="n">
        <v>743</v>
      </c>
      <c r="AG53" t="n">
        <v>770</v>
      </c>
      <c r="AI53" t="n">
        <v>3524</v>
      </c>
      <c r="AJ53" t="n">
        <v>1482</v>
      </c>
      <c r="AK53" t="n">
        <v>1225</v>
      </c>
      <c r="AL53" t="n">
        <v>1161</v>
      </c>
      <c r="AN53" t="n">
        <v>5236</v>
      </c>
      <c r="AO53" t="n">
        <v>1268</v>
      </c>
      <c r="AP53" t="n">
        <v>1092</v>
      </c>
    </row>
    <row r="54">
      <c r="A54" t="inlineStr">
        <is>
          <t>Real estate</t>
        </is>
      </c>
      <c r="C54" t="inlineStr">
        <is>
          <t>Million</t>
        </is>
      </c>
      <c r="D54" t="inlineStr">
        <is>
          <t>QQQQ</t>
        </is>
      </c>
      <c r="E54" t="inlineStr">
        <is>
          <t>Yes</t>
        </is>
      </c>
      <c r="K54" t="n">
        <v>1414</v>
      </c>
      <c r="L54" t="n">
        <v>1697</v>
      </c>
      <c r="M54" t="n">
        <v>1658</v>
      </c>
      <c r="O54" t="n">
        <v>6338</v>
      </c>
      <c r="P54" t="n">
        <v>1695</v>
      </c>
      <c r="Q54" t="n">
        <v>1757</v>
      </c>
      <c r="R54" t="n">
        <v>1671</v>
      </c>
      <c r="T54" t="n">
        <v>6862</v>
      </c>
      <c r="U54" t="n">
        <v>1885</v>
      </c>
      <c r="V54" t="n">
        <v>1803</v>
      </c>
      <c r="W54" t="n">
        <v>2039</v>
      </c>
      <c r="Y54" t="n">
        <v>8116</v>
      </c>
      <c r="Z54" t="n">
        <v>2601</v>
      </c>
      <c r="AA54" t="n">
        <v>2569</v>
      </c>
      <c r="AB54" t="n">
        <v>2705</v>
      </c>
      <c r="AD54" t="n">
        <v>10475</v>
      </c>
      <c r="AE54" t="n">
        <v>2622</v>
      </c>
      <c r="AF54" t="n">
        <v>1856</v>
      </c>
      <c r="AG54" t="n">
        <v>2202</v>
      </c>
      <c r="AI54" t="n">
        <v>8883</v>
      </c>
      <c r="AJ54" t="n">
        <v>2102</v>
      </c>
      <c r="AK54" t="n">
        <v>2234</v>
      </c>
      <c r="AL54" t="n">
        <v>2580</v>
      </c>
      <c r="AN54" t="n">
        <v>9955</v>
      </c>
      <c r="AO54" t="n">
        <v>2994</v>
      </c>
      <c r="AP54" t="n">
        <v>2765</v>
      </c>
    </row>
    <row r="55">
      <c r="A55" t="inlineStr">
        <is>
          <t>Renewable power and transition</t>
        </is>
      </c>
      <c r="C55" t="inlineStr">
        <is>
          <t>Million</t>
        </is>
      </c>
      <c r="D55" t="inlineStr">
        <is>
          <t>QQQQ</t>
        </is>
      </c>
      <c r="E55" t="inlineStr">
        <is>
          <t>Yes</t>
        </is>
      </c>
      <c r="K55" t="n">
        <v>654</v>
      </c>
      <c r="L55" t="n">
        <v>617</v>
      </c>
      <c r="M55" t="n">
        <v>627</v>
      </c>
      <c r="O55" t="n">
        <v>2474</v>
      </c>
      <c r="P55" t="n">
        <v>643</v>
      </c>
      <c r="Q55" t="n">
        <v>654</v>
      </c>
      <c r="R55" t="n">
        <v>612</v>
      </c>
      <c r="T55" t="n">
        <v>2788</v>
      </c>
      <c r="U55" t="n">
        <v>942</v>
      </c>
      <c r="V55" t="n">
        <v>901</v>
      </c>
      <c r="W55" t="n">
        <v>933</v>
      </c>
      <c r="Y55" t="n">
        <v>3762</v>
      </c>
      <c r="Z55" t="n">
        <v>1043</v>
      </c>
      <c r="AA55" t="n">
        <v>1032</v>
      </c>
      <c r="AB55" t="n">
        <v>926</v>
      </c>
      <c r="AD55" t="n">
        <v>3974</v>
      </c>
      <c r="AE55" t="n">
        <v>1030</v>
      </c>
      <c r="AF55" t="n">
        <v>1035</v>
      </c>
      <c r="AG55" t="n">
        <v>957</v>
      </c>
      <c r="AI55" t="n">
        <v>4085</v>
      </c>
      <c r="AJ55" t="n">
        <v>1089</v>
      </c>
      <c r="AK55" t="n">
        <v>1279</v>
      </c>
      <c r="AL55" t="n">
        <v>1068</v>
      </c>
      <c r="AN55" t="n">
        <v>4580</v>
      </c>
      <c r="AO55" t="n">
        <v>1246</v>
      </c>
      <c r="AP55" t="n">
        <v>1340</v>
      </c>
    </row>
    <row r="56">
      <c r="A56" t="inlineStr">
        <is>
          <t>Infrastructure</t>
        </is>
      </c>
      <c r="C56" t="inlineStr">
        <is>
          <t>Million</t>
        </is>
      </c>
      <c r="D56" t="inlineStr">
        <is>
          <t>QQQQ</t>
        </is>
      </c>
      <c r="E56" t="inlineStr">
        <is>
          <t>Yes</t>
        </is>
      </c>
      <c r="K56" t="n">
        <v>543</v>
      </c>
      <c r="L56" t="n">
        <v>554</v>
      </c>
      <c r="M56" t="n">
        <v>593</v>
      </c>
      <c r="O56" t="n">
        <v>2414</v>
      </c>
      <c r="P56" t="n">
        <v>748</v>
      </c>
      <c r="Q56" t="n">
        <v>1042</v>
      </c>
      <c r="R56" t="n">
        <v>1016</v>
      </c>
      <c r="T56" t="n">
        <v>3871</v>
      </c>
      <c r="U56" t="n">
        <v>1116</v>
      </c>
      <c r="V56" t="n">
        <v>1144</v>
      </c>
      <c r="W56" t="n">
        <v>1257</v>
      </c>
      <c r="Y56" t="n">
        <v>5018</v>
      </c>
      <c r="Z56" t="n">
        <v>1731</v>
      </c>
      <c r="AA56" t="n">
        <v>1806</v>
      </c>
      <c r="AB56" t="n">
        <v>1758</v>
      </c>
      <c r="AD56" t="n">
        <v>7093</v>
      </c>
      <c r="AE56" t="n">
        <v>2274</v>
      </c>
      <c r="AF56" t="n">
        <v>2097</v>
      </c>
      <c r="AG56" t="n">
        <v>2323</v>
      </c>
      <c r="AI56" t="n">
        <v>9301</v>
      </c>
      <c r="AJ56" t="n">
        <v>2764</v>
      </c>
      <c r="AK56" t="n">
        <v>2856</v>
      </c>
      <c r="AL56" t="n">
        <v>3017</v>
      </c>
      <c r="AN56" t="n">
        <v>11947</v>
      </c>
      <c r="AO56" t="n">
        <v>3487</v>
      </c>
      <c r="AP56" t="n">
        <v>3761</v>
      </c>
    </row>
    <row r="57">
      <c r="A57" t="inlineStr">
        <is>
          <t>Private equity</t>
        </is>
      </c>
      <c r="C57" t="inlineStr">
        <is>
          <t>Million</t>
        </is>
      </c>
      <c r="D57" t="inlineStr">
        <is>
          <t>QQQQ</t>
        </is>
      </c>
      <c r="E57" t="inlineStr">
        <is>
          <t>Yes</t>
        </is>
      </c>
      <c r="K57" t="n">
        <v>2133</v>
      </c>
      <c r="L57" t="n">
        <v>2532</v>
      </c>
      <c r="M57" t="n">
        <v>2593</v>
      </c>
      <c r="O57" t="n">
        <v>9962</v>
      </c>
      <c r="P57" t="n">
        <v>2476</v>
      </c>
      <c r="Q57" t="n">
        <v>5453</v>
      </c>
      <c r="R57" t="n">
        <v>8242</v>
      </c>
      <c r="T57" t="n">
        <v>24577</v>
      </c>
      <c r="U57" t="n">
        <v>8220</v>
      </c>
      <c r="V57" t="n">
        <v>8804</v>
      </c>
      <c r="W57" t="n">
        <v>10010</v>
      </c>
      <c r="Y57" t="n">
        <v>37270</v>
      </c>
      <c r="Z57" t="n">
        <v>9238</v>
      </c>
      <c r="AA57" t="n">
        <v>10845</v>
      </c>
      <c r="AB57" t="n">
        <v>12021</v>
      </c>
      <c r="AD57" t="n">
        <v>43578</v>
      </c>
      <c r="AE57" t="n">
        <v>10213</v>
      </c>
      <c r="AF57" t="n">
        <v>7391</v>
      </c>
      <c r="AG57" t="n">
        <v>10091</v>
      </c>
      <c r="AI57" t="n">
        <v>37775</v>
      </c>
      <c r="AJ57" t="n">
        <v>9867</v>
      </c>
      <c r="AK57" t="n">
        <v>11262</v>
      </c>
      <c r="AL57" t="n">
        <v>12060</v>
      </c>
      <c r="AN57" t="n">
        <v>46683</v>
      </c>
      <c r="AO57" t="n">
        <v>13496</v>
      </c>
      <c r="AP57" t="n">
        <v>14698</v>
      </c>
    </row>
    <row r="58">
      <c r="A58" t="inlineStr">
        <is>
          <t>Residential development</t>
        </is>
      </c>
      <c r="C58" t="inlineStr">
        <is>
          <t>Million</t>
        </is>
      </c>
      <c r="D58" t="inlineStr">
        <is>
          <t>QQQQ</t>
        </is>
      </c>
      <c r="E58" t="inlineStr">
        <is>
          <t>Yes</t>
        </is>
      </c>
      <c r="K58" t="n">
        <v>411</v>
      </c>
      <c r="L58" t="n">
        <v>565</v>
      </c>
      <c r="M58" t="n">
        <v>832</v>
      </c>
      <c r="O58" t="n">
        <v>3019</v>
      </c>
      <c r="P58" t="n">
        <v>439</v>
      </c>
      <c r="Q58" t="n">
        <v>499</v>
      </c>
      <c r="R58" t="n">
        <v>698</v>
      </c>
      <c r="T58" t="n">
        <v>2447</v>
      </c>
      <c r="U58" t="n">
        <v>459</v>
      </c>
      <c r="V58" t="n">
        <v>686</v>
      </c>
      <c r="W58" t="n">
        <v>640</v>
      </c>
      <c r="Y58" t="n">
        <v>2683</v>
      </c>
      <c r="Z58" t="n">
        <v>439</v>
      </c>
      <c r="AA58" t="n">
        <v>594</v>
      </c>
      <c r="AB58" t="n">
        <v>597</v>
      </c>
      <c r="AD58" t="n">
        <v>2456</v>
      </c>
      <c r="AE58" t="n">
        <v>408</v>
      </c>
      <c r="AF58" t="n">
        <v>447</v>
      </c>
      <c r="AG58" t="n">
        <v>595</v>
      </c>
      <c r="AI58" t="n">
        <v>2243</v>
      </c>
      <c r="AJ58" t="n">
        <v>589</v>
      </c>
      <c r="AK58" t="n">
        <v>609</v>
      </c>
      <c r="AL58" t="n">
        <v>547</v>
      </c>
      <c r="AN58" t="n">
        <v>2560</v>
      </c>
      <c r="AO58" t="n">
        <v>596</v>
      </c>
      <c r="AP58" t="n">
        <v>559</v>
      </c>
    </row>
    <row r="59">
      <c r="A59" t="inlineStr">
        <is>
          <t>Corporate activities</t>
        </is>
      </c>
      <c r="C59" t="inlineStr">
        <is>
          <t>Million</t>
        </is>
      </c>
      <c r="D59" t="inlineStr">
        <is>
          <t>QQQQ</t>
        </is>
      </c>
      <c r="E59" t="inlineStr">
        <is>
          <t>Yes</t>
        </is>
      </c>
      <c r="K59" t="n">
        <v>52</v>
      </c>
      <c r="L59" t="n">
        <v>64</v>
      </c>
      <c r="M59" t="n">
        <v>33</v>
      </c>
      <c r="O59" t="n">
        <v>235</v>
      </c>
      <c r="P59" t="n">
        <v>49</v>
      </c>
      <c r="Q59" t="n">
        <v>73</v>
      </c>
      <c r="R59" t="n">
        <v>103</v>
      </c>
      <c r="T59" t="n">
        <v>362</v>
      </c>
      <c r="U59" t="n">
        <v>53</v>
      </c>
      <c r="V59" t="n">
        <v>47</v>
      </c>
      <c r="W59" t="n">
        <v>54</v>
      </c>
      <c r="Y59" t="n">
        <v>188</v>
      </c>
      <c r="Z59" t="n">
        <v>218</v>
      </c>
      <c r="AA59" t="n">
        <v>122</v>
      </c>
      <c r="AB59" t="n">
        <v>-28</v>
      </c>
      <c r="AD59" t="n">
        <v>459</v>
      </c>
      <c r="AE59" t="n">
        <v>103</v>
      </c>
      <c r="AF59" t="n">
        <v>88</v>
      </c>
      <c r="AG59" t="n">
        <v>197</v>
      </c>
      <c r="AI59" t="n">
        <v>871</v>
      </c>
      <c r="AJ59" t="n">
        <v>85</v>
      </c>
      <c r="AK59" t="n">
        <v>88</v>
      </c>
      <c r="AL59" t="n">
        <v>-15</v>
      </c>
      <c r="AN59" t="n">
        <v>151</v>
      </c>
      <c r="AO59" t="n">
        <v>39</v>
      </c>
      <c r="AP59" t="n">
        <v>-7</v>
      </c>
    </row>
    <row r="60">
      <c r="A60" t="inlineStr">
        <is>
          <t>Total segments</t>
        </is>
      </c>
      <c r="C60" t="inlineStr">
        <is>
          <t>Million</t>
        </is>
      </c>
      <c r="D60" t="inlineStr">
        <is>
          <t>QQQQ</t>
        </is>
      </c>
      <c r="E60" t="inlineStr">
        <is>
          <t>Yes</t>
        </is>
      </c>
      <c r="K60" t="n">
        <v>5495</v>
      </c>
      <c r="L60" t="n">
        <v>6321</v>
      </c>
      <c r="M60" t="n">
        <v>6619</v>
      </c>
      <c r="O60" t="n">
        <v>25762</v>
      </c>
      <c r="P60" t="n">
        <v>6340</v>
      </c>
      <c r="Q60" t="n">
        <v>9831</v>
      </c>
      <c r="R60" t="n">
        <v>12669</v>
      </c>
      <c r="T60" t="n">
        <v>42374</v>
      </c>
      <c r="U60" t="n">
        <v>13174</v>
      </c>
      <c r="V60" t="n">
        <v>13765</v>
      </c>
      <c r="W60" t="n">
        <v>15396</v>
      </c>
      <c r="Y60" t="n">
        <v>58984</v>
      </c>
      <c r="Z60" t="n">
        <v>15789</v>
      </c>
      <c r="AA60" t="n">
        <v>17578</v>
      </c>
      <c r="AB60" t="n">
        <v>18506</v>
      </c>
      <c r="AD60" t="n">
        <v>70649</v>
      </c>
      <c r="AE60" t="n">
        <v>17456</v>
      </c>
      <c r="AF60" t="n">
        <v>13657</v>
      </c>
      <c r="AG60" t="n">
        <v>17135</v>
      </c>
      <c r="AI60" t="n">
        <v>66682</v>
      </c>
      <c r="AJ60" t="n">
        <v>17978</v>
      </c>
      <c r="AK60" t="n">
        <v>19553</v>
      </c>
      <c r="AL60" t="n">
        <v>20418</v>
      </c>
      <c r="AN60" t="n">
        <v>81112</v>
      </c>
      <c r="AO60" t="n">
        <v>23126</v>
      </c>
      <c r="AP60" t="n">
        <v>24208</v>
      </c>
    </row>
    <row r="61">
      <c r="A61" t="inlineStr">
        <is>
          <t>Total segments-c</t>
        </is>
      </c>
      <c r="K61">
        <f>SUM(K53:K59)</f>
        <v/>
      </c>
      <c r="L61">
        <f>SUM(L53:L59)</f>
        <v/>
      </c>
      <c r="M61">
        <f>SUM(M53:M59)</f>
        <v/>
      </c>
      <c r="O61">
        <f>SUM(O53:O59)</f>
        <v/>
      </c>
      <c r="P61">
        <f>SUM(P53:P59)</f>
        <v/>
      </c>
      <c r="Q61">
        <f>SUM(Q53:Q59)</f>
        <v/>
      </c>
      <c r="R61">
        <f>SUM(R53:R59)</f>
        <v/>
      </c>
      <c r="T61">
        <f>SUM(T53:T59)</f>
        <v/>
      </c>
      <c r="U61">
        <f>SUM(U53:U59)</f>
        <v/>
      </c>
      <c r="V61">
        <f>SUM(V53:V59)</f>
        <v/>
      </c>
      <c r="W61">
        <f>SUM(W53:W59)</f>
        <v/>
      </c>
      <c r="Y61">
        <f>SUM(Y53:Y59)</f>
        <v/>
      </c>
      <c r="Z61">
        <f>SUM(Z53:Z59)</f>
        <v/>
      </c>
      <c r="AA61">
        <f>SUM(AA53:AA59)</f>
        <v/>
      </c>
      <c r="AB61">
        <f>SUM(AB53:AB59)</f>
        <v/>
      </c>
      <c r="AD61">
        <f>SUM(AD53:AD59)</f>
        <v/>
      </c>
      <c r="AE61">
        <f>SUM(AE53:AE59)</f>
        <v/>
      </c>
      <c r="AF61">
        <f>SUM(AF53:AF59)</f>
        <v/>
      </c>
      <c r="AG61">
        <f>SUM(AG53:AG59)</f>
        <v/>
      </c>
      <c r="AI61">
        <f>SUM(AI53:AI59)</f>
        <v/>
      </c>
      <c r="AJ61">
        <f>SUM(AJ53:AJ59)</f>
        <v/>
      </c>
      <c r="AK61">
        <f>SUM(AK53:AK59)</f>
        <v/>
      </c>
      <c r="AL61">
        <f>SUM(AL53:AL59)</f>
        <v/>
      </c>
      <c r="AN61">
        <f>SUM(AN53:AN59)</f>
        <v/>
      </c>
      <c r="AO61">
        <f>SUM(AO53:AO59)</f>
        <v/>
      </c>
      <c r="AP61">
        <f>SUM(AP53:AP59)</f>
        <v/>
      </c>
    </row>
    <row r="62">
      <c r="A62" t="inlineStr">
        <is>
          <t>Sum check</t>
        </is>
      </c>
      <c r="K62">
        <f>K60-K61</f>
        <v/>
      </c>
      <c r="L62">
        <f>L60-L61</f>
        <v/>
      </c>
      <c r="M62">
        <f>M60-M61</f>
        <v/>
      </c>
      <c r="O62">
        <f>O60-O61</f>
        <v/>
      </c>
      <c r="P62">
        <f>P60-P61</f>
        <v/>
      </c>
      <c r="Q62">
        <f>Q60-Q61</f>
        <v/>
      </c>
      <c r="R62">
        <f>R60-R61</f>
        <v/>
      </c>
      <c r="T62">
        <f>T60-T61</f>
        <v/>
      </c>
      <c r="U62">
        <f>U60-U61</f>
        <v/>
      </c>
      <c r="V62">
        <f>V60-V61</f>
        <v/>
      </c>
      <c r="W62">
        <f>W60-W61</f>
        <v/>
      </c>
      <c r="Y62">
        <f>Y60-Y61</f>
        <v/>
      </c>
      <c r="Z62">
        <f>Z60-Z61</f>
        <v/>
      </c>
      <c r="AA62">
        <f>AA60-AA61</f>
        <v/>
      </c>
      <c r="AB62">
        <f>AB60-AB61</f>
        <v/>
      </c>
      <c r="AD62">
        <f>AD60-AD61</f>
        <v/>
      </c>
      <c r="AE62">
        <f>AE60-AE61</f>
        <v/>
      </c>
      <c r="AF62">
        <f>AF60-AF61</f>
        <v/>
      </c>
      <c r="AG62">
        <f>AG60-AG61</f>
        <v/>
      </c>
      <c r="AI62">
        <f>AI60-AI61</f>
        <v/>
      </c>
      <c r="AJ62">
        <f>AJ60-AJ61</f>
        <v/>
      </c>
      <c r="AK62">
        <f>AK60-AK61</f>
        <v/>
      </c>
      <c r="AL62">
        <f>AL60-AL61</f>
        <v/>
      </c>
      <c r="AN62">
        <f>AN60-AN61</f>
        <v/>
      </c>
      <c r="AO62">
        <f>AO60-AO61</f>
        <v/>
      </c>
      <c r="AP62">
        <f>AP60-AP61</f>
        <v/>
      </c>
    </row>
    <row r="63">
      <c r="A63" t="inlineStr">
        <is>
          <t>Link check</t>
        </is>
      </c>
      <c r="K63">
        <f>K60-K339</f>
        <v/>
      </c>
      <c r="L63">
        <f>L60-L339</f>
        <v/>
      </c>
      <c r="M63">
        <f>M60-M339</f>
        <v/>
      </c>
      <c r="O63">
        <f>O60-O339</f>
        <v/>
      </c>
      <c r="P63">
        <f>P60-P339</f>
        <v/>
      </c>
      <c r="Q63">
        <f>Q60-Q339</f>
        <v/>
      </c>
      <c r="R63">
        <f>R60-R339</f>
        <v/>
      </c>
      <c r="T63">
        <f>T60-T339</f>
        <v/>
      </c>
      <c r="U63">
        <f>U60-U339</f>
        <v/>
      </c>
      <c r="V63">
        <f>V60-V339</f>
        <v/>
      </c>
      <c r="W63">
        <f>W60-W339</f>
        <v/>
      </c>
      <c r="Y63">
        <f>Y60-Y339</f>
        <v/>
      </c>
      <c r="Z63">
        <f>Z60-Z339</f>
        <v/>
      </c>
      <c r="AA63">
        <f>AA60-AA339</f>
        <v/>
      </c>
      <c r="AB63">
        <f>AB60-AB339</f>
        <v/>
      </c>
      <c r="AD63">
        <f>AD60-AD339</f>
        <v/>
      </c>
      <c r="AE63">
        <f>AE60-AE339</f>
        <v/>
      </c>
      <c r="AF63">
        <f>AF60-AF339</f>
        <v/>
      </c>
      <c r="AG63">
        <f>AG60-AG339</f>
        <v/>
      </c>
      <c r="AI63">
        <f>AI60-AI339</f>
        <v/>
      </c>
      <c r="AJ63">
        <f>AJ60-AJ339</f>
        <v/>
      </c>
      <c r="AK63">
        <f>AK60-AK339</f>
        <v/>
      </c>
      <c r="AL63">
        <f>AL60-AL339</f>
        <v/>
      </c>
      <c r="AN63">
        <f>AN60-AN339</f>
        <v/>
      </c>
      <c r="AO63">
        <f>AO60-AO339</f>
        <v/>
      </c>
      <c r="AP63">
        <f>AP60-AP339</f>
        <v/>
      </c>
    </row>
    <row r="65">
      <c r="A65" t="inlineStr">
        <is>
          <t>Revenues (External Revenue)</t>
        </is>
      </c>
    </row>
    <row r="66">
      <c r="A66" t="inlineStr">
        <is>
          <t>Asset management</t>
        </is>
      </c>
      <c r="C66" t="inlineStr">
        <is>
          <t>Million</t>
        </is>
      </c>
      <c r="D66" t="inlineStr">
        <is>
          <t>QQQQ</t>
        </is>
      </c>
      <c r="E66" t="inlineStr">
        <is>
          <t>Yes</t>
        </is>
      </c>
      <c r="F66" t="n">
        <v>210</v>
      </c>
      <c r="G66" t="n">
        <v>253</v>
      </c>
      <c r="H66" t="n">
        <v>251</v>
      </c>
      <c r="J66" t="n">
        <v>992</v>
      </c>
      <c r="K66" t="n">
        <v>296</v>
      </c>
      <c r="L66" t="n">
        <v>302</v>
      </c>
      <c r="M66" t="n">
        <v>283</v>
      </c>
      <c r="O66" t="n">
        <v>1320</v>
      </c>
    </row>
    <row r="67">
      <c r="A67" t="inlineStr">
        <is>
          <t>Real estate</t>
        </is>
      </c>
      <c r="C67" t="inlineStr">
        <is>
          <t>Million</t>
        </is>
      </c>
      <c r="D67" t="inlineStr">
        <is>
          <t>QQQQ</t>
        </is>
      </c>
      <c r="E67" t="inlineStr">
        <is>
          <t>Yes</t>
        </is>
      </c>
      <c r="F67" t="n">
        <v>1277</v>
      </c>
      <c r="G67" t="n">
        <v>1340</v>
      </c>
      <c r="H67" t="n">
        <v>1403</v>
      </c>
      <c r="J67" t="n">
        <v>5444</v>
      </c>
      <c r="K67" t="n">
        <v>1414</v>
      </c>
      <c r="L67" t="n">
        <v>1697</v>
      </c>
      <c r="M67" t="n">
        <v>1658</v>
      </c>
      <c r="O67" t="n">
        <v>6338</v>
      </c>
    </row>
    <row r="68">
      <c r="A68" t="inlineStr">
        <is>
          <t>Renewable power and transition</t>
        </is>
      </c>
      <c r="C68" t="inlineStr">
        <is>
          <t>Million</t>
        </is>
      </c>
      <c r="D68" t="inlineStr">
        <is>
          <t>QQQQ</t>
        </is>
      </c>
      <c r="E68" t="inlineStr">
        <is>
          <t>Yes</t>
        </is>
      </c>
      <c r="F68" t="n">
        <v>458</v>
      </c>
      <c r="G68" t="n">
        <v>443</v>
      </c>
      <c r="H68" t="n">
        <v>342</v>
      </c>
      <c r="J68" t="n">
        <v>1632</v>
      </c>
      <c r="K68" t="n">
        <v>654</v>
      </c>
      <c r="L68" t="n">
        <v>617</v>
      </c>
      <c r="M68" t="n">
        <v>627</v>
      </c>
      <c r="O68" t="n">
        <v>2474</v>
      </c>
    </row>
    <row r="69">
      <c r="A69" t="inlineStr">
        <is>
          <t>Infrastructure</t>
        </is>
      </c>
      <c r="C69" t="inlineStr">
        <is>
          <t>Million</t>
        </is>
      </c>
      <c r="D69" t="inlineStr">
        <is>
          <t>QQQQ</t>
        </is>
      </c>
      <c r="E69" t="inlineStr">
        <is>
          <t>Yes</t>
        </is>
      </c>
      <c r="F69" t="n">
        <v>537</v>
      </c>
      <c r="G69" t="n">
        <v>537</v>
      </c>
      <c r="H69" t="n">
        <v>532</v>
      </c>
      <c r="J69" t="n">
        <v>2126</v>
      </c>
      <c r="K69" t="n">
        <v>543</v>
      </c>
      <c r="L69" t="n">
        <v>554</v>
      </c>
      <c r="M69" t="n">
        <v>593</v>
      </c>
      <c r="O69" t="n">
        <v>2414</v>
      </c>
    </row>
    <row r="70">
      <c r="A70" t="inlineStr">
        <is>
          <t>Private equity</t>
        </is>
      </c>
      <c r="C70" t="inlineStr">
        <is>
          <t>Million</t>
        </is>
      </c>
      <c r="D70" t="inlineStr">
        <is>
          <t>QQQQ</t>
        </is>
      </c>
      <c r="E70" t="inlineStr">
        <is>
          <t>Yes</t>
        </is>
      </c>
      <c r="F70" t="n">
        <v>598</v>
      </c>
      <c r="G70" t="n">
        <v>660</v>
      </c>
      <c r="H70" t="n">
        <v>853</v>
      </c>
      <c r="J70" t="n">
        <v>3041</v>
      </c>
      <c r="K70" t="n">
        <v>2125</v>
      </c>
      <c r="L70" t="n">
        <v>2532</v>
      </c>
      <c r="M70" t="n">
        <v>2583</v>
      </c>
      <c r="O70" t="n">
        <v>9962</v>
      </c>
    </row>
    <row r="71">
      <c r="A71" t="inlineStr">
        <is>
          <t>Residential development</t>
        </is>
      </c>
      <c r="C71" t="inlineStr">
        <is>
          <t>Million</t>
        </is>
      </c>
      <c r="D71" t="inlineStr">
        <is>
          <t>QQQQ</t>
        </is>
      </c>
      <c r="E71" t="inlineStr">
        <is>
          <t>Yes</t>
        </is>
      </c>
      <c r="F71" t="n">
        <v>492</v>
      </c>
      <c r="G71" t="n">
        <v>509</v>
      </c>
      <c r="H71" t="n">
        <v>539</v>
      </c>
      <c r="J71" t="n">
        <v>2329</v>
      </c>
      <c r="K71" t="n">
        <v>411</v>
      </c>
      <c r="L71" t="n">
        <v>565</v>
      </c>
      <c r="M71" t="n">
        <v>832</v>
      </c>
      <c r="O71" t="n">
        <v>3019</v>
      </c>
    </row>
    <row r="72">
      <c r="A72" t="inlineStr">
        <is>
          <t>Service activities</t>
        </is>
      </c>
      <c r="C72" t="inlineStr">
        <is>
          <t>Million</t>
        </is>
      </c>
      <c r="D72" t="inlineStr">
        <is>
          <t>QQQQ</t>
        </is>
      </c>
      <c r="E72" t="inlineStr">
        <is>
          <t>Yes</t>
        </is>
      </c>
      <c r="F72" t="n">
        <v>913</v>
      </c>
      <c r="G72" t="n">
        <v>1342</v>
      </c>
      <c r="H72" t="n">
        <v>1327</v>
      </c>
      <c r="J72" t="n">
        <v>5055</v>
      </c>
    </row>
    <row r="73">
      <c r="A73" t="inlineStr">
        <is>
          <t>Corporate activities</t>
        </is>
      </c>
      <c r="C73" t="inlineStr">
        <is>
          <t>Million</t>
        </is>
      </c>
      <c r="D73" t="inlineStr">
        <is>
          <t>QQQQ</t>
        </is>
      </c>
      <c r="E73" t="inlineStr">
        <is>
          <t>Yes</t>
        </is>
      </c>
      <c r="F73" t="n">
        <v>66</v>
      </c>
      <c r="G73" t="n">
        <v>27</v>
      </c>
      <c r="H73" t="n">
        <v>0</v>
      </c>
      <c r="J73" t="n">
        <v>78</v>
      </c>
      <c r="K73" t="n">
        <v>52</v>
      </c>
      <c r="L73" t="n">
        <v>64</v>
      </c>
      <c r="M73" t="n">
        <v>33</v>
      </c>
      <c r="O73" t="n">
        <v>235</v>
      </c>
    </row>
    <row r="74">
      <c r="A74" t="inlineStr">
        <is>
          <t>Eliminations and adjustments</t>
        </is>
      </c>
      <c r="C74" t="inlineStr">
        <is>
          <t>Million</t>
        </is>
      </c>
      <c r="D74" t="inlineStr">
        <is>
          <t>QQQQ</t>
        </is>
      </c>
      <c r="E74" t="inlineStr">
        <is>
          <t>Yes</t>
        </is>
      </c>
      <c r="F74" t="n">
        <v>-155</v>
      </c>
      <c r="G74" t="n">
        <v>-188</v>
      </c>
      <c r="H74" t="n">
        <v>-191</v>
      </c>
      <c r="J74" t="n">
        <v>-784</v>
      </c>
      <c r="K74" t="n">
        <v>-277</v>
      </c>
      <c r="L74" t="n">
        <v>-358</v>
      </c>
      <c r="M74" t="n">
        <v>-324</v>
      </c>
      <c r="O74" t="n">
        <v>-1351</v>
      </c>
    </row>
    <row r="75">
      <c r="A75" t="inlineStr">
        <is>
          <t>Total</t>
        </is>
      </c>
      <c r="C75" t="inlineStr">
        <is>
          <t>Million</t>
        </is>
      </c>
      <c r="D75" t="inlineStr">
        <is>
          <t>QQQQ</t>
        </is>
      </c>
      <c r="E75" t="inlineStr">
        <is>
          <t>Yes</t>
        </is>
      </c>
      <c r="F75" t="n">
        <v>4396</v>
      </c>
      <c r="G75" t="n">
        <v>4923</v>
      </c>
      <c r="H75" t="n">
        <v>5056</v>
      </c>
      <c r="J75" t="n">
        <v>19913</v>
      </c>
      <c r="K75" t="n">
        <v>5218</v>
      </c>
      <c r="L75" t="n">
        <v>5973</v>
      </c>
      <c r="M75" t="n">
        <v>6285</v>
      </c>
      <c r="O75" t="n">
        <v>24411</v>
      </c>
    </row>
    <row r="76">
      <c r="A76" t="inlineStr">
        <is>
          <t>Total-c</t>
        </is>
      </c>
      <c r="F76">
        <f>SUM(F66:F74)</f>
        <v/>
      </c>
      <c r="G76">
        <f>SUM(G66:G74)</f>
        <v/>
      </c>
      <c r="H76">
        <f>SUM(H66:H74)</f>
        <v/>
      </c>
      <c r="J76">
        <f>SUM(J66:J74)</f>
        <v/>
      </c>
      <c r="K76">
        <f>SUM(K66:K74)</f>
        <v/>
      </c>
      <c r="L76">
        <f>SUM(L66:L74)</f>
        <v/>
      </c>
      <c r="M76">
        <f>SUM(M66:M74)</f>
        <v/>
      </c>
      <c r="O76">
        <f>SUM(O66:O74)</f>
        <v/>
      </c>
    </row>
    <row r="77">
      <c r="A77" t="inlineStr">
        <is>
          <t>Sum check</t>
        </is>
      </c>
      <c r="F77">
        <f>F75-F76</f>
        <v/>
      </c>
      <c r="G77">
        <f>G75-G76</f>
        <v/>
      </c>
      <c r="H77">
        <f>H75-H76</f>
        <v/>
      </c>
      <c r="J77">
        <f>J75-J76</f>
        <v/>
      </c>
      <c r="K77">
        <f>K75-K76</f>
        <v/>
      </c>
      <c r="L77">
        <f>L75-L76</f>
        <v/>
      </c>
      <c r="M77">
        <f>M75-M76</f>
        <v/>
      </c>
      <c r="O77">
        <f>O75-O76</f>
        <v/>
      </c>
    </row>
    <row r="78">
      <c r="A78" t="inlineStr">
        <is>
          <t>Link check</t>
        </is>
      </c>
      <c r="F78">
        <f>F75-F336</f>
        <v/>
      </c>
      <c r="G78">
        <f>G75-G336</f>
        <v/>
      </c>
      <c r="H78">
        <f>H75-H336</f>
        <v/>
      </c>
      <c r="J78">
        <f>J75-J336</f>
        <v/>
      </c>
      <c r="K78">
        <f>K75-K336</f>
        <v/>
      </c>
      <c r="L78">
        <f>L75-L336</f>
        <v/>
      </c>
      <c r="M78">
        <f>M75-M336</f>
        <v/>
      </c>
      <c r="O78">
        <f>O75-O336</f>
        <v/>
      </c>
    </row>
    <row r="80">
      <c r="A80" t="inlineStr">
        <is>
          <t>Revenues</t>
        </is>
      </c>
    </row>
    <row r="81">
      <c r="A81" t="inlineStr">
        <is>
          <t>Asset management</t>
        </is>
      </c>
      <c r="C81" t="inlineStr">
        <is>
          <t>Million</t>
        </is>
      </c>
      <c r="D81" t="inlineStr">
        <is>
          <t>QQQQ</t>
        </is>
      </c>
      <c r="AL81" t="n">
        <v>1161</v>
      </c>
      <c r="AN81" t="n">
        <v>3523</v>
      </c>
      <c r="AQ81" t="n">
        <v>1152</v>
      </c>
      <c r="AS81" t="n">
        <v>4048</v>
      </c>
    </row>
    <row r="82">
      <c r="A82" t="inlineStr">
        <is>
          <t>Real estate</t>
        </is>
      </c>
      <c r="C82" t="inlineStr">
        <is>
          <t>Million</t>
        </is>
      </c>
      <c r="D82" t="inlineStr">
        <is>
          <t>QQQQ</t>
        </is>
      </c>
      <c r="AL82" t="n">
        <v>2580</v>
      </c>
      <c r="AQ82" t="n">
        <v>2819</v>
      </c>
    </row>
    <row r="83">
      <c r="A83" t="inlineStr">
        <is>
          <t>Real estate (post restructuring in 2022Q4)</t>
        </is>
      </c>
      <c r="C83" t="inlineStr">
        <is>
          <t>Million</t>
        </is>
      </c>
      <c r="D83" t="inlineStr">
        <is>
          <t>QQQQ</t>
        </is>
      </c>
      <c r="AN83" t="n">
        <v>12315</v>
      </c>
      <c r="AS83" t="n">
        <v>13835</v>
      </c>
    </row>
    <row r="84">
      <c r="A84" t="inlineStr">
        <is>
          <t>Renewable power and transition</t>
        </is>
      </c>
      <c r="C84" t="inlineStr">
        <is>
          <t>Million</t>
        </is>
      </c>
      <c r="D84" t="inlineStr">
        <is>
          <t>QQQQ</t>
        </is>
      </c>
      <c r="AL84" t="n">
        <v>1068</v>
      </c>
      <c r="AN84" t="n">
        <v>4580</v>
      </c>
      <c r="AQ84" t="n">
        <v>1269</v>
      </c>
      <c r="AS84" t="n">
        <v>5198</v>
      </c>
    </row>
    <row r="85">
      <c r="A85" t="inlineStr">
        <is>
          <t>Infrastructure</t>
        </is>
      </c>
      <c r="C85" t="inlineStr">
        <is>
          <t>Million</t>
        </is>
      </c>
      <c r="D85" t="inlineStr">
        <is>
          <t>QQQQ</t>
        </is>
      </c>
      <c r="AL85" t="n">
        <v>3017</v>
      </c>
      <c r="AN85" t="n">
        <v>11947</v>
      </c>
      <c r="AQ85" t="n">
        <v>3701</v>
      </c>
      <c r="AS85" t="n">
        <v>14728</v>
      </c>
    </row>
    <row r="86">
      <c r="A86" t="inlineStr">
        <is>
          <t>Private equity</t>
        </is>
      </c>
      <c r="C86" t="inlineStr">
        <is>
          <t>Million</t>
        </is>
      </c>
      <c r="D86" t="inlineStr">
        <is>
          <t>QQQQ</t>
        </is>
      </c>
      <c r="AL86" t="n">
        <v>12060</v>
      </c>
      <c r="AQ86" t="n">
        <v>14891</v>
      </c>
    </row>
    <row r="87">
      <c r="A87" t="inlineStr">
        <is>
          <t>Private equity (post restructuring in 2022 Q4)</t>
        </is>
      </c>
      <c r="C87" t="inlineStr">
        <is>
          <t>Million</t>
        </is>
      </c>
      <c r="D87" t="inlineStr">
        <is>
          <t>QQQQ</t>
        </is>
      </c>
      <c r="AN87" t="n">
        <v>46883</v>
      </c>
      <c r="AS87" t="n">
        <v>58432</v>
      </c>
    </row>
    <row r="88">
      <c r="A88" t="inlineStr">
        <is>
          <t>Residential development</t>
        </is>
      </c>
      <c r="C88" t="inlineStr">
        <is>
          <t>Million</t>
        </is>
      </c>
      <c r="D88" t="inlineStr">
        <is>
          <t>QQQQ</t>
        </is>
      </c>
      <c r="AL88" t="n">
        <v>547</v>
      </c>
      <c r="AQ88" t="n">
        <v>597</v>
      </c>
    </row>
    <row r="89">
      <c r="A89" t="inlineStr">
        <is>
          <t>Corporate activities</t>
        </is>
      </c>
      <c r="C89" t="inlineStr">
        <is>
          <t>Million</t>
        </is>
      </c>
      <c r="D89" t="inlineStr">
        <is>
          <t>QQQQ</t>
        </is>
      </c>
      <c r="AL89" t="n">
        <v>-15</v>
      </c>
      <c r="AN89" t="n">
        <v>151</v>
      </c>
      <c r="AQ89" t="n">
        <v>98</v>
      </c>
      <c r="AS89" t="n">
        <v>125</v>
      </c>
    </row>
    <row r="90">
      <c r="A90" t="inlineStr">
        <is>
          <t>Total segments</t>
        </is>
      </c>
      <c r="C90" t="inlineStr">
        <is>
          <t>Million</t>
        </is>
      </c>
      <c r="D90" t="inlineStr">
        <is>
          <t>QQQQ</t>
        </is>
      </c>
      <c r="AL90" t="n">
        <v>20418</v>
      </c>
      <c r="AN90" t="n">
        <v>79399</v>
      </c>
      <c r="AQ90" t="n">
        <v>24527</v>
      </c>
      <c r="AS90" t="n">
        <v>96366</v>
      </c>
    </row>
    <row r="91">
      <c r="A91" t="inlineStr">
        <is>
          <t>Total segments-c</t>
        </is>
      </c>
      <c r="AL91">
        <f>SUM(AL81:AL89)</f>
        <v/>
      </c>
      <c r="AN91">
        <f>SUM(AN81:AN89)</f>
        <v/>
      </c>
      <c r="AQ91">
        <f>SUM(AQ81:AQ89)</f>
        <v/>
      </c>
      <c r="AS91">
        <f>SUM(AS81:AS89)</f>
        <v/>
      </c>
    </row>
    <row r="92">
      <c r="A92" t="inlineStr">
        <is>
          <t>Sum check</t>
        </is>
      </c>
      <c r="AL92">
        <f>AL90-AL91</f>
        <v/>
      </c>
      <c r="AN92">
        <f>AN90-AN91</f>
        <v/>
      </c>
      <c r="AQ92">
        <f>AQ90-AQ91</f>
        <v/>
      </c>
      <c r="AS92">
        <f>AS90-AS91</f>
        <v/>
      </c>
    </row>
    <row r="94">
      <c r="A94" t="inlineStr">
        <is>
          <t>Realized carried interest, net</t>
        </is>
      </c>
      <c r="C94" t="inlineStr">
        <is>
          <t>Million</t>
        </is>
      </c>
      <c r="D94" t="inlineStr">
        <is>
          <t>QQQQ</t>
        </is>
      </c>
      <c r="AN94" t="n">
        <v>1713</v>
      </c>
      <c r="AS94" t="n">
        <v>894</v>
      </c>
    </row>
    <row r="95">
      <c r="A95" t="inlineStr">
        <is>
          <t>Total</t>
        </is>
      </c>
      <c r="C95" t="inlineStr">
        <is>
          <t>Million</t>
        </is>
      </c>
      <c r="D95" t="inlineStr">
        <is>
          <t>QQQQ</t>
        </is>
      </c>
      <c r="AL95" t="n">
        <v>20418</v>
      </c>
      <c r="AN95" t="n">
        <v>81112</v>
      </c>
      <c r="AQ95" t="n">
        <v>24527</v>
      </c>
      <c r="AS95" t="n">
        <v>97260</v>
      </c>
    </row>
    <row r="96">
      <c r="A96" t="inlineStr">
        <is>
          <t>Total-c</t>
        </is>
      </c>
      <c r="AL96">
        <f>SUM(AL94,AL81:AL89)</f>
        <v/>
      </c>
      <c r="AN96">
        <f>SUM(AN94,AN81:AN89)</f>
        <v/>
      </c>
      <c r="AQ96">
        <f>SUM(AQ94,AQ81:AQ89)</f>
        <v/>
      </c>
      <c r="AS96">
        <f>SUM(AS94,AS81:AS89)</f>
        <v/>
      </c>
    </row>
    <row r="97">
      <c r="A97" t="inlineStr">
        <is>
          <t>Sum check</t>
        </is>
      </c>
      <c r="AL97">
        <f>AL95-AL96</f>
        <v/>
      </c>
      <c r="AN97">
        <f>AN95-AN96</f>
        <v/>
      </c>
      <c r="AQ97">
        <f>AQ95-AQ96</f>
        <v/>
      </c>
      <c r="AS97">
        <f>AS95-AS96</f>
        <v/>
      </c>
    </row>
    <row r="98">
      <c r="A98" t="inlineStr">
        <is>
          <t>Link check</t>
        </is>
      </c>
      <c r="AL98">
        <f>AL95-AL339</f>
        <v/>
      </c>
      <c r="AN98">
        <f>AN95-AN339</f>
        <v/>
      </c>
      <c r="AQ98">
        <f>AQ95-AQ339</f>
        <v/>
      </c>
      <c r="AS98">
        <f>AS95-AS339</f>
        <v/>
      </c>
    </row>
    <row r="100">
      <c r="A100" t="inlineStr">
        <is>
          <t>Distributable earnings (DE)</t>
        </is>
      </c>
    </row>
    <row r="101">
      <c r="A101" t="inlineStr">
        <is>
          <t>Asset management</t>
        </is>
      </c>
      <c r="C101" t="inlineStr">
        <is>
          <t>Million</t>
        </is>
      </c>
      <c r="D101" t="inlineStr">
        <is>
          <t>QQQQ</t>
        </is>
      </c>
      <c r="AO101" t="n">
        <v>619</v>
      </c>
      <c r="AT101" t="n">
        <v>628</v>
      </c>
    </row>
    <row r="102">
      <c r="A102" t="inlineStr">
        <is>
          <t>Renewable power and transition</t>
        </is>
      </c>
      <c r="C102" t="inlineStr">
        <is>
          <t>Million</t>
        </is>
      </c>
      <c r="D102" t="inlineStr">
        <is>
          <t>QQQQ</t>
        </is>
      </c>
      <c r="AO102" t="n">
        <v>64</v>
      </c>
      <c r="AT102" t="n">
        <v>70</v>
      </c>
    </row>
    <row r="103">
      <c r="A103" t="inlineStr">
        <is>
          <t>Infrastructure</t>
        </is>
      </c>
      <c r="C103" t="inlineStr">
        <is>
          <t>Million</t>
        </is>
      </c>
      <c r="D103" t="inlineStr">
        <is>
          <t>QQQQ</t>
        </is>
      </c>
      <c r="AO103" t="n">
        <v>77</v>
      </c>
      <c r="AT103" t="n">
        <v>84</v>
      </c>
    </row>
    <row r="104">
      <c r="A104" t="inlineStr">
        <is>
          <t>Private equity</t>
        </is>
      </c>
      <c r="C104" t="inlineStr">
        <is>
          <t>Million</t>
        </is>
      </c>
      <c r="D104" t="inlineStr">
        <is>
          <t>QQQQ</t>
        </is>
      </c>
      <c r="AO104" t="n">
        <v>28</v>
      </c>
      <c r="AT104" t="n">
        <v>34</v>
      </c>
    </row>
    <row r="105">
      <c r="A105" t="inlineStr">
        <is>
          <t>Real estate</t>
        </is>
      </c>
      <c r="C105" t="inlineStr">
        <is>
          <t>Million</t>
        </is>
      </c>
      <c r="D105" t="inlineStr">
        <is>
          <t>QQQQ</t>
        </is>
      </c>
      <c r="AO105" t="n">
        <v>503</v>
      </c>
      <c r="AT105" t="n">
        <v>345</v>
      </c>
    </row>
    <row r="106">
      <c r="A106" t="inlineStr">
        <is>
          <t>Corporate activities</t>
        </is>
      </c>
      <c r="C106" t="inlineStr">
        <is>
          <t>Million</t>
        </is>
      </c>
      <c r="D106" t="inlineStr">
        <is>
          <t>QQQQ</t>
        </is>
      </c>
      <c r="AO106" t="n">
        <v>-109</v>
      </c>
      <c r="AT106" t="n">
        <v>-4</v>
      </c>
    </row>
    <row r="107">
      <c r="A107" t="inlineStr">
        <is>
          <t>Total segments</t>
        </is>
      </c>
      <c r="C107" t="inlineStr">
        <is>
          <t>Million</t>
        </is>
      </c>
      <c r="D107" t="inlineStr">
        <is>
          <t>QQQQ</t>
        </is>
      </c>
      <c r="AO107" t="n">
        <v>1182</v>
      </c>
      <c r="AT107" t="n">
        <v>1157</v>
      </c>
    </row>
    <row r="108">
      <c r="A108" t="inlineStr">
        <is>
          <t>Total segments-c</t>
        </is>
      </c>
      <c r="AO108">
        <f>SUM(AO101:AO106)</f>
        <v/>
      </c>
      <c r="AT108">
        <f>SUM(AT101:AT106)</f>
        <v/>
      </c>
    </row>
    <row r="109">
      <c r="A109" t="inlineStr">
        <is>
          <t>Sum check</t>
        </is>
      </c>
      <c r="AO109">
        <f>AO107-AO108</f>
        <v/>
      </c>
      <c r="AT109">
        <f>AT107-AT108</f>
        <v/>
      </c>
    </row>
    <row r="111">
      <c r="A111" t="inlineStr">
        <is>
          <t>FFO</t>
        </is>
      </c>
    </row>
    <row r="112">
      <c r="A112" t="inlineStr">
        <is>
          <t>Asset management</t>
        </is>
      </c>
      <c r="C112" t="inlineStr">
        <is>
          <t>Million</t>
        </is>
      </c>
      <c r="D112" t="inlineStr">
        <is>
          <t>QQQQ</t>
        </is>
      </c>
      <c r="E112" t="inlineStr">
        <is>
          <t>Yes</t>
        </is>
      </c>
      <c r="F112" t="n">
        <v>110</v>
      </c>
      <c r="G112" t="n">
        <v>142</v>
      </c>
      <c r="H112" t="n">
        <v>141</v>
      </c>
      <c r="J112" t="n">
        <v>551</v>
      </c>
      <c r="K112" t="n">
        <v>185</v>
      </c>
      <c r="L112" t="n">
        <v>191</v>
      </c>
      <c r="M112" t="n">
        <v>178</v>
      </c>
      <c r="N112" t="n">
        <v>314</v>
      </c>
      <c r="O112" t="n">
        <v>866</v>
      </c>
      <c r="P112" t="n">
        <v>166</v>
      </c>
      <c r="Q112" t="n">
        <v>231</v>
      </c>
      <c r="R112" t="n">
        <v>211</v>
      </c>
      <c r="S112" t="n">
        <v>362</v>
      </c>
      <c r="T112" t="n">
        <v>970</v>
      </c>
      <c r="U112" t="n">
        <v>363</v>
      </c>
      <c r="V112" t="n">
        <v>241</v>
      </c>
      <c r="W112" t="n">
        <v>320</v>
      </c>
      <c r="X112" t="n">
        <v>393</v>
      </c>
      <c r="Y112" t="n">
        <v>1317</v>
      </c>
      <c r="Z112" t="n">
        <v>323</v>
      </c>
      <c r="AA112" t="n">
        <v>400</v>
      </c>
      <c r="AB112" t="n">
        <v>345</v>
      </c>
      <c r="AC112" t="n">
        <v>529</v>
      </c>
      <c r="AD112" t="n">
        <v>1597</v>
      </c>
      <c r="AE112" t="n">
        <v>380</v>
      </c>
      <c r="AF112" t="n">
        <v>355</v>
      </c>
      <c r="AG112" t="n">
        <v>399</v>
      </c>
      <c r="AH112" t="n">
        <v>642</v>
      </c>
      <c r="AI112" t="n">
        <v>1776</v>
      </c>
      <c r="AJ112" t="n">
        <v>636</v>
      </c>
      <c r="AK112" t="n">
        <v>688</v>
      </c>
      <c r="AL112" t="n">
        <v>597</v>
      </c>
      <c r="AM112" t="n">
        <v>693</v>
      </c>
      <c r="AN112" t="n">
        <v>2614</v>
      </c>
      <c r="AO112" t="n">
        <v>629</v>
      </c>
      <c r="AP112" t="n">
        <v>573</v>
      </c>
      <c r="AR112" t="n">
        <v>791</v>
      </c>
      <c r="AS112" t="n">
        <v>2518</v>
      </c>
    </row>
    <row r="113">
      <c r="A113" t="inlineStr">
        <is>
          <t>Real estate</t>
        </is>
      </c>
      <c r="C113" t="inlineStr">
        <is>
          <t>Million</t>
        </is>
      </c>
      <c r="D113" t="inlineStr">
        <is>
          <t>QQQQ</t>
        </is>
      </c>
      <c r="E113" t="inlineStr">
        <is>
          <t>Yes</t>
        </is>
      </c>
      <c r="F113" t="n">
        <v>283</v>
      </c>
      <c r="G113" t="n">
        <v>324</v>
      </c>
      <c r="H113" t="n">
        <v>214</v>
      </c>
      <c r="J113" t="n">
        <v>1387</v>
      </c>
      <c r="K113" t="n">
        <v>373</v>
      </c>
      <c r="L113" t="n">
        <v>275</v>
      </c>
      <c r="M113" t="n">
        <v>545</v>
      </c>
      <c r="N113" t="n">
        <v>368</v>
      </c>
      <c r="O113" t="n">
        <v>1561</v>
      </c>
      <c r="P113" t="n">
        <v>325</v>
      </c>
      <c r="Q113" t="n">
        <v>661</v>
      </c>
      <c r="R113" t="n">
        <v>382</v>
      </c>
      <c r="S113" t="n">
        <v>636</v>
      </c>
      <c r="T113" t="n">
        <v>2004</v>
      </c>
      <c r="U113" t="n">
        <v>439</v>
      </c>
      <c r="V113" t="n">
        <v>206</v>
      </c>
      <c r="W113" t="n">
        <v>464</v>
      </c>
      <c r="X113" t="n">
        <v>677</v>
      </c>
      <c r="Y113" t="n">
        <v>1786</v>
      </c>
      <c r="Z113" t="n">
        <v>250</v>
      </c>
      <c r="AA113" t="n">
        <v>316</v>
      </c>
      <c r="AB113" t="n">
        <v>271</v>
      </c>
      <c r="AC113" t="n">
        <v>348</v>
      </c>
      <c r="AD113" t="n">
        <v>1185</v>
      </c>
      <c r="AE113" t="n">
        <v>219</v>
      </c>
      <c r="AF113" t="n">
        <v>89</v>
      </c>
      <c r="AG113" t="n">
        <v>90</v>
      </c>
      <c r="AH113" t="n">
        <v>478</v>
      </c>
      <c r="AI113" t="n">
        <v>876</v>
      </c>
      <c r="AJ113" t="n">
        <v>250</v>
      </c>
      <c r="AK113" t="n">
        <v>189</v>
      </c>
      <c r="AL113" t="n">
        <v>147</v>
      </c>
      <c r="AM113" t="n">
        <v>599</v>
      </c>
      <c r="AN113" t="n">
        <v>1185</v>
      </c>
      <c r="AO113" t="n">
        <v>598</v>
      </c>
      <c r="AP113" t="n">
        <v>223</v>
      </c>
    </row>
    <row r="114">
      <c r="A114" t="inlineStr">
        <is>
          <t>Real estate (post restructuring in 2022Q4)</t>
        </is>
      </c>
      <c r="C114" t="inlineStr">
        <is>
          <t>Million</t>
        </is>
      </c>
      <c r="D114" t="inlineStr">
        <is>
          <t>QQQQ</t>
        </is>
      </c>
      <c r="E114" t="inlineStr">
        <is>
          <t>Yes</t>
        </is>
      </c>
      <c r="AR114" t="n">
        <v>534</v>
      </c>
      <c r="AS114" t="n">
        <v>1744</v>
      </c>
    </row>
    <row r="115">
      <c r="A115" t="inlineStr">
        <is>
          <t>Renewable power and transition</t>
        </is>
      </c>
      <c r="C115" t="inlineStr">
        <is>
          <t>Million</t>
        </is>
      </c>
      <c r="D115" t="inlineStr">
        <is>
          <t>QQQQ</t>
        </is>
      </c>
      <c r="E115" t="inlineStr">
        <is>
          <t>Yes</t>
        </is>
      </c>
      <c r="F115" t="n">
        <v>81</v>
      </c>
      <c r="G115" t="n">
        <v>66</v>
      </c>
      <c r="H115" t="n">
        <v>48</v>
      </c>
      <c r="J115" t="n">
        <v>233</v>
      </c>
      <c r="K115" t="n">
        <v>68</v>
      </c>
      <c r="L115" t="n">
        <v>37</v>
      </c>
      <c r="M115" t="n">
        <v>49</v>
      </c>
      <c r="N115" t="n">
        <v>26</v>
      </c>
      <c r="O115" t="n">
        <v>180</v>
      </c>
      <c r="P115" t="n">
        <v>67</v>
      </c>
      <c r="Q115" t="n">
        <v>65</v>
      </c>
      <c r="R115" t="n">
        <v>45</v>
      </c>
      <c r="S115" t="n">
        <v>93</v>
      </c>
      <c r="T115" t="n">
        <v>270</v>
      </c>
      <c r="U115" t="n">
        <v>100</v>
      </c>
      <c r="V115" t="n">
        <v>66</v>
      </c>
      <c r="W115" t="n">
        <v>48</v>
      </c>
      <c r="X115" t="n">
        <v>114</v>
      </c>
      <c r="Y115" t="n">
        <v>328</v>
      </c>
      <c r="Z115" t="n">
        <v>154</v>
      </c>
      <c r="AA115" t="n">
        <v>69</v>
      </c>
      <c r="AB115" t="n">
        <v>44</v>
      </c>
      <c r="AC115" t="n">
        <v>66</v>
      </c>
      <c r="AD115" t="n">
        <v>333</v>
      </c>
      <c r="AE115" t="n">
        <v>66</v>
      </c>
      <c r="AF115" t="n">
        <v>566</v>
      </c>
      <c r="AG115" t="n">
        <v>64</v>
      </c>
      <c r="AH115" t="n">
        <v>348</v>
      </c>
      <c r="AI115" t="n">
        <v>1044</v>
      </c>
      <c r="AJ115" t="n">
        <v>823</v>
      </c>
      <c r="AK115" t="n">
        <v>88</v>
      </c>
      <c r="AL115" t="n">
        <v>58</v>
      </c>
      <c r="AM115" t="n">
        <v>75</v>
      </c>
      <c r="AN115" t="n">
        <v>1044</v>
      </c>
      <c r="AO115" t="n">
        <v>70</v>
      </c>
      <c r="AP115" t="n">
        <v>122</v>
      </c>
      <c r="AR115" t="n">
        <v>108</v>
      </c>
      <c r="AS115" t="n">
        <v>401</v>
      </c>
    </row>
    <row r="116">
      <c r="A116" t="inlineStr">
        <is>
          <t>Infrastructure</t>
        </is>
      </c>
      <c r="C116" t="inlineStr">
        <is>
          <t>Million</t>
        </is>
      </c>
      <c r="D116" t="inlineStr">
        <is>
          <t>QQQQ</t>
        </is>
      </c>
      <c r="E116" t="inlineStr">
        <is>
          <t>Yes</t>
        </is>
      </c>
      <c r="F116" t="n">
        <v>57</v>
      </c>
      <c r="G116" t="n">
        <v>61</v>
      </c>
      <c r="H116" t="n">
        <v>71</v>
      </c>
      <c r="J116" t="n">
        <v>252</v>
      </c>
      <c r="K116" t="n">
        <v>71</v>
      </c>
      <c r="L116" t="n">
        <v>111</v>
      </c>
      <c r="M116" t="n">
        <v>89</v>
      </c>
      <c r="N116" t="n">
        <v>103</v>
      </c>
      <c r="O116" t="n">
        <v>374</v>
      </c>
      <c r="P116" t="n">
        <v>83</v>
      </c>
      <c r="Q116" t="n">
        <v>84</v>
      </c>
      <c r="R116" t="n">
        <v>87</v>
      </c>
      <c r="S116" t="n">
        <v>91</v>
      </c>
      <c r="T116" t="n">
        <v>345</v>
      </c>
      <c r="U116" t="n">
        <v>341</v>
      </c>
      <c r="V116" t="n">
        <v>86</v>
      </c>
      <c r="W116" t="n">
        <v>80</v>
      </c>
      <c r="X116" t="n">
        <v>95</v>
      </c>
      <c r="Y116" t="n">
        <v>602</v>
      </c>
      <c r="Z116" t="n">
        <v>194</v>
      </c>
      <c r="AA116" t="n">
        <v>62</v>
      </c>
      <c r="AB116" t="n">
        <v>103</v>
      </c>
      <c r="AC116" t="n">
        <v>105</v>
      </c>
      <c r="AD116" t="n">
        <v>464</v>
      </c>
      <c r="AE116" t="n">
        <v>137</v>
      </c>
      <c r="AF116" t="n">
        <v>84</v>
      </c>
      <c r="AG116" t="n">
        <v>244</v>
      </c>
      <c r="AH116" t="n">
        <v>104</v>
      </c>
      <c r="AI116" t="n">
        <v>569</v>
      </c>
      <c r="AJ116" t="n">
        <v>130</v>
      </c>
      <c r="AK116" t="n">
        <v>317</v>
      </c>
      <c r="AL116" t="n">
        <v>248</v>
      </c>
      <c r="AM116" t="n">
        <v>102</v>
      </c>
      <c r="AN116" t="n">
        <v>797</v>
      </c>
      <c r="AO116" t="n">
        <v>115</v>
      </c>
      <c r="AP116" t="n">
        <v>245</v>
      </c>
      <c r="AR116" t="n">
        <v>154</v>
      </c>
      <c r="AS116" t="n">
        <v>640</v>
      </c>
    </row>
    <row r="117">
      <c r="A117" t="inlineStr">
        <is>
          <t>Private equity</t>
        </is>
      </c>
      <c r="C117" t="inlineStr">
        <is>
          <t>Million</t>
        </is>
      </c>
      <c r="D117" t="inlineStr">
        <is>
          <t>QQQQ</t>
        </is>
      </c>
      <c r="E117" t="inlineStr">
        <is>
          <t>Yes</t>
        </is>
      </c>
      <c r="F117" t="n">
        <v>17</v>
      </c>
      <c r="G117" t="n">
        <v>13</v>
      </c>
      <c r="H117" t="n">
        <v>38</v>
      </c>
      <c r="J117" t="n">
        <v>125</v>
      </c>
      <c r="K117" t="n">
        <v>76</v>
      </c>
      <c r="L117" t="n">
        <v>104</v>
      </c>
      <c r="M117" t="n">
        <v>97</v>
      </c>
      <c r="N117" t="n">
        <v>126</v>
      </c>
      <c r="O117" t="n">
        <v>405</v>
      </c>
      <c r="P117" t="n">
        <v>102</v>
      </c>
      <c r="Q117" t="n">
        <v>62</v>
      </c>
      <c r="R117" t="n">
        <v>137</v>
      </c>
      <c r="S117" t="n">
        <v>32</v>
      </c>
      <c r="T117" t="n">
        <v>333</v>
      </c>
      <c r="U117" t="n">
        <v>54</v>
      </c>
      <c r="V117" t="n">
        <v>282</v>
      </c>
      <c r="W117" t="n">
        <v>247</v>
      </c>
      <c r="X117" t="n">
        <v>212</v>
      </c>
      <c r="Y117" t="n">
        <v>795</v>
      </c>
      <c r="Z117" t="n">
        <v>175</v>
      </c>
      <c r="AA117" t="n">
        <v>326</v>
      </c>
      <c r="AB117" t="n">
        <v>154</v>
      </c>
      <c r="AC117" t="n">
        <v>189</v>
      </c>
      <c r="AD117" t="n">
        <v>844</v>
      </c>
      <c r="AE117" t="n">
        <v>165</v>
      </c>
      <c r="AF117" t="n">
        <v>137</v>
      </c>
      <c r="AG117" t="n">
        <v>249</v>
      </c>
      <c r="AH117" t="n">
        <v>384</v>
      </c>
      <c r="AI117" t="n">
        <v>935</v>
      </c>
      <c r="AJ117" t="n">
        <v>992</v>
      </c>
      <c r="AK117" t="n">
        <v>337</v>
      </c>
      <c r="AL117" t="n">
        <v>433</v>
      </c>
      <c r="AM117" t="n">
        <v>268</v>
      </c>
      <c r="AN117" t="n">
        <v>2030</v>
      </c>
      <c r="AO117" t="n">
        <v>219</v>
      </c>
      <c r="AP117" t="n">
        <v>264</v>
      </c>
    </row>
    <row r="118">
      <c r="A118" t="inlineStr">
        <is>
          <t>Private equity (post restructuring in 2022Q4)</t>
        </is>
      </c>
      <c r="C118" t="inlineStr">
        <is>
          <t>Million</t>
        </is>
      </c>
      <c r="D118" t="inlineStr">
        <is>
          <t>QQQQ</t>
        </is>
      </c>
      <c r="E118" t="inlineStr">
        <is>
          <t>Yes</t>
        </is>
      </c>
      <c r="AR118" t="n">
        <v>273</v>
      </c>
      <c r="AS118" t="n">
        <v>1026</v>
      </c>
    </row>
    <row r="119">
      <c r="A119" t="inlineStr">
        <is>
          <t>Residential development</t>
        </is>
      </c>
      <c r="C119" t="inlineStr">
        <is>
          <t>Million</t>
        </is>
      </c>
      <c r="D119" t="inlineStr">
        <is>
          <t>QQQQ</t>
        </is>
      </c>
      <c r="E119" t="inlineStr">
        <is>
          <t>Yes</t>
        </is>
      </c>
      <c r="F119" t="n">
        <v>2</v>
      </c>
      <c r="G119" t="n">
        <v>-23</v>
      </c>
      <c r="H119" t="n">
        <v>41</v>
      </c>
      <c r="J119" t="n">
        <v>135</v>
      </c>
      <c r="K119" t="n">
        <v>-15</v>
      </c>
      <c r="L119" t="n">
        <v>-7</v>
      </c>
      <c r="M119" t="n">
        <v>10</v>
      </c>
      <c r="N119" t="n">
        <v>75</v>
      </c>
      <c r="O119" t="n">
        <v>63</v>
      </c>
      <c r="P119" t="n">
        <v>-8</v>
      </c>
      <c r="Q119" t="n">
        <v>-30</v>
      </c>
      <c r="R119" t="n">
        <v>-24</v>
      </c>
      <c r="S119" t="n">
        <v>96</v>
      </c>
      <c r="T119" t="n">
        <v>34</v>
      </c>
      <c r="U119" t="n">
        <v>-33</v>
      </c>
      <c r="V119" t="n">
        <v>14</v>
      </c>
      <c r="W119" t="n">
        <v>16</v>
      </c>
      <c r="X119" t="n">
        <v>52</v>
      </c>
      <c r="Y119" t="n">
        <v>49</v>
      </c>
      <c r="Z119" t="n">
        <v>-22</v>
      </c>
      <c r="AA119" t="n">
        <v>18</v>
      </c>
      <c r="AB119" t="n">
        <v>42</v>
      </c>
      <c r="AC119" t="n">
        <v>87</v>
      </c>
      <c r="AD119" t="n">
        <v>125</v>
      </c>
      <c r="AE119" t="n">
        <v>-9</v>
      </c>
      <c r="AF119" t="n">
        <v>-11</v>
      </c>
      <c r="AG119" t="n">
        <v>37</v>
      </c>
      <c r="AH119" t="n">
        <v>49</v>
      </c>
      <c r="AI119" t="n">
        <v>66</v>
      </c>
      <c r="AJ119" t="n">
        <v>23</v>
      </c>
      <c r="AK119" t="n">
        <v>42</v>
      </c>
      <c r="AL119" t="n">
        <v>76</v>
      </c>
      <c r="AM119" t="n">
        <v>117</v>
      </c>
      <c r="AN119" t="n">
        <v>258</v>
      </c>
      <c r="AO119" t="n">
        <v>72</v>
      </c>
      <c r="AP119" t="n">
        <v>100</v>
      </c>
    </row>
    <row r="120">
      <c r="A120" t="inlineStr">
        <is>
          <t>Service activities</t>
        </is>
      </c>
      <c r="C120" t="inlineStr">
        <is>
          <t>Million</t>
        </is>
      </c>
      <c r="D120" t="inlineStr">
        <is>
          <t>QQQQ</t>
        </is>
      </c>
      <c r="E120" t="inlineStr">
        <is>
          <t>Yes</t>
        </is>
      </c>
      <c r="F120" t="n">
        <v>43</v>
      </c>
      <c r="G120" t="n">
        <v>22</v>
      </c>
      <c r="H120" t="n">
        <v>46</v>
      </c>
      <c r="J120" t="n">
        <v>186</v>
      </c>
    </row>
    <row r="121">
      <c r="A121" t="inlineStr">
        <is>
          <t>Corporate activities</t>
        </is>
      </c>
      <c r="C121" t="inlineStr">
        <is>
          <t>Million</t>
        </is>
      </c>
      <c r="D121" t="inlineStr">
        <is>
          <t>QQQQ</t>
        </is>
      </c>
      <c r="E121" t="inlineStr">
        <is>
          <t>Yes</t>
        </is>
      </c>
      <c r="F121" t="n">
        <v>-36</v>
      </c>
      <c r="G121" t="n">
        <v>-85</v>
      </c>
      <c r="H121" t="n">
        <v>-98</v>
      </c>
      <c r="J121" t="n">
        <v>-310</v>
      </c>
      <c r="K121" t="n">
        <v>-55</v>
      </c>
      <c r="L121" t="n">
        <v>-74</v>
      </c>
      <c r="M121" t="n">
        <v>-85</v>
      </c>
      <c r="N121" t="n">
        <v>2</v>
      </c>
      <c r="O121" t="n">
        <v>-212</v>
      </c>
      <c r="P121" t="n">
        <v>-61</v>
      </c>
      <c r="Q121" t="n">
        <v>-47</v>
      </c>
      <c r="R121" t="n">
        <v>-29</v>
      </c>
      <c r="S121" t="n">
        <v>-9</v>
      </c>
      <c r="T121" t="n">
        <v>-146</v>
      </c>
      <c r="U121" t="n">
        <v>-94</v>
      </c>
      <c r="V121" t="n">
        <v>-105</v>
      </c>
      <c r="W121" t="n">
        <v>-90</v>
      </c>
      <c r="X121" t="n">
        <v>-187</v>
      </c>
      <c r="Y121" t="n">
        <v>-476</v>
      </c>
      <c r="Z121" t="n">
        <v>-23</v>
      </c>
      <c r="AA121" t="n">
        <v>-83</v>
      </c>
      <c r="AB121" t="n">
        <v>-133</v>
      </c>
      <c r="AC121" t="n">
        <v>-120</v>
      </c>
      <c r="AD121" t="n">
        <v>-359</v>
      </c>
      <c r="AE121" t="n">
        <v>-74</v>
      </c>
      <c r="AF121" t="n">
        <v>-59</v>
      </c>
      <c r="AG121" t="n">
        <v>-44</v>
      </c>
      <c r="AH121" t="n">
        <v>91</v>
      </c>
      <c r="AI121" t="n">
        <v>-86</v>
      </c>
      <c r="AJ121" t="n">
        <v>-33</v>
      </c>
      <c r="AK121" t="n">
        <v>-61</v>
      </c>
      <c r="AL121" t="n">
        <v>-151</v>
      </c>
      <c r="AM121" t="n">
        <v>-125</v>
      </c>
      <c r="AN121" t="n">
        <v>-370</v>
      </c>
      <c r="AO121" t="n">
        <v>-106</v>
      </c>
      <c r="AP121" t="n">
        <v>-128</v>
      </c>
      <c r="AR121" t="n">
        <v>-28</v>
      </c>
      <c r="AS121" t="n">
        <v>-35</v>
      </c>
    </row>
    <row r="122">
      <c r="A122" t="inlineStr">
        <is>
          <t>Total segments</t>
        </is>
      </c>
      <c r="C122" t="inlineStr">
        <is>
          <t>Million</t>
        </is>
      </c>
      <c r="D122" t="inlineStr">
        <is>
          <t>QQQQ</t>
        </is>
      </c>
      <c r="E122" t="inlineStr">
        <is>
          <t>Yes</t>
        </is>
      </c>
      <c r="F122" t="n">
        <v>557</v>
      </c>
      <c r="G122" t="n">
        <v>520</v>
      </c>
      <c r="H122" t="n">
        <v>501</v>
      </c>
      <c r="J122" t="n">
        <v>2559</v>
      </c>
      <c r="K122" t="n">
        <v>703</v>
      </c>
      <c r="L122" t="n">
        <v>637</v>
      </c>
      <c r="M122" t="n">
        <v>883</v>
      </c>
      <c r="N122" t="n">
        <v>1014</v>
      </c>
      <c r="O122" t="n">
        <v>3237</v>
      </c>
      <c r="P122" t="n">
        <v>674</v>
      </c>
      <c r="Q122" t="n">
        <v>1026</v>
      </c>
      <c r="R122" t="n">
        <v>809</v>
      </c>
      <c r="S122" t="n">
        <v>1301</v>
      </c>
      <c r="T122" t="n">
        <v>3810</v>
      </c>
      <c r="U122" t="n">
        <v>1170</v>
      </c>
      <c r="V122" t="n">
        <v>790</v>
      </c>
      <c r="W122" t="n">
        <v>1085</v>
      </c>
      <c r="X122" t="n">
        <v>1356</v>
      </c>
      <c r="Y122" t="n">
        <v>4401</v>
      </c>
      <c r="Z122" t="n">
        <v>1051</v>
      </c>
      <c r="AA122" t="n">
        <v>1108</v>
      </c>
      <c r="AB122" t="n">
        <v>826</v>
      </c>
      <c r="AC122" t="n">
        <v>1204</v>
      </c>
      <c r="AD122" t="n">
        <v>4189</v>
      </c>
      <c r="AE122" t="n">
        <v>884</v>
      </c>
      <c r="AF122" t="n">
        <v>1161</v>
      </c>
      <c r="AG122" t="n">
        <v>1039</v>
      </c>
      <c r="AH122" t="n">
        <v>2096</v>
      </c>
      <c r="AI122" t="n">
        <v>5180</v>
      </c>
      <c r="AJ122" t="n">
        <v>2821</v>
      </c>
      <c r="AK122" t="n">
        <v>1600</v>
      </c>
      <c r="AL122" t="n">
        <v>1408</v>
      </c>
      <c r="AM122" t="n">
        <v>1729</v>
      </c>
      <c r="AN122" t="n">
        <v>7558</v>
      </c>
      <c r="AO122" t="n">
        <v>1597</v>
      </c>
      <c r="AP122" t="n">
        <v>1399</v>
      </c>
      <c r="AR122" t="n">
        <v>1832</v>
      </c>
      <c r="AS122" t="n">
        <v>6294</v>
      </c>
    </row>
    <row r="123">
      <c r="A123" t="inlineStr">
        <is>
          <t>Total segments-c</t>
        </is>
      </c>
      <c r="F123">
        <f>SUM(F112:F121)</f>
        <v/>
      </c>
      <c r="G123">
        <f>SUM(G112:G121)</f>
        <v/>
      </c>
      <c r="H123">
        <f>SUM(H112:H121)</f>
        <v/>
      </c>
      <c r="J123">
        <f>SUM(J112:J121)</f>
        <v/>
      </c>
      <c r="K123">
        <f>SUM(K112:K121)</f>
        <v/>
      </c>
      <c r="L123">
        <f>SUM(L112:L121)</f>
        <v/>
      </c>
      <c r="M123">
        <f>SUM(M112:M121)</f>
        <v/>
      </c>
      <c r="N123">
        <f>SUM(N112:N121)</f>
        <v/>
      </c>
      <c r="O123">
        <f>SUM(O112:O121)</f>
        <v/>
      </c>
      <c r="P123">
        <f>SUM(P112:P121)</f>
        <v/>
      </c>
      <c r="Q123">
        <f>SUM(Q112:Q121)</f>
        <v/>
      </c>
      <c r="R123">
        <f>SUM(R112:R121)</f>
        <v/>
      </c>
      <c r="S123">
        <f>SUM(S112:S121)</f>
        <v/>
      </c>
      <c r="T123">
        <f>SUM(T112:T121)</f>
        <v/>
      </c>
      <c r="U123">
        <f>SUM(U112:U121)</f>
        <v/>
      </c>
      <c r="V123">
        <f>SUM(V112:V121)</f>
        <v/>
      </c>
      <c r="W123">
        <f>SUM(W112:W121)</f>
        <v/>
      </c>
      <c r="X123">
        <f>SUM(X112:X121)</f>
        <v/>
      </c>
      <c r="Y123">
        <f>SUM(Y112:Y121)</f>
        <v/>
      </c>
      <c r="Z123">
        <f>SUM(Z112:Z121)</f>
        <v/>
      </c>
      <c r="AA123">
        <f>SUM(AA112:AA121)</f>
        <v/>
      </c>
      <c r="AB123">
        <f>SUM(AB112:AB121)</f>
        <v/>
      </c>
      <c r="AC123">
        <f>SUM(AC112:AC121)</f>
        <v/>
      </c>
      <c r="AD123">
        <f>SUM(AD112:AD121)</f>
        <v/>
      </c>
      <c r="AE123">
        <f>SUM(AE112:AE121)</f>
        <v/>
      </c>
      <c r="AF123">
        <f>SUM(AF112:AF121)</f>
        <v/>
      </c>
      <c r="AG123">
        <f>SUM(AG112:AG121)</f>
        <v/>
      </c>
      <c r="AH123">
        <f>SUM(AH112:AH121)</f>
        <v/>
      </c>
      <c r="AI123">
        <f>SUM(AI112:AI121)</f>
        <v/>
      </c>
      <c r="AJ123">
        <f>SUM(AJ112:AJ121)</f>
        <v/>
      </c>
      <c r="AK123">
        <f>SUM(AK112:AK121)</f>
        <v/>
      </c>
      <c r="AL123">
        <f>SUM(AL112:AL121)</f>
        <v/>
      </c>
      <c r="AM123">
        <f>SUM(AM112:AM121)</f>
        <v/>
      </c>
      <c r="AN123">
        <f>SUM(AN112:AN121)</f>
        <v/>
      </c>
      <c r="AO123">
        <f>SUM(AO112:AO121)</f>
        <v/>
      </c>
      <c r="AP123">
        <f>SUM(AP112:AP121)</f>
        <v/>
      </c>
      <c r="AR123">
        <f>SUM(AR112:AR121)</f>
        <v/>
      </c>
      <c r="AS123">
        <f>SUM(AS112:AS121)</f>
        <v/>
      </c>
    </row>
    <row r="124">
      <c r="A124" t="inlineStr">
        <is>
          <t>Sum check</t>
        </is>
      </c>
      <c r="F124">
        <f>F122-F123</f>
        <v/>
      </c>
      <c r="G124">
        <f>G122-G123</f>
        <v/>
      </c>
      <c r="H124">
        <f>H122-H123</f>
        <v/>
      </c>
      <c r="J124">
        <f>J122-J123</f>
        <v/>
      </c>
      <c r="K124">
        <f>K122-K123</f>
        <v/>
      </c>
      <c r="L124">
        <f>L122-L123</f>
        <v/>
      </c>
      <c r="M124">
        <f>M122-M123</f>
        <v/>
      </c>
      <c r="N124">
        <f>N122-N123</f>
        <v/>
      </c>
      <c r="O124">
        <f>O122-O123</f>
        <v/>
      </c>
      <c r="P124">
        <f>P122-P123</f>
        <v/>
      </c>
      <c r="Q124">
        <f>Q122-Q123</f>
        <v/>
      </c>
      <c r="R124">
        <f>R122-R123</f>
        <v/>
      </c>
      <c r="S124">
        <f>S122-S123</f>
        <v/>
      </c>
      <c r="T124">
        <f>T122-T123</f>
        <v/>
      </c>
      <c r="U124">
        <f>U122-U123</f>
        <v/>
      </c>
      <c r="V124">
        <f>V122-V123</f>
        <v/>
      </c>
      <c r="W124">
        <f>W122-W123</f>
        <v/>
      </c>
      <c r="X124">
        <f>X122-X123</f>
        <v/>
      </c>
      <c r="Y124">
        <f>Y122-Y123</f>
        <v/>
      </c>
      <c r="Z124">
        <f>Z122-Z123</f>
        <v/>
      </c>
      <c r="AA124">
        <f>AA122-AA123</f>
        <v/>
      </c>
      <c r="AB124">
        <f>AB122-AB123</f>
        <v/>
      </c>
      <c r="AC124">
        <f>AC122-AC123</f>
        <v/>
      </c>
      <c r="AD124">
        <f>AD122-AD123</f>
        <v/>
      </c>
      <c r="AE124">
        <f>AE122-AE123</f>
        <v/>
      </c>
      <c r="AF124">
        <f>AF122-AF123</f>
        <v/>
      </c>
      <c r="AG124">
        <f>AG122-AG123</f>
        <v/>
      </c>
      <c r="AH124">
        <f>AH122-AH123</f>
        <v/>
      </c>
      <c r="AI124">
        <f>AI122-AI123</f>
        <v/>
      </c>
      <c r="AJ124">
        <f>AJ122-AJ123</f>
        <v/>
      </c>
      <c r="AK124">
        <f>AK122-AK123</f>
        <v/>
      </c>
      <c r="AL124">
        <f>AL122-AL123</f>
        <v/>
      </c>
      <c r="AM124">
        <f>AM122-AM123</f>
        <v/>
      </c>
      <c r="AN124">
        <f>AN122-AN123</f>
        <v/>
      </c>
      <c r="AO124">
        <f>AO122-AO123</f>
        <v/>
      </c>
      <c r="AP124">
        <f>AP122-AP123</f>
        <v/>
      </c>
      <c r="AR124">
        <f>AR122-AR123</f>
        <v/>
      </c>
      <c r="AS124">
        <f>AS122-AS123</f>
        <v/>
      </c>
    </row>
    <row r="125">
      <c r="A125" t="inlineStr">
        <is>
          <t>Link check</t>
        </is>
      </c>
      <c r="F125">
        <f>F122-F347</f>
        <v/>
      </c>
      <c r="G125">
        <f>G122-G347</f>
        <v/>
      </c>
      <c r="H125">
        <f>H122-H347</f>
        <v/>
      </c>
      <c r="J125">
        <f>J122-J347</f>
        <v/>
      </c>
      <c r="K125">
        <f>K122-K347</f>
        <v/>
      </c>
      <c r="L125">
        <f>L122-L347</f>
        <v/>
      </c>
      <c r="M125">
        <f>M122-M347</f>
        <v/>
      </c>
      <c r="N125">
        <f>N122-N347</f>
        <v/>
      </c>
      <c r="O125">
        <f>O122-O347</f>
        <v/>
      </c>
      <c r="P125">
        <f>P122-P347</f>
        <v/>
      </c>
      <c r="Q125">
        <f>Q122-Q347</f>
        <v/>
      </c>
      <c r="R125">
        <f>R122-R347</f>
        <v/>
      </c>
      <c r="S125">
        <f>S122-S347</f>
        <v/>
      </c>
      <c r="T125">
        <f>T122-T347</f>
        <v/>
      </c>
      <c r="U125">
        <f>U122-U347</f>
        <v/>
      </c>
      <c r="V125">
        <f>V122-V347</f>
        <v/>
      </c>
      <c r="W125">
        <f>W122-W347</f>
        <v/>
      </c>
      <c r="X125">
        <f>X122-X347</f>
        <v/>
      </c>
      <c r="Y125">
        <f>Y122-Y347</f>
        <v/>
      </c>
      <c r="Z125">
        <f>Z122-Z347</f>
        <v/>
      </c>
      <c r="AA125">
        <f>AA122-AA347</f>
        <v/>
      </c>
      <c r="AB125">
        <f>AB122-AB347</f>
        <v/>
      </c>
      <c r="AC125">
        <f>AC122-AC347</f>
        <v/>
      </c>
      <c r="AD125">
        <f>AD122-AD347</f>
        <v/>
      </c>
      <c r="AE125">
        <f>AE122-AE347</f>
        <v/>
      </c>
      <c r="AF125">
        <f>AF122-AF347</f>
        <v/>
      </c>
      <c r="AG125">
        <f>AG122-AG347</f>
        <v/>
      </c>
      <c r="AH125">
        <f>AH122-AH347</f>
        <v/>
      </c>
      <c r="AI125">
        <f>AI122-AI347</f>
        <v/>
      </c>
      <c r="AJ125">
        <f>AJ122-AJ347</f>
        <v/>
      </c>
      <c r="AK125">
        <f>AK122-AK347</f>
        <v/>
      </c>
      <c r="AL125">
        <f>AL122-AL347</f>
        <v/>
      </c>
      <c r="AM125">
        <f>AM122-AM347</f>
        <v/>
      </c>
      <c r="AN125">
        <f>AN122-AN347</f>
        <v/>
      </c>
      <c r="AO125">
        <f>AO122-AO347</f>
        <v/>
      </c>
      <c r="AP125">
        <f>AP122-AP347</f>
        <v/>
      </c>
      <c r="AR125">
        <f>AR122-AR347</f>
        <v/>
      </c>
      <c r="AS125">
        <f>AS122-AS347</f>
        <v/>
      </c>
    </row>
    <row r="127">
      <c r="A127" t="inlineStr">
        <is>
          <t>Per share</t>
        </is>
      </c>
      <c r="C127" t="inlineStr">
        <is>
          <t>Dollar</t>
        </is>
      </c>
      <c r="D127" t="inlineStr">
        <is>
          <t>QQQQ</t>
        </is>
      </c>
      <c r="N127" t="n">
        <v>1</v>
      </c>
      <c r="O127" t="n">
        <v>3.18</v>
      </c>
      <c r="P127" t="n">
        <v>0.65</v>
      </c>
      <c r="Q127" t="n">
        <v>1.01</v>
      </c>
      <c r="R127" t="n">
        <v>0.79</v>
      </c>
      <c r="S127" t="n">
        <v>1.28</v>
      </c>
      <c r="T127" t="n">
        <v>3.74</v>
      </c>
      <c r="U127" t="n">
        <v>1.16</v>
      </c>
      <c r="V127" t="n">
        <v>0.77</v>
      </c>
      <c r="W127" t="n">
        <v>1.07</v>
      </c>
      <c r="X127" t="n">
        <v>1.35</v>
      </c>
      <c r="Y127" t="n">
        <v>4.35</v>
      </c>
      <c r="Z127" t="n">
        <v>1.04</v>
      </c>
      <c r="AA127" t="n">
        <v>1.09</v>
      </c>
      <c r="AB127" t="n">
        <v>0.8</v>
      </c>
      <c r="AC127" t="n">
        <v>1.13</v>
      </c>
      <c r="AD127" t="n">
        <v>4.07</v>
      </c>
      <c r="AE127" t="n">
        <v>0.55</v>
      </c>
      <c r="AF127" t="n">
        <v>0.73</v>
      </c>
      <c r="AG127" t="n">
        <v>0.65</v>
      </c>
      <c r="AH127" t="n">
        <v>1.34</v>
      </c>
      <c r="AI127" t="n">
        <v>3.27</v>
      </c>
      <c r="AJ127" t="n">
        <v>1.8</v>
      </c>
      <c r="AK127" t="n">
        <v>1.01</v>
      </c>
      <c r="AL127" t="n">
        <v>0.85</v>
      </c>
      <c r="AM127" t="n">
        <v>1.04</v>
      </c>
      <c r="AN127" t="n">
        <v>4.67</v>
      </c>
      <c r="AO127" t="n">
        <v>0.96</v>
      </c>
      <c r="AP127" t="n">
        <v>0.84</v>
      </c>
      <c r="AR127" t="n">
        <v>1.12</v>
      </c>
      <c r="AS127" t="n">
        <v>3.82</v>
      </c>
    </row>
    <row r="129">
      <c r="A129" t="inlineStr">
        <is>
          <t>Segment operating funds from operation</t>
        </is>
      </c>
    </row>
    <row r="130">
      <c r="A130" t="inlineStr">
        <is>
          <t>Asset management</t>
        </is>
      </c>
      <c r="C130" t="inlineStr">
        <is>
          <t>Million</t>
        </is>
      </c>
      <c r="D130" t="inlineStr">
        <is>
          <t>QQQQ</t>
        </is>
      </c>
      <c r="AL130" t="n">
        <v>451</v>
      </c>
      <c r="AM130" t="n">
        <v>518</v>
      </c>
      <c r="AN130" t="n">
        <v>1809</v>
      </c>
      <c r="AQ130" t="n">
        <v>531</v>
      </c>
      <c r="AR130" t="n">
        <v>511</v>
      </c>
      <c r="AS130" t="n">
        <v>1963</v>
      </c>
    </row>
    <row r="131">
      <c r="A131" t="inlineStr">
        <is>
          <t>Renewable power and transition</t>
        </is>
      </c>
      <c r="C131" t="inlineStr">
        <is>
          <t>Million</t>
        </is>
      </c>
      <c r="D131" t="inlineStr">
        <is>
          <t>QQQQ</t>
        </is>
      </c>
      <c r="AL131" t="n">
        <v>60</v>
      </c>
      <c r="AM131" t="n">
        <v>75</v>
      </c>
      <c r="AN131" t="n">
        <v>244</v>
      </c>
      <c r="AQ131" t="n">
        <v>98</v>
      </c>
      <c r="AR131" t="n">
        <v>108</v>
      </c>
      <c r="AS131" t="n">
        <v>379</v>
      </c>
    </row>
    <row r="132">
      <c r="A132" t="inlineStr">
        <is>
          <t>Infrastructure</t>
        </is>
      </c>
      <c r="C132" t="inlineStr">
        <is>
          <t>Million</t>
        </is>
      </c>
      <c r="D132" t="inlineStr">
        <is>
          <t>QQQQ</t>
        </is>
      </c>
      <c r="AL132" t="n">
        <v>103</v>
      </c>
      <c r="AM132" t="n">
        <v>120</v>
      </c>
      <c r="AN132" t="n">
        <v>426</v>
      </c>
      <c r="AQ132" t="n">
        <v>126</v>
      </c>
      <c r="AR132" t="n">
        <v>135</v>
      </c>
      <c r="AS132" t="n">
        <v>501</v>
      </c>
    </row>
    <row r="133">
      <c r="A133" t="inlineStr">
        <is>
          <t>Private equity</t>
        </is>
      </c>
      <c r="C133" t="inlineStr">
        <is>
          <t>Million</t>
        </is>
      </c>
      <c r="D133" t="inlineStr">
        <is>
          <t>QQQQ</t>
        </is>
      </c>
      <c r="AL133" t="n">
        <v>194</v>
      </c>
      <c r="AQ133" t="n">
        <v>222</v>
      </c>
    </row>
    <row r="134">
      <c r="A134" t="inlineStr">
        <is>
          <t>Private equity (post restructuring in 2022Q4)</t>
        </is>
      </c>
      <c r="C134" t="inlineStr">
        <is>
          <t>Million</t>
        </is>
      </c>
      <c r="D134" t="inlineStr">
        <is>
          <t>QQQQ</t>
        </is>
      </c>
      <c r="AM134" t="n">
        <v>224</v>
      </c>
      <c r="AN134" t="n">
        <v>655</v>
      </c>
      <c r="AR134" t="n">
        <v>230</v>
      </c>
      <c r="AS134" t="n">
        <v>945</v>
      </c>
    </row>
    <row r="135">
      <c r="A135" t="inlineStr">
        <is>
          <t>Real estate</t>
        </is>
      </c>
      <c r="C135" t="inlineStr">
        <is>
          <t>Million</t>
        </is>
      </c>
      <c r="D135" t="inlineStr">
        <is>
          <t>QQQQ</t>
        </is>
      </c>
      <c r="AL135" t="n">
        <v>201</v>
      </c>
      <c r="AQ135" t="n">
        <v>86</v>
      </c>
    </row>
    <row r="136">
      <c r="A136" t="inlineStr">
        <is>
          <t>Real estate (post restructuring in 2022Q4)</t>
        </is>
      </c>
      <c r="C136" t="inlineStr">
        <is>
          <t>Million</t>
        </is>
      </c>
      <c r="D136" t="inlineStr">
        <is>
          <t>QQQQ</t>
        </is>
      </c>
      <c r="AM136" t="n">
        <v>421</v>
      </c>
      <c r="AN136" t="n">
        <v>1004</v>
      </c>
      <c r="AR136" t="n">
        <v>179</v>
      </c>
      <c r="AS136" t="n">
        <v>953</v>
      </c>
    </row>
    <row r="137">
      <c r="A137" t="inlineStr">
        <is>
          <t>Residential</t>
        </is>
      </c>
      <c r="C137" t="inlineStr">
        <is>
          <t>Million</t>
        </is>
      </c>
      <c r="D137" t="inlineStr">
        <is>
          <t>QQQQ</t>
        </is>
      </c>
      <c r="AL137" t="n">
        <v>76</v>
      </c>
      <c r="AQ137" t="n">
        <v>66</v>
      </c>
    </row>
    <row r="138">
      <c r="A138" t="inlineStr">
        <is>
          <t>Corporate</t>
        </is>
      </c>
      <c r="C138" t="inlineStr">
        <is>
          <t>Million</t>
        </is>
      </c>
      <c r="D138" t="inlineStr">
        <is>
          <t>QQQQ</t>
        </is>
      </c>
      <c r="AL138" t="n">
        <v>-151</v>
      </c>
      <c r="AM138" t="n">
        <v>-121</v>
      </c>
      <c r="AN138" t="n">
        <v>-377</v>
      </c>
      <c r="AQ138" t="n">
        <v>87</v>
      </c>
      <c r="AR138" t="n">
        <v>-28</v>
      </c>
      <c r="AS138" t="n">
        <v>-123</v>
      </c>
    </row>
    <row r="139">
      <c r="A139" t="inlineStr">
        <is>
          <t>Operating funds from operations</t>
        </is>
      </c>
      <c r="C139" t="inlineStr">
        <is>
          <t>Million</t>
        </is>
      </c>
      <c r="D139" t="inlineStr">
        <is>
          <t>QQQQ</t>
        </is>
      </c>
      <c r="AL139" t="n">
        <v>934</v>
      </c>
      <c r="AM139" t="n">
        <v>1237</v>
      </c>
      <c r="AN139" t="n">
        <v>3761</v>
      </c>
      <c r="AQ139" t="n">
        <v>1216</v>
      </c>
      <c r="AR139" t="n">
        <v>1135</v>
      </c>
      <c r="AS139" t="n">
        <v>4618</v>
      </c>
    </row>
    <row r="140">
      <c r="A140" t="inlineStr">
        <is>
          <t>Operating funds from operations-c</t>
        </is>
      </c>
      <c r="AL140">
        <f>SUM(AL130:AL138)</f>
        <v/>
      </c>
      <c r="AM140">
        <f>SUM(AM130:AM138)</f>
        <v/>
      </c>
      <c r="AN140">
        <f>SUM(AN130:AN138)</f>
        <v/>
      </c>
      <c r="AQ140">
        <f>SUM(AQ130:AQ138)</f>
        <v/>
      </c>
      <c r="AR140">
        <f>SUM(AR130:AR138)</f>
        <v/>
      </c>
      <c r="AS140">
        <f>SUM(AS130:AS138)</f>
        <v/>
      </c>
    </row>
    <row r="141">
      <c r="A141" t="inlineStr">
        <is>
          <t>Sum check</t>
        </is>
      </c>
      <c r="AL141">
        <f>AL139-AL140</f>
        <v/>
      </c>
      <c r="AM141">
        <f>AM139-AM140</f>
        <v/>
      </c>
      <c r="AN141">
        <f>AN139-AN140</f>
        <v/>
      </c>
      <c r="AQ141">
        <f>AQ139-AQ140</f>
        <v/>
      </c>
      <c r="AR141">
        <f>AR139-AR140</f>
        <v/>
      </c>
      <c r="AS141">
        <f>AS139-AS140</f>
        <v/>
      </c>
    </row>
    <row r="142">
      <c r="A142" t="inlineStr">
        <is>
          <t>Link check</t>
        </is>
      </c>
      <c r="AL142">
        <f>AL139-AL4126</f>
        <v/>
      </c>
      <c r="AM142">
        <f>AM139-AM4126</f>
        <v/>
      </c>
      <c r="AN142">
        <f>AN139-AN4126</f>
        <v/>
      </c>
      <c r="AQ142">
        <f>AQ139-AQ4126</f>
        <v/>
      </c>
      <c r="AR142">
        <f>AR139-AR4126</f>
        <v/>
      </c>
      <c r="AS142">
        <f>AS139-AS4126</f>
        <v/>
      </c>
    </row>
    <row r="144">
      <c r="A144" t="inlineStr">
        <is>
          <t>Realized carried interest, net</t>
        </is>
      </c>
      <c r="C144" t="inlineStr">
        <is>
          <t>Million</t>
        </is>
      </c>
      <c r="D144" t="inlineStr">
        <is>
          <t>QQQQ</t>
        </is>
      </c>
      <c r="AL144" t="n">
        <v>146</v>
      </c>
      <c r="AM144" t="n">
        <v>141</v>
      </c>
      <c r="AN144" t="n">
        <v>715</v>
      </c>
      <c r="AQ144" t="n">
        <v>99</v>
      </c>
      <c r="AR144" t="n">
        <v>280</v>
      </c>
      <c r="AS144" t="n">
        <v>555</v>
      </c>
    </row>
    <row r="145">
      <c r="A145" t="inlineStr">
        <is>
          <t>Disposition gains</t>
        </is>
      </c>
      <c r="C145" t="inlineStr">
        <is>
          <t>Million</t>
        </is>
      </c>
      <c r="D145" t="inlineStr">
        <is>
          <t>QQQQ</t>
        </is>
      </c>
      <c r="AL145" t="n">
        <v>328</v>
      </c>
      <c r="AM145" t="n">
        <v>351</v>
      </c>
      <c r="AN145" t="n">
        <v>3082</v>
      </c>
      <c r="AQ145" t="n">
        <v>151</v>
      </c>
      <c r="AR145" t="n">
        <v>417</v>
      </c>
      <c r="AS145" t="n">
        <v>1121</v>
      </c>
    </row>
    <row r="146">
      <c r="A146" t="inlineStr">
        <is>
          <t>Funds from operations</t>
        </is>
      </c>
      <c r="C146" t="inlineStr">
        <is>
          <t>Million</t>
        </is>
      </c>
      <c r="D146" t="inlineStr">
        <is>
          <t>QQQQ</t>
        </is>
      </c>
      <c r="AL146" t="n">
        <v>1408</v>
      </c>
      <c r="AM146" t="n">
        <v>1729</v>
      </c>
      <c r="AN146" t="n">
        <v>7558</v>
      </c>
      <c r="AQ146" t="n">
        <v>1466</v>
      </c>
      <c r="AR146" t="n">
        <v>1832</v>
      </c>
      <c r="AS146" t="n">
        <v>6294</v>
      </c>
    </row>
    <row r="147">
      <c r="A147" t="inlineStr">
        <is>
          <t>Funds from operations-c</t>
        </is>
      </c>
      <c r="AL147">
        <f>SUM(AL144:AL145,AL139)</f>
        <v/>
      </c>
      <c r="AM147">
        <f>SUM(AM144:AM145,AM139)</f>
        <v/>
      </c>
      <c r="AN147">
        <f>SUM(AN144:AN145,AN139)</f>
        <v/>
      </c>
      <c r="AQ147">
        <f>SUM(AQ144:AQ145,AQ139)</f>
        <v/>
      </c>
      <c r="AR147">
        <f>SUM(AR144:AR145,AR139)</f>
        <v/>
      </c>
      <c r="AS147">
        <f>SUM(AS144:AS145,AS139)</f>
        <v/>
      </c>
    </row>
    <row r="148">
      <c r="A148" t="inlineStr">
        <is>
          <t>Sum check</t>
        </is>
      </c>
      <c r="AL148">
        <f>AL146-AL147</f>
        <v/>
      </c>
      <c r="AM148">
        <f>AM146-AM147</f>
        <v/>
      </c>
      <c r="AN148">
        <f>AN146-AN147</f>
        <v/>
      </c>
      <c r="AQ148">
        <f>AQ146-AQ147</f>
        <v/>
      </c>
      <c r="AR148">
        <f>AR146-AR147</f>
        <v/>
      </c>
      <c r="AS148">
        <f>AS146-AS147</f>
        <v/>
      </c>
    </row>
    <row r="150">
      <c r="A150" t="inlineStr">
        <is>
          <t>Total operating FFO</t>
        </is>
      </c>
      <c r="C150" t="inlineStr">
        <is>
          <t>Dollar</t>
        </is>
      </c>
      <c r="D150" t="inlineStr">
        <is>
          <t>QQQQ</t>
        </is>
      </c>
      <c r="AL150" t="n">
        <v>0.5600000000000001</v>
      </c>
      <c r="AM150" t="n">
        <v>0.74</v>
      </c>
      <c r="AN150" t="n">
        <v>2.27</v>
      </c>
      <c r="AQ150" t="n">
        <v>0.73</v>
      </c>
      <c r="AR150" t="n">
        <v>0.68</v>
      </c>
      <c r="AS150" t="n">
        <v>2.78</v>
      </c>
    </row>
    <row r="151">
      <c r="A151" t="inlineStr">
        <is>
          <t>Total FFO</t>
        </is>
      </c>
      <c r="C151" t="inlineStr">
        <is>
          <t>Dollar</t>
        </is>
      </c>
      <c r="D151" t="inlineStr">
        <is>
          <t>QQQQ</t>
        </is>
      </c>
      <c r="AL151" t="n">
        <v>0.85</v>
      </c>
      <c r="AM151" t="n">
        <v>1.04</v>
      </c>
      <c r="AN151" t="n">
        <v>4.67</v>
      </c>
      <c r="AQ151" t="n">
        <v>0.89</v>
      </c>
      <c r="AR151" t="n">
        <v>1.12</v>
      </c>
      <c r="AS151" t="n">
        <v>3.82</v>
      </c>
    </row>
    <row r="153">
      <c r="A153" t="inlineStr">
        <is>
          <t>Operating FFO /NOI</t>
        </is>
      </c>
    </row>
    <row r="154">
      <c r="A154" t="inlineStr">
        <is>
          <t>Renewable power and transition</t>
        </is>
      </c>
      <c r="C154" t="inlineStr">
        <is>
          <t>Million</t>
        </is>
      </c>
      <c r="D154" t="inlineStr">
        <is>
          <t>QQQQ</t>
        </is>
      </c>
      <c r="AO154" t="n">
        <v>65</v>
      </c>
      <c r="AT154" t="n">
        <v>84</v>
      </c>
    </row>
    <row r="155">
      <c r="A155" t="inlineStr">
        <is>
          <t>Infrastructure</t>
        </is>
      </c>
      <c r="C155" t="inlineStr">
        <is>
          <t>Million</t>
        </is>
      </c>
      <c r="D155" t="inlineStr">
        <is>
          <t>QQQQ</t>
        </is>
      </c>
      <c r="AO155" t="n">
        <v>115</v>
      </c>
      <c r="AT155" t="n">
        <v>132</v>
      </c>
    </row>
    <row r="156">
      <c r="A156" t="inlineStr">
        <is>
          <t>Private equity</t>
        </is>
      </c>
      <c r="C156" t="inlineStr">
        <is>
          <t>Million</t>
        </is>
      </c>
      <c r="D156" t="inlineStr">
        <is>
          <t>QQQQ</t>
        </is>
      </c>
      <c r="AO156" t="n">
        <v>223</v>
      </c>
      <c r="AT156" t="n">
        <v>181</v>
      </c>
    </row>
    <row r="157">
      <c r="A157" t="inlineStr">
        <is>
          <t>Real estate</t>
        </is>
      </c>
      <c r="C157" t="inlineStr">
        <is>
          <t>Million</t>
        </is>
      </c>
      <c r="D157" t="inlineStr">
        <is>
          <t>QQQQ</t>
        </is>
      </c>
      <c r="AO157" t="n">
        <v>1101</v>
      </c>
      <c r="AT157" t="n">
        <v>1157</v>
      </c>
    </row>
    <row r="158">
      <c r="A158" t="inlineStr">
        <is>
          <t>Corporate activities</t>
        </is>
      </c>
      <c r="C158" t="inlineStr">
        <is>
          <t>Million</t>
        </is>
      </c>
      <c r="D158" t="inlineStr">
        <is>
          <t>QQQQ</t>
        </is>
      </c>
      <c r="AO158" t="n">
        <v>-95</v>
      </c>
      <c r="AT158" t="n">
        <v>11</v>
      </c>
    </row>
    <row r="160">
      <c r="A160" t="inlineStr">
        <is>
          <t>Common equity</t>
        </is>
      </c>
    </row>
    <row r="161">
      <c r="A161" t="inlineStr">
        <is>
          <t>Asset management</t>
        </is>
      </c>
      <c r="C161" t="inlineStr">
        <is>
          <t>Million</t>
        </is>
      </c>
      <c r="D161" t="inlineStr">
        <is>
          <t>QQQQ</t>
        </is>
      </c>
      <c r="F161" t="n">
        <v>308</v>
      </c>
      <c r="G161" t="n">
        <v>311</v>
      </c>
      <c r="H161" t="n">
        <v>321</v>
      </c>
      <c r="I161" t="n">
        <v>328</v>
      </c>
      <c r="K161" t="n">
        <v>337</v>
      </c>
      <c r="L161" t="n">
        <v>335</v>
      </c>
      <c r="M161" t="n">
        <v>337</v>
      </c>
      <c r="N161" t="n">
        <v>328</v>
      </c>
      <c r="P161" t="n">
        <v>335</v>
      </c>
      <c r="Q161" t="n">
        <v>338</v>
      </c>
      <c r="R161" t="n">
        <v>313</v>
      </c>
      <c r="S161" t="n">
        <v>312</v>
      </c>
      <c r="U161" t="n">
        <v>364</v>
      </c>
      <c r="V161" t="n">
        <v>334</v>
      </c>
      <c r="W161" t="n">
        <v>331</v>
      </c>
      <c r="X161" t="n">
        <v>328</v>
      </c>
      <c r="Z161" t="n">
        <v>329</v>
      </c>
      <c r="AA161" t="n">
        <v>328</v>
      </c>
      <c r="AB161" t="n">
        <v>4978</v>
      </c>
      <c r="AC161" t="n">
        <v>4927</v>
      </c>
      <c r="AE161" t="n">
        <v>4886</v>
      </c>
      <c r="AF161" t="n">
        <v>4950</v>
      </c>
      <c r="AG161" t="n">
        <v>4914</v>
      </c>
      <c r="AH161" t="n">
        <v>4947</v>
      </c>
      <c r="AJ161" t="n">
        <v>5024</v>
      </c>
      <c r="AK161" t="n">
        <v>4908</v>
      </c>
      <c r="AL161" t="n">
        <v>4887</v>
      </c>
      <c r="AM161" t="n">
        <v>4905</v>
      </c>
      <c r="AO161" t="n">
        <v>4863</v>
      </c>
      <c r="AP161" t="n">
        <v>4754</v>
      </c>
      <c r="AQ161" t="n">
        <v>4674</v>
      </c>
      <c r="AR161" t="n">
        <v>6884</v>
      </c>
      <c r="AT161" t="n">
        <v>6854</v>
      </c>
    </row>
    <row r="162">
      <c r="A162" t="inlineStr">
        <is>
          <t>Real estate</t>
        </is>
      </c>
      <c r="C162" t="inlineStr">
        <is>
          <t>Million</t>
        </is>
      </c>
      <c r="D162" t="inlineStr">
        <is>
          <t>QQQQ</t>
        </is>
      </c>
      <c r="F162" t="n">
        <v>15077</v>
      </c>
      <c r="G162" t="n">
        <v>15864</v>
      </c>
      <c r="H162" t="n">
        <v>15726</v>
      </c>
      <c r="I162" t="n">
        <v>16265</v>
      </c>
      <c r="K162" t="n">
        <v>16298</v>
      </c>
      <c r="L162" t="n">
        <v>16204</v>
      </c>
      <c r="M162" t="n">
        <v>17121</v>
      </c>
      <c r="N162" t="n">
        <v>16727</v>
      </c>
      <c r="P162" t="n">
        <v>16669</v>
      </c>
      <c r="Q162" t="n">
        <v>16792</v>
      </c>
      <c r="R162" t="n">
        <v>16753</v>
      </c>
      <c r="S162" t="n">
        <v>16725</v>
      </c>
      <c r="U162" t="n">
        <v>16973</v>
      </c>
      <c r="V162" t="n">
        <v>17116</v>
      </c>
      <c r="W162" t="n">
        <v>16971</v>
      </c>
      <c r="X162" t="n">
        <v>17423</v>
      </c>
      <c r="Z162" t="n">
        <v>17716</v>
      </c>
      <c r="AA162" t="n">
        <v>17453</v>
      </c>
      <c r="AB162" t="n">
        <v>17482</v>
      </c>
      <c r="AC162" t="n">
        <v>18781</v>
      </c>
      <c r="AE162" t="n">
        <v>18555</v>
      </c>
      <c r="AF162" t="n">
        <v>17825</v>
      </c>
      <c r="AG162" t="n">
        <v>18783</v>
      </c>
      <c r="AH162" t="n">
        <v>19331</v>
      </c>
      <c r="AJ162" t="n">
        <v>19658</v>
      </c>
      <c r="AK162" t="n">
        <v>20108</v>
      </c>
      <c r="AL162" t="n">
        <v>30010</v>
      </c>
      <c r="AM162" t="n">
        <v>32004</v>
      </c>
      <c r="AO162" t="n">
        <v>32682</v>
      </c>
      <c r="AP162" t="n">
        <v>31542</v>
      </c>
      <c r="AQ162" t="n">
        <v>31041</v>
      </c>
    </row>
    <row r="163">
      <c r="A163" t="inlineStr">
        <is>
          <t>Real estate (post restructuring in 2022Q4)</t>
        </is>
      </c>
      <c r="C163" t="inlineStr">
        <is>
          <t>Million</t>
        </is>
      </c>
      <c r="D163" t="inlineStr">
        <is>
          <t>QQQQ</t>
        </is>
      </c>
      <c r="AR163" t="n">
        <v>31868</v>
      </c>
      <c r="AT163" t="n">
        <v>32205</v>
      </c>
    </row>
    <row r="164">
      <c r="A164" t="inlineStr">
        <is>
          <t>Renewable power and transition</t>
        </is>
      </c>
      <c r="C164" t="inlineStr">
        <is>
          <t>Million</t>
        </is>
      </c>
      <c r="D164" t="inlineStr">
        <is>
          <t>QQQQ</t>
        </is>
      </c>
      <c r="F164" t="n">
        <v>4478</v>
      </c>
      <c r="G164" t="n">
        <v>4420</v>
      </c>
      <c r="H164" t="n">
        <v>4018</v>
      </c>
      <c r="I164" t="n">
        <v>4424</v>
      </c>
      <c r="K164" t="n">
        <v>4592</v>
      </c>
      <c r="L164" t="n">
        <v>4991</v>
      </c>
      <c r="M164" t="n">
        <v>4862</v>
      </c>
      <c r="N164" t="n">
        <v>4826</v>
      </c>
      <c r="P164" t="n">
        <v>4812</v>
      </c>
      <c r="Q164" t="n">
        <v>4702</v>
      </c>
      <c r="R164" t="n">
        <v>4873</v>
      </c>
      <c r="S164" t="n">
        <v>4944</v>
      </c>
      <c r="U164" t="n">
        <v>4799</v>
      </c>
      <c r="V164" t="n">
        <v>4549</v>
      </c>
      <c r="W164" t="n">
        <v>4331</v>
      </c>
      <c r="X164" t="n">
        <v>5302</v>
      </c>
      <c r="Z164" t="n">
        <v>5218</v>
      </c>
      <c r="AA164" t="n">
        <v>5072</v>
      </c>
      <c r="AB164" t="n">
        <v>4937</v>
      </c>
      <c r="AC164" t="n">
        <v>5320</v>
      </c>
      <c r="AE164" t="n">
        <v>4789</v>
      </c>
      <c r="AF164" t="n">
        <v>4398</v>
      </c>
      <c r="AG164" t="n">
        <v>4365</v>
      </c>
      <c r="AH164" t="n">
        <v>5154</v>
      </c>
      <c r="AJ164" t="n">
        <v>4565</v>
      </c>
      <c r="AK164" t="n">
        <v>4580</v>
      </c>
      <c r="AL164" t="n">
        <v>4260</v>
      </c>
      <c r="AM164" t="n">
        <v>5264</v>
      </c>
      <c r="AO164" t="n">
        <v>5353</v>
      </c>
      <c r="AP164" t="n">
        <v>5049</v>
      </c>
      <c r="AQ164" t="n">
        <v>4758</v>
      </c>
      <c r="AR164" t="n">
        <v>5274</v>
      </c>
      <c r="AT164" t="n">
        <v>5315</v>
      </c>
    </row>
    <row r="165">
      <c r="A165" t="inlineStr">
        <is>
          <t>Infrastructure</t>
        </is>
      </c>
      <c r="C165" t="inlineStr">
        <is>
          <t>Million</t>
        </is>
      </c>
      <c r="D165" t="inlineStr">
        <is>
          <t>QQQQ</t>
        </is>
      </c>
      <c r="F165" t="n">
        <v>1923</v>
      </c>
      <c r="G165" t="n">
        <v>2182</v>
      </c>
      <c r="H165" t="n">
        <v>2024</v>
      </c>
      <c r="I165" t="n">
        <v>2203</v>
      </c>
      <c r="K165" t="n">
        <v>2294</v>
      </c>
      <c r="L165" t="n">
        <v>2368</v>
      </c>
      <c r="M165" t="n">
        <v>2343</v>
      </c>
      <c r="N165" t="n">
        <v>2697</v>
      </c>
      <c r="P165" t="n">
        <v>2668</v>
      </c>
      <c r="Q165" t="n">
        <v>2571</v>
      </c>
      <c r="R165" t="n">
        <v>2874</v>
      </c>
      <c r="S165" t="n">
        <v>2834</v>
      </c>
      <c r="U165" t="n">
        <v>2846</v>
      </c>
      <c r="V165" t="n">
        <v>2592</v>
      </c>
      <c r="W165" t="n">
        <v>2545</v>
      </c>
      <c r="X165" t="n">
        <v>2887</v>
      </c>
      <c r="Z165" t="n">
        <v>2739</v>
      </c>
      <c r="AA165" t="n">
        <v>2678</v>
      </c>
      <c r="AB165" t="n">
        <v>2617</v>
      </c>
      <c r="AC165" t="n">
        <v>2792</v>
      </c>
      <c r="AE165" t="n">
        <v>2450</v>
      </c>
      <c r="AF165" t="n">
        <v>2336</v>
      </c>
      <c r="AG165" t="n">
        <v>2237</v>
      </c>
      <c r="AH165" t="n">
        <v>2552</v>
      </c>
      <c r="AJ165" t="n">
        <v>2449</v>
      </c>
      <c r="AK165" t="n">
        <v>2323</v>
      </c>
      <c r="AL165" t="n">
        <v>2293</v>
      </c>
      <c r="AM165" t="n">
        <v>3022</v>
      </c>
      <c r="AO165" t="n">
        <v>3010</v>
      </c>
      <c r="AP165" t="n">
        <v>2781</v>
      </c>
      <c r="AQ165" t="n">
        <v>2550</v>
      </c>
      <c r="AR165" t="n">
        <v>2784</v>
      </c>
      <c r="AT165" t="n">
        <v>2649</v>
      </c>
    </row>
    <row r="166">
      <c r="A166" t="inlineStr">
        <is>
          <t>Private equity</t>
        </is>
      </c>
      <c r="C166" t="inlineStr">
        <is>
          <t>Million</t>
        </is>
      </c>
      <c r="D166" t="inlineStr">
        <is>
          <t>QQQQ</t>
        </is>
      </c>
      <c r="F166" t="n">
        <v>1169</v>
      </c>
      <c r="G166" t="n">
        <v>1061</v>
      </c>
      <c r="H166" t="n">
        <v>1117</v>
      </c>
      <c r="I166" t="n">
        <v>1198</v>
      </c>
      <c r="K166" t="n">
        <v>2440</v>
      </c>
      <c r="L166" t="n">
        <v>2508</v>
      </c>
      <c r="M166" t="n">
        <v>2505</v>
      </c>
      <c r="N166" t="n">
        <v>2862</v>
      </c>
      <c r="P166" t="n">
        <v>2891</v>
      </c>
      <c r="Q166" t="n">
        <v>2867</v>
      </c>
      <c r="R166" t="n">
        <v>3285</v>
      </c>
      <c r="S166" t="n">
        <v>4215</v>
      </c>
      <c r="U166" t="n">
        <v>4094</v>
      </c>
      <c r="V166" t="n">
        <v>4204</v>
      </c>
      <c r="W166" t="n">
        <v>4298</v>
      </c>
      <c r="X166" t="n">
        <v>4279</v>
      </c>
      <c r="Z166" t="n">
        <v>4373</v>
      </c>
      <c r="AA166" t="n">
        <v>4743</v>
      </c>
      <c r="AB166" t="n">
        <v>4657</v>
      </c>
      <c r="AC166" t="n">
        <v>4086</v>
      </c>
      <c r="AE166" t="n">
        <v>3544</v>
      </c>
      <c r="AF166" t="n">
        <v>3494</v>
      </c>
      <c r="AG166" t="n">
        <v>3618</v>
      </c>
      <c r="AH166" t="n">
        <v>3965</v>
      </c>
      <c r="AJ166" t="n">
        <v>3780</v>
      </c>
      <c r="AK166" t="n">
        <v>3703</v>
      </c>
      <c r="AL166" t="n">
        <v>3502</v>
      </c>
      <c r="AM166" t="n">
        <v>3565</v>
      </c>
      <c r="AO166" t="n">
        <v>3530</v>
      </c>
      <c r="AP166" t="n">
        <v>3620</v>
      </c>
      <c r="AQ166" t="n">
        <v>3147</v>
      </c>
    </row>
    <row r="167">
      <c r="A167" t="inlineStr">
        <is>
          <t>Private equity (post restructuring in 2022Q4)</t>
        </is>
      </c>
      <c r="C167" t="inlineStr">
        <is>
          <t>Million</t>
        </is>
      </c>
      <c r="D167" t="inlineStr">
        <is>
          <t>QQQQ</t>
        </is>
      </c>
      <c r="AR167" t="n">
        <v>4486</v>
      </c>
      <c r="AT167" t="n">
        <v>4844</v>
      </c>
    </row>
    <row r="168">
      <c r="A168" t="inlineStr">
        <is>
          <t>Residential development</t>
        </is>
      </c>
      <c r="C168" t="inlineStr">
        <is>
          <t>Million</t>
        </is>
      </c>
      <c r="D168" t="inlineStr">
        <is>
          <t>QQQQ</t>
        </is>
      </c>
      <c r="F168" t="n">
        <v>2143</v>
      </c>
      <c r="G168" t="n">
        <v>2404</v>
      </c>
      <c r="H168" t="n">
        <v>2204</v>
      </c>
      <c r="I168" t="n">
        <v>2221</v>
      </c>
      <c r="K168" t="n">
        <v>2433</v>
      </c>
      <c r="L168" t="n">
        <v>2578</v>
      </c>
      <c r="M168" t="n">
        <v>2699</v>
      </c>
      <c r="N168" t="n">
        <v>2679</v>
      </c>
      <c r="P168" t="n">
        <v>2717</v>
      </c>
      <c r="Q168" t="n">
        <v>2749</v>
      </c>
      <c r="R168" t="n">
        <v>2885</v>
      </c>
      <c r="S168" t="n">
        <v>2915</v>
      </c>
      <c r="U168" t="n">
        <v>2768</v>
      </c>
      <c r="V168" t="n">
        <v>2601</v>
      </c>
      <c r="W168" t="n">
        <v>2578</v>
      </c>
      <c r="X168" t="n">
        <v>2606</v>
      </c>
      <c r="Z168" t="n">
        <v>2652</v>
      </c>
      <c r="AA168" t="n">
        <v>2695</v>
      </c>
      <c r="AB168" t="n">
        <v>2703</v>
      </c>
      <c r="AC168" t="n">
        <v>2859</v>
      </c>
      <c r="AE168" t="n">
        <v>2575</v>
      </c>
      <c r="AF168" t="n">
        <v>2503</v>
      </c>
      <c r="AG168" t="n">
        <v>2525</v>
      </c>
      <c r="AH168" t="n">
        <v>2730</v>
      </c>
      <c r="AJ168" t="n">
        <v>2355</v>
      </c>
      <c r="AK168" t="n">
        <v>2452</v>
      </c>
      <c r="AL168" t="n">
        <v>2557</v>
      </c>
      <c r="AM168" t="n">
        <v>2392</v>
      </c>
      <c r="AO168" t="n">
        <v>2160</v>
      </c>
      <c r="AP168" t="n">
        <v>2077</v>
      </c>
      <c r="AQ168" t="n">
        <v>2049</v>
      </c>
    </row>
    <row r="169">
      <c r="A169" t="inlineStr">
        <is>
          <t>Service activities</t>
        </is>
      </c>
      <c r="C169" t="inlineStr">
        <is>
          <t>Million</t>
        </is>
      </c>
      <c r="D169" t="inlineStr">
        <is>
          <t>QQQQ</t>
        </is>
      </c>
      <c r="F169" t="n">
        <v>1268</v>
      </c>
      <c r="G169" t="n">
        <v>1227</v>
      </c>
      <c r="H169" t="n">
        <v>1054</v>
      </c>
      <c r="I169" t="n">
        <v>980</v>
      </c>
    </row>
    <row r="170">
      <c r="A170" t="inlineStr">
        <is>
          <t>Corporate activities</t>
        </is>
      </c>
      <c r="C170" t="inlineStr">
        <is>
          <t>Million</t>
        </is>
      </c>
      <c r="D170" t="inlineStr">
        <is>
          <t>QQQQ</t>
        </is>
      </c>
      <c r="F170" t="n">
        <v>-6926</v>
      </c>
      <c r="G170" t="n">
        <v>-6002</v>
      </c>
      <c r="H170" t="n">
        <v>-6158</v>
      </c>
      <c r="I170" t="n">
        <v>-6051</v>
      </c>
      <c r="K170" t="n">
        <v>-6512</v>
      </c>
      <c r="L170" t="n">
        <v>-7351</v>
      </c>
      <c r="M170" t="n">
        <v>-7435</v>
      </c>
      <c r="N170" t="n">
        <v>-7620</v>
      </c>
      <c r="P170" t="n">
        <v>-7581</v>
      </c>
      <c r="Q170" t="n">
        <v>-7690</v>
      </c>
      <c r="R170" t="n">
        <v>-8019</v>
      </c>
      <c r="S170" t="n">
        <v>-7893</v>
      </c>
      <c r="U170" t="n">
        <v>-7388</v>
      </c>
      <c r="V170" t="n">
        <v>-7015</v>
      </c>
      <c r="W170" t="n">
        <v>-8363</v>
      </c>
      <c r="X170" t="n">
        <v>-7178</v>
      </c>
      <c r="Z170" t="n">
        <v>-6633</v>
      </c>
      <c r="AA170" t="n">
        <v>-6310</v>
      </c>
      <c r="AB170" t="n">
        <v>-7947</v>
      </c>
      <c r="AC170" t="n">
        <v>-7897</v>
      </c>
      <c r="AE170" t="n">
        <v>-8134</v>
      </c>
      <c r="AF170" t="n">
        <v>-7581</v>
      </c>
      <c r="AG170" t="n">
        <v>-7436</v>
      </c>
      <c r="AH170" t="n">
        <v>-6986</v>
      </c>
      <c r="AJ170" t="n">
        <v>-4878</v>
      </c>
      <c r="AK170" t="n">
        <v>-4705</v>
      </c>
      <c r="AL170" t="n">
        <v>-8701</v>
      </c>
      <c r="AM170" t="n">
        <v>-8942</v>
      </c>
      <c r="AO170" t="n">
        <v>-8199</v>
      </c>
      <c r="AP170" t="n">
        <v>-8171</v>
      </c>
      <c r="AQ170" t="n">
        <v>-7818</v>
      </c>
      <c r="AR170" t="n">
        <v>-11688</v>
      </c>
      <c r="AT170" t="n">
        <v>-11907</v>
      </c>
    </row>
    <row r="171">
      <c r="A171" t="inlineStr">
        <is>
          <t>Total segments</t>
        </is>
      </c>
      <c r="C171" t="inlineStr">
        <is>
          <t>Million</t>
        </is>
      </c>
      <c r="D171" t="inlineStr">
        <is>
          <t>QQQQ</t>
        </is>
      </c>
      <c r="AQ171" t="n">
        <v>40401</v>
      </c>
      <c r="AR171" t="n">
        <v>39608</v>
      </c>
      <c r="AT171" t="n">
        <v>39960</v>
      </c>
    </row>
    <row r="172">
      <c r="A172" t="inlineStr">
        <is>
          <t>Total segments-c</t>
        </is>
      </c>
      <c r="AQ172">
        <f>SUM(AQ161:AQ170)</f>
        <v/>
      </c>
      <c r="AR172">
        <f>SUM(AR161:AR170)</f>
        <v/>
      </c>
      <c r="AT172">
        <f>SUM(AT161:AT170)</f>
        <v/>
      </c>
    </row>
    <row r="173">
      <c r="A173" t="inlineStr">
        <is>
          <t>Sum check</t>
        </is>
      </c>
      <c r="AQ173">
        <f>AQ171-AQ172</f>
        <v/>
      </c>
      <c r="AR173">
        <f>AR171-AR172</f>
        <v/>
      </c>
      <c r="AT173">
        <f>AT171-AT172</f>
        <v/>
      </c>
    </row>
    <row r="175">
      <c r="A175" t="inlineStr">
        <is>
          <t>Total</t>
        </is>
      </c>
      <c r="C175" t="inlineStr">
        <is>
          <t>Million</t>
        </is>
      </c>
      <c r="D175" t="inlineStr">
        <is>
          <t>QQQQ</t>
        </is>
      </c>
      <c r="F175" t="n">
        <v>19440</v>
      </c>
      <c r="G175" t="n">
        <v>21467</v>
      </c>
      <c r="H175" t="n">
        <v>20306</v>
      </c>
      <c r="I175" t="n">
        <v>21568</v>
      </c>
      <c r="K175" t="n">
        <v>21882</v>
      </c>
      <c r="L175" t="n">
        <v>21633</v>
      </c>
      <c r="M175" t="n">
        <v>22432</v>
      </c>
      <c r="N175" t="n">
        <v>22499</v>
      </c>
      <c r="P175" t="n">
        <v>22511</v>
      </c>
      <c r="Q175" t="n">
        <v>22329</v>
      </c>
      <c r="R175" t="n">
        <v>22964</v>
      </c>
      <c r="S175" t="n">
        <v>24052</v>
      </c>
      <c r="U175" t="n">
        <v>24456</v>
      </c>
      <c r="V175" t="n">
        <v>24381</v>
      </c>
      <c r="W175" t="n">
        <v>22691</v>
      </c>
      <c r="X175" t="n">
        <v>25647</v>
      </c>
      <c r="Z175" t="n">
        <v>26394</v>
      </c>
      <c r="AA175" t="n">
        <v>26659</v>
      </c>
      <c r="AB175" t="n">
        <v>29427</v>
      </c>
      <c r="AC175" t="n">
        <v>30868</v>
      </c>
      <c r="AE175" t="n">
        <v>28665</v>
      </c>
      <c r="AF175" t="n">
        <v>27925</v>
      </c>
      <c r="AG175" t="n">
        <v>29006</v>
      </c>
      <c r="AH175" t="n">
        <v>31693</v>
      </c>
      <c r="AJ175" t="n">
        <v>32953</v>
      </c>
      <c r="AK175" t="n">
        <v>33369</v>
      </c>
      <c r="AL175" t="n">
        <v>38808</v>
      </c>
      <c r="AM175" t="n">
        <v>42210</v>
      </c>
      <c r="AO175" t="n">
        <v>43399</v>
      </c>
      <c r="AP175" t="n">
        <v>41652</v>
      </c>
      <c r="AQ175" t="n">
        <v>40401</v>
      </c>
      <c r="AR175" t="n">
        <v>39608</v>
      </c>
    </row>
    <row r="176">
      <c r="A176" t="inlineStr">
        <is>
          <t>Total-c</t>
        </is>
      </c>
      <c r="F176">
        <f>SUM(F161:F170)</f>
        <v/>
      </c>
      <c r="G176">
        <f>SUM(G161:G170)</f>
        <v/>
      </c>
      <c r="H176">
        <f>SUM(H161:H170)</f>
        <v/>
      </c>
      <c r="I176">
        <f>SUM(I161:I170)</f>
        <v/>
      </c>
      <c r="K176">
        <f>SUM(K161:K170)</f>
        <v/>
      </c>
      <c r="L176">
        <f>SUM(L161:L170)</f>
        <v/>
      </c>
      <c r="M176">
        <f>SUM(M161:M170)</f>
        <v/>
      </c>
      <c r="N176">
        <f>SUM(N161:N170)</f>
        <v/>
      </c>
      <c r="P176">
        <f>SUM(P161:P170)</f>
        <v/>
      </c>
      <c r="Q176">
        <f>SUM(Q161:Q170)</f>
        <v/>
      </c>
      <c r="R176">
        <f>SUM(R161:R170)</f>
        <v/>
      </c>
      <c r="S176">
        <f>SUM(S161:S170)</f>
        <v/>
      </c>
      <c r="U176">
        <f>SUM(U161:U170)</f>
        <v/>
      </c>
      <c r="V176">
        <f>SUM(V161:V170)</f>
        <v/>
      </c>
      <c r="W176">
        <f>SUM(W161:W170)</f>
        <v/>
      </c>
      <c r="X176">
        <f>SUM(X161:X170)</f>
        <v/>
      </c>
      <c r="Z176">
        <f>SUM(Z161:Z170)</f>
        <v/>
      </c>
      <c r="AA176">
        <f>SUM(AA161:AA170)</f>
        <v/>
      </c>
      <c r="AB176">
        <f>SUM(AB161:AB170)</f>
        <v/>
      </c>
      <c r="AC176">
        <f>SUM(AC161:AC170)</f>
        <v/>
      </c>
      <c r="AE176">
        <f>SUM(AE161:AE170)</f>
        <v/>
      </c>
      <c r="AF176">
        <f>SUM(AF161:AF170)</f>
        <v/>
      </c>
      <c r="AG176">
        <f>SUM(AG161:AG170)</f>
        <v/>
      </c>
      <c r="AH176">
        <f>SUM(AH161:AH170)</f>
        <v/>
      </c>
      <c r="AJ176">
        <f>SUM(AJ161:AJ170)</f>
        <v/>
      </c>
      <c r="AK176">
        <f>SUM(AK161:AK170)</f>
        <v/>
      </c>
      <c r="AL176">
        <f>SUM(AL161:AL170)</f>
        <v/>
      </c>
      <c r="AM176">
        <f>SUM(AM161:AM170)</f>
        <v/>
      </c>
      <c r="AO176">
        <f>SUM(AO161:AO170)</f>
        <v/>
      </c>
      <c r="AP176">
        <f>SUM(AP161:AP170)</f>
        <v/>
      </c>
      <c r="AQ176">
        <f>SUM(AQ161:AQ170)</f>
        <v/>
      </c>
      <c r="AR176">
        <f>SUM(AR161:AR170)</f>
        <v/>
      </c>
    </row>
    <row r="177">
      <c r="A177" t="inlineStr">
        <is>
          <t>Sum check</t>
        </is>
      </c>
      <c r="F177">
        <f>F175-F176</f>
        <v/>
      </c>
      <c r="G177">
        <f>G175-G176</f>
        <v/>
      </c>
      <c r="H177">
        <f>H175-H176</f>
        <v/>
      </c>
      <c r="I177">
        <f>I175-I176</f>
        <v/>
      </c>
      <c r="K177">
        <f>K175-K176</f>
        <v/>
      </c>
      <c r="L177">
        <f>L175-L176</f>
        <v/>
      </c>
      <c r="M177">
        <f>M175-M176</f>
        <v/>
      </c>
      <c r="N177">
        <f>N175-N176</f>
        <v/>
      </c>
      <c r="P177">
        <f>P175-P176</f>
        <v/>
      </c>
      <c r="Q177">
        <f>Q175-Q176</f>
        <v/>
      </c>
      <c r="R177">
        <f>R175-R176</f>
        <v/>
      </c>
      <c r="S177">
        <f>S175-S176</f>
        <v/>
      </c>
      <c r="U177">
        <f>U175-U176</f>
        <v/>
      </c>
      <c r="V177">
        <f>V175-V176</f>
        <v/>
      </c>
      <c r="W177">
        <f>W175-W176</f>
        <v/>
      </c>
      <c r="X177">
        <f>X175-X176</f>
        <v/>
      </c>
      <c r="Z177">
        <f>Z175-Z176</f>
        <v/>
      </c>
      <c r="AA177">
        <f>AA175-AA176</f>
        <v/>
      </c>
      <c r="AB177">
        <f>AB175-AB176</f>
        <v/>
      </c>
      <c r="AC177">
        <f>AC175-AC176</f>
        <v/>
      </c>
      <c r="AE177">
        <f>AE175-AE176</f>
        <v/>
      </c>
      <c r="AF177">
        <f>AF175-AF176</f>
        <v/>
      </c>
      <c r="AG177">
        <f>AG175-AG176</f>
        <v/>
      </c>
      <c r="AH177">
        <f>AH175-AH176</f>
        <v/>
      </c>
      <c r="AJ177">
        <f>AJ175-AJ176</f>
        <v/>
      </c>
      <c r="AK177">
        <f>AK175-AK176</f>
        <v/>
      </c>
      <c r="AL177">
        <f>AL175-AL176</f>
        <v/>
      </c>
      <c r="AM177">
        <f>AM175-AM176</f>
        <v/>
      </c>
      <c r="AO177">
        <f>AO175-AO176</f>
        <v/>
      </c>
      <c r="AP177">
        <f>AP175-AP176</f>
        <v/>
      </c>
      <c r="AQ177">
        <f>AQ175-AQ176</f>
        <v/>
      </c>
      <c r="AR177">
        <f>AR175-AR176</f>
        <v/>
      </c>
    </row>
    <row r="178">
      <c r="A178" t="inlineStr">
        <is>
          <t>Link check</t>
        </is>
      </c>
      <c r="F178">
        <f>F175-F348</f>
        <v/>
      </c>
      <c r="G178">
        <f>G175-G348</f>
        <v/>
      </c>
      <c r="H178">
        <f>H175-H348</f>
        <v/>
      </c>
      <c r="I178">
        <f>I175-I348</f>
        <v/>
      </c>
      <c r="K178">
        <f>K175-K348</f>
        <v/>
      </c>
      <c r="L178">
        <f>L175-L348</f>
        <v/>
      </c>
      <c r="M178">
        <f>M175-M348</f>
        <v/>
      </c>
      <c r="N178">
        <f>N175-N348</f>
        <v/>
      </c>
      <c r="P178">
        <f>P175-P348</f>
        <v/>
      </c>
      <c r="Q178">
        <f>Q175-Q348</f>
        <v/>
      </c>
      <c r="R178">
        <f>R175-R348</f>
        <v/>
      </c>
      <c r="S178">
        <f>S175-S348</f>
        <v/>
      </c>
      <c r="U178">
        <f>U175-U348</f>
        <v/>
      </c>
      <c r="V178">
        <f>V175-V348</f>
        <v/>
      </c>
      <c r="W178">
        <f>W175-W348</f>
        <v/>
      </c>
      <c r="X178">
        <f>X175-X348</f>
        <v/>
      </c>
      <c r="Z178">
        <f>Z175-Z348</f>
        <v/>
      </c>
      <c r="AA178">
        <f>AA175-AA348</f>
        <v/>
      </c>
      <c r="AB178">
        <f>AB175-AB348</f>
        <v/>
      </c>
      <c r="AC178">
        <f>AC175-AC348</f>
        <v/>
      </c>
      <c r="AE178">
        <f>AE175-AE348</f>
        <v/>
      </c>
      <c r="AF178">
        <f>AF175-AF348</f>
        <v/>
      </c>
      <c r="AG178">
        <f>AG175-AG348</f>
        <v/>
      </c>
      <c r="AH178">
        <f>AH175-AH348</f>
        <v/>
      </c>
      <c r="AJ178">
        <f>AJ175-AJ348</f>
        <v/>
      </c>
      <c r="AK178">
        <f>AK175-AK348</f>
        <v/>
      </c>
      <c r="AL178">
        <f>AL175-AL348</f>
        <v/>
      </c>
      <c r="AM178">
        <f>AM175-AM348</f>
        <v/>
      </c>
      <c r="AO178">
        <f>AO175-AO348</f>
        <v/>
      </c>
      <c r="AP178">
        <f>AP175-AP348</f>
        <v/>
      </c>
      <c r="AQ178">
        <f>AQ175-AQ348</f>
        <v/>
      </c>
      <c r="AR178">
        <f>AR175-AR348</f>
        <v/>
      </c>
    </row>
    <row r="180">
      <c r="A180" t="inlineStr">
        <is>
          <t>Reportable segment measures</t>
        </is>
      </c>
    </row>
    <row r="181">
      <c r="A181" t="inlineStr">
        <is>
          <t>Asset management</t>
        </is>
      </c>
    </row>
    <row r="182">
      <c r="A182" t="inlineStr">
        <is>
          <t>External revenues</t>
        </is>
      </c>
      <c r="C182" t="inlineStr">
        <is>
          <t>Million</t>
        </is>
      </c>
      <c r="D182" t="inlineStr">
        <is>
          <t>QQQQ</t>
        </is>
      </c>
      <c r="E182" t="inlineStr">
        <is>
          <t>Yes</t>
        </is>
      </c>
      <c r="F182" t="n">
        <v>61</v>
      </c>
      <c r="G182" t="n">
        <v>72</v>
      </c>
      <c r="H182" t="n">
        <v>69</v>
      </c>
      <c r="J182" t="n">
        <v>249</v>
      </c>
      <c r="K182" t="n">
        <v>94</v>
      </c>
      <c r="L182" t="n">
        <v>39</v>
      </c>
      <c r="M182" t="n">
        <v>46</v>
      </c>
      <c r="O182" t="n">
        <v>348</v>
      </c>
      <c r="P182" t="n">
        <v>37</v>
      </c>
      <c r="Q182" t="n">
        <v>63</v>
      </c>
      <c r="R182" t="n">
        <v>41</v>
      </c>
      <c r="T182" t="n">
        <v>286</v>
      </c>
      <c r="U182" t="n">
        <v>63</v>
      </c>
      <c r="V182" t="n">
        <v>18</v>
      </c>
      <c r="W182" t="n">
        <v>48</v>
      </c>
      <c r="Y182" t="n">
        <v>187</v>
      </c>
      <c r="Z182" t="n">
        <v>46</v>
      </c>
      <c r="AA182" t="n">
        <v>61</v>
      </c>
      <c r="AB182" t="n">
        <v>52</v>
      </c>
      <c r="AD182" t="n">
        <v>271</v>
      </c>
      <c r="AE182" t="n">
        <v>61</v>
      </c>
      <c r="AF182" t="n">
        <v>55</v>
      </c>
      <c r="AG182" t="n">
        <v>61</v>
      </c>
      <c r="AI182" t="n">
        <v>246</v>
      </c>
      <c r="AJ182" t="n">
        <v>77</v>
      </c>
      <c r="AK182" t="n">
        <v>91</v>
      </c>
      <c r="AL182" t="n">
        <v>77</v>
      </c>
      <c r="AN182" t="n">
        <v>306</v>
      </c>
      <c r="AO182" t="n">
        <v>105</v>
      </c>
      <c r="AP182" t="n">
        <v>135</v>
      </c>
      <c r="AQ182" t="n">
        <v>126</v>
      </c>
      <c r="AS182" t="n">
        <v>653</v>
      </c>
      <c r="AT182" t="n">
        <v>126</v>
      </c>
    </row>
    <row r="183">
      <c r="A183" t="inlineStr">
        <is>
          <t>Inter-segment and other revenues</t>
        </is>
      </c>
      <c r="C183" t="inlineStr">
        <is>
          <t>Million</t>
        </is>
      </c>
      <c r="D183" t="inlineStr">
        <is>
          <t>QQQQ</t>
        </is>
      </c>
      <c r="E183" t="inlineStr">
        <is>
          <t>Yes</t>
        </is>
      </c>
      <c r="F183" t="n">
        <v>149</v>
      </c>
      <c r="G183" t="n">
        <v>181</v>
      </c>
      <c r="H183" t="n">
        <v>182</v>
      </c>
      <c r="J183" t="n">
        <v>743</v>
      </c>
      <c r="K183" t="n">
        <v>202</v>
      </c>
      <c r="L183" t="n">
        <v>263</v>
      </c>
      <c r="M183" t="n">
        <v>237</v>
      </c>
      <c r="O183" t="n">
        <v>972</v>
      </c>
      <c r="P183" t="n">
        <v>253</v>
      </c>
      <c r="Q183" t="n">
        <v>290</v>
      </c>
      <c r="R183" t="n">
        <v>286</v>
      </c>
      <c r="T183" t="n">
        <v>1181</v>
      </c>
      <c r="U183" t="n">
        <v>436</v>
      </c>
      <c r="V183" t="n">
        <v>362</v>
      </c>
      <c r="W183" t="n">
        <v>415</v>
      </c>
      <c r="Y183" t="n">
        <v>1760</v>
      </c>
      <c r="Z183" t="n">
        <v>473</v>
      </c>
      <c r="AA183" t="n">
        <v>549</v>
      </c>
      <c r="AB183" t="n">
        <v>475</v>
      </c>
      <c r="AD183" t="n">
        <v>2343</v>
      </c>
      <c r="AE183" t="n">
        <v>745</v>
      </c>
      <c r="AF183" t="n">
        <v>688</v>
      </c>
      <c r="AG183" t="n">
        <v>709</v>
      </c>
      <c r="AI183" t="n">
        <v>3278</v>
      </c>
      <c r="AJ183" t="n">
        <v>1405</v>
      </c>
      <c r="AK183" t="n">
        <v>1134</v>
      </c>
      <c r="AL183" t="n">
        <v>1084</v>
      </c>
      <c r="AN183" t="n">
        <v>4930</v>
      </c>
      <c r="AO183" t="n">
        <v>1163</v>
      </c>
      <c r="AP183" t="n">
        <v>957</v>
      </c>
      <c r="AQ183" t="n">
        <v>1026</v>
      </c>
      <c r="AS183" t="n">
        <v>4289</v>
      </c>
      <c r="AT183" t="n">
        <v>1418</v>
      </c>
    </row>
    <row r="184">
      <c r="A184" t="inlineStr">
        <is>
          <t>Segmented revenues</t>
        </is>
      </c>
      <c r="C184" t="inlineStr">
        <is>
          <t>Million</t>
        </is>
      </c>
      <c r="D184" t="inlineStr">
        <is>
          <t>QQQQ</t>
        </is>
      </c>
      <c r="E184" t="inlineStr">
        <is>
          <t>Yes</t>
        </is>
      </c>
      <c r="F184" t="n">
        <v>210</v>
      </c>
      <c r="G184" t="n">
        <v>253</v>
      </c>
      <c r="H184" t="n">
        <v>251</v>
      </c>
      <c r="J184" t="n">
        <v>992</v>
      </c>
      <c r="K184" t="n">
        <v>296</v>
      </c>
      <c r="L184" t="n">
        <v>302</v>
      </c>
      <c r="M184" t="n">
        <v>283</v>
      </c>
      <c r="O184" t="n">
        <v>1320</v>
      </c>
      <c r="P184" t="n">
        <v>290</v>
      </c>
      <c r="Q184" t="n">
        <v>353</v>
      </c>
      <c r="R184" t="n">
        <v>327</v>
      </c>
      <c r="T184" t="n">
        <v>1467</v>
      </c>
      <c r="U184" t="n">
        <v>499</v>
      </c>
      <c r="V184" t="n">
        <v>380</v>
      </c>
      <c r="W184" t="n">
        <v>463</v>
      </c>
      <c r="Y184" t="n">
        <v>1947</v>
      </c>
      <c r="Z184" t="n">
        <v>519</v>
      </c>
      <c r="AA184" t="n">
        <v>610</v>
      </c>
      <c r="AB184" t="n">
        <v>527</v>
      </c>
      <c r="AD184" t="n">
        <v>2614</v>
      </c>
      <c r="AE184" t="n">
        <v>806</v>
      </c>
      <c r="AF184" t="n">
        <v>743</v>
      </c>
      <c r="AG184" t="n">
        <v>770</v>
      </c>
      <c r="AI184" t="n">
        <v>3524</v>
      </c>
      <c r="AJ184" t="n">
        <v>1482</v>
      </c>
      <c r="AK184" t="n">
        <v>1225</v>
      </c>
      <c r="AL184" t="n">
        <v>1161</v>
      </c>
      <c r="AN184" t="n">
        <v>5236</v>
      </c>
      <c r="AO184" t="n">
        <v>1268</v>
      </c>
      <c r="AP184" t="n">
        <v>1092</v>
      </c>
      <c r="AQ184" t="n">
        <v>1152</v>
      </c>
      <c r="AS184" t="n">
        <v>4942</v>
      </c>
      <c r="AT184" t="n">
        <v>1544</v>
      </c>
    </row>
    <row r="185">
      <c r="A185" t="inlineStr">
        <is>
          <t>Segmented revenues-c</t>
        </is>
      </c>
      <c r="F185">
        <f>SUM(F182:F183)</f>
        <v/>
      </c>
      <c r="G185">
        <f>SUM(G182:G183)</f>
        <v/>
      </c>
      <c r="H185">
        <f>SUM(H182:H183)</f>
        <v/>
      </c>
      <c r="J185">
        <f>SUM(J182:J183)</f>
        <v/>
      </c>
      <c r="K185">
        <f>SUM(K182:K183)</f>
        <v/>
      </c>
      <c r="L185">
        <f>SUM(L182:L183)</f>
        <v/>
      </c>
      <c r="M185">
        <f>SUM(M182:M183)</f>
        <v/>
      </c>
      <c r="O185">
        <f>SUM(O182:O183)</f>
        <v/>
      </c>
      <c r="P185">
        <f>SUM(P182:P183)</f>
        <v/>
      </c>
      <c r="Q185">
        <f>SUM(Q182:Q183)</f>
        <v/>
      </c>
      <c r="R185">
        <f>SUM(R182:R183)</f>
        <v/>
      </c>
      <c r="T185">
        <f>SUM(T182:T183)</f>
        <v/>
      </c>
      <c r="U185">
        <f>SUM(U182:U183)</f>
        <v/>
      </c>
      <c r="V185">
        <f>SUM(V182:V183)</f>
        <v/>
      </c>
      <c r="W185">
        <f>SUM(W182:W183)</f>
        <v/>
      </c>
      <c r="Y185">
        <f>SUM(Y182:Y183)</f>
        <v/>
      </c>
      <c r="Z185">
        <f>SUM(Z182:Z183)</f>
        <v/>
      </c>
      <c r="AA185">
        <f>SUM(AA182:AA183)</f>
        <v/>
      </c>
      <c r="AB185">
        <f>SUM(AB182:AB183)</f>
        <v/>
      </c>
      <c r="AD185">
        <f>SUM(AD182:AD183)</f>
        <v/>
      </c>
      <c r="AE185">
        <f>SUM(AE182:AE183)</f>
        <v/>
      </c>
      <c r="AF185">
        <f>SUM(AF182:AF183)</f>
        <v/>
      </c>
      <c r="AG185">
        <f>SUM(AG182:AG183)</f>
        <v/>
      </c>
      <c r="AI185">
        <f>SUM(AI182:AI183)</f>
        <v/>
      </c>
      <c r="AJ185">
        <f>SUM(AJ182:AJ183)</f>
        <v/>
      </c>
      <c r="AK185">
        <f>SUM(AK182:AK183)</f>
        <v/>
      </c>
      <c r="AL185">
        <f>SUM(AL182:AL183)</f>
        <v/>
      </c>
      <c r="AN185">
        <f>SUM(AN182:AN183)</f>
        <v/>
      </c>
      <c r="AO185">
        <f>SUM(AO182:AO183)</f>
        <v/>
      </c>
      <c r="AP185">
        <f>SUM(AP182:AP183)</f>
        <v/>
      </c>
      <c r="AQ185">
        <f>SUM(AQ182:AQ183)</f>
        <v/>
      </c>
      <c r="AS185">
        <f>SUM(AS182:AS183)</f>
        <v/>
      </c>
      <c r="AT185">
        <f>SUM(AT182:AT183)</f>
        <v/>
      </c>
    </row>
    <row r="186">
      <c r="A186" t="inlineStr">
        <is>
          <t>Sum check</t>
        </is>
      </c>
      <c r="F186">
        <f>F184-F185</f>
        <v/>
      </c>
      <c r="G186">
        <f>G184-G185</f>
        <v/>
      </c>
      <c r="H186">
        <f>H184-H185</f>
        <v/>
      </c>
      <c r="J186">
        <f>J184-J185</f>
        <v/>
      </c>
      <c r="K186">
        <f>K184-K185</f>
        <v/>
      </c>
      <c r="L186">
        <f>L184-L185</f>
        <v/>
      </c>
      <c r="M186">
        <f>M184-M185</f>
        <v/>
      </c>
      <c r="O186">
        <f>O184-O185</f>
        <v/>
      </c>
      <c r="P186">
        <f>P184-P185</f>
        <v/>
      </c>
      <c r="Q186">
        <f>Q184-Q185</f>
        <v/>
      </c>
      <c r="R186">
        <f>R184-R185</f>
        <v/>
      </c>
      <c r="T186">
        <f>T184-T185</f>
        <v/>
      </c>
      <c r="U186">
        <f>U184-U185</f>
        <v/>
      </c>
      <c r="V186">
        <f>V184-V185</f>
        <v/>
      </c>
      <c r="W186">
        <f>W184-W185</f>
        <v/>
      </c>
      <c r="Y186">
        <f>Y184-Y185</f>
        <v/>
      </c>
      <c r="Z186">
        <f>Z184-Z185</f>
        <v/>
      </c>
      <c r="AA186">
        <f>AA184-AA185</f>
        <v/>
      </c>
      <c r="AB186">
        <f>AB184-AB185</f>
        <v/>
      </c>
      <c r="AD186">
        <f>AD184-AD185</f>
        <v/>
      </c>
      <c r="AE186">
        <f>AE184-AE185</f>
        <v/>
      </c>
      <c r="AF186">
        <f>AF184-AF185</f>
        <v/>
      </c>
      <c r="AG186">
        <f>AG184-AG185</f>
        <v/>
      </c>
      <c r="AI186">
        <f>AI184-AI185</f>
        <v/>
      </c>
      <c r="AJ186">
        <f>AJ184-AJ185</f>
        <v/>
      </c>
      <c r="AK186">
        <f>AK184-AK185</f>
        <v/>
      </c>
      <c r="AL186">
        <f>AL184-AL185</f>
        <v/>
      </c>
      <c r="AN186">
        <f>AN184-AN185</f>
        <v/>
      </c>
      <c r="AO186">
        <f>AO184-AO185</f>
        <v/>
      </c>
      <c r="AP186">
        <f>AP184-AP185</f>
        <v/>
      </c>
      <c r="AQ186">
        <f>AQ184-AQ185</f>
        <v/>
      </c>
      <c r="AS186">
        <f>AS184-AS185</f>
        <v/>
      </c>
      <c r="AT186">
        <f>AT184-AT185</f>
        <v/>
      </c>
    </row>
    <row r="187">
      <c r="A187" t="inlineStr">
        <is>
          <t>Link check</t>
        </is>
      </c>
      <c r="K187">
        <f>K184-K2310</f>
        <v/>
      </c>
      <c r="L187">
        <f>L184-L2310</f>
        <v/>
      </c>
      <c r="M187">
        <f>M184-M2310</f>
        <v/>
      </c>
      <c r="O187">
        <f>O184-O2310</f>
        <v/>
      </c>
      <c r="P187">
        <f>P184-P2310</f>
        <v/>
      </c>
      <c r="Q187">
        <f>Q184-Q2310</f>
        <v/>
      </c>
      <c r="R187">
        <f>R184-R2310</f>
        <v/>
      </c>
      <c r="T187">
        <f>T184-T2310</f>
        <v/>
      </c>
      <c r="U187">
        <f>U184-U2310</f>
        <v/>
      </c>
      <c r="V187">
        <f>V184-V2310</f>
        <v/>
      </c>
      <c r="W187">
        <f>W184-W2310</f>
        <v/>
      </c>
      <c r="Y187">
        <f>Y184-Y2310</f>
        <v/>
      </c>
      <c r="Z187">
        <f>Z184-Z2310</f>
        <v/>
      </c>
      <c r="AA187">
        <f>AA184-AA2310</f>
        <v/>
      </c>
      <c r="AB187">
        <f>AB184-AB2310</f>
        <v/>
      </c>
      <c r="AD187">
        <f>AD184-AD2310</f>
        <v/>
      </c>
      <c r="AE187">
        <f>AE184-AE2310</f>
        <v/>
      </c>
      <c r="AF187">
        <f>AF184-AF2310</f>
        <v/>
      </c>
      <c r="AG187">
        <f>AG184-AG2310</f>
        <v/>
      </c>
      <c r="AI187">
        <f>AI184-AI2310</f>
        <v/>
      </c>
      <c r="AJ187">
        <f>AJ184-AJ2310</f>
        <v/>
      </c>
      <c r="AK187">
        <f>AK184-AK2310</f>
        <v/>
      </c>
      <c r="AL187">
        <f>AL184-AL2310</f>
        <v/>
      </c>
      <c r="AN187">
        <f>AN184-AN2310</f>
        <v/>
      </c>
      <c r="AO187">
        <f>AO184-AO2310</f>
        <v/>
      </c>
      <c r="AP187">
        <f>AP184-AP2310</f>
        <v/>
      </c>
      <c r="AQ187">
        <f>AQ184-AQ2310</f>
        <v/>
      </c>
      <c r="AS187">
        <f>AS184-AS2310</f>
        <v/>
      </c>
    </row>
    <row r="189">
      <c r="A189" t="inlineStr">
        <is>
          <t>FFO from equity accounted investments</t>
        </is>
      </c>
      <c r="C189" t="inlineStr">
        <is>
          <t>Million</t>
        </is>
      </c>
      <c r="D189" t="inlineStr">
        <is>
          <t>QQQQ</t>
        </is>
      </c>
      <c r="E189" t="inlineStr">
        <is>
          <t>Yes</t>
        </is>
      </c>
      <c r="AD189" t="n">
        <v>43</v>
      </c>
      <c r="AE189" t="n">
        <v>52</v>
      </c>
      <c r="AF189" t="n">
        <v>67</v>
      </c>
      <c r="AG189" t="n">
        <v>52</v>
      </c>
      <c r="AI189" t="n">
        <v>277</v>
      </c>
      <c r="AJ189" t="n">
        <v>237</v>
      </c>
      <c r="AK189" t="n">
        <v>74</v>
      </c>
      <c r="AL189" t="n">
        <v>112</v>
      </c>
      <c r="AN189" t="n">
        <v>558</v>
      </c>
      <c r="AO189" t="n">
        <v>125</v>
      </c>
      <c r="AP189" t="n">
        <v>87</v>
      </c>
      <c r="AQ189" t="n">
        <v>62</v>
      </c>
      <c r="AS189" t="n">
        <v>346</v>
      </c>
    </row>
    <row r="190">
      <c r="A190" t="inlineStr">
        <is>
          <t>FFO</t>
        </is>
      </c>
      <c r="C190" t="inlineStr">
        <is>
          <t>Million</t>
        </is>
      </c>
      <c r="D190" t="inlineStr">
        <is>
          <t>QQQQ</t>
        </is>
      </c>
      <c r="E190" t="inlineStr">
        <is>
          <t>Yes</t>
        </is>
      </c>
      <c r="F190" t="n">
        <v>110</v>
      </c>
      <c r="G190" t="n">
        <v>142</v>
      </c>
      <c r="H190" t="n">
        <v>141</v>
      </c>
      <c r="J190" t="n">
        <v>551</v>
      </c>
      <c r="K190" t="n">
        <v>185</v>
      </c>
      <c r="L190" t="n">
        <v>191</v>
      </c>
      <c r="M190" t="n">
        <v>178</v>
      </c>
      <c r="O190" t="n">
        <v>866</v>
      </c>
      <c r="P190" t="n">
        <v>166</v>
      </c>
      <c r="Q190" t="n">
        <v>231</v>
      </c>
      <c r="R190" t="n">
        <v>211</v>
      </c>
      <c r="T190" t="n">
        <v>970</v>
      </c>
      <c r="U190" t="n">
        <v>363</v>
      </c>
      <c r="V190" t="n">
        <v>241</v>
      </c>
      <c r="W190" t="n">
        <v>320</v>
      </c>
      <c r="Y190" t="n">
        <v>1317</v>
      </c>
      <c r="Z190" t="n">
        <v>323</v>
      </c>
      <c r="AA190" t="n">
        <v>400</v>
      </c>
      <c r="AB190" t="n">
        <v>345</v>
      </c>
      <c r="AD190" t="n">
        <v>1597</v>
      </c>
      <c r="AE190" t="n">
        <v>380</v>
      </c>
      <c r="AF190" t="n">
        <v>355</v>
      </c>
      <c r="AG190" t="n">
        <v>399</v>
      </c>
      <c r="AI190" t="n">
        <v>1776</v>
      </c>
      <c r="AJ190" t="n">
        <v>636</v>
      </c>
      <c r="AK190" t="n">
        <v>688</v>
      </c>
      <c r="AL190" t="n">
        <v>597</v>
      </c>
      <c r="AN190" t="n">
        <v>2614</v>
      </c>
      <c r="AO190" t="n">
        <v>629</v>
      </c>
      <c r="AP190" t="n">
        <v>573</v>
      </c>
      <c r="AQ190" t="n">
        <v>630</v>
      </c>
      <c r="AS190" t="n">
        <v>2518</v>
      </c>
    </row>
    <row r="191">
      <c r="A191" t="inlineStr">
        <is>
          <t>DE</t>
        </is>
      </c>
      <c r="C191" t="inlineStr">
        <is>
          <t>Million</t>
        </is>
      </c>
      <c r="D191" t="inlineStr">
        <is>
          <t>QQQQ</t>
        </is>
      </c>
      <c r="AO191" t="n">
        <v>619</v>
      </c>
      <c r="AT191" t="n">
        <v>628</v>
      </c>
    </row>
    <row r="192">
      <c r="A192" t="inlineStr">
        <is>
          <t>Common equity</t>
        </is>
      </c>
      <c r="C192" t="inlineStr">
        <is>
          <t>Million</t>
        </is>
      </c>
      <c r="D192" t="inlineStr">
        <is>
          <t>QQQQ</t>
        </is>
      </c>
      <c r="F192" t="n">
        <v>308</v>
      </c>
      <c r="G192" t="n">
        <v>311</v>
      </c>
      <c r="H192" t="n">
        <v>321</v>
      </c>
      <c r="I192" t="n">
        <v>328</v>
      </c>
      <c r="K192" t="n">
        <v>337</v>
      </c>
      <c r="L192" t="n">
        <v>335</v>
      </c>
      <c r="M192" t="n">
        <v>337</v>
      </c>
      <c r="N192" t="n">
        <v>328</v>
      </c>
      <c r="P192" t="n">
        <v>335</v>
      </c>
      <c r="Q192" t="n">
        <v>338</v>
      </c>
      <c r="R192" t="n">
        <v>313</v>
      </c>
      <c r="S192" t="n">
        <v>312</v>
      </c>
      <c r="U192" t="n">
        <v>364</v>
      </c>
      <c r="V192" t="n">
        <v>334</v>
      </c>
      <c r="W192" t="n">
        <v>331</v>
      </c>
      <c r="X192" t="n">
        <v>328</v>
      </c>
      <c r="Z192" t="n">
        <v>329</v>
      </c>
      <c r="AA192" t="n">
        <v>328</v>
      </c>
      <c r="AB192" t="n">
        <v>4978</v>
      </c>
      <c r="AC192" t="n">
        <v>4927</v>
      </c>
      <c r="AE192" t="n">
        <v>4886</v>
      </c>
      <c r="AF192" t="n">
        <v>4950</v>
      </c>
      <c r="AG192" t="n">
        <v>4914</v>
      </c>
      <c r="AH192" t="n">
        <v>4947</v>
      </c>
      <c r="AJ192" t="n">
        <v>5024</v>
      </c>
      <c r="AK192" t="n">
        <v>4908</v>
      </c>
      <c r="AL192" t="n">
        <v>4887</v>
      </c>
      <c r="AM192" t="n">
        <v>4905</v>
      </c>
      <c r="AO192" t="n">
        <v>4863</v>
      </c>
      <c r="AP192" t="n">
        <v>4754</v>
      </c>
      <c r="AQ192" t="n">
        <v>4674</v>
      </c>
      <c r="AR192" t="n">
        <v>6884</v>
      </c>
      <c r="AT192" t="n">
        <v>6854</v>
      </c>
    </row>
    <row r="193">
      <c r="A193" t="inlineStr">
        <is>
          <t>Equity accounted investments</t>
        </is>
      </c>
      <c r="C193" t="inlineStr">
        <is>
          <t>Million</t>
        </is>
      </c>
      <c r="D193" t="inlineStr">
        <is>
          <t>QQQQ</t>
        </is>
      </c>
      <c r="AB193" t="n">
        <v>4654</v>
      </c>
      <c r="AC193" t="n">
        <v>4599</v>
      </c>
      <c r="AE193" t="n">
        <v>4572</v>
      </c>
      <c r="AF193" t="n">
        <v>4548</v>
      </c>
      <c r="AG193" t="n">
        <v>4505</v>
      </c>
      <c r="AH193" t="n">
        <v>4530</v>
      </c>
      <c r="AJ193" t="n">
        <v>4609</v>
      </c>
      <c r="AK193" t="n">
        <v>4495</v>
      </c>
      <c r="AL193" t="n">
        <v>4478</v>
      </c>
      <c r="AM193" t="n">
        <v>4496</v>
      </c>
      <c r="AO193" t="n">
        <v>4450</v>
      </c>
      <c r="AP193" t="n">
        <v>4351</v>
      </c>
      <c r="AQ193" t="n">
        <v>4279</v>
      </c>
      <c r="AR193" t="n">
        <v>4664</v>
      </c>
    </row>
    <row r="194">
      <c r="A194" t="inlineStr">
        <is>
          <t>Additions to non-current assets</t>
        </is>
      </c>
      <c r="C194" t="inlineStr">
        <is>
          <t>Million</t>
        </is>
      </c>
      <c r="D194" t="inlineStr">
        <is>
          <t>QQQQ</t>
        </is>
      </c>
      <c r="AB194" t="n">
        <v>4654</v>
      </c>
      <c r="AD194" t="n">
        <v>4654</v>
      </c>
      <c r="AF194" t="n">
        <v>64</v>
      </c>
      <c r="AI194" t="n">
        <v>64</v>
      </c>
    </row>
    <row r="196">
      <c r="A196" t="inlineStr">
        <is>
          <t>Corporate activities</t>
        </is>
      </c>
    </row>
    <row r="197">
      <c r="A197" t="inlineStr">
        <is>
          <t>External revenues</t>
        </is>
      </c>
      <c r="C197" t="inlineStr">
        <is>
          <t>Million</t>
        </is>
      </c>
      <c r="D197" t="inlineStr">
        <is>
          <t>QQQQ</t>
        </is>
      </c>
      <c r="E197" t="inlineStr">
        <is>
          <t>Yes</t>
        </is>
      </c>
      <c r="F197" t="n">
        <v>60</v>
      </c>
      <c r="G197" t="n">
        <v>20</v>
      </c>
      <c r="H197" t="n">
        <v>-9</v>
      </c>
      <c r="J197" t="n">
        <v>50</v>
      </c>
      <c r="K197" t="n">
        <v>46</v>
      </c>
      <c r="L197" t="n">
        <v>64</v>
      </c>
      <c r="M197" t="n">
        <v>33</v>
      </c>
      <c r="O197" t="n">
        <v>229</v>
      </c>
      <c r="P197" t="n">
        <v>49</v>
      </c>
      <c r="Q197" t="n">
        <v>73</v>
      </c>
      <c r="R197" t="n">
        <v>103</v>
      </c>
      <c r="T197" t="n">
        <v>362</v>
      </c>
      <c r="U197" t="n">
        <v>66</v>
      </c>
      <c r="V197" t="n">
        <v>58</v>
      </c>
      <c r="W197" t="n">
        <v>65</v>
      </c>
      <c r="Y197" t="n">
        <v>234</v>
      </c>
      <c r="Z197" t="n">
        <v>226</v>
      </c>
      <c r="AA197" t="n">
        <v>137</v>
      </c>
      <c r="AB197" t="n">
        <v>-19</v>
      </c>
      <c r="AD197" t="n">
        <v>508</v>
      </c>
      <c r="AE197" t="n">
        <v>107</v>
      </c>
      <c r="AF197" t="n">
        <v>101</v>
      </c>
      <c r="AG197" t="n">
        <v>199</v>
      </c>
      <c r="AI197" t="n">
        <v>872</v>
      </c>
      <c r="AJ197" t="n">
        <v>86</v>
      </c>
      <c r="AK197" t="n">
        <v>94</v>
      </c>
      <c r="AL197" t="n">
        <v>-8</v>
      </c>
      <c r="AN197" t="n">
        <v>169</v>
      </c>
      <c r="AO197" t="n">
        <v>38</v>
      </c>
      <c r="AP197" t="n">
        <v>64</v>
      </c>
      <c r="AQ197" t="n">
        <v>66</v>
      </c>
      <c r="AS197" t="n">
        <v>166</v>
      </c>
      <c r="AT197" t="n">
        <v>56</v>
      </c>
    </row>
    <row r="198">
      <c r="A198" t="inlineStr">
        <is>
          <t>Inter-segment and other revenues</t>
        </is>
      </c>
      <c r="C198" t="inlineStr">
        <is>
          <t>Million</t>
        </is>
      </c>
      <c r="D198" t="inlineStr">
        <is>
          <t>QQQQ</t>
        </is>
      </c>
      <c r="E198" t="inlineStr">
        <is>
          <t>Yes</t>
        </is>
      </c>
      <c r="F198" t="n">
        <v>6</v>
      </c>
      <c r="G198" t="n">
        <v>7</v>
      </c>
      <c r="H198" t="n">
        <v>9</v>
      </c>
      <c r="J198" t="n">
        <v>28</v>
      </c>
      <c r="K198" t="n">
        <v>6</v>
      </c>
      <c r="O198" t="n">
        <v>6</v>
      </c>
      <c r="U198" t="n">
        <v>-13</v>
      </c>
      <c r="V198" t="n">
        <v>-11</v>
      </c>
      <c r="W198" t="n">
        <v>-11</v>
      </c>
      <c r="Y198" t="n">
        <v>-46</v>
      </c>
      <c r="Z198" t="n">
        <v>-8</v>
      </c>
      <c r="AA198" t="n">
        <v>-15</v>
      </c>
      <c r="AB198" t="n">
        <v>-9</v>
      </c>
      <c r="AD198" t="n">
        <v>-49</v>
      </c>
      <c r="AE198" t="n">
        <v>-4</v>
      </c>
      <c r="AF198" t="n">
        <v>-13</v>
      </c>
      <c r="AG198" t="n">
        <v>-2</v>
      </c>
      <c r="AI198" t="n">
        <v>-1</v>
      </c>
      <c r="AJ198" t="n">
        <v>-1</v>
      </c>
      <c r="AK198" t="n">
        <v>-6</v>
      </c>
      <c r="AL198" t="n">
        <v>-7</v>
      </c>
      <c r="AN198" t="n">
        <v>-18</v>
      </c>
      <c r="AO198" t="n">
        <v>1</v>
      </c>
      <c r="AP198" t="n">
        <v>-71</v>
      </c>
      <c r="AQ198" t="n">
        <v>32</v>
      </c>
      <c r="AS198" t="n">
        <v>-41</v>
      </c>
    </row>
    <row r="199">
      <c r="A199" t="inlineStr">
        <is>
          <t>Segmented revenues</t>
        </is>
      </c>
      <c r="C199" t="inlineStr">
        <is>
          <t>Million</t>
        </is>
      </c>
      <c r="D199" t="inlineStr">
        <is>
          <t>QQQQ</t>
        </is>
      </c>
      <c r="E199" t="inlineStr">
        <is>
          <t>Yes</t>
        </is>
      </c>
      <c r="F199" t="n">
        <v>66</v>
      </c>
      <c r="G199" t="n">
        <v>27</v>
      </c>
      <c r="H199" t="n">
        <v>0</v>
      </c>
      <c r="J199" t="n">
        <v>78</v>
      </c>
      <c r="K199" t="n">
        <v>52</v>
      </c>
      <c r="L199" t="n">
        <v>64</v>
      </c>
      <c r="M199" t="n">
        <v>33</v>
      </c>
      <c r="O199" t="n">
        <v>235</v>
      </c>
      <c r="P199" t="n">
        <v>49</v>
      </c>
      <c r="Q199" t="n">
        <v>73</v>
      </c>
      <c r="R199" t="n">
        <v>103</v>
      </c>
      <c r="T199" t="n">
        <v>362</v>
      </c>
      <c r="U199" t="n">
        <v>53</v>
      </c>
      <c r="V199" t="n">
        <v>47</v>
      </c>
      <c r="W199" t="n">
        <v>54</v>
      </c>
      <c r="Y199" t="n">
        <v>188</v>
      </c>
      <c r="Z199" t="n">
        <v>218</v>
      </c>
      <c r="AA199" t="n">
        <v>122</v>
      </c>
      <c r="AB199" t="n">
        <v>-28</v>
      </c>
      <c r="AD199" t="n">
        <v>459</v>
      </c>
      <c r="AE199" t="n">
        <v>103</v>
      </c>
      <c r="AF199" t="n">
        <v>88</v>
      </c>
      <c r="AG199" t="n">
        <v>197</v>
      </c>
      <c r="AI199" t="n">
        <v>871</v>
      </c>
      <c r="AJ199" t="n">
        <v>85</v>
      </c>
      <c r="AK199" t="n">
        <v>88</v>
      </c>
      <c r="AL199" t="n">
        <v>-15</v>
      </c>
      <c r="AN199" t="n">
        <v>151</v>
      </c>
      <c r="AO199" t="n">
        <v>39</v>
      </c>
      <c r="AP199" t="n">
        <v>-7</v>
      </c>
      <c r="AQ199" t="n">
        <v>98</v>
      </c>
      <c r="AS199" t="n">
        <v>125</v>
      </c>
      <c r="AT199" t="n">
        <v>56</v>
      </c>
    </row>
    <row r="200">
      <c r="A200" t="inlineStr">
        <is>
          <t>Segmented revenues-c</t>
        </is>
      </c>
      <c r="F200">
        <f>SUM(F197:F198)</f>
        <v/>
      </c>
      <c r="G200">
        <f>SUM(G197:G198)</f>
        <v/>
      </c>
      <c r="H200">
        <f>SUM(H197:H198)</f>
        <v/>
      </c>
      <c r="J200">
        <f>SUM(J197:J198)</f>
        <v/>
      </c>
      <c r="K200">
        <f>SUM(K197:K198)</f>
        <v/>
      </c>
      <c r="L200">
        <f>SUM(L197:L198)</f>
        <v/>
      </c>
      <c r="M200">
        <f>SUM(M197:M198)</f>
        <v/>
      </c>
      <c r="O200">
        <f>SUM(O197:O198)</f>
        <v/>
      </c>
      <c r="P200">
        <f>SUM(P197:P198)</f>
        <v/>
      </c>
      <c r="Q200">
        <f>SUM(Q197:Q198)</f>
        <v/>
      </c>
      <c r="R200">
        <f>SUM(R197:R198)</f>
        <v/>
      </c>
      <c r="T200">
        <f>SUM(T197:T198)</f>
        <v/>
      </c>
      <c r="U200">
        <f>SUM(U197:U198)</f>
        <v/>
      </c>
      <c r="V200">
        <f>SUM(V197:V198)</f>
        <v/>
      </c>
      <c r="W200">
        <f>SUM(W197:W198)</f>
        <v/>
      </c>
      <c r="Y200">
        <f>SUM(Y197:Y198)</f>
        <v/>
      </c>
      <c r="Z200">
        <f>SUM(Z197:Z198)</f>
        <v/>
      </c>
      <c r="AA200">
        <f>SUM(AA197:AA198)</f>
        <v/>
      </c>
      <c r="AB200">
        <f>SUM(AB197:AB198)</f>
        <v/>
      </c>
      <c r="AD200">
        <f>SUM(AD197:AD198)</f>
        <v/>
      </c>
      <c r="AE200">
        <f>SUM(AE197:AE198)</f>
        <v/>
      </c>
      <c r="AF200">
        <f>SUM(AF197:AF198)</f>
        <v/>
      </c>
      <c r="AG200">
        <f>SUM(AG197:AG198)</f>
        <v/>
      </c>
      <c r="AI200">
        <f>SUM(AI197:AI198)</f>
        <v/>
      </c>
      <c r="AJ200">
        <f>SUM(AJ197:AJ198)</f>
        <v/>
      </c>
      <c r="AK200">
        <f>SUM(AK197:AK198)</f>
        <v/>
      </c>
      <c r="AL200">
        <f>SUM(AL197:AL198)</f>
        <v/>
      </c>
      <c r="AN200">
        <f>SUM(AN197:AN198)</f>
        <v/>
      </c>
      <c r="AO200">
        <f>SUM(AO197:AO198)</f>
        <v/>
      </c>
      <c r="AP200">
        <f>SUM(AP197:AP198)</f>
        <v/>
      </c>
      <c r="AQ200">
        <f>SUM(AQ197:AQ198)</f>
        <v/>
      </c>
      <c r="AS200">
        <f>SUM(AS197:AS198)</f>
        <v/>
      </c>
      <c r="AT200">
        <f>SUM(AT197:AT198)</f>
        <v/>
      </c>
    </row>
    <row r="201">
      <c r="A201" t="inlineStr">
        <is>
          <t>Sum check</t>
        </is>
      </c>
      <c r="F201">
        <f>F199-F200</f>
        <v/>
      </c>
      <c r="G201">
        <f>G199-G200</f>
        <v/>
      </c>
      <c r="H201">
        <f>H199-H200</f>
        <v/>
      </c>
      <c r="J201">
        <f>J199-J200</f>
        <v/>
      </c>
      <c r="K201">
        <f>K199-K200</f>
        <v/>
      </c>
      <c r="L201">
        <f>L199-L200</f>
        <v/>
      </c>
      <c r="M201">
        <f>M199-M200</f>
        <v/>
      </c>
      <c r="O201">
        <f>O199-O200</f>
        <v/>
      </c>
      <c r="P201">
        <f>P199-P200</f>
        <v/>
      </c>
      <c r="Q201">
        <f>Q199-Q200</f>
        <v/>
      </c>
      <c r="R201">
        <f>R199-R200</f>
        <v/>
      </c>
      <c r="T201">
        <f>T199-T200</f>
        <v/>
      </c>
      <c r="U201">
        <f>U199-U200</f>
        <v/>
      </c>
      <c r="V201">
        <f>V199-V200</f>
        <v/>
      </c>
      <c r="W201">
        <f>W199-W200</f>
        <v/>
      </c>
      <c r="Y201">
        <f>Y199-Y200</f>
        <v/>
      </c>
      <c r="Z201">
        <f>Z199-Z200</f>
        <v/>
      </c>
      <c r="AA201">
        <f>AA199-AA200</f>
        <v/>
      </c>
      <c r="AB201">
        <f>AB199-AB200</f>
        <v/>
      </c>
      <c r="AD201">
        <f>AD199-AD200</f>
        <v/>
      </c>
      <c r="AE201">
        <f>AE199-AE200</f>
        <v/>
      </c>
      <c r="AF201">
        <f>AF199-AF200</f>
        <v/>
      </c>
      <c r="AG201">
        <f>AG199-AG200</f>
        <v/>
      </c>
      <c r="AI201">
        <f>AI199-AI200</f>
        <v/>
      </c>
      <c r="AJ201">
        <f>AJ199-AJ200</f>
        <v/>
      </c>
      <c r="AK201">
        <f>AK199-AK200</f>
        <v/>
      </c>
      <c r="AL201">
        <f>AL199-AL200</f>
        <v/>
      </c>
      <c r="AN201">
        <f>AN199-AN200</f>
        <v/>
      </c>
      <c r="AO201">
        <f>AO199-AO200</f>
        <v/>
      </c>
      <c r="AP201">
        <f>AP199-AP200</f>
        <v/>
      </c>
      <c r="AQ201">
        <f>AQ199-AQ200</f>
        <v/>
      </c>
      <c r="AS201">
        <f>AS199-AS200</f>
        <v/>
      </c>
      <c r="AT201">
        <f>AT199-AT200</f>
        <v/>
      </c>
    </row>
    <row r="202">
      <c r="A202" t="inlineStr">
        <is>
          <t>Link check</t>
        </is>
      </c>
      <c r="K202">
        <f>K199-K765</f>
        <v/>
      </c>
      <c r="L202">
        <f>L199-L765</f>
        <v/>
      </c>
      <c r="M202">
        <f>M199-M765</f>
        <v/>
      </c>
      <c r="O202">
        <f>O199-O765</f>
        <v/>
      </c>
      <c r="P202">
        <f>P199-P765</f>
        <v/>
      </c>
      <c r="Q202">
        <f>Q199-Q765</f>
        <v/>
      </c>
      <c r="R202">
        <f>R199-R765</f>
        <v/>
      </c>
      <c r="T202">
        <f>T199-T765</f>
        <v/>
      </c>
      <c r="U202">
        <f>U199-U765</f>
        <v/>
      </c>
      <c r="V202">
        <f>V199-V765</f>
        <v/>
      </c>
      <c r="W202">
        <f>W199-W765</f>
        <v/>
      </c>
      <c r="Y202">
        <f>Y199-Y765</f>
        <v/>
      </c>
      <c r="Z202">
        <f>Z199-Z765</f>
        <v/>
      </c>
      <c r="AA202">
        <f>AA199-AA765</f>
        <v/>
      </c>
      <c r="AB202">
        <f>AB199-AB765</f>
        <v/>
      </c>
      <c r="AD202">
        <f>AD199-AD765</f>
        <v/>
      </c>
      <c r="AE202">
        <f>AE199-AE765</f>
        <v/>
      </c>
      <c r="AF202">
        <f>AF199-AF765</f>
        <v/>
      </c>
      <c r="AG202">
        <f>AG199-AG765</f>
        <v/>
      </c>
      <c r="AI202">
        <f>AI199-AI765</f>
        <v/>
      </c>
      <c r="AJ202">
        <f>AJ199-AJ765</f>
        <v/>
      </c>
      <c r="AK202">
        <f>AK199-AK765</f>
        <v/>
      </c>
      <c r="AL202">
        <f>AL199-AL765</f>
        <v/>
      </c>
      <c r="AN202">
        <f>AN199-AN765</f>
        <v/>
      </c>
      <c r="AO202">
        <f>AO199-AO765</f>
        <v/>
      </c>
      <c r="AP202">
        <f>AP199-AP765</f>
        <v/>
      </c>
      <c r="AQ202">
        <f>AQ199-AQ765</f>
        <v/>
      </c>
      <c r="AS202">
        <f>AS199-AS765</f>
        <v/>
      </c>
    </row>
    <row r="204">
      <c r="A204" t="inlineStr">
        <is>
          <t>Segment equity accounted income</t>
        </is>
      </c>
      <c r="C204" t="inlineStr">
        <is>
          <t>Million</t>
        </is>
      </c>
      <c r="D204" t="inlineStr">
        <is>
          <t>QQQQ</t>
        </is>
      </c>
      <c r="E204" t="inlineStr">
        <is>
          <t>Yes</t>
        </is>
      </c>
      <c r="F204" t="n">
        <v>1</v>
      </c>
      <c r="G204" t="n">
        <v>-2</v>
      </c>
      <c r="H204" t="n">
        <v>-2</v>
      </c>
      <c r="J204" t="n">
        <v>-5</v>
      </c>
      <c r="K204" t="n">
        <v>1</v>
      </c>
      <c r="L204" t="n">
        <v>-6</v>
      </c>
      <c r="M204" t="n">
        <v>3</v>
      </c>
      <c r="O204" t="n">
        <v>-6</v>
      </c>
      <c r="P204" t="n">
        <v>12</v>
      </c>
      <c r="Q204" t="n">
        <v>-8</v>
      </c>
      <c r="R204" t="n">
        <v>4</v>
      </c>
      <c r="T204" t="n">
        <v>8</v>
      </c>
      <c r="U204" t="n">
        <v>-3</v>
      </c>
      <c r="V204" t="n">
        <v>3</v>
      </c>
      <c r="Y204" t="n">
        <v>-6</v>
      </c>
      <c r="Z204" t="n">
        <v>7</v>
      </c>
      <c r="AA204" t="n">
        <v>3</v>
      </c>
      <c r="AB204" t="n">
        <v>1</v>
      </c>
      <c r="AD204" t="n">
        <v>14</v>
      </c>
      <c r="AE204" t="n">
        <v>-19</v>
      </c>
      <c r="AF204" t="n">
        <v>-5</v>
      </c>
      <c r="AG204" t="n">
        <v>-8</v>
      </c>
      <c r="AI204" t="n">
        <v>-17</v>
      </c>
      <c r="AJ204" t="n">
        <v>15</v>
      </c>
      <c r="AK204" t="n">
        <v>8</v>
      </c>
      <c r="AL204" t="n">
        <v>21</v>
      </c>
      <c r="AN204" t="n">
        <v>63</v>
      </c>
      <c r="AO204" t="n">
        <v>23</v>
      </c>
      <c r="AP204" t="n">
        <v>49</v>
      </c>
      <c r="AQ204" t="n">
        <v>168</v>
      </c>
      <c r="AS204" t="n">
        <v>418</v>
      </c>
    </row>
    <row r="205">
      <c r="A205" t="inlineStr">
        <is>
          <t>Interest expense</t>
        </is>
      </c>
      <c r="C205" t="inlineStr">
        <is>
          <t>Million</t>
        </is>
      </c>
      <c r="D205" t="inlineStr">
        <is>
          <t>QQQQ</t>
        </is>
      </c>
      <c r="E205" t="inlineStr">
        <is>
          <t>Yes</t>
        </is>
      </c>
      <c r="F205" t="n">
        <v>-57</v>
      </c>
      <c r="G205" t="n">
        <v>-55</v>
      </c>
      <c r="H205" t="n">
        <v>-58</v>
      </c>
      <c r="J205" t="n">
        <v>-226</v>
      </c>
      <c r="K205" t="n">
        <v>-56</v>
      </c>
      <c r="L205" t="n">
        <v>-60</v>
      </c>
      <c r="M205" t="n">
        <v>-64</v>
      </c>
      <c r="O205" t="n">
        <v>-241</v>
      </c>
      <c r="P205" t="n">
        <v>-62</v>
      </c>
      <c r="Q205" t="n">
        <v>-63</v>
      </c>
      <c r="R205" t="n">
        <v>-66</v>
      </c>
      <c r="T205" t="n">
        <v>-261</v>
      </c>
      <c r="U205" t="n">
        <v>-78</v>
      </c>
      <c r="V205" t="n">
        <v>-80</v>
      </c>
      <c r="W205" t="n">
        <v>-83</v>
      </c>
      <c r="Y205" t="n">
        <v>-323</v>
      </c>
      <c r="Z205" t="n">
        <v>-87</v>
      </c>
      <c r="AA205" t="n">
        <v>-86</v>
      </c>
      <c r="AB205" t="n">
        <v>-88</v>
      </c>
      <c r="AD205" t="n">
        <v>-349</v>
      </c>
      <c r="AE205" t="n">
        <v>-88</v>
      </c>
      <c r="AF205" t="n">
        <v>-96</v>
      </c>
      <c r="AG205" t="n">
        <v>-99</v>
      </c>
      <c r="AI205" t="n">
        <v>-388</v>
      </c>
      <c r="AJ205" t="n">
        <v>-108</v>
      </c>
      <c r="AK205" t="n">
        <v>-100</v>
      </c>
      <c r="AL205" t="n">
        <v>-111</v>
      </c>
      <c r="AN205" t="n">
        <v>-414</v>
      </c>
      <c r="AO205" t="n">
        <v>-117</v>
      </c>
      <c r="AP205" t="n">
        <v>-126</v>
      </c>
      <c r="AQ205" t="n">
        <v>-134</v>
      </c>
      <c r="AS205" t="n">
        <v>-518</v>
      </c>
    </row>
    <row r="206">
      <c r="A206" t="inlineStr">
        <is>
          <t>Current income taxes</t>
        </is>
      </c>
      <c r="C206" t="inlineStr">
        <is>
          <t>Million</t>
        </is>
      </c>
      <c r="D206" t="inlineStr">
        <is>
          <t>QQQQ</t>
        </is>
      </c>
      <c r="E206" t="inlineStr">
        <is>
          <t>Yes</t>
        </is>
      </c>
      <c r="F206" t="n">
        <v>-2</v>
      </c>
      <c r="G206" t="n">
        <v>-5</v>
      </c>
      <c r="H206" t="n">
        <v>-3</v>
      </c>
      <c r="J206" t="n">
        <v>-17</v>
      </c>
      <c r="K206" t="n">
        <v>-9</v>
      </c>
      <c r="L206" t="n">
        <v>-35</v>
      </c>
      <c r="M206" t="n">
        <v>5</v>
      </c>
      <c r="O206" t="n">
        <v>-23</v>
      </c>
      <c r="P206" t="n">
        <v>12</v>
      </c>
      <c r="Q206" t="n">
        <v>22</v>
      </c>
      <c r="R206" t="n">
        <v>7</v>
      </c>
      <c r="T206" t="n">
        <v>57</v>
      </c>
      <c r="U206" t="n">
        <v>-10</v>
      </c>
      <c r="V206" t="n">
        <v>-18</v>
      </c>
      <c r="W206" t="n">
        <v>-2</v>
      </c>
      <c r="Y206" t="n">
        <v>-59</v>
      </c>
      <c r="Z206" t="n">
        <v>-47</v>
      </c>
      <c r="AA206" t="n">
        <v>-12</v>
      </c>
      <c r="AB206" t="n">
        <v>-1</v>
      </c>
      <c r="AD206" t="n">
        <v>-114</v>
      </c>
      <c r="AE206" t="n">
        <v>-22</v>
      </c>
      <c r="AF206" t="n">
        <v>-17</v>
      </c>
      <c r="AG206" t="n">
        <v>-13</v>
      </c>
      <c r="AI206" t="n">
        <v>-67</v>
      </c>
      <c r="AJ206" t="n">
        <v>-14</v>
      </c>
      <c r="AK206" t="n">
        <v>-10</v>
      </c>
      <c r="AL206" t="n">
        <v>-6</v>
      </c>
      <c r="AN206" t="n">
        <v>-38</v>
      </c>
      <c r="AO206" t="n">
        <v>-23</v>
      </c>
      <c r="AP206" t="n">
        <v>-24</v>
      </c>
      <c r="AQ206" t="n">
        <v>-15</v>
      </c>
      <c r="AS206" t="n">
        <v>-4</v>
      </c>
    </row>
    <row r="207">
      <c r="A207" t="inlineStr">
        <is>
          <t>FFO</t>
        </is>
      </c>
      <c r="C207" t="inlineStr">
        <is>
          <t>Million</t>
        </is>
      </c>
      <c r="D207" t="inlineStr">
        <is>
          <t>QQQQ</t>
        </is>
      </c>
      <c r="E207" t="inlineStr">
        <is>
          <t>Yes</t>
        </is>
      </c>
      <c r="F207" t="n">
        <v>-36</v>
      </c>
      <c r="G207" t="n">
        <v>-85</v>
      </c>
      <c r="H207" t="n">
        <v>-98</v>
      </c>
      <c r="J207" t="n">
        <v>-310</v>
      </c>
      <c r="K207" t="n">
        <v>-55</v>
      </c>
      <c r="L207" t="n">
        <v>-74</v>
      </c>
      <c r="M207" t="n">
        <v>-85</v>
      </c>
      <c r="O207" t="n">
        <v>-212</v>
      </c>
      <c r="P207" t="n">
        <v>-61</v>
      </c>
      <c r="Q207" t="n">
        <v>-47</v>
      </c>
      <c r="R207" t="n">
        <v>-29</v>
      </c>
      <c r="T207" t="n">
        <v>-146</v>
      </c>
      <c r="U207" t="n">
        <v>-94</v>
      </c>
      <c r="V207" t="n">
        <v>-105</v>
      </c>
      <c r="W207" t="n">
        <v>-90</v>
      </c>
      <c r="Y207" t="n">
        <v>-476</v>
      </c>
      <c r="Z207" t="n">
        <v>-23</v>
      </c>
      <c r="AA207" t="n">
        <v>-83</v>
      </c>
      <c r="AB207" t="n">
        <v>-133</v>
      </c>
      <c r="AD207" t="n">
        <v>-359</v>
      </c>
      <c r="AE207" t="n">
        <v>-74</v>
      </c>
      <c r="AF207" t="n">
        <v>-59</v>
      </c>
      <c r="AG207" t="n">
        <v>-44</v>
      </c>
      <c r="AI207" t="n">
        <v>-86</v>
      </c>
      <c r="AJ207" t="n">
        <v>-33</v>
      </c>
      <c r="AK207" t="n">
        <v>-61</v>
      </c>
      <c r="AL207" t="n">
        <v>-151</v>
      </c>
      <c r="AN207" t="n">
        <v>-370</v>
      </c>
      <c r="AO207" t="n">
        <v>-106</v>
      </c>
      <c r="AP207" t="n">
        <v>-128</v>
      </c>
      <c r="AQ207" t="n">
        <v>122</v>
      </c>
      <c r="AS207" t="n">
        <v>-35</v>
      </c>
      <c r="AT207" t="n">
        <v>13</v>
      </c>
    </row>
    <row r="208">
      <c r="A208" t="inlineStr">
        <is>
          <t>Common equity</t>
        </is>
      </c>
      <c r="C208" t="inlineStr">
        <is>
          <t>Million</t>
        </is>
      </c>
      <c r="D208" t="inlineStr">
        <is>
          <t>QQQQ</t>
        </is>
      </c>
      <c r="F208" t="n">
        <v>-6926</v>
      </c>
      <c r="G208" t="n">
        <v>-6002</v>
      </c>
      <c r="H208" t="n">
        <v>-6158</v>
      </c>
      <c r="I208" t="n">
        <v>-6051</v>
      </c>
      <c r="K208" t="n">
        <v>-6512</v>
      </c>
      <c r="L208" t="n">
        <v>-7351</v>
      </c>
      <c r="M208" t="n">
        <v>-7435</v>
      </c>
      <c r="N208" t="n">
        <v>-7620</v>
      </c>
      <c r="P208" t="n">
        <v>-7581</v>
      </c>
      <c r="Q208" t="n">
        <v>-7690</v>
      </c>
      <c r="R208" t="n">
        <v>-8019</v>
      </c>
      <c r="S208" t="n">
        <v>-7893</v>
      </c>
      <c r="U208" t="n">
        <v>-7388</v>
      </c>
      <c r="V208" t="n">
        <v>-7015</v>
      </c>
      <c r="W208" t="n">
        <v>-8363</v>
      </c>
      <c r="X208" t="n">
        <v>-7178</v>
      </c>
      <c r="Z208" t="n">
        <v>-6633</v>
      </c>
      <c r="AA208" t="n">
        <v>-6310</v>
      </c>
      <c r="AB208" t="n">
        <v>-7947</v>
      </c>
      <c r="AC208" t="n">
        <v>-7897</v>
      </c>
      <c r="AE208" t="n">
        <v>-8134</v>
      </c>
      <c r="AF208" t="n">
        <v>-7581</v>
      </c>
      <c r="AG208" t="n">
        <v>-7436</v>
      </c>
      <c r="AH208" t="n">
        <v>-6986</v>
      </c>
      <c r="AJ208" t="n">
        <v>-4878</v>
      </c>
      <c r="AK208" t="n">
        <v>-4705</v>
      </c>
      <c r="AL208" t="n">
        <v>-8701</v>
      </c>
      <c r="AM208" t="n">
        <v>-8942</v>
      </c>
      <c r="AO208" t="n">
        <v>-8199</v>
      </c>
      <c r="AP208" t="n">
        <v>-8171</v>
      </c>
      <c r="AQ208" t="n">
        <v>-7818</v>
      </c>
      <c r="AR208" t="n">
        <v>-11688</v>
      </c>
      <c r="AT208" t="n">
        <v>-11907</v>
      </c>
    </row>
    <row r="209">
      <c r="A209" t="inlineStr">
        <is>
          <t>Equity accounted investments</t>
        </is>
      </c>
      <c r="C209" t="inlineStr">
        <is>
          <t>Million</t>
        </is>
      </c>
      <c r="D209" t="inlineStr">
        <is>
          <t>QQQQ</t>
        </is>
      </c>
      <c r="F209" t="n">
        <v>55</v>
      </c>
      <c r="G209" t="n">
        <v>41</v>
      </c>
      <c r="H209" t="n">
        <v>39</v>
      </c>
      <c r="I209" t="n">
        <v>65</v>
      </c>
      <c r="K209" t="n">
        <v>70</v>
      </c>
      <c r="L209" t="n">
        <v>54</v>
      </c>
      <c r="M209" t="n">
        <v>105</v>
      </c>
      <c r="N209" t="n">
        <v>87</v>
      </c>
      <c r="P209" t="n">
        <v>114</v>
      </c>
      <c r="Q209" t="n">
        <v>108</v>
      </c>
      <c r="R209" t="n">
        <v>391</v>
      </c>
      <c r="S209" t="n">
        <v>365</v>
      </c>
      <c r="U209" t="n">
        <v>98</v>
      </c>
      <c r="V209" t="n">
        <v>101</v>
      </c>
      <c r="W209" t="n">
        <v>101</v>
      </c>
      <c r="X209" t="n">
        <v>39</v>
      </c>
      <c r="Z209" t="n">
        <v>86</v>
      </c>
      <c r="AA209" t="n">
        <v>74</v>
      </c>
      <c r="AB209" t="n">
        <v>673</v>
      </c>
      <c r="AC209" t="n">
        <v>681</v>
      </c>
      <c r="AE209" t="n">
        <v>562</v>
      </c>
      <c r="AF209" t="n">
        <v>629</v>
      </c>
      <c r="AG209" t="n">
        <v>719</v>
      </c>
      <c r="AH209" t="n">
        <v>830</v>
      </c>
      <c r="AJ209" t="n">
        <v>973</v>
      </c>
      <c r="AK209" t="n">
        <v>1631</v>
      </c>
      <c r="AL209" t="n">
        <v>1784</v>
      </c>
      <c r="AM209" t="n">
        <v>2056</v>
      </c>
      <c r="AO209" t="n">
        <v>2104</v>
      </c>
      <c r="AP209" t="n">
        <v>2202</v>
      </c>
      <c r="AQ209" t="n">
        <v>1651</v>
      </c>
      <c r="AR209" t="n">
        <v>2487</v>
      </c>
    </row>
    <row r="210">
      <c r="A210" t="inlineStr">
        <is>
          <t>Additions to non-current assets</t>
        </is>
      </c>
      <c r="C210" t="inlineStr">
        <is>
          <t>Million</t>
        </is>
      </c>
      <c r="D210" t="inlineStr">
        <is>
          <t>QQQQ</t>
        </is>
      </c>
      <c r="E210" t="inlineStr">
        <is>
          <t>Yes</t>
        </is>
      </c>
      <c r="F210" t="n">
        <v>46</v>
      </c>
      <c r="G210" t="n">
        <v>22</v>
      </c>
      <c r="H210" t="n">
        <v>24</v>
      </c>
      <c r="J210" t="n">
        <v>352</v>
      </c>
      <c r="K210" t="n">
        <v>23</v>
      </c>
      <c r="L210" t="n">
        <v>13</v>
      </c>
      <c r="M210" t="n">
        <v>10</v>
      </c>
      <c r="O210" t="n">
        <v>59</v>
      </c>
      <c r="P210" t="n">
        <v>26</v>
      </c>
      <c r="Q210" t="n">
        <v>2</v>
      </c>
      <c r="R210" t="n">
        <v>286</v>
      </c>
      <c r="T210" t="n">
        <v>328</v>
      </c>
      <c r="U210" t="n">
        <v>155</v>
      </c>
      <c r="V210" t="n">
        <v>24</v>
      </c>
      <c r="W210" t="n">
        <v>6</v>
      </c>
      <c r="Y210" t="n">
        <v>190</v>
      </c>
      <c r="Z210" t="n">
        <v>6</v>
      </c>
      <c r="AA210" t="n">
        <v>7</v>
      </c>
      <c r="AB210" t="n">
        <v>615</v>
      </c>
      <c r="AD210" t="n">
        <v>617</v>
      </c>
      <c r="AE210" t="n">
        <v>79</v>
      </c>
      <c r="AF210" t="n">
        <v>8</v>
      </c>
      <c r="AG210" t="n">
        <v>41</v>
      </c>
      <c r="AI210" t="n">
        <v>234</v>
      </c>
      <c r="AJ210" t="n">
        <v>63</v>
      </c>
      <c r="AK210" t="n">
        <v>797</v>
      </c>
      <c r="AL210" t="n">
        <v>83</v>
      </c>
      <c r="AN210" t="n">
        <v>1332</v>
      </c>
      <c r="AO210" t="n">
        <v>149</v>
      </c>
      <c r="AP210" t="n">
        <v>706</v>
      </c>
      <c r="AQ210" t="n">
        <v>81</v>
      </c>
      <c r="AS210" t="n">
        <v>1021</v>
      </c>
    </row>
    <row r="212">
      <c r="A212" t="inlineStr">
        <is>
          <t>Renewable power and transition</t>
        </is>
      </c>
    </row>
    <row r="213">
      <c r="A213" t="inlineStr">
        <is>
          <t>External revenues</t>
        </is>
      </c>
      <c r="C213" t="inlineStr">
        <is>
          <t>Million</t>
        </is>
      </c>
      <c r="D213" t="inlineStr">
        <is>
          <t>QQQQ</t>
        </is>
      </c>
      <c r="E213" t="inlineStr">
        <is>
          <t>Yes</t>
        </is>
      </c>
      <c r="F213" t="n">
        <v>458</v>
      </c>
      <c r="G213" t="n">
        <v>443</v>
      </c>
      <c r="H213" t="n">
        <v>342</v>
      </c>
      <c r="J213" t="n">
        <v>1632</v>
      </c>
      <c r="K213" t="n">
        <v>654</v>
      </c>
      <c r="L213" t="n">
        <v>617</v>
      </c>
      <c r="M213" t="n">
        <v>627</v>
      </c>
      <c r="O213" t="n">
        <v>2474</v>
      </c>
      <c r="P213" t="n">
        <v>643</v>
      </c>
      <c r="Q213" t="n">
        <v>654</v>
      </c>
      <c r="R213" t="n">
        <v>612</v>
      </c>
      <c r="T213" t="n">
        <v>2788</v>
      </c>
      <c r="U213" t="n">
        <v>939</v>
      </c>
      <c r="V213" t="n">
        <v>898</v>
      </c>
      <c r="W213" t="n">
        <v>930</v>
      </c>
      <c r="Y213" t="n">
        <v>3751</v>
      </c>
      <c r="Z213" t="n">
        <v>1032</v>
      </c>
      <c r="AA213" t="n">
        <v>1028</v>
      </c>
      <c r="AB213" t="n">
        <v>926</v>
      </c>
      <c r="AD213" t="n">
        <v>3959</v>
      </c>
      <c r="AE213" t="n">
        <v>1030</v>
      </c>
      <c r="AF213" t="n">
        <v>1035</v>
      </c>
      <c r="AG213" t="n">
        <v>957</v>
      </c>
      <c r="AI213" t="n">
        <v>4085</v>
      </c>
      <c r="AJ213" t="n">
        <v>1089</v>
      </c>
      <c r="AK213" t="n">
        <v>1279</v>
      </c>
      <c r="AL213" t="n">
        <v>1068</v>
      </c>
      <c r="AN213" t="n">
        <v>4580</v>
      </c>
      <c r="AO213" t="n">
        <v>1246</v>
      </c>
      <c r="AP213" t="n">
        <v>1340</v>
      </c>
      <c r="AQ213" t="n">
        <v>1269</v>
      </c>
      <c r="AS213" t="n">
        <v>5198</v>
      </c>
      <c r="AT213" t="n">
        <v>1363</v>
      </c>
    </row>
    <row r="214">
      <c r="A214" t="inlineStr">
        <is>
          <t>Inter-segment and other revenues</t>
        </is>
      </c>
      <c r="C214" t="inlineStr">
        <is>
          <t>Million</t>
        </is>
      </c>
      <c r="D214" t="inlineStr">
        <is>
          <t>QQQQ</t>
        </is>
      </c>
      <c r="E214" t="inlineStr">
        <is>
          <t>Yes</t>
        </is>
      </c>
      <c r="U214" t="n">
        <v>3</v>
      </c>
      <c r="V214" t="n">
        <v>3</v>
      </c>
      <c r="W214" t="n">
        <v>3</v>
      </c>
      <c r="Y214" t="n">
        <v>11</v>
      </c>
      <c r="Z214" t="n">
        <v>11</v>
      </c>
      <c r="AA214" t="n">
        <v>4</v>
      </c>
      <c r="AD214" t="n">
        <v>15</v>
      </c>
    </row>
    <row r="215">
      <c r="A215" t="inlineStr">
        <is>
          <t>Segment revenues</t>
        </is>
      </c>
      <c r="C215" t="inlineStr">
        <is>
          <t>Million</t>
        </is>
      </c>
      <c r="D215" t="inlineStr">
        <is>
          <t>QQQQ</t>
        </is>
      </c>
      <c r="E215" t="inlineStr">
        <is>
          <t>Yes</t>
        </is>
      </c>
      <c r="F215" t="n">
        <v>458</v>
      </c>
      <c r="G215" t="n">
        <v>443</v>
      </c>
      <c r="H215" t="n">
        <v>342</v>
      </c>
      <c r="J215" t="n">
        <v>1632</v>
      </c>
      <c r="K215" t="n">
        <v>654</v>
      </c>
      <c r="L215" t="n">
        <v>617</v>
      </c>
      <c r="M215" t="n">
        <v>627</v>
      </c>
      <c r="O215" t="n">
        <v>2474</v>
      </c>
      <c r="P215" t="n">
        <v>643</v>
      </c>
      <c r="Q215" t="n">
        <v>654</v>
      </c>
      <c r="R215" t="n">
        <v>612</v>
      </c>
      <c r="T215" t="n">
        <v>2788</v>
      </c>
      <c r="U215" t="n">
        <v>942</v>
      </c>
      <c r="V215" t="n">
        <v>901</v>
      </c>
      <c r="W215" t="n">
        <v>933</v>
      </c>
      <c r="Y215" t="n">
        <v>3762</v>
      </c>
      <c r="Z215" t="n">
        <v>1043</v>
      </c>
      <c r="AA215" t="n">
        <v>1032</v>
      </c>
      <c r="AB215" t="n">
        <v>926</v>
      </c>
      <c r="AD215" t="n">
        <v>3974</v>
      </c>
      <c r="AE215" t="n">
        <v>1030</v>
      </c>
      <c r="AF215" t="n">
        <v>1035</v>
      </c>
      <c r="AG215" t="n">
        <v>957</v>
      </c>
      <c r="AI215" t="n">
        <v>4085</v>
      </c>
      <c r="AJ215" t="n">
        <v>1089</v>
      </c>
      <c r="AK215" t="n">
        <v>1279</v>
      </c>
      <c r="AL215" t="n">
        <v>1068</v>
      </c>
      <c r="AN215" t="n">
        <v>4580</v>
      </c>
      <c r="AO215" t="n">
        <v>1246</v>
      </c>
      <c r="AP215" t="n">
        <v>1340</v>
      </c>
      <c r="AQ215" t="n">
        <v>1269</v>
      </c>
      <c r="AS215" t="n">
        <v>5198</v>
      </c>
      <c r="AT215" t="n">
        <v>1363</v>
      </c>
    </row>
    <row r="216">
      <c r="A216" t="inlineStr">
        <is>
          <t>Segment revenues-c</t>
        </is>
      </c>
      <c r="F216">
        <f>SUM(F213:F214)</f>
        <v/>
      </c>
      <c r="G216">
        <f>SUM(G213:G214)</f>
        <v/>
      </c>
      <c r="H216">
        <f>SUM(H213:H214)</f>
        <v/>
      </c>
      <c r="J216">
        <f>SUM(J213:J214)</f>
        <v/>
      </c>
      <c r="K216">
        <f>SUM(K213:K214)</f>
        <v/>
      </c>
      <c r="L216">
        <f>SUM(L213:L214)</f>
        <v/>
      </c>
      <c r="M216">
        <f>SUM(M213:M214)</f>
        <v/>
      </c>
      <c r="O216">
        <f>SUM(O213:O214)</f>
        <v/>
      </c>
      <c r="P216">
        <f>SUM(P213:P214)</f>
        <v/>
      </c>
      <c r="Q216">
        <f>SUM(Q213:Q214)</f>
        <v/>
      </c>
      <c r="R216">
        <f>SUM(R213:R214)</f>
        <v/>
      </c>
      <c r="T216">
        <f>SUM(T213:T214)</f>
        <v/>
      </c>
      <c r="U216">
        <f>SUM(U213:U214)</f>
        <v/>
      </c>
      <c r="V216">
        <f>SUM(V213:V214)</f>
        <v/>
      </c>
      <c r="W216">
        <f>SUM(W213:W214)</f>
        <v/>
      </c>
      <c r="Y216">
        <f>SUM(Y213:Y214)</f>
        <v/>
      </c>
      <c r="Z216">
        <f>SUM(Z213:Z214)</f>
        <v/>
      </c>
      <c r="AA216">
        <f>SUM(AA213:AA214)</f>
        <v/>
      </c>
      <c r="AB216">
        <f>SUM(AB213:AB214)</f>
        <v/>
      </c>
      <c r="AD216">
        <f>SUM(AD213:AD214)</f>
        <v/>
      </c>
      <c r="AE216">
        <f>SUM(AE213:AE214)</f>
        <v/>
      </c>
      <c r="AF216">
        <f>SUM(AF213:AF214)</f>
        <v/>
      </c>
      <c r="AG216">
        <f>SUM(AG213:AG214)</f>
        <v/>
      </c>
      <c r="AI216">
        <f>SUM(AI213:AI214)</f>
        <v/>
      </c>
      <c r="AJ216">
        <f>SUM(AJ213:AJ214)</f>
        <v/>
      </c>
      <c r="AK216">
        <f>SUM(AK213:AK214)</f>
        <v/>
      </c>
      <c r="AL216">
        <f>SUM(AL213:AL214)</f>
        <v/>
      </c>
      <c r="AN216">
        <f>SUM(AN213:AN214)</f>
        <v/>
      </c>
      <c r="AO216">
        <f>SUM(AO213:AO214)</f>
        <v/>
      </c>
      <c r="AP216">
        <f>SUM(AP213:AP214)</f>
        <v/>
      </c>
      <c r="AQ216">
        <f>SUM(AQ213:AQ214)</f>
        <v/>
      </c>
      <c r="AS216">
        <f>SUM(AS213:AS214)</f>
        <v/>
      </c>
      <c r="AT216">
        <f>SUM(AT213:AT214)</f>
        <v/>
      </c>
    </row>
    <row r="217">
      <c r="A217" t="inlineStr">
        <is>
          <t>Sum check</t>
        </is>
      </c>
      <c r="F217">
        <f>F215-F216</f>
        <v/>
      </c>
      <c r="G217">
        <f>G215-G216</f>
        <v/>
      </c>
      <c r="H217">
        <f>H215-H216</f>
        <v/>
      </c>
      <c r="J217">
        <f>J215-J216</f>
        <v/>
      </c>
      <c r="K217">
        <f>K215-K216</f>
        <v/>
      </c>
      <c r="L217">
        <f>L215-L216</f>
        <v/>
      </c>
      <c r="M217">
        <f>M215-M216</f>
        <v/>
      </c>
      <c r="O217">
        <f>O215-O216</f>
        <v/>
      </c>
      <c r="P217">
        <f>P215-P216</f>
        <v/>
      </c>
      <c r="Q217">
        <f>Q215-Q216</f>
        <v/>
      </c>
      <c r="R217">
        <f>R215-R216</f>
        <v/>
      </c>
      <c r="T217">
        <f>T215-T216</f>
        <v/>
      </c>
      <c r="U217">
        <f>U215-U216</f>
        <v/>
      </c>
      <c r="V217">
        <f>V215-V216</f>
        <v/>
      </c>
      <c r="W217">
        <f>W215-W216</f>
        <v/>
      </c>
      <c r="Y217">
        <f>Y215-Y216</f>
        <v/>
      </c>
      <c r="Z217">
        <f>Z215-Z216</f>
        <v/>
      </c>
      <c r="AA217">
        <f>AA215-AA216</f>
        <v/>
      </c>
      <c r="AB217">
        <f>AB215-AB216</f>
        <v/>
      </c>
      <c r="AD217">
        <f>AD215-AD216</f>
        <v/>
      </c>
      <c r="AE217">
        <f>AE215-AE216</f>
        <v/>
      </c>
      <c r="AF217">
        <f>AF215-AF216</f>
        <v/>
      </c>
      <c r="AG217">
        <f>AG215-AG216</f>
        <v/>
      </c>
      <c r="AI217">
        <f>AI215-AI216</f>
        <v/>
      </c>
      <c r="AJ217">
        <f>AJ215-AJ216</f>
        <v/>
      </c>
      <c r="AK217">
        <f>AK215-AK216</f>
        <v/>
      </c>
      <c r="AL217">
        <f>AL215-AL216</f>
        <v/>
      </c>
      <c r="AN217">
        <f>AN215-AN216</f>
        <v/>
      </c>
      <c r="AO217">
        <f>AO215-AO216</f>
        <v/>
      </c>
      <c r="AP217">
        <f>AP215-AP216</f>
        <v/>
      </c>
      <c r="AQ217">
        <f>AQ215-AQ216</f>
        <v/>
      </c>
      <c r="AS217">
        <f>AS215-AS216</f>
        <v/>
      </c>
      <c r="AT217">
        <f>AT215-AT216</f>
        <v/>
      </c>
    </row>
    <row r="218">
      <c r="A218" t="inlineStr">
        <is>
          <t>Link check</t>
        </is>
      </c>
      <c r="K218">
        <f>K215-K388</f>
        <v/>
      </c>
      <c r="L218">
        <f>L215-L388</f>
        <v/>
      </c>
      <c r="M218">
        <f>M215-M388</f>
        <v/>
      </c>
      <c r="O218">
        <f>O215-O388</f>
        <v/>
      </c>
      <c r="P218">
        <f>P215-P388</f>
        <v/>
      </c>
      <c r="Q218">
        <f>Q215-Q388</f>
        <v/>
      </c>
      <c r="R218">
        <f>R215-R388</f>
        <v/>
      </c>
      <c r="T218">
        <f>T215-T388</f>
        <v/>
      </c>
      <c r="U218">
        <f>U215-U388</f>
        <v/>
      </c>
      <c r="V218">
        <f>V215-V388</f>
        <v/>
      </c>
      <c r="W218">
        <f>W215-W388</f>
        <v/>
      </c>
      <c r="Y218">
        <f>Y215-Y388</f>
        <v/>
      </c>
      <c r="Z218">
        <f>Z215-Z388</f>
        <v/>
      </c>
      <c r="AA218">
        <f>AA215-AA388</f>
        <v/>
      </c>
      <c r="AB218">
        <f>AB215-AB388</f>
        <v/>
      </c>
      <c r="AD218">
        <f>AD215-AD388</f>
        <v/>
      </c>
      <c r="AE218">
        <f>AE215-AE388</f>
        <v/>
      </c>
      <c r="AF218">
        <f>AF215-AF388</f>
        <v/>
      </c>
      <c r="AG218">
        <f>AG215-AG388</f>
        <v/>
      </c>
      <c r="AI218">
        <f>AI215-AI388</f>
        <v/>
      </c>
      <c r="AJ218">
        <f>AJ215-AJ388</f>
        <v/>
      </c>
      <c r="AK218">
        <f>AK215-AK388</f>
        <v/>
      </c>
      <c r="AL218">
        <f>AL215-AL388</f>
        <v/>
      </c>
      <c r="AN218">
        <f>AN215-AN388</f>
        <v/>
      </c>
      <c r="AO218">
        <f>AO215-AO388</f>
        <v/>
      </c>
      <c r="AP218">
        <f>AP215-AP388</f>
        <v/>
      </c>
      <c r="AQ218">
        <f>AQ215-AQ388</f>
        <v/>
      </c>
      <c r="AS218">
        <f>AS215-AS388</f>
        <v/>
      </c>
    </row>
    <row r="220">
      <c r="A220" t="inlineStr">
        <is>
          <t>Segment equity accounted income</t>
        </is>
      </c>
      <c r="C220" t="inlineStr">
        <is>
          <t>Million</t>
        </is>
      </c>
      <c r="D220" t="inlineStr">
        <is>
          <t>QQQQ</t>
        </is>
      </c>
      <c r="E220" t="inlineStr">
        <is>
          <t>Yes</t>
        </is>
      </c>
      <c r="F220" t="n">
        <v>4</v>
      </c>
      <c r="G220" t="n">
        <v>9</v>
      </c>
      <c r="H220" t="n">
        <v>5</v>
      </c>
      <c r="J220" t="n">
        <v>20</v>
      </c>
      <c r="K220" t="n">
        <v>2</v>
      </c>
      <c r="L220" t="n">
        <v>2</v>
      </c>
      <c r="M220" t="n">
        <v>4</v>
      </c>
      <c r="O220" t="n">
        <v>9</v>
      </c>
      <c r="P220" t="n">
        <v>1</v>
      </c>
      <c r="Q220" t="n">
        <v>4</v>
      </c>
      <c r="R220" t="n">
        <v>6</v>
      </c>
      <c r="T220" t="n">
        <v>23</v>
      </c>
      <c r="U220" t="n">
        <v>12</v>
      </c>
      <c r="V220" t="n">
        <v>8</v>
      </c>
      <c r="W220" t="n">
        <v>11</v>
      </c>
      <c r="Y220" t="n">
        <v>46</v>
      </c>
      <c r="Z220" t="n">
        <v>12</v>
      </c>
      <c r="AA220" t="n">
        <v>11</v>
      </c>
      <c r="AB220" t="n">
        <v>12</v>
      </c>
      <c r="AD220" t="n">
        <v>74</v>
      </c>
      <c r="AE220" t="n">
        <v>9</v>
      </c>
      <c r="AF220" t="n">
        <v>6</v>
      </c>
      <c r="AG220" t="n">
        <v>4</v>
      </c>
      <c r="AI220" t="n">
        <v>116</v>
      </c>
      <c r="AJ220" t="n">
        <v>25</v>
      </c>
      <c r="AK220" t="n">
        <v>52</v>
      </c>
      <c r="AL220" t="n">
        <v>53</v>
      </c>
      <c r="AN220" t="n">
        <v>187</v>
      </c>
      <c r="AO220" t="n">
        <v>98</v>
      </c>
      <c r="AP220" t="n">
        <v>38</v>
      </c>
      <c r="AQ220" t="n">
        <v>65</v>
      </c>
      <c r="AS220" t="n">
        <v>271</v>
      </c>
    </row>
    <row r="221">
      <c r="A221" t="inlineStr">
        <is>
          <t>Interest expense</t>
        </is>
      </c>
      <c r="C221" t="inlineStr">
        <is>
          <t>Million</t>
        </is>
      </c>
      <c r="D221" t="inlineStr">
        <is>
          <t>QQQQ</t>
        </is>
      </c>
      <c r="E221" t="inlineStr">
        <is>
          <t>Yes</t>
        </is>
      </c>
      <c r="F221" t="n">
        <v>-105</v>
      </c>
      <c r="G221" t="n">
        <v>-114</v>
      </c>
      <c r="H221" t="n">
        <v>-107</v>
      </c>
      <c r="J221" t="n">
        <v>-429</v>
      </c>
      <c r="K221" t="n">
        <v>-128</v>
      </c>
      <c r="L221" t="n">
        <v>-165</v>
      </c>
      <c r="M221" t="n">
        <v>-162</v>
      </c>
      <c r="O221" t="n">
        <v>-615</v>
      </c>
      <c r="P221" t="n">
        <v>-165</v>
      </c>
      <c r="Q221" t="n">
        <v>-157</v>
      </c>
      <c r="R221" t="n">
        <v>-160</v>
      </c>
      <c r="T221" t="n">
        <v>-691</v>
      </c>
      <c r="U221" t="n">
        <v>-229</v>
      </c>
      <c r="V221" t="n">
        <v>-218</v>
      </c>
      <c r="W221" t="n">
        <v>-241</v>
      </c>
      <c r="Y221" t="n">
        <v>-930</v>
      </c>
      <c r="Z221" t="n">
        <v>-226</v>
      </c>
      <c r="AA221" t="n">
        <v>-240</v>
      </c>
      <c r="AB221" t="n">
        <v>-226</v>
      </c>
      <c r="AD221" t="n">
        <v>-923</v>
      </c>
      <c r="AE221" t="n">
        <v>-228</v>
      </c>
      <c r="AF221" t="n">
        <v>-220</v>
      </c>
      <c r="AG221" t="n">
        <v>-216</v>
      </c>
      <c r="AI221" t="n">
        <v>-885</v>
      </c>
      <c r="AJ221" t="n">
        <v>-213</v>
      </c>
      <c r="AK221" t="n">
        <v>-223</v>
      </c>
      <c r="AL221" t="n">
        <v>-226</v>
      </c>
      <c r="AN221" t="n">
        <v>-892</v>
      </c>
      <c r="AO221" t="n">
        <v>-249</v>
      </c>
      <c r="AP221" t="n">
        <v>-275</v>
      </c>
      <c r="AQ221" t="n">
        <v>-292</v>
      </c>
      <c r="AS221" t="n">
        <v>-1127</v>
      </c>
    </row>
    <row r="222">
      <c r="A222" t="inlineStr">
        <is>
          <t>Current income taxes</t>
        </is>
      </c>
      <c r="C222" t="inlineStr">
        <is>
          <t>Million</t>
        </is>
      </c>
      <c r="D222" t="inlineStr">
        <is>
          <t>QQQQ</t>
        </is>
      </c>
      <c r="E222" t="inlineStr">
        <is>
          <t>Yes</t>
        </is>
      </c>
      <c r="F222" t="n">
        <v>-5</v>
      </c>
      <c r="G222" t="n">
        <v>-5</v>
      </c>
      <c r="H222" t="n">
        <v>-10</v>
      </c>
      <c r="J222" t="n">
        <v>-22</v>
      </c>
      <c r="K222" t="n">
        <v>-9</v>
      </c>
      <c r="L222" t="n">
        <v>-7</v>
      </c>
      <c r="M222" t="n">
        <v>-7</v>
      </c>
      <c r="O222" t="n">
        <v>-43</v>
      </c>
      <c r="P222" t="n">
        <v>-17</v>
      </c>
      <c r="Q222" t="n">
        <v>5</v>
      </c>
      <c r="R222" t="n">
        <v>-15</v>
      </c>
      <c r="T222" t="n">
        <v>-39</v>
      </c>
      <c r="U222" t="n">
        <v>-7</v>
      </c>
      <c r="V222" t="n">
        <v>-9</v>
      </c>
      <c r="W222" t="n">
        <v>-8</v>
      </c>
      <c r="Y222" t="n">
        <v>-32</v>
      </c>
      <c r="Z222" t="n">
        <v>-26</v>
      </c>
      <c r="AA222" t="n">
        <v>-15</v>
      </c>
      <c r="AB222" t="n">
        <v>-11</v>
      </c>
      <c r="AD222" t="n">
        <v>-73</v>
      </c>
      <c r="AE222" t="n">
        <v>-20</v>
      </c>
      <c r="AF222" t="n">
        <v>4</v>
      </c>
      <c r="AG222" t="n">
        <v>-13</v>
      </c>
      <c r="AI222" t="n">
        <v>-66</v>
      </c>
      <c r="AJ222" t="n">
        <v>-16</v>
      </c>
      <c r="AK222" t="n">
        <v>-22</v>
      </c>
      <c r="AL222" t="n">
        <v>-22</v>
      </c>
      <c r="AN222" t="n">
        <v>-43</v>
      </c>
      <c r="AO222" t="n">
        <v>-42</v>
      </c>
      <c r="AP222" t="n">
        <v>-31</v>
      </c>
      <c r="AQ222" t="n">
        <v>-33</v>
      </c>
      <c r="AS222" t="n">
        <v>-148</v>
      </c>
    </row>
    <row r="223">
      <c r="A223" t="inlineStr">
        <is>
          <t>FFO</t>
        </is>
      </c>
      <c r="C223" t="inlineStr">
        <is>
          <t>Million</t>
        </is>
      </c>
      <c r="D223" t="inlineStr">
        <is>
          <t>QQQQ</t>
        </is>
      </c>
      <c r="E223" t="inlineStr">
        <is>
          <t>Yes</t>
        </is>
      </c>
      <c r="F223" t="n">
        <v>81</v>
      </c>
      <c r="G223" t="n">
        <v>66</v>
      </c>
      <c r="H223" t="n">
        <v>48</v>
      </c>
      <c r="J223" t="n">
        <v>233</v>
      </c>
      <c r="K223" t="n">
        <v>68</v>
      </c>
      <c r="L223" t="n">
        <v>37</v>
      </c>
      <c r="M223" t="n">
        <v>49</v>
      </c>
      <c r="O223" t="n">
        <v>180</v>
      </c>
      <c r="P223" t="n">
        <v>67</v>
      </c>
      <c r="Q223" t="n">
        <v>65</v>
      </c>
      <c r="R223" t="n">
        <v>45</v>
      </c>
      <c r="T223" t="n">
        <v>270</v>
      </c>
      <c r="U223" t="n">
        <v>100</v>
      </c>
      <c r="V223" t="n">
        <v>66</v>
      </c>
      <c r="W223" t="n">
        <v>48</v>
      </c>
      <c r="Y223" t="n">
        <v>328</v>
      </c>
      <c r="Z223" t="n">
        <v>154</v>
      </c>
      <c r="AA223" t="n">
        <v>69</v>
      </c>
      <c r="AB223" t="n">
        <v>44</v>
      </c>
      <c r="AD223" t="n">
        <v>333</v>
      </c>
      <c r="AE223" t="n">
        <v>66</v>
      </c>
      <c r="AF223" t="n">
        <v>566</v>
      </c>
      <c r="AG223" t="n">
        <v>64</v>
      </c>
      <c r="AI223" t="n">
        <v>1044</v>
      </c>
      <c r="AJ223" t="n">
        <v>823</v>
      </c>
      <c r="AK223" t="n">
        <v>88</v>
      </c>
      <c r="AL223" t="n">
        <v>58</v>
      </c>
      <c r="AN223" t="n">
        <v>1044</v>
      </c>
      <c r="AO223" t="n">
        <v>70</v>
      </c>
      <c r="AP223" t="n">
        <v>122</v>
      </c>
      <c r="AQ223" t="n">
        <v>101</v>
      </c>
      <c r="AS223" t="n">
        <v>401</v>
      </c>
      <c r="AT223" t="n">
        <v>83</v>
      </c>
    </row>
    <row r="224">
      <c r="A224" t="inlineStr">
        <is>
          <t>Common equity</t>
        </is>
      </c>
      <c r="C224" t="inlineStr">
        <is>
          <t>Million</t>
        </is>
      </c>
      <c r="D224" t="inlineStr">
        <is>
          <t>QQQQ</t>
        </is>
      </c>
      <c r="F224" t="n">
        <v>4478</v>
      </c>
      <c r="G224" t="n">
        <v>4420</v>
      </c>
      <c r="H224" t="n">
        <v>4018</v>
      </c>
      <c r="I224" t="n">
        <v>4424</v>
      </c>
      <c r="K224" t="n">
        <v>4592</v>
      </c>
      <c r="L224" t="n">
        <v>4991</v>
      </c>
      <c r="M224" t="n">
        <v>4862</v>
      </c>
      <c r="N224" t="n">
        <v>4826</v>
      </c>
      <c r="P224" t="n">
        <v>4812</v>
      </c>
      <c r="Q224" t="n">
        <v>4702</v>
      </c>
      <c r="R224" t="n">
        <v>4873</v>
      </c>
      <c r="S224" t="n">
        <v>4944</v>
      </c>
      <c r="U224" t="n">
        <v>4799</v>
      </c>
      <c r="V224" t="n">
        <v>4549</v>
      </c>
      <c r="W224" t="n">
        <v>4331</v>
      </c>
      <c r="X224" t="n">
        <v>5302</v>
      </c>
      <c r="Z224" t="n">
        <v>5218</v>
      </c>
      <c r="AA224" t="n">
        <v>5072</v>
      </c>
      <c r="AB224" t="n">
        <v>4937</v>
      </c>
      <c r="AC224" t="n">
        <v>5320</v>
      </c>
      <c r="AE224" t="n">
        <v>4789</v>
      </c>
      <c r="AF224" t="n">
        <v>4398</v>
      </c>
      <c r="AG224" t="n">
        <v>4365</v>
      </c>
      <c r="AH224" t="n">
        <v>5154</v>
      </c>
      <c r="AJ224" t="n">
        <v>4565</v>
      </c>
      <c r="AK224" t="n">
        <v>4580</v>
      </c>
      <c r="AL224" t="n">
        <v>4260</v>
      </c>
      <c r="AM224" t="n">
        <v>5264</v>
      </c>
      <c r="AO224" t="n">
        <v>5353</v>
      </c>
      <c r="AP224" t="n">
        <v>5049</v>
      </c>
      <c r="AQ224" t="n">
        <v>4758</v>
      </c>
      <c r="AR224" t="n">
        <v>5274</v>
      </c>
      <c r="AT224" t="n">
        <v>5315</v>
      </c>
    </row>
    <row r="225">
      <c r="A225" t="inlineStr">
        <is>
          <t>Equity accounted investments</t>
        </is>
      </c>
      <c r="C225" t="inlineStr">
        <is>
          <t>Million</t>
        </is>
      </c>
      <c r="D225" t="inlineStr">
        <is>
          <t>QQQQ</t>
        </is>
      </c>
      <c r="F225" t="n">
        <v>256</v>
      </c>
      <c r="G225" t="n">
        <v>251</v>
      </c>
      <c r="H225" t="n">
        <v>239</v>
      </c>
      <c r="I225" t="n">
        <v>197</v>
      </c>
      <c r="K225" t="n">
        <v>205</v>
      </c>
      <c r="L225" t="n">
        <v>205</v>
      </c>
      <c r="M225" t="n">
        <v>202</v>
      </c>
      <c r="N225" t="n">
        <v>206</v>
      </c>
      <c r="P225" t="n">
        <v>205</v>
      </c>
      <c r="Q225" t="n">
        <v>205</v>
      </c>
      <c r="R225" t="n">
        <v>471</v>
      </c>
      <c r="S225" t="n">
        <v>509</v>
      </c>
      <c r="U225" t="n">
        <v>521</v>
      </c>
      <c r="V225" t="n">
        <v>517</v>
      </c>
      <c r="W225" t="n">
        <v>519</v>
      </c>
      <c r="X225" t="n">
        <v>685</v>
      </c>
      <c r="Z225" t="n">
        <v>698</v>
      </c>
      <c r="AA225" t="n">
        <v>701</v>
      </c>
      <c r="AB225" t="n">
        <v>689</v>
      </c>
      <c r="AC225" t="n">
        <v>1154</v>
      </c>
      <c r="AE225" t="n">
        <v>1054</v>
      </c>
      <c r="AF225" t="n">
        <v>1037</v>
      </c>
      <c r="AG225" t="n">
        <v>1072</v>
      </c>
      <c r="AH225" t="n">
        <v>1444</v>
      </c>
      <c r="AJ225" t="n">
        <v>1621</v>
      </c>
      <c r="AK225" t="n">
        <v>1612</v>
      </c>
      <c r="AL225" t="n">
        <v>1548</v>
      </c>
      <c r="AM225" t="n">
        <v>1801</v>
      </c>
      <c r="AO225" t="n">
        <v>1840</v>
      </c>
      <c r="AP225" t="n">
        <v>2062</v>
      </c>
      <c r="AQ225" t="n">
        <v>2009</v>
      </c>
      <c r="AR225" t="n">
        <v>2261</v>
      </c>
    </row>
    <row r="226">
      <c r="A226" t="inlineStr">
        <is>
          <t>Additions to non-current assets</t>
        </is>
      </c>
      <c r="C226" t="inlineStr">
        <is>
          <t>Million</t>
        </is>
      </c>
      <c r="D226" t="inlineStr">
        <is>
          <t>QQQQ</t>
        </is>
      </c>
      <c r="E226" t="inlineStr">
        <is>
          <t>Yes</t>
        </is>
      </c>
      <c r="F226" t="n">
        <v>954</v>
      </c>
      <c r="G226" t="n">
        <v>316</v>
      </c>
      <c r="H226" t="n">
        <v>79</v>
      </c>
      <c r="J226" t="n">
        <v>1444</v>
      </c>
      <c r="K226" t="n">
        <v>5720</v>
      </c>
      <c r="L226" t="n">
        <v>946</v>
      </c>
      <c r="M226" t="n">
        <v>100</v>
      </c>
      <c r="O226" t="n">
        <v>6899</v>
      </c>
      <c r="P226" t="n">
        <v>67</v>
      </c>
      <c r="Q226" t="n">
        <v>77</v>
      </c>
      <c r="R226" t="n">
        <v>384</v>
      </c>
      <c r="T226" t="n">
        <v>7555</v>
      </c>
      <c r="U226" t="n">
        <v>270</v>
      </c>
      <c r="V226" t="n">
        <v>3214</v>
      </c>
      <c r="W226" t="n">
        <v>50</v>
      </c>
      <c r="Y226" t="n">
        <v>3729</v>
      </c>
      <c r="Z226" t="n">
        <v>67</v>
      </c>
      <c r="AA226" t="n">
        <v>199</v>
      </c>
      <c r="AB226" t="n">
        <v>1181</v>
      </c>
      <c r="AD226" t="n">
        <v>2207</v>
      </c>
      <c r="AE226" t="n">
        <v>854</v>
      </c>
      <c r="AF226" t="n">
        <v>341</v>
      </c>
      <c r="AG226" t="n">
        <v>150</v>
      </c>
      <c r="AI226" t="n">
        <v>1677</v>
      </c>
      <c r="AJ226" t="n">
        <v>2948</v>
      </c>
      <c r="AK226" t="n">
        <v>300</v>
      </c>
      <c r="AL226" t="n">
        <v>421</v>
      </c>
      <c r="AN226" t="n">
        <v>5001</v>
      </c>
      <c r="AO226" t="n">
        <v>1412</v>
      </c>
      <c r="AP226" t="n">
        <v>845</v>
      </c>
      <c r="AQ226" t="n">
        <v>1845</v>
      </c>
      <c r="AS226" t="n">
        <v>6710</v>
      </c>
    </row>
    <row r="228">
      <c r="A228" t="inlineStr">
        <is>
          <t>Infrastructure</t>
        </is>
      </c>
    </row>
    <row r="229">
      <c r="A229" t="inlineStr">
        <is>
          <t>External revenues</t>
        </is>
      </c>
      <c r="C229" t="inlineStr">
        <is>
          <t>Million</t>
        </is>
      </c>
      <c r="D229" t="inlineStr">
        <is>
          <t>QQQQ</t>
        </is>
      </c>
      <c r="E229" t="inlineStr">
        <is>
          <t>Yes</t>
        </is>
      </c>
      <c r="F229" t="n">
        <v>537</v>
      </c>
      <c r="G229" t="n">
        <v>537</v>
      </c>
      <c r="H229" t="n">
        <v>532</v>
      </c>
      <c r="J229" t="n">
        <v>2126</v>
      </c>
      <c r="K229" t="n">
        <v>543</v>
      </c>
      <c r="L229" t="n">
        <v>554</v>
      </c>
      <c r="M229" t="n">
        <v>593</v>
      </c>
      <c r="O229" t="n">
        <v>2414</v>
      </c>
      <c r="P229" t="n">
        <v>748</v>
      </c>
      <c r="Q229" t="n">
        <v>1037</v>
      </c>
      <c r="R229" t="n">
        <v>1013</v>
      </c>
      <c r="T229" t="n">
        <v>3859</v>
      </c>
      <c r="U229" t="n">
        <v>1113</v>
      </c>
      <c r="V229" t="n">
        <v>1144</v>
      </c>
      <c r="W229" t="n">
        <v>1257</v>
      </c>
      <c r="Y229" t="n">
        <v>5013</v>
      </c>
      <c r="Z229" t="n">
        <v>1731</v>
      </c>
      <c r="AA229" t="n">
        <v>1806</v>
      </c>
      <c r="AB229" t="n">
        <v>1758</v>
      </c>
      <c r="AD229" t="n">
        <v>7091</v>
      </c>
      <c r="AE229" t="n">
        <v>2273</v>
      </c>
      <c r="AF229" t="n">
        <v>2096</v>
      </c>
      <c r="AG229" t="n">
        <v>2320</v>
      </c>
      <c r="AI229" t="n">
        <v>9294</v>
      </c>
      <c r="AJ229" t="n">
        <v>2763</v>
      </c>
      <c r="AK229" t="n">
        <v>2853</v>
      </c>
      <c r="AL229" t="n">
        <v>3016</v>
      </c>
      <c r="AN229" t="n">
        <v>11941</v>
      </c>
      <c r="AO229" t="n">
        <v>3486</v>
      </c>
      <c r="AP229" t="n">
        <v>3759</v>
      </c>
      <c r="AQ229" t="n">
        <v>3703</v>
      </c>
      <c r="AS229" t="n">
        <v>14724</v>
      </c>
      <c r="AT229" t="n">
        <v>4290</v>
      </c>
    </row>
    <row r="230">
      <c r="A230" t="inlineStr">
        <is>
          <t>inter-segment and other revenues</t>
        </is>
      </c>
      <c r="C230" t="inlineStr">
        <is>
          <t>Million</t>
        </is>
      </c>
      <c r="D230" t="inlineStr">
        <is>
          <t>QQQQ</t>
        </is>
      </c>
      <c r="E230" t="inlineStr">
        <is>
          <t>Yes</t>
        </is>
      </c>
      <c r="P230" t="n">
        <v>0</v>
      </c>
      <c r="Q230" t="n">
        <v>5</v>
      </c>
      <c r="R230" t="n">
        <v>3</v>
      </c>
      <c r="T230" t="n">
        <v>12</v>
      </c>
      <c r="U230" t="n">
        <v>3</v>
      </c>
      <c r="Y230" t="n">
        <v>5</v>
      </c>
      <c r="AD230" t="n">
        <v>2</v>
      </c>
      <c r="AE230" t="n">
        <v>1</v>
      </c>
      <c r="AF230" t="n">
        <v>1</v>
      </c>
      <c r="AG230" t="n">
        <v>3</v>
      </c>
      <c r="AI230" t="n">
        <v>7</v>
      </c>
      <c r="AJ230" t="n">
        <v>1</v>
      </c>
      <c r="AK230" t="n">
        <v>3</v>
      </c>
      <c r="AL230" t="n">
        <v>1</v>
      </c>
      <c r="AN230" t="n">
        <v>6</v>
      </c>
      <c r="AO230" t="n">
        <v>1</v>
      </c>
      <c r="AP230" t="n">
        <v>2</v>
      </c>
      <c r="AQ230" t="n">
        <v>-2</v>
      </c>
      <c r="AS230" t="n">
        <v>4</v>
      </c>
      <c r="AT230" t="n">
        <v>2</v>
      </c>
    </row>
    <row r="231">
      <c r="A231" t="inlineStr">
        <is>
          <t>Segmented revenues</t>
        </is>
      </c>
      <c r="C231" t="inlineStr">
        <is>
          <t>Million</t>
        </is>
      </c>
      <c r="D231" t="inlineStr">
        <is>
          <t>QQQQ</t>
        </is>
      </c>
      <c r="E231" t="inlineStr">
        <is>
          <t>Yes</t>
        </is>
      </c>
      <c r="F231" t="n">
        <v>537</v>
      </c>
      <c r="G231" t="n">
        <v>537</v>
      </c>
      <c r="H231" t="n">
        <v>532</v>
      </c>
      <c r="J231" t="n">
        <v>2126</v>
      </c>
      <c r="K231" t="n">
        <v>543</v>
      </c>
      <c r="L231" t="n">
        <v>554</v>
      </c>
      <c r="M231" t="n">
        <v>593</v>
      </c>
      <c r="O231" t="n">
        <v>2414</v>
      </c>
      <c r="P231" t="n">
        <v>748</v>
      </c>
      <c r="Q231" t="n">
        <v>1042</v>
      </c>
      <c r="R231" t="n">
        <v>1016</v>
      </c>
      <c r="T231" t="n">
        <v>3871</v>
      </c>
      <c r="U231" t="n">
        <v>1116</v>
      </c>
      <c r="V231" t="n">
        <v>1144</v>
      </c>
      <c r="W231" t="n">
        <v>1257</v>
      </c>
      <c r="Y231" t="n">
        <v>5018</v>
      </c>
      <c r="Z231" t="n">
        <v>1731</v>
      </c>
      <c r="AA231" t="n">
        <v>1806</v>
      </c>
      <c r="AB231" t="n">
        <v>1758</v>
      </c>
      <c r="AD231" t="n">
        <v>7093</v>
      </c>
      <c r="AE231" t="n">
        <v>2274</v>
      </c>
      <c r="AF231" t="n">
        <v>2097</v>
      </c>
      <c r="AG231" t="n">
        <v>2323</v>
      </c>
      <c r="AI231" t="n">
        <v>9301</v>
      </c>
      <c r="AJ231" t="n">
        <v>2764</v>
      </c>
      <c r="AK231" t="n">
        <v>2856</v>
      </c>
      <c r="AL231" t="n">
        <v>3017</v>
      </c>
      <c r="AN231" t="n">
        <v>11947</v>
      </c>
      <c r="AO231" t="n">
        <v>3487</v>
      </c>
      <c r="AP231" t="n">
        <v>3761</v>
      </c>
      <c r="AQ231" t="n">
        <v>3701</v>
      </c>
      <c r="AS231" t="n">
        <v>14728</v>
      </c>
      <c r="AT231" t="n">
        <v>4292</v>
      </c>
    </row>
    <row r="232">
      <c r="A232" t="inlineStr">
        <is>
          <t>Segmented revenues-c</t>
        </is>
      </c>
      <c r="F232">
        <f>SUM(F229:F230)</f>
        <v/>
      </c>
      <c r="G232">
        <f>SUM(G229:G230)</f>
        <v/>
      </c>
      <c r="H232">
        <f>SUM(H229:H230)</f>
        <v/>
      </c>
      <c r="J232">
        <f>SUM(J229:J230)</f>
        <v/>
      </c>
      <c r="K232">
        <f>SUM(K229:K230)</f>
        <v/>
      </c>
      <c r="L232">
        <f>SUM(L229:L230)</f>
        <v/>
      </c>
      <c r="M232">
        <f>SUM(M229:M230)</f>
        <v/>
      </c>
      <c r="O232">
        <f>SUM(O229:O230)</f>
        <v/>
      </c>
      <c r="P232">
        <f>SUM(P229:P230)</f>
        <v/>
      </c>
      <c r="Q232">
        <f>SUM(Q229:Q230)</f>
        <v/>
      </c>
      <c r="R232">
        <f>SUM(R229:R230)</f>
        <v/>
      </c>
      <c r="T232">
        <f>SUM(T229:T230)</f>
        <v/>
      </c>
      <c r="U232">
        <f>SUM(U229:U230)</f>
        <v/>
      </c>
      <c r="V232">
        <f>SUM(V229:V230)</f>
        <v/>
      </c>
      <c r="W232">
        <f>SUM(W229:W230)</f>
        <v/>
      </c>
      <c r="Y232">
        <f>SUM(Y229:Y230)</f>
        <v/>
      </c>
      <c r="Z232">
        <f>SUM(Z229:Z230)</f>
        <v/>
      </c>
      <c r="AA232">
        <f>SUM(AA229:AA230)</f>
        <v/>
      </c>
      <c r="AB232">
        <f>SUM(AB229:AB230)</f>
        <v/>
      </c>
      <c r="AD232">
        <f>SUM(AD229:AD230)</f>
        <v/>
      </c>
      <c r="AE232">
        <f>SUM(AE229:AE230)</f>
        <v/>
      </c>
      <c r="AF232">
        <f>SUM(AF229:AF230)</f>
        <v/>
      </c>
      <c r="AG232">
        <f>SUM(AG229:AG230)</f>
        <v/>
      </c>
      <c r="AI232">
        <f>SUM(AI229:AI230)</f>
        <v/>
      </c>
      <c r="AJ232">
        <f>SUM(AJ229:AJ230)</f>
        <v/>
      </c>
      <c r="AK232">
        <f>SUM(AK229:AK230)</f>
        <v/>
      </c>
      <c r="AL232">
        <f>SUM(AL229:AL230)</f>
        <v/>
      </c>
      <c r="AN232">
        <f>SUM(AN229:AN230)</f>
        <v/>
      </c>
      <c r="AO232">
        <f>SUM(AO229:AO230)</f>
        <v/>
      </c>
      <c r="AP232">
        <f>SUM(AP229:AP230)</f>
        <v/>
      </c>
      <c r="AQ232">
        <f>SUM(AQ229:AQ230)</f>
        <v/>
      </c>
      <c r="AS232">
        <f>SUM(AS229:AS230)</f>
        <v/>
      </c>
      <c r="AT232">
        <f>SUM(AT229:AT230)</f>
        <v/>
      </c>
    </row>
    <row r="233">
      <c r="A233" t="inlineStr">
        <is>
          <t>Sum check</t>
        </is>
      </c>
      <c r="F233">
        <f>F231-F232</f>
        <v/>
      </c>
      <c r="G233">
        <f>G231-G232</f>
        <v/>
      </c>
      <c r="H233">
        <f>H231-H232</f>
        <v/>
      </c>
      <c r="J233">
        <f>J231-J232</f>
        <v/>
      </c>
      <c r="K233">
        <f>K231-K232</f>
        <v/>
      </c>
      <c r="L233">
        <f>L231-L232</f>
        <v/>
      </c>
      <c r="M233">
        <f>M231-M232</f>
        <v/>
      </c>
      <c r="O233">
        <f>O231-O232</f>
        <v/>
      </c>
      <c r="P233">
        <f>P231-P232</f>
        <v/>
      </c>
      <c r="Q233">
        <f>Q231-Q232</f>
        <v/>
      </c>
      <c r="R233">
        <f>R231-R232</f>
        <v/>
      </c>
      <c r="T233">
        <f>T231-T232</f>
        <v/>
      </c>
      <c r="U233">
        <f>U231-U232</f>
        <v/>
      </c>
      <c r="V233">
        <f>V231-V232</f>
        <v/>
      </c>
      <c r="W233">
        <f>W231-W232</f>
        <v/>
      </c>
      <c r="Y233">
        <f>Y231-Y232</f>
        <v/>
      </c>
      <c r="Z233">
        <f>Z231-Z232</f>
        <v/>
      </c>
      <c r="AA233">
        <f>AA231-AA232</f>
        <v/>
      </c>
      <c r="AB233">
        <f>AB231-AB232</f>
        <v/>
      </c>
      <c r="AD233">
        <f>AD231-AD232</f>
        <v/>
      </c>
      <c r="AE233">
        <f>AE231-AE232</f>
        <v/>
      </c>
      <c r="AF233">
        <f>AF231-AF232</f>
        <v/>
      </c>
      <c r="AG233">
        <f>AG231-AG232</f>
        <v/>
      </c>
      <c r="AI233">
        <f>AI231-AI232</f>
        <v/>
      </c>
      <c r="AJ233">
        <f>AJ231-AJ232</f>
        <v/>
      </c>
      <c r="AK233">
        <f>AK231-AK232</f>
        <v/>
      </c>
      <c r="AL233">
        <f>AL231-AL232</f>
        <v/>
      </c>
      <c r="AN233">
        <f>AN231-AN232</f>
        <v/>
      </c>
      <c r="AO233">
        <f>AO231-AO232</f>
        <v/>
      </c>
      <c r="AP233">
        <f>AP231-AP232</f>
        <v/>
      </c>
      <c r="AQ233">
        <f>AQ231-AQ232</f>
        <v/>
      </c>
      <c r="AS233">
        <f>AS231-AS232</f>
        <v/>
      </c>
      <c r="AT233">
        <f>AT231-AT232</f>
        <v/>
      </c>
    </row>
    <row r="234">
      <c r="A234" t="inlineStr">
        <is>
          <t>Link check</t>
        </is>
      </c>
      <c r="K234">
        <f>K231-K480</f>
        <v/>
      </c>
      <c r="L234">
        <f>L231-L480</f>
        <v/>
      </c>
      <c r="M234">
        <f>M231-M480</f>
        <v/>
      </c>
      <c r="O234">
        <f>O231-O480</f>
        <v/>
      </c>
      <c r="P234">
        <f>P231-P480</f>
        <v/>
      </c>
      <c r="Q234">
        <f>Q231-Q480</f>
        <v/>
      </c>
      <c r="R234">
        <f>R231-R480</f>
        <v/>
      </c>
      <c r="T234">
        <f>T231-T480</f>
        <v/>
      </c>
      <c r="U234">
        <f>U231-U480</f>
        <v/>
      </c>
      <c r="V234">
        <f>V231-V480</f>
        <v/>
      </c>
      <c r="W234">
        <f>W231-W480</f>
        <v/>
      </c>
      <c r="Y234">
        <f>Y231-Y480</f>
        <v/>
      </c>
      <c r="Z234">
        <f>Z231-Z480</f>
        <v/>
      </c>
      <c r="AA234">
        <f>AA231-AA480</f>
        <v/>
      </c>
      <c r="AB234">
        <f>AB231-AB480</f>
        <v/>
      </c>
      <c r="AD234">
        <f>AD231-AD480</f>
        <v/>
      </c>
      <c r="AE234">
        <f>AE231-AE480</f>
        <v/>
      </c>
      <c r="AF234">
        <f>AF231-AF480</f>
        <v/>
      </c>
      <c r="AG234">
        <f>AG231-AG480</f>
        <v/>
      </c>
      <c r="AI234">
        <f>AI231-AI480</f>
        <v/>
      </c>
      <c r="AJ234">
        <f>AJ231-AJ480</f>
        <v/>
      </c>
      <c r="AK234">
        <f>AK231-AK480</f>
        <v/>
      </c>
      <c r="AL234">
        <f>AL231-AL480</f>
        <v/>
      </c>
      <c r="AN234">
        <f>AN231-AN480</f>
        <v/>
      </c>
      <c r="AO234">
        <f>AO231-AO480</f>
        <v/>
      </c>
      <c r="AP234">
        <f>AP231-AP480</f>
        <v/>
      </c>
      <c r="AQ234">
        <f>AQ231-AQ480</f>
        <v/>
      </c>
      <c r="AS234">
        <f>AS231-AS480</f>
        <v/>
      </c>
    </row>
    <row r="236">
      <c r="A236" t="inlineStr">
        <is>
          <t>Segment equity accounted income</t>
        </is>
      </c>
      <c r="C236" t="inlineStr">
        <is>
          <t>Million</t>
        </is>
      </c>
      <c r="D236" t="inlineStr">
        <is>
          <t>QQQQ</t>
        </is>
      </c>
      <c r="E236" t="inlineStr">
        <is>
          <t>Yes</t>
        </is>
      </c>
      <c r="F236" t="n">
        <v>102</v>
      </c>
      <c r="G236" t="n">
        <v>154</v>
      </c>
      <c r="H236" t="n">
        <v>146</v>
      </c>
      <c r="J236" t="n">
        <v>539</v>
      </c>
      <c r="K236" t="n">
        <v>142</v>
      </c>
      <c r="L236" t="n">
        <v>161</v>
      </c>
      <c r="M236" t="n">
        <v>184</v>
      </c>
      <c r="O236" t="n">
        <v>683</v>
      </c>
      <c r="P236" t="n">
        <v>189</v>
      </c>
      <c r="Q236" t="n">
        <v>225</v>
      </c>
      <c r="R236" t="n">
        <v>237</v>
      </c>
      <c r="T236" t="n">
        <v>904</v>
      </c>
      <c r="U236" t="n">
        <v>239</v>
      </c>
      <c r="V236" t="n">
        <v>193</v>
      </c>
      <c r="W236" t="n">
        <v>197</v>
      </c>
      <c r="Y236" t="n">
        <v>846</v>
      </c>
      <c r="Z236" t="n">
        <v>231</v>
      </c>
      <c r="AA236" t="n">
        <v>271</v>
      </c>
      <c r="AB236" t="n">
        <v>285</v>
      </c>
      <c r="AD236" t="n">
        <v>1100</v>
      </c>
      <c r="AE236" t="n">
        <v>335</v>
      </c>
      <c r="AF236" t="n">
        <v>284</v>
      </c>
      <c r="AG236" t="n">
        <v>307</v>
      </c>
      <c r="AI236" t="n">
        <v>1329</v>
      </c>
      <c r="AJ236" t="n">
        <v>427</v>
      </c>
      <c r="AK236" t="n">
        <v>401</v>
      </c>
      <c r="AL236" t="n">
        <v>415</v>
      </c>
      <c r="AN236" t="n">
        <v>1697</v>
      </c>
      <c r="AO236" t="n">
        <v>460</v>
      </c>
      <c r="AP236" t="n">
        <v>463</v>
      </c>
      <c r="AQ236" t="n">
        <v>439</v>
      </c>
      <c r="AS236" t="n">
        <v>1893</v>
      </c>
    </row>
    <row r="237">
      <c r="A237" t="inlineStr">
        <is>
          <t>Interest expense</t>
        </is>
      </c>
      <c r="C237" t="inlineStr">
        <is>
          <t>Million</t>
        </is>
      </c>
      <c r="D237" t="inlineStr">
        <is>
          <t>QQQQ</t>
        </is>
      </c>
      <c r="E237" t="inlineStr">
        <is>
          <t>Yes</t>
        </is>
      </c>
      <c r="F237" t="n">
        <v>-94</v>
      </c>
      <c r="G237" t="n">
        <v>-98</v>
      </c>
      <c r="H237" t="n">
        <v>-96</v>
      </c>
      <c r="J237" t="n">
        <v>-378</v>
      </c>
      <c r="K237" t="n">
        <v>-100</v>
      </c>
      <c r="L237" t="n">
        <v>-106</v>
      </c>
      <c r="M237" t="n">
        <v>-102</v>
      </c>
      <c r="O237" t="n">
        <v>-409</v>
      </c>
      <c r="P237" t="n">
        <v>-99</v>
      </c>
      <c r="Q237" t="n">
        <v>-117</v>
      </c>
      <c r="R237" t="n">
        <v>-118</v>
      </c>
      <c r="T237" t="n">
        <v>-453</v>
      </c>
      <c r="U237" t="n">
        <v>-122</v>
      </c>
      <c r="V237" t="n">
        <v>-133</v>
      </c>
      <c r="W237" t="n">
        <v>-147</v>
      </c>
      <c r="Y237" t="n">
        <v>-586</v>
      </c>
      <c r="Z237" t="n">
        <v>-219</v>
      </c>
      <c r="AA237" t="n">
        <v>-250</v>
      </c>
      <c r="AB237" t="n">
        <v>-236</v>
      </c>
      <c r="AD237" t="n">
        <v>-937</v>
      </c>
      <c r="AE237" t="n">
        <v>-291</v>
      </c>
      <c r="AF237" t="n">
        <v>-261</v>
      </c>
      <c r="AG237" t="n">
        <v>-284</v>
      </c>
      <c r="AI237" t="n">
        <v>-1224</v>
      </c>
      <c r="AJ237" t="n">
        <v>-362</v>
      </c>
      <c r="AK237" t="n">
        <v>-372</v>
      </c>
      <c r="AL237" t="n">
        <v>-376</v>
      </c>
      <c r="AN237" t="n">
        <v>-1502</v>
      </c>
      <c r="AO237" t="n">
        <v>-418</v>
      </c>
      <c r="AP237" t="n">
        <v>-476</v>
      </c>
      <c r="AQ237" t="n">
        <v>-486</v>
      </c>
      <c r="AS237" t="n">
        <v>-1895</v>
      </c>
    </row>
    <row r="238">
      <c r="A238" t="inlineStr">
        <is>
          <t>Current income taxes</t>
        </is>
      </c>
      <c r="C238" t="inlineStr">
        <is>
          <t>Million</t>
        </is>
      </c>
      <c r="D238" t="inlineStr">
        <is>
          <t>QQQQ</t>
        </is>
      </c>
      <c r="E238" t="inlineStr">
        <is>
          <t>Yes</t>
        </is>
      </c>
      <c r="F238" t="n">
        <v>-7</v>
      </c>
      <c r="G238" t="n">
        <v>-7</v>
      </c>
      <c r="H238" t="n">
        <v>-5</v>
      </c>
      <c r="J238" t="n">
        <v>-19</v>
      </c>
      <c r="K238" t="n">
        <v>-5</v>
      </c>
      <c r="L238" t="n">
        <v>-8</v>
      </c>
      <c r="M238" t="n">
        <v>-9</v>
      </c>
      <c r="O238" t="n">
        <v>-35</v>
      </c>
      <c r="P238" t="n">
        <v>-12</v>
      </c>
      <c r="Q238" t="n">
        <v>-40</v>
      </c>
      <c r="R238" t="n">
        <v>-18</v>
      </c>
      <c r="T238" t="n">
        <v>-111</v>
      </c>
      <c r="U238" t="n">
        <v>-172</v>
      </c>
      <c r="V238" t="n">
        <v>-47</v>
      </c>
      <c r="W238" t="n">
        <v>-56</v>
      </c>
      <c r="Y238" t="n">
        <v>-326</v>
      </c>
      <c r="Z238" t="n">
        <v>-65</v>
      </c>
      <c r="AA238" t="n">
        <v>-64</v>
      </c>
      <c r="AB238" t="n">
        <v>-55</v>
      </c>
      <c r="AD238" t="n">
        <v>-255</v>
      </c>
      <c r="AE238" t="n">
        <v>-59</v>
      </c>
      <c r="AF238" t="n">
        <v>-57</v>
      </c>
      <c r="AG238" t="n">
        <v>-72</v>
      </c>
      <c r="AI238" t="n">
        <v>-247</v>
      </c>
      <c r="AJ238" t="n">
        <v>-97</v>
      </c>
      <c r="AK238" t="n">
        <v>-93</v>
      </c>
      <c r="AL238" t="n">
        <v>-93</v>
      </c>
      <c r="AN238" t="n">
        <v>-402</v>
      </c>
      <c r="AO238" t="n">
        <v>-124</v>
      </c>
      <c r="AP238" t="n">
        <v>-183</v>
      </c>
      <c r="AQ238" t="n">
        <v>-70</v>
      </c>
      <c r="AS238" t="n">
        <v>-481</v>
      </c>
    </row>
    <row r="239">
      <c r="A239" t="inlineStr">
        <is>
          <t>FFO</t>
        </is>
      </c>
      <c r="C239" t="inlineStr">
        <is>
          <t>Million</t>
        </is>
      </c>
      <c r="D239" t="inlineStr">
        <is>
          <t>QQQQ</t>
        </is>
      </c>
      <c r="E239" t="inlineStr">
        <is>
          <t>Yes</t>
        </is>
      </c>
      <c r="F239" t="n">
        <v>57</v>
      </c>
      <c r="G239" t="n">
        <v>61</v>
      </c>
      <c r="H239" t="n">
        <v>71</v>
      </c>
      <c r="J239" t="n">
        <v>252</v>
      </c>
      <c r="K239" t="n">
        <v>71</v>
      </c>
      <c r="L239" t="n">
        <v>111</v>
      </c>
      <c r="M239" t="n">
        <v>89</v>
      </c>
      <c r="O239" t="n">
        <v>374</v>
      </c>
      <c r="P239" t="n">
        <v>83</v>
      </c>
      <c r="Q239" t="n">
        <v>84</v>
      </c>
      <c r="R239" t="n">
        <v>87</v>
      </c>
      <c r="T239" t="n">
        <v>345</v>
      </c>
      <c r="U239" t="n">
        <v>341</v>
      </c>
      <c r="V239" t="n">
        <v>86</v>
      </c>
      <c r="W239" t="n">
        <v>80</v>
      </c>
      <c r="Y239" t="n">
        <v>602</v>
      </c>
      <c r="Z239" t="n">
        <v>194</v>
      </c>
      <c r="AA239" t="n">
        <v>62</v>
      </c>
      <c r="AB239" t="n">
        <v>103</v>
      </c>
      <c r="AD239" t="n">
        <v>464</v>
      </c>
      <c r="AE239" t="n">
        <v>137</v>
      </c>
      <c r="AF239" t="n">
        <v>84</v>
      </c>
      <c r="AG239" t="n">
        <v>244</v>
      </c>
      <c r="AI239" t="n">
        <v>569</v>
      </c>
      <c r="AJ239" t="n">
        <v>130</v>
      </c>
      <c r="AK239" t="n">
        <v>317</v>
      </c>
      <c r="AL239" t="n">
        <v>248</v>
      </c>
      <c r="AN239" t="n">
        <v>797</v>
      </c>
      <c r="AO239" t="n">
        <v>115</v>
      </c>
      <c r="AP239" t="n">
        <v>245</v>
      </c>
      <c r="AQ239" t="n">
        <v>126</v>
      </c>
      <c r="AS239" t="n">
        <v>640</v>
      </c>
      <c r="AT239" t="n">
        <v>136</v>
      </c>
    </row>
    <row r="240">
      <c r="A240" t="inlineStr">
        <is>
          <t>Common equity</t>
        </is>
      </c>
      <c r="C240" t="inlineStr">
        <is>
          <t>Million</t>
        </is>
      </c>
      <c r="D240" t="inlineStr">
        <is>
          <t>QQQQ</t>
        </is>
      </c>
      <c r="F240" t="n">
        <v>1923</v>
      </c>
      <c r="G240" t="n">
        <v>2182</v>
      </c>
      <c r="H240" t="n">
        <v>2024</v>
      </c>
      <c r="I240" t="n">
        <v>2203</v>
      </c>
      <c r="K240" t="n">
        <v>2294</v>
      </c>
      <c r="L240" t="n">
        <v>2368</v>
      </c>
      <c r="M240" t="n">
        <v>2343</v>
      </c>
      <c r="N240" t="n">
        <v>2697</v>
      </c>
      <c r="P240" t="n">
        <v>2668</v>
      </c>
      <c r="Q240" t="n">
        <v>2571</v>
      </c>
      <c r="R240" t="n">
        <v>2874</v>
      </c>
      <c r="S240" t="n">
        <v>2834</v>
      </c>
      <c r="U240" t="n">
        <v>2846</v>
      </c>
      <c r="V240" t="n">
        <v>2592</v>
      </c>
      <c r="W240" t="n">
        <v>2545</v>
      </c>
      <c r="X240" t="n">
        <v>2887</v>
      </c>
      <c r="Z240" t="n">
        <v>2739</v>
      </c>
      <c r="AA240" t="n">
        <v>2678</v>
      </c>
      <c r="AB240" t="n">
        <v>2617</v>
      </c>
      <c r="AC240" t="n">
        <v>2792</v>
      </c>
      <c r="AE240" t="n">
        <v>2450</v>
      </c>
      <c r="AF240" t="n">
        <v>2336</v>
      </c>
      <c r="AG240" t="n">
        <v>2237</v>
      </c>
      <c r="AH240" t="n">
        <v>2552</v>
      </c>
      <c r="AJ240" t="n">
        <v>2449</v>
      </c>
      <c r="AK240" t="n">
        <v>2323</v>
      </c>
      <c r="AL240" t="n">
        <v>2293</v>
      </c>
      <c r="AM240" t="n">
        <v>3022</v>
      </c>
      <c r="AO240" t="n">
        <v>3010</v>
      </c>
      <c r="AP240" t="n">
        <v>2781</v>
      </c>
      <c r="AQ240" t="n">
        <v>2550</v>
      </c>
      <c r="AR240" t="n">
        <v>2784</v>
      </c>
      <c r="AT240" t="n">
        <v>2649</v>
      </c>
    </row>
    <row r="241">
      <c r="A241" t="inlineStr">
        <is>
          <t>Equity accounted investments</t>
        </is>
      </c>
      <c r="C241" t="inlineStr">
        <is>
          <t>Million</t>
        </is>
      </c>
      <c r="D241" t="inlineStr">
        <is>
          <t>QQQQ</t>
        </is>
      </c>
      <c r="F241" t="n">
        <v>4261</v>
      </c>
      <c r="G241" t="n">
        <v>4469</v>
      </c>
      <c r="H241" t="n">
        <v>4021</v>
      </c>
      <c r="I241" t="n">
        <v>4690</v>
      </c>
      <c r="K241" t="n">
        <v>4972</v>
      </c>
      <c r="L241" t="n">
        <v>5727</v>
      </c>
      <c r="M241" t="n">
        <v>6697</v>
      </c>
      <c r="N241" t="n">
        <v>7346</v>
      </c>
      <c r="P241" t="n">
        <v>7548</v>
      </c>
      <c r="Q241" t="n">
        <v>7874</v>
      </c>
      <c r="R241" t="n">
        <v>8158</v>
      </c>
      <c r="S241" t="n">
        <v>8793</v>
      </c>
      <c r="U241" t="n">
        <v>7913</v>
      </c>
      <c r="V241" t="n">
        <v>7363</v>
      </c>
      <c r="W241" t="n">
        <v>7218</v>
      </c>
      <c r="X241" t="n">
        <v>7636</v>
      </c>
      <c r="Z241" t="n">
        <v>8147</v>
      </c>
      <c r="AA241" t="n">
        <v>8269</v>
      </c>
      <c r="AB241" t="n">
        <v>8135</v>
      </c>
      <c r="AC241" t="n">
        <v>8972</v>
      </c>
      <c r="AE241" t="n">
        <v>7753</v>
      </c>
      <c r="AF241" t="n">
        <v>7797</v>
      </c>
      <c r="AG241" t="n">
        <v>9258</v>
      </c>
      <c r="AH241" t="n">
        <v>10530</v>
      </c>
      <c r="AJ241" t="n">
        <v>9838</v>
      </c>
      <c r="AK241" t="n">
        <v>10171</v>
      </c>
      <c r="AL241" t="n">
        <v>9780</v>
      </c>
      <c r="AM241" t="n">
        <v>9569</v>
      </c>
      <c r="AO241" t="n">
        <v>10783</v>
      </c>
      <c r="AP241" t="n">
        <v>10298</v>
      </c>
      <c r="AQ241" t="n">
        <v>10673</v>
      </c>
      <c r="AR241" t="n">
        <v>11844</v>
      </c>
    </row>
    <row r="242">
      <c r="A242" t="inlineStr">
        <is>
          <t>Additions to non-current assets</t>
        </is>
      </c>
      <c r="C242" t="inlineStr">
        <is>
          <t>Million</t>
        </is>
      </c>
      <c r="D242" t="inlineStr">
        <is>
          <t>QQQQ</t>
        </is>
      </c>
      <c r="E242" t="inlineStr">
        <is>
          <t>Yes</t>
        </is>
      </c>
      <c r="F242" t="n">
        <v>1235</v>
      </c>
      <c r="G242" t="n">
        <v>296</v>
      </c>
      <c r="H242" t="n">
        <v>293</v>
      </c>
      <c r="J242" t="n">
        <v>2527</v>
      </c>
      <c r="K242" t="n">
        <v>374</v>
      </c>
      <c r="L242" t="n">
        <v>1671</v>
      </c>
      <c r="M242" t="n">
        <v>2678</v>
      </c>
      <c r="O242" t="n">
        <v>5105</v>
      </c>
      <c r="P242" t="n">
        <v>320</v>
      </c>
      <c r="Q242" t="n">
        <v>6953</v>
      </c>
      <c r="R242" t="n">
        <v>214</v>
      </c>
      <c r="T242" t="n">
        <v>7991</v>
      </c>
      <c r="U242" t="n">
        <v>242</v>
      </c>
      <c r="V242" t="n">
        <v>1514</v>
      </c>
      <c r="W242" t="n">
        <v>808</v>
      </c>
      <c r="Y242" t="n">
        <v>10524</v>
      </c>
      <c r="Z242" t="n">
        <v>3720</v>
      </c>
      <c r="AA242" t="n">
        <v>594</v>
      </c>
      <c r="AB242" t="n">
        <v>897</v>
      </c>
      <c r="AD242" t="n">
        <v>17352</v>
      </c>
      <c r="AE242" t="n">
        <v>391</v>
      </c>
      <c r="AF242" t="n">
        <v>418</v>
      </c>
      <c r="AG242" t="n">
        <v>7401</v>
      </c>
      <c r="AI242" t="n">
        <v>11200</v>
      </c>
      <c r="AJ242" t="n">
        <v>828</v>
      </c>
      <c r="AK242" t="n">
        <v>514</v>
      </c>
      <c r="AL242" t="n">
        <v>15226</v>
      </c>
      <c r="AN242" t="n">
        <v>18248</v>
      </c>
      <c r="AO242" t="n">
        <v>1350</v>
      </c>
      <c r="AP242" t="n">
        <v>1639</v>
      </c>
      <c r="AQ242" t="n">
        <v>1905</v>
      </c>
      <c r="AS242" t="n">
        <v>6604</v>
      </c>
    </row>
    <row r="244">
      <c r="A244" t="inlineStr">
        <is>
          <t>Private equity</t>
        </is>
      </c>
    </row>
    <row r="245">
      <c r="A245" s="2" t="inlineStr">
        <is>
          <t>External revenues</t>
        </is>
      </c>
      <c r="B245" s="2" t="n"/>
      <c r="C245" s="2" t="inlineStr">
        <is>
          <t>Million</t>
        </is>
      </c>
      <c r="D245" s="2" t="inlineStr">
        <is>
          <t>QQQQ</t>
        </is>
      </c>
      <c r="E245" s="2" t="inlineStr">
        <is>
          <t>Yes</t>
        </is>
      </c>
      <c r="F245" s="2" t="n">
        <v>598</v>
      </c>
      <c r="G245" s="2" t="n">
        <v>660</v>
      </c>
      <c r="H245" s="2" t="n">
        <v>853</v>
      </c>
      <c r="I245" s="2" t="n"/>
      <c r="J245" s="2" t="n">
        <v>3041</v>
      </c>
      <c r="K245" s="2" t="n">
        <v>2060</v>
      </c>
      <c r="L245" s="2" t="n">
        <v>2439</v>
      </c>
      <c r="M245" s="2" t="n">
        <v>2500</v>
      </c>
      <c r="N245" s="2" t="n"/>
      <c r="O245" s="2" t="n">
        <v>9603</v>
      </c>
      <c r="P245" s="2" t="n">
        <v>2398</v>
      </c>
      <c r="Q245" s="2" t="n">
        <v>5370</v>
      </c>
      <c r="R245" s="2" t="n">
        <v>8148</v>
      </c>
      <c r="S245" s="2" t="n"/>
      <c r="T245" s="2" t="n">
        <v>24220</v>
      </c>
      <c r="U245" s="2" t="n">
        <v>8115</v>
      </c>
      <c r="V245" s="2" t="n">
        <v>8678</v>
      </c>
      <c r="W245" s="2" t="n">
        <v>9888</v>
      </c>
      <c r="X245" s="2" t="n"/>
      <c r="Y245" s="2" t="n">
        <v>36828</v>
      </c>
      <c r="Z245" s="2" t="n">
        <v>9144</v>
      </c>
      <c r="AA245" s="2" t="n">
        <v>10738</v>
      </c>
      <c r="AB245" s="2" t="n">
        <v>11861</v>
      </c>
      <c r="AC245" s="2" t="n"/>
      <c r="AD245" s="2" t="n">
        <v>43099</v>
      </c>
      <c r="AE245" s="2" t="n">
        <v>10092</v>
      </c>
      <c r="AF245" s="2" t="n">
        <v>7247</v>
      </c>
      <c r="AG245" s="2" t="n">
        <v>9923</v>
      </c>
      <c r="AH245" s="2" t="n"/>
      <c r="AI245" s="2" t="n">
        <v>37161</v>
      </c>
      <c r="AJ245" s="2" t="n">
        <v>9712</v>
      </c>
      <c r="AK245" s="2" t="n">
        <v>11134</v>
      </c>
      <c r="AL245" s="2" t="n">
        <v>11976</v>
      </c>
      <c r="AM245" s="2" t="n"/>
      <c r="AN245" s="2" t="n">
        <v>46252</v>
      </c>
      <c r="AO245" s="2" t="n">
        <v>13424</v>
      </c>
      <c r="AP245" s="2" t="n">
        <v>14642</v>
      </c>
      <c r="AQ245" s="2" t="n">
        <v>14847</v>
      </c>
      <c r="AR245" s="2" t="n"/>
      <c r="AS245" s="2" t="n"/>
      <c r="AT245" s="2" t="n">
        <v>14036</v>
      </c>
    </row>
    <row r="246">
      <c r="A246" s="2" t="inlineStr">
        <is>
          <t>Inter-segment and other revenues</t>
        </is>
      </c>
      <c r="B246" s="2" t="n"/>
      <c r="C246" s="2" t="inlineStr">
        <is>
          <t>Million</t>
        </is>
      </c>
      <c r="D246" s="2" t="inlineStr">
        <is>
          <t>QQQQ</t>
        </is>
      </c>
      <c r="E246" s="2" t="inlineStr">
        <is>
          <t>Yes</t>
        </is>
      </c>
      <c r="F246" s="2" t="n"/>
      <c r="G246" s="2" t="n"/>
      <c r="H246" s="2" t="n"/>
      <c r="I246" s="2" t="n"/>
      <c r="J246" s="2" t="n"/>
      <c r="K246" s="2" t="n">
        <v>65</v>
      </c>
      <c r="L246" s="2" t="n">
        <v>93</v>
      </c>
      <c r="M246" s="2" t="n">
        <v>83</v>
      </c>
      <c r="N246" s="2" t="n"/>
      <c r="O246" s="2" t="n">
        <v>359</v>
      </c>
      <c r="P246" s="2" t="n">
        <v>78</v>
      </c>
      <c r="Q246" s="2" t="n">
        <v>83</v>
      </c>
      <c r="R246" s="2" t="n">
        <v>94</v>
      </c>
      <c r="S246" s="2" t="n"/>
      <c r="T246" s="2" t="n">
        <v>357</v>
      </c>
      <c r="U246" s="2" t="n">
        <v>105</v>
      </c>
      <c r="V246" s="2" t="n">
        <v>126</v>
      </c>
      <c r="W246" s="2" t="n">
        <v>122</v>
      </c>
      <c r="X246" s="2" t="n"/>
      <c r="Y246" s="2" t="n">
        <v>442</v>
      </c>
      <c r="Z246" s="2" t="n">
        <v>94</v>
      </c>
      <c r="AA246" s="2" t="n">
        <v>107</v>
      </c>
      <c r="AB246" s="2" t="n">
        <v>160</v>
      </c>
      <c r="AC246" s="2" t="n"/>
      <c r="AD246" s="2" t="n">
        <v>479</v>
      </c>
      <c r="AE246" s="2" t="n">
        <v>121</v>
      </c>
      <c r="AF246" s="2" t="n">
        <v>144</v>
      </c>
      <c r="AG246" s="2" t="n">
        <v>168</v>
      </c>
      <c r="AH246" s="2" t="n"/>
      <c r="AI246" s="2" t="n">
        <v>614</v>
      </c>
      <c r="AJ246" s="2" t="n">
        <v>155</v>
      </c>
      <c r="AK246" s="2" t="n">
        <v>128</v>
      </c>
      <c r="AL246" s="2" t="n">
        <v>84</v>
      </c>
      <c r="AM246" s="2" t="n"/>
      <c r="AN246" s="2" t="n">
        <v>431</v>
      </c>
      <c r="AO246" s="2" t="n">
        <v>72</v>
      </c>
      <c r="AP246" s="2" t="n">
        <v>56</v>
      </c>
      <c r="AQ246" s="2" t="n">
        <v>44</v>
      </c>
      <c r="AR246" s="2" t="n"/>
      <c r="AS246" s="2" t="n"/>
      <c r="AT246" s="2" t="n">
        <v>45</v>
      </c>
    </row>
    <row r="247">
      <c r="A247" s="2" t="inlineStr">
        <is>
          <t>Segmented revenues</t>
        </is>
      </c>
      <c r="B247" s="2" t="n"/>
      <c r="C247" s="2" t="inlineStr">
        <is>
          <t>Million</t>
        </is>
      </c>
      <c r="D247" s="2" t="inlineStr">
        <is>
          <t>QQQQ</t>
        </is>
      </c>
      <c r="E247" s="2" t="inlineStr">
        <is>
          <t>Yes</t>
        </is>
      </c>
      <c r="F247" s="2" t="n">
        <v>598</v>
      </c>
      <c r="G247" s="2" t="n">
        <v>660</v>
      </c>
      <c r="H247" s="2" t="n">
        <v>853</v>
      </c>
      <c r="I247" s="2" t="n"/>
      <c r="J247" s="2" t="n">
        <v>3041</v>
      </c>
      <c r="K247" s="2" t="n">
        <v>2125</v>
      </c>
      <c r="L247" s="2" t="n">
        <v>2532</v>
      </c>
      <c r="M247" s="2" t="n">
        <v>2583</v>
      </c>
      <c r="N247" s="2" t="n"/>
      <c r="O247" s="2" t="n">
        <v>9962</v>
      </c>
      <c r="P247" s="2" t="n">
        <v>2476</v>
      </c>
      <c r="Q247" s="2" t="n">
        <v>5453</v>
      </c>
      <c r="R247" s="2" t="n">
        <v>8242</v>
      </c>
      <c r="S247" s="2" t="n"/>
      <c r="T247" s="2" t="n">
        <v>24577</v>
      </c>
      <c r="U247" s="2" t="n">
        <v>8220</v>
      </c>
      <c r="V247" s="2" t="n">
        <v>8804</v>
      </c>
      <c r="W247" s="2" t="n">
        <v>10010</v>
      </c>
      <c r="X247" s="2" t="n"/>
      <c r="Y247" s="2" t="n">
        <v>37270</v>
      </c>
      <c r="Z247" s="2" t="n">
        <v>9238</v>
      </c>
      <c r="AA247" s="2" t="n">
        <v>10845</v>
      </c>
      <c r="AB247" s="2" t="n">
        <v>12021</v>
      </c>
      <c r="AC247" s="2" t="n"/>
      <c r="AD247" s="2" t="n">
        <v>43578</v>
      </c>
      <c r="AE247" s="2" t="n">
        <v>10213</v>
      </c>
      <c r="AF247" s="2" t="n">
        <v>7391</v>
      </c>
      <c r="AG247" s="2" t="n">
        <v>10091</v>
      </c>
      <c r="AH247" s="2" t="n"/>
      <c r="AI247" s="2" t="n">
        <v>37775</v>
      </c>
      <c r="AJ247" s="2" t="n">
        <v>9867</v>
      </c>
      <c r="AK247" s="2" t="n">
        <v>11262</v>
      </c>
      <c r="AL247" s="2" t="n">
        <v>12060</v>
      </c>
      <c r="AM247" s="2" t="n"/>
      <c r="AN247" s="2" t="n">
        <v>46683</v>
      </c>
      <c r="AO247" s="2" t="n">
        <v>13496</v>
      </c>
      <c r="AP247" s="2" t="n">
        <v>14698</v>
      </c>
      <c r="AQ247" s="2" t="n">
        <v>14891</v>
      </c>
      <c r="AR247" s="2" t="n"/>
      <c r="AS247" s="2" t="n"/>
      <c r="AT247" s="2" t="n">
        <v>14081</v>
      </c>
    </row>
    <row r="248">
      <c r="A248" t="inlineStr">
        <is>
          <t>Segmented revenues-c</t>
        </is>
      </c>
      <c r="F248">
        <f>SUM(F245:F246)</f>
        <v/>
      </c>
      <c r="G248">
        <f>SUM(G245:G246)</f>
        <v/>
      </c>
      <c r="H248">
        <f>SUM(H245:H246)</f>
        <v/>
      </c>
      <c r="J248">
        <f>SUM(J245:J246)</f>
        <v/>
      </c>
      <c r="K248">
        <f>SUM(K245:K246)</f>
        <v/>
      </c>
      <c r="L248">
        <f>SUM(L245:L246)</f>
        <v/>
      </c>
      <c r="M248">
        <f>SUM(M245:M246)</f>
        <v/>
      </c>
      <c r="O248">
        <f>SUM(O245:O246)</f>
        <v/>
      </c>
      <c r="P248">
        <f>SUM(P245:P246)</f>
        <v/>
      </c>
      <c r="Q248">
        <f>SUM(Q245:Q246)</f>
        <v/>
      </c>
      <c r="R248">
        <f>SUM(R245:R246)</f>
        <v/>
      </c>
      <c r="T248">
        <f>SUM(T245:T246)</f>
        <v/>
      </c>
      <c r="U248">
        <f>SUM(U245:U246)</f>
        <v/>
      </c>
      <c r="V248">
        <f>SUM(V245:V246)</f>
        <v/>
      </c>
      <c r="W248">
        <f>SUM(W245:W246)</f>
        <v/>
      </c>
      <c r="Y248">
        <f>SUM(Y245:Y246)</f>
        <v/>
      </c>
      <c r="Z248">
        <f>SUM(Z245:Z246)</f>
        <v/>
      </c>
      <c r="AA248">
        <f>SUM(AA245:AA246)</f>
        <v/>
      </c>
      <c r="AB248">
        <f>SUM(AB245:AB246)</f>
        <v/>
      </c>
      <c r="AD248">
        <f>SUM(AD245:AD246)</f>
        <v/>
      </c>
      <c r="AE248">
        <f>SUM(AE245:AE246)</f>
        <v/>
      </c>
      <c r="AF248">
        <f>SUM(AF245:AF246)</f>
        <v/>
      </c>
      <c r="AG248">
        <f>SUM(AG245:AG246)</f>
        <v/>
      </c>
      <c r="AI248">
        <f>SUM(AI245:AI246)</f>
        <v/>
      </c>
      <c r="AJ248">
        <f>SUM(AJ245:AJ246)</f>
        <v/>
      </c>
      <c r="AK248">
        <f>SUM(AK245:AK246)</f>
        <v/>
      </c>
      <c r="AL248">
        <f>SUM(AL245:AL246)</f>
        <v/>
      </c>
      <c r="AN248">
        <f>SUM(AN245:AN246)</f>
        <v/>
      </c>
      <c r="AO248">
        <f>SUM(AO245:AO246)</f>
        <v/>
      </c>
      <c r="AP248">
        <f>SUM(AP245:AP246)</f>
        <v/>
      </c>
      <c r="AQ248">
        <f>SUM(AQ245:AQ246)</f>
        <v/>
      </c>
      <c r="AT248">
        <f>SUM(AT245:AT246)</f>
        <v/>
      </c>
    </row>
    <row r="249">
      <c r="A249" t="inlineStr">
        <is>
          <t>Sum check</t>
        </is>
      </c>
      <c r="F249">
        <f>F247-F248</f>
        <v/>
      </c>
      <c r="G249">
        <f>G247-G248</f>
        <v/>
      </c>
      <c r="H249">
        <f>H247-H248</f>
        <v/>
      </c>
      <c r="J249">
        <f>J247-J248</f>
        <v/>
      </c>
      <c r="K249">
        <f>K247-K248</f>
        <v/>
      </c>
      <c r="L249">
        <f>L247-L248</f>
        <v/>
      </c>
      <c r="M249">
        <f>M247-M248</f>
        <v/>
      </c>
      <c r="O249">
        <f>O247-O248</f>
        <v/>
      </c>
      <c r="P249">
        <f>P247-P248</f>
        <v/>
      </c>
      <c r="Q249">
        <f>Q247-Q248</f>
        <v/>
      </c>
      <c r="R249">
        <f>R247-R248</f>
        <v/>
      </c>
      <c r="T249">
        <f>T247-T248</f>
        <v/>
      </c>
      <c r="U249">
        <f>U247-U248</f>
        <v/>
      </c>
      <c r="V249">
        <f>V247-V248</f>
        <v/>
      </c>
      <c r="W249">
        <f>W247-W248</f>
        <v/>
      </c>
      <c r="Y249">
        <f>Y247-Y248</f>
        <v/>
      </c>
      <c r="Z249">
        <f>Z247-Z248</f>
        <v/>
      </c>
      <c r="AA249">
        <f>AA247-AA248</f>
        <v/>
      </c>
      <c r="AB249">
        <f>AB247-AB248</f>
        <v/>
      </c>
      <c r="AD249">
        <f>AD247-AD248</f>
        <v/>
      </c>
      <c r="AE249">
        <f>AE247-AE248</f>
        <v/>
      </c>
      <c r="AF249">
        <f>AF247-AF248</f>
        <v/>
      </c>
      <c r="AG249">
        <f>AG247-AG248</f>
        <v/>
      </c>
      <c r="AI249">
        <f>AI247-AI248</f>
        <v/>
      </c>
      <c r="AJ249">
        <f>AJ247-AJ248</f>
        <v/>
      </c>
      <c r="AK249">
        <f>AK247-AK248</f>
        <v/>
      </c>
      <c r="AL249">
        <f>AL247-AL248</f>
        <v/>
      </c>
      <c r="AN249">
        <f>AN247-AN248</f>
        <v/>
      </c>
      <c r="AO249">
        <f>AO247-AO248</f>
        <v/>
      </c>
      <c r="AP249">
        <f>AP247-AP248</f>
        <v/>
      </c>
      <c r="AQ249">
        <f>AQ247-AQ248</f>
        <v/>
      </c>
      <c r="AT249">
        <f>AT247-AT248</f>
        <v/>
      </c>
    </row>
    <row r="250">
      <c r="A250" t="inlineStr">
        <is>
          <t>Link check</t>
        </is>
      </c>
      <c r="K250">
        <f>K247-K527</f>
        <v/>
      </c>
      <c r="L250">
        <f>L247-L527</f>
        <v/>
      </c>
      <c r="M250">
        <f>M247-M527</f>
        <v/>
      </c>
      <c r="O250">
        <f>O247-O527</f>
        <v/>
      </c>
      <c r="P250">
        <f>P247-P527</f>
        <v/>
      </c>
      <c r="Q250">
        <f>Q247-Q527</f>
        <v/>
      </c>
      <c r="R250">
        <f>R247-R527</f>
        <v/>
      </c>
      <c r="T250">
        <f>T247-T527</f>
        <v/>
      </c>
      <c r="U250">
        <f>U247-U527</f>
        <v/>
      </c>
      <c r="V250">
        <f>V247-V527</f>
        <v/>
      </c>
      <c r="W250">
        <f>W247-W527</f>
        <v/>
      </c>
      <c r="Y250">
        <f>Y247-Y527</f>
        <v/>
      </c>
      <c r="Z250">
        <f>Z247-Z527</f>
        <v/>
      </c>
      <c r="AA250">
        <f>AA247-AA527</f>
        <v/>
      </c>
      <c r="AB250">
        <f>AB247-AB527</f>
        <v/>
      </c>
      <c r="AD250">
        <f>AD247-AD527</f>
        <v/>
      </c>
      <c r="AE250">
        <f>AE247-AE527</f>
        <v/>
      </c>
      <c r="AF250">
        <f>AF247-AF527</f>
        <v/>
      </c>
      <c r="AG250">
        <f>AG247-AG527</f>
        <v/>
      </c>
      <c r="AI250">
        <f>AI247-AI527</f>
        <v/>
      </c>
      <c r="AJ250">
        <f>AJ247-AJ527</f>
        <v/>
      </c>
      <c r="AK250">
        <f>AK247-AK527</f>
        <v/>
      </c>
      <c r="AL250">
        <f>AL247-AL527</f>
        <v/>
      </c>
      <c r="AN250">
        <f>AN247-AN527</f>
        <v/>
      </c>
      <c r="AO250">
        <f>AO247-AO527</f>
        <v/>
      </c>
      <c r="AP250">
        <f>AP247-AP527</f>
        <v/>
      </c>
      <c r="AQ250">
        <f>AQ247-AQ527</f>
        <v/>
      </c>
    </row>
    <row r="252">
      <c r="A252" t="inlineStr">
        <is>
          <t>Segment equity accounted income</t>
        </is>
      </c>
      <c r="C252" t="inlineStr">
        <is>
          <t>Million</t>
        </is>
      </c>
      <c r="D252" t="inlineStr">
        <is>
          <t>QQQQ</t>
        </is>
      </c>
      <c r="E252" t="inlineStr">
        <is>
          <t>Yes</t>
        </is>
      </c>
      <c r="G252" t="n">
        <v>10</v>
      </c>
      <c r="H252" t="n">
        <v>29</v>
      </c>
      <c r="J252" t="n">
        <v>79</v>
      </c>
      <c r="K252" t="n">
        <v>54</v>
      </c>
      <c r="L252" t="n">
        <v>42</v>
      </c>
      <c r="M252" t="n">
        <v>39</v>
      </c>
      <c r="O252" t="n">
        <v>163</v>
      </c>
      <c r="P252" t="n">
        <v>36</v>
      </c>
      <c r="Q252" t="n">
        <v>39</v>
      </c>
      <c r="R252" t="n">
        <v>36</v>
      </c>
      <c r="T252" t="n">
        <v>229</v>
      </c>
      <c r="U252" t="n">
        <v>140</v>
      </c>
      <c r="V252" t="n">
        <v>201</v>
      </c>
      <c r="W252" t="n">
        <v>108</v>
      </c>
      <c r="Y252" t="n">
        <v>526</v>
      </c>
      <c r="Z252" t="n">
        <v>67</v>
      </c>
      <c r="AA252" t="n">
        <v>85</v>
      </c>
      <c r="AB252" t="n">
        <v>77</v>
      </c>
      <c r="AD252" t="n">
        <v>320</v>
      </c>
      <c r="AE252" t="n">
        <v>116</v>
      </c>
      <c r="AF252" t="n">
        <v>80</v>
      </c>
      <c r="AG252" t="n">
        <v>188</v>
      </c>
      <c r="AI252" t="n">
        <v>600</v>
      </c>
      <c r="AJ252" t="n">
        <v>87</v>
      </c>
      <c r="AK252" t="n">
        <v>86</v>
      </c>
      <c r="AL252" t="n">
        <v>123</v>
      </c>
      <c r="AN252" t="n">
        <v>448</v>
      </c>
      <c r="AO252" t="n">
        <v>129</v>
      </c>
      <c r="AP252" t="n">
        <v>161</v>
      </c>
      <c r="AQ252" t="n">
        <v>143</v>
      </c>
    </row>
    <row r="253">
      <c r="A253" t="inlineStr">
        <is>
          <t>Interest expense</t>
        </is>
      </c>
      <c r="C253" t="inlineStr">
        <is>
          <t>Million</t>
        </is>
      </c>
      <c r="D253" t="inlineStr">
        <is>
          <t>QQQQ</t>
        </is>
      </c>
      <c r="E253" t="inlineStr">
        <is>
          <t>Yes</t>
        </is>
      </c>
      <c r="F253" t="n">
        <v>-23</v>
      </c>
      <c r="G253" t="n">
        <v>-39</v>
      </c>
      <c r="H253" t="n">
        <v>-32</v>
      </c>
      <c r="J253" t="n">
        <v>-130</v>
      </c>
      <c r="K253" t="n">
        <v>-38</v>
      </c>
      <c r="L253" t="n">
        <v>-38</v>
      </c>
      <c r="M253" t="n">
        <v>-37</v>
      </c>
      <c r="O253" t="n">
        <v>-147</v>
      </c>
      <c r="P253" t="n">
        <v>-30</v>
      </c>
      <c r="Q253" t="n">
        <v>-60</v>
      </c>
      <c r="R253" t="n">
        <v>-75</v>
      </c>
      <c r="T253" t="n">
        <v>-237</v>
      </c>
      <c r="U253" t="n">
        <v>-67</v>
      </c>
      <c r="V253" t="n">
        <v>-84</v>
      </c>
      <c r="W253" t="n">
        <v>-167</v>
      </c>
      <c r="Y253" t="n">
        <v>-520</v>
      </c>
      <c r="Z253" t="n">
        <v>-207</v>
      </c>
      <c r="AA253" t="n">
        <v>-372</v>
      </c>
      <c r="AB253" t="n">
        <v>-489</v>
      </c>
      <c r="AD253" t="n">
        <v>-1536</v>
      </c>
      <c r="AE253" t="n">
        <v>-395</v>
      </c>
      <c r="AF253" t="n">
        <v>-379</v>
      </c>
      <c r="AG253" t="n">
        <v>-385</v>
      </c>
      <c r="AI253" t="n">
        <v>-1573</v>
      </c>
      <c r="AJ253" t="n">
        <v>-363</v>
      </c>
      <c r="AK253" t="n">
        <v>-362</v>
      </c>
      <c r="AL253" t="n">
        <v>-363</v>
      </c>
      <c r="AN253" t="n">
        <v>-1503</v>
      </c>
      <c r="AO253" t="n">
        <v>-465</v>
      </c>
      <c r="AP253" t="n">
        <v>-574</v>
      </c>
      <c r="AQ253" t="n">
        <v>-772</v>
      </c>
    </row>
    <row r="254">
      <c r="A254" t="inlineStr">
        <is>
          <t>Current income taxes</t>
        </is>
      </c>
      <c r="C254" t="inlineStr">
        <is>
          <t>Million</t>
        </is>
      </c>
      <c r="D254" t="inlineStr">
        <is>
          <t>QQQQ</t>
        </is>
      </c>
      <c r="E254" t="inlineStr">
        <is>
          <t>Yes</t>
        </is>
      </c>
      <c r="F254" t="n">
        <v>2</v>
      </c>
      <c r="H254" t="n">
        <v>-1</v>
      </c>
      <c r="J254" t="n">
        <v>-3</v>
      </c>
      <c r="K254" t="n">
        <v>-4</v>
      </c>
      <c r="L254" t="n">
        <v>-11</v>
      </c>
      <c r="M254" t="n">
        <v>-8</v>
      </c>
      <c r="O254" t="n">
        <v>-40</v>
      </c>
      <c r="P254" t="n">
        <v>5</v>
      </c>
      <c r="Q254" t="n">
        <v>-21</v>
      </c>
      <c r="R254" t="n">
        <v>-56</v>
      </c>
      <c r="T254" t="n">
        <v>-84</v>
      </c>
      <c r="U254" t="n">
        <v>-28</v>
      </c>
      <c r="V254" t="n">
        <v>-52</v>
      </c>
      <c r="W254" t="n">
        <v>-43</v>
      </c>
      <c r="Y254" t="n">
        <v>-186</v>
      </c>
      <c r="Z254" t="n">
        <v>-30</v>
      </c>
      <c r="AA254" t="n">
        <v>-94</v>
      </c>
      <c r="AB254" t="n">
        <v>-108</v>
      </c>
      <c r="AD254" t="n">
        <v>-326</v>
      </c>
      <c r="AE254" t="n">
        <v>-75</v>
      </c>
      <c r="AF254" t="n">
        <v>-23</v>
      </c>
      <c r="AG254" t="n">
        <v>-102</v>
      </c>
      <c r="AI254" t="n">
        <v>-286</v>
      </c>
      <c r="AJ254" t="n">
        <v>-193</v>
      </c>
      <c r="AK254" t="n">
        <v>-119</v>
      </c>
      <c r="AL254" t="n">
        <v>-119</v>
      </c>
      <c r="AN254" t="n">
        <v>-537</v>
      </c>
      <c r="AO254" t="n">
        <v>-79</v>
      </c>
      <c r="AP254" t="n">
        <v>-76</v>
      </c>
      <c r="AQ254" t="n">
        <v>-133</v>
      </c>
    </row>
    <row r="255">
      <c r="A255" s="2" t="inlineStr">
        <is>
          <t>FFO</t>
        </is>
      </c>
      <c r="B255" s="2" t="n"/>
      <c r="C255" s="2" t="inlineStr">
        <is>
          <t>Million</t>
        </is>
      </c>
      <c r="D255" s="2" t="inlineStr">
        <is>
          <t>QQQQ</t>
        </is>
      </c>
      <c r="E255" s="2" t="inlineStr">
        <is>
          <t>Yes</t>
        </is>
      </c>
      <c r="F255" s="2" t="n">
        <v>17</v>
      </c>
      <c r="G255" s="2" t="n">
        <v>13</v>
      </c>
      <c r="H255" s="2" t="n">
        <v>38</v>
      </c>
      <c r="I255" s="2" t="n"/>
      <c r="J255" s="2" t="n">
        <v>125</v>
      </c>
      <c r="K255" s="2" t="n">
        <v>76</v>
      </c>
      <c r="L255" s="2" t="n">
        <v>104</v>
      </c>
      <c r="M255" s="2" t="n">
        <v>97</v>
      </c>
      <c r="N255" s="2" t="n"/>
      <c r="O255" s="2" t="n">
        <v>405</v>
      </c>
      <c r="P255" s="2" t="n">
        <v>102</v>
      </c>
      <c r="Q255" s="2" t="n">
        <v>62</v>
      </c>
      <c r="R255" s="2" t="n">
        <v>137</v>
      </c>
      <c r="S255" s="2" t="n"/>
      <c r="T255" s="2" t="n">
        <v>333</v>
      </c>
      <c r="U255" s="2" t="n">
        <v>54</v>
      </c>
      <c r="V255" s="2" t="n">
        <v>282</v>
      </c>
      <c r="W255" s="2" t="n">
        <v>247</v>
      </c>
      <c r="X255" s="2" t="n"/>
      <c r="Y255" s="2" t="n">
        <v>795</v>
      </c>
      <c r="Z255" s="2" t="n">
        <v>175</v>
      </c>
      <c r="AA255" s="2" t="n">
        <v>326</v>
      </c>
      <c r="AB255" s="2" t="n">
        <v>154</v>
      </c>
      <c r="AC255" s="2" t="n"/>
      <c r="AD255" s="2" t="n">
        <v>844</v>
      </c>
      <c r="AE255" s="2" t="n">
        <v>165</v>
      </c>
      <c r="AF255" s="2" t="n">
        <v>137</v>
      </c>
      <c r="AG255" s="2" t="n">
        <v>249</v>
      </c>
      <c r="AH255" s="2" t="n"/>
      <c r="AI255" s="2" t="n">
        <v>935</v>
      </c>
      <c r="AJ255" s="2" t="n">
        <v>992</v>
      </c>
      <c r="AK255" s="2" t="n">
        <v>337</v>
      </c>
      <c r="AL255" s="2" t="n">
        <v>433</v>
      </c>
      <c r="AM255" s="2" t="n"/>
      <c r="AN255" s="2" t="n">
        <v>2030</v>
      </c>
      <c r="AO255" s="2" t="n">
        <v>219</v>
      </c>
      <c r="AP255" s="2" t="n">
        <v>264</v>
      </c>
      <c r="AQ255" s="2" t="n">
        <v>229</v>
      </c>
      <c r="AR255" s="2" t="n"/>
      <c r="AS255" s="2" t="n"/>
      <c r="AT255" s="2" t="n">
        <v>274</v>
      </c>
    </row>
    <row r="256">
      <c r="A256" s="2" t="inlineStr">
        <is>
          <t>Common equity</t>
        </is>
      </c>
      <c r="B256" s="2" t="n"/>
      <c r="C256" s="2" t="inlineStr">
        <is>
          <t>Million</t>
        </is>
      </c>
      <c r="D256" s="2" t="inlineStr">
        <is>
          <t>QQQQ</t>
        </is>
      </c>
      <c r="E256" s="2" t="n"/>
      <c r="F256" s="2" t="n">
        <v>1169</v>
      </c>
      <c r="G256" s="2" t="n">
        <v>1061</v>
      </c>
      <c r="H256" s="2" t="n">
        <v>1117</v>
      </c>
      <c r="I256" s="2" t="n">
        <v>1198</v>
      </c>
      <c r="J256" s="2" t="n"/>
      <c r="K256" s="2" t="n">
        <v>2440</v>
      </c>
      <c r="L256" s="2" t="n">
        <v>2508</v>
      </c>
      <c r="M256" s="2" t="n">
        <v>2505</v>
      </c>
      <c r="N256" s="2" t="n">
        <v>2862</v>
      </c>
      <c r="O256" s="2" t="n"/>
      <c r="P256" s="2" t="n">
        <v>2891</v>
      </c>
      <c r="Q256" s="2" t="n">
        <v>2867</v>
      </c>
      <c r="R256" s="2" t="n">
        <v>3285</v>
      </c>
      <c r="S256" s="2" t="n">
        <v>4215</v>
      </c>
      <c r="T256" s="2" t="n"/>
      <c r="U256" s="2" t="n">
        <v>4094</v>
      </c>
      <c r="V256" s="2" t="n">
        <v>4204</v>
      </c>
      <c r="W256" s="2" t="n">
        <v>4298</v>
      </c>
      <c r="X256" s="2" t="n">
        <v>4279</v>
      </c>
      <c r="Y256" s="2" t="n"/>
      <c r="Z256" s="2" t="n">
        <v>4373</v>
      </c>
      <c r="AA256" s="2" t="n">
        <v>4743</v>
      </c>
      <c r="AB256" s="2" t="n">
        <v>4657</v>
      </c>
      <c r="AC256" s="2" t="n">
        <v>4086</v>
      </c>
      <c r="AD256" s="2" t="n"/>
      <c r="AE256" s="2" t="n">
        <v>3544</v>
      </c>
      <c r="AF256" s="2" t="n">
        <v>3494</v>
      </c>
      <c r="AG256" s="2" t="n">
        <v>3618</v>
      </c>
      <c r="AH256" s="2" t="n">
        <v>3965</v>
      </c>
      <c r="AI256" s="2" t="n"/>
      <c r="AJ256" s="2" t="n">
        <v>3780</v>
      </c>
      <c r="AK256" s="2" t="n">
        <v>3703</v>
      </c>
      <c r="AL256" s="2" t="n">
        <v>3502</v>
      </c>
      <c r="AM256" s="2" t="n">
        <v>3565</v>
      </c>
      <c r="AN256" s="2" t="n"/>
      <c r="AO256" s="2" t="n">
        <v>3530</v>
      </c>
      <c r="AP256" s="2" t="n">
        <v>3620</v>
      </c>
      <c r="AQ256" s="2" t="n">
        <v>3147</v>
      </c>
      <c r="AR256" s="2" t="n"/>
      <c r="AS256" s="2" t="n"/>
      <c r="AT256" s="2" t="n">
        <v>4844</v>
      </c>
    </row>
    <row r="257">
      <c r="A257" t="inlineStr">
        <is>
          <t>Equity accounted investments</t>
        </is>
      </c>
      <c r="C257" t="inlineStr">
        <is>
          <t>Million</t>
        </is>
      </c>
      <c r="D257" t="inlineStr">
        <is>
          <t>QQQQ</t>
        </is>
      </c>
      <c r="G257" t="n">
        <v>365</v>
      </c>
      <c r="H257" t="n">
        <v>446</v>
      </c>
      <c r="I257" t="n">
        <v>411</v>
      </c>
      <c r="K257" t="n">
        <v>473</v>
      </c>
      <c r="L257" t="n">
        <v>370</v>
      </c>
      <c r="M257" t="n">
        <v>386</v>
      </c>
      <c r="N257" t="n">
        <v>336</v>
      </c>
      <c r="P257" t="n">
        <v>257</v>
      </c>
      <c r="Q257" t="n">
        <v>493</v>
      </c>
      <c r="R257" t="n">
        <v>1035</v>
      </c>
      <c r="S257" t="n">
        <v>2385</v>
      </c>
      <c r="U257" t="n">
        <v>2365</v>
      </c>
      <c r="V257" t="n">
        <v>2301</v>
      </c>
      <c r="W257" t="n">
        <v>1973</v>
      </c>
      <c r="X257" t="n">
        <v>1943</v>
      </c>
      <c r="Z257" t="n">
        <v>1914</v>
      </c>
      <c r="AA257" t="n">
        <v>2745</v>
      </c>
      <c r="AB257" t="n">
        <v>2573</v>
      </c>
      <c r="AC257" t="n">
        <v>2596</v>
      </c>
      <c r="AE257" t="n">
        <v>3738</v>
      </c>
      <c r="AF257" t="n">
        <v>3741</v>
      </c>
      <c r="AG257" t="n">
        <v>3881</v>
      </c>
      <c r="AH257" t="n">
        <v>2623</v>
      </c>
      <c r="AJ257" t="n">
        <v>3428</v>
      </c>
      <c r="AK257" t="n">
        <v>3012</v>
      </c>
      <c r="AL257" t="n">
        <v>3088</v>
      </c>
      <c r="AM257" t="n">
        <v>2945</v>
      </c>
      <c r="AO257" t="n">
        <v>3009</v>
      </c>
      <c r="AP257" t="n">
        <v>3341</v>
      </c>
      <c r="AQ257" t="n">
        <v>3472</v>
      </c>
    </row>
    <row r="258">
      <c r="A258" t="inlineStr">
        <is>
          <t>Additions to non-current assets</t>
        </is>
      </c>
      <c r="C258" t="inlineStr">
        <is>
          <t>Million</t>
        </is>
      </c>
      <c r="D258" t="inlineStr">
        <is>
          <t>QQQQ</t>
        </is>
      </c>
      <c r="E258" t="inlineStr">
        <is>
          <t>Yes</t>
        </is>
      </c>
      <c r="F258" t="n">
        <v>1182</v>
      </c>
      <c r="G258" t="n">
        <v>580</v>
      </c>
      <c r="H258" t="n">
        <v>1238</v>
      </c>
      <c r="J258" t="n">
        <v>3087</v>
      </c>
      <c r="K258" t="n">
        <v>42</v>
      </c>
      <c r="L258" t="n">
        <v>162</v>
      </c>
      <c r="M258" t="n">
        <v>66</v>
      </c>
      <c r="O258" t="n">
        <v>359</v>
      </c>
      <c r="P258" t="n">
        <v>89</v>
      </c>
      <c r="Q258" t="n">
        <v>3528</v>
      </c>
      <c r="R258" t="n">
        <v>1058</v>
      </c>
      <c r="T258" t="n">
        <v>6307</v>
      </c>
      <c r="U258" t="n">
        <v>124</v>
      </c>
      <c r="V258" t="n">
        <v>679</v>
      </c>
      <c r="W258" t="n">
        <v>8903</v>
      </c>
      <c r="Y258" t="n">
        <v>10139</v>
      </c>
      <c r="Z258" t="n">
        <v>229</v>
      </c>
      <c r="AA258" t="n">
        <v>17505</v>
      </c>
      <c r="AB258" t="n">
        <v>1159</v>
      </c>
      <c r="AD258" t="n">
        <v>19825</v>
      </c>
      <c r="AE258" t="n">
        <v>2019</v>
      </c>
      <c r="AF258" t="n">
        <v>311</v>
      </c>
      <c r="AG258" t="n">
        <v>589</v>
      </c>
      <c r="AI258" t="n">
        <v>3535</v>
      </c>
      <c r="AJ258" t="n">
        <v>2051</v>
      </c>
      <c r="AK258" t="n">
        <v>410</v>
      </c>
      <c r="AL258" t="n">
        <v>1286</v>
      </c>
      <c r="AN258" t="n">
        <v>14161</v>
      </c>
      <c r="AO258" t="n">
        <v>680</v>
      </c>
      <c r="AP258" t="n">
        <v>9224</v>
      </c>
      <c r="AQ258" t="n">
        <v>11078</v>
      </c>
    </row>
    <row r="260">
      <c r="A260" t="inlineStr">
        <is>
          <t>Private equity (post restructuring in 2022Q4)</t>
        </is>
      </c>
    </row>
    <row r="261">
      <c r="A261" t="inlineStr">
        <is>
          <t>External revenues</t>
        </is>
      </c>
      <c r="C261" t="inlineStr">
        <is>
          <t>Million</t>
        </is>
      </c>
      <c r="D261" t="inlineStr">
        <is>
          <t>QQQQ</t>
        </is>
      </c>
      <c r="AS261" t="n">
        <v>58225</v>
      </c>
    </row>
    <row r="262">
      <c r="A262" t="inlineStr">
        <is>
          <t>Inter-segment and other revenues</t>
        </is>
      </c>
      <c r="C262" t="inlineStr">
        <is>
          <t>Million</t>
        </is>
      </c>
      <c r="D262" t="inlineStr">
        <is>
          <t>QQQQ</t>
        </is>
      </c>
      <c r="AS262" t="n">
        <v>207</v>
      </c>
    </row>
    <row r="263">
      <c r="A263" t="inlineStr">
        <is>
          <t>Segmented revenues</t>
        </is>
      </c>
      <c r="C263" t="inlineStr">
        <is>
          <t>Million</t>
        </is>
      </c>
      <c r="D263" t="inlineStr">
        <is>
          <t>QQQQ</t>
        </is>
      </c>
      <c r="AS263" t="n">
        <v>58432</v>
      </c>
    </row>
    <row r="264">
      <c r="A264" t="inlineStr">
        <is>
          <t>Segmented revenues-c</t>
        </is>
      </c>
      <c r="AS264">
        <f>SUM(AS261:AS262)</f>
        <v/>
      </c>
    </row>
    <row r="265">
      <c r="A265" t="inlineStr">
        <is>
          <t>Sum check</t>
        </is>
      </c>
      <c r="AS265">
        <f>AS263-AS264</f>
        <v/>
      </c>
    </row>
    <row r="266">
      <c r="A266" t="inlineStr">
        <is>
          <t>Link check</t>
        </is>
      </c>
      <c r="AS266">
        <f>AS263-AS87</f>
        <v/>
      </c>
    </row>
    <row r="268">
      <c r="A268" t="inlineStr">
        <is>
          <t>Segment equity accounted income</t>
        </is>
      </c>
      <c r="C268" t="inlineStr">
        <is>
          <t>Million</t>
        </is>
      </c>
      <c r="D268" t="inlineStr">
        <is>
          <t>QQQQ</t>
        </is>
      </c>
      <c r="AS268" t="n">
        <v>567</v>
      </c>
    </row>
    <row r="269">
      <c r="A269" t="inlineStr">
        <is>
          <t>Interest expense</t>
        </is>
      </c>
      <c r="C269" t="inlineStr">
        <is>
          <t>Million</t>
        </is>
      </c>
      <c r="D269" t="inlineStr">
        <is>
          <t>QQQQ</t>
        </is>
      </c>
      <c r="AS269" t="n">
        <v>-2702</v>
      </c>
    </row>
    <row r="270">
      <c r="A270" t="inlineStr">
        <is>
          <t>Current income taxes</t>
        </is>
      </c>
      <c r="C270" t="inlineStr">
        <is>
          <t>Million</t>
        </is>
      </c>
      <c r="D270" t="inlineStr">
        <is>
          <t>QQQQ</t>
        </is>
      </c>
      <c r="AS270" t="n">
        <v>-473</v>
      </c>
    </row>
    <row r="271">
      <c r="A271" t="inlineStr">
        <is>
          <t>FFO</t>
        </is>
      </c>
      <c r="C271" t="inlineStr">
        <is>
          <t>Million</t>
        </is>
      </c>
      <c r="D271" t="inlineStr">
        <is>
          <t>QQQQ</t>
        </is>
      </c>
      <c r="AS271" t="n">
        <v>1026</v>
      </c>
    </row>
    <row r="272">
      <c r="A272" t="inlineStr">
        <is>
          <t>Common equity</t>
        </is>
      </c>
      <c r="C272" t="inlineStr">
        <is>
          <t>Million</t>
        </is>
      </c>
      <c r="D272" t="inlineStr">
        <is>
          <t>QQQQ</t>
        </is>
      </c>
      <c r="AR272" t="n">
        <v>4486</v>
      </c>
    </row>
    <row r="273">
      <c r="A273" t="inlineStr">
        <is>
          <t>Equity accounted investments</t>
        </is>
      </c>
      <c r="C273" t="inlineStr">
        <is>
          <t>Million</t>
        </is>
      </c>
      <c r="D273" t="inlineStr">
        <is>
          <t>QQQQ</t>
        </is>
      </c>
      <c r="AR273" t="n">
        <v>3574</v>
      </c>
    </row>
    <row r="274">
      <c r="A274" t="inlineStr">
        <is>
          <t>Additions to non-current assets</t>
        </is>
      </c>
      <c r="C274" t="inlineStr">
        <is>
          <t>Million</t>
        </is>
      </c>
      <c r="D274" t="inlineStr">
        <is>
          <t>QQQQ</t>
        </is>
      </c>
      <c r="AS274" t="n">
        <v>24418</v>
      </c>
    </row>
    <row r="276">
      <c r="A276" t="inlineStr">
        <is>
          <t>Real estate</t>
        </is>
      </c>
    </row>
    <row r="277">
      <c r="A277" t="inlineStr">
        <is>
          <t>External revenues</t>
        </is>
      </c>
      <c r="C277" t="inlineStr">
        <is>
          <t>Million</t>
        </is>
      </c>
      <c r="D277" t="inlineStr">
        <is>
          <t>QQQQ</t>
        </is>
      </c>
      <c r="E277" t="inlineStr">
        <is>
          <t>Yes</t>
        </is>
      </c>
      <c r="F277" t="n">
        <v>1277</v>
      </c>
      <c r="G277" t="n">
        <v>1340</v>
      </c>
      <c r="H277" t="n">
        <v>1403</v>
      </c>
      <c r="J277" t="n">
        <v>5431</v>
      </c>
      <c r="K277" t="n">
        <v>1410</v>
      </c>
      <c r="L277" t="n">
        <v>1695</v>
      </c>
      <c r="M277" t="n">
        <v>1654</v>
      </c>
      <c r="O277" t="n">
        <v>6324</v>
      </c>
      <c r="P277" t="n">
        <v>1687</v>
      </c>
      <c r="Q277" t="n">
        <v>1748</v>
      </c>
      <c r="R277" t="n">
        <v>1661</v>
      </c>
      <c r="T277" t="n">
        <v>6824</v>
      </c>
      <c r="U277" t="n">
        <v>1876</v>
      </c>
      <c r="V277" t="n">
        <v>1794</v>
      </c>
      <c r="W277" t="n">
        <v>2030</v>
      </c>
      <c r="Y277" t="n">
        <v>8075</v>
      </c>
      <c r="Z277" t="n">
        <v>2590</v>
      </c>
      <c r="AA277" t="n">
        <v>2560</v>
      </c>
      <c r="AB277" t="n">
        <v>2700</v>
      </c>
      <c r="AD277" t="n">
        <v>10442</v>
      </c>
      <c r="AE277" t="n">
        <v>2615</v>
      </c>
      <c r="AF277" t="n">
        <v>1848</v>
      </c>
      <c r="AG277" t="n">
        <v>2194</v>
      </c>
      <c r="AI277" t="n">
        <v>8851</v>
      </c>
      <c r="AJ277" t="n">
        <v>2094</v>
      </c>
      <c r="AK277" t="n">
        <v>2226</v>
      </c>
      <c r="AL277" t="n">
        <v>2572</v>
      </c>
      <c r="AN277" t="n">
        <v>9923</v>
      </c>
      <c r="AO277" t="n">
        <v>2987</v>
      </c>
      <c r="AP277" t="n">
        <v>2757</v>
      </c>
      <c r="AQ277" t="n">
        <v>2810</v>
      </c>
    </row>
    <row r="278">
      <c r="A278" t="inlineStr">
        <is>
          <t>Inter-segment and other revenues</t>
        </is>
      </c>
      <c r="C278" t="inlineStr">
        <is>
          <t>Million</t>
        </is>
      </c>
      <c r="D278" t="inlineStr">
        <is>
          <t>QQQQ</t>
        </is>
      </c>
      <c r="E278" t="inlineStr">
        <is>
          <t>Yes</t>
        </is>
      </c>
      <c r="F278" t="n">
        <v>0</v>
      </c>
      <c r="G278" t="n">
        <v>0</v>
      </c>
      <c r="H278" t="n">
        <v>0</v>
      </c>
      <c r="J278" t="n">
        <v>13</v>
      </c>
      <c r="K278" t="n">
        <v>4</v>
      </c>
      <c r="L278" t="n">
        <v>2</v>
      </c>
      <c r="M278" t="n">
        <v>4</v>
      </c>
      <c r="O278" t="n">
        <v>14</v>
      </c>
      <c r="P278" t="n">
        <v>8</v>
      </c>
      <c r="Q278" t="n">
        <v>9</v>
      </c>
      <c r="R278" t="n">
        <v>10</v>
      </c>
      <c r="T278" t="n">
        <v>38</v>
      </c>
      <c r="U278" t="n">
        <v>9</v>
      </c>
      <c r="V278" t="n">
        <v>9</v>
      </c>
      <c r="W278" t="n">
        <v>9</v>
      </c>
      <c r="Y278" t="n">
        <v>41</v>
      </c>
      <c r="Z278" t="n">
        <v>11</v>
      </c>
      <c r="AA278" t="n">
        <v>9</v>
      </c>
      <c r="AB278" t="n">
        <v>5</v>
      </c>
      <c r="AD278" t="n">
        <v>33</v>
      </c>
      <c r="AE278" t="n">
        <v>7</v>
      </c>
      <c r="AF278" t="n">
        <v>8</v>
      </c>
      <c r="AG278" t="n">
        <v>8</v>
      </c>
      <c r="AI278" t="n">
        <v>32</v>
      </c>
      <c r="AJ278" t="n">
        <v>8</v>
      </c>
      <c r="AK278" t="n">
        <v>8</v>
      </c>
      <c r="AL278" t="n">
        <v>8</v>
      </c>
      <c r="AN278" t="n">
        <v>32</v>
      </c>
      <c r="AO278" t="n">
        <v>7</v>
      </c>
      <c r="AP278" t="n">
        <v>8</v>
      </c>
      <c r="AQ278" t="n">
        <v>9</v>
      </c>
    </row>
    <row r="279">
      <c r="A279" t="inlineStr">
        <is>
          <t>Segmented revenues</t>
        </is>
      </c>
      <c r="C279" t="inlineStr">
        <is>
          <t>Million</t>
        </is>
      </c>
      <c r="D279" t="inlineStr">
        <is>
          <t>QQQQ</t>
        </is>
      </c>
      <c r="E279" t="inlineStr">
        <is>
          <t>Yes</t>
        </is>
      </c>
      <c r="F279" t="n">
        <v>1277</v>
      </c>
      <c r="G279" t="n">
        <v>1340</v>
      </c>
      <c r="H279" t="n">
        <v>1403</v>
      </c>
      <c r="J279" t="n">
        <v>5444</v>
      </c>
      <c r="K279" t="n">
        <v>1414</v>
      </c>
      <c r="L279" t="n">
        <v>1697</v>
      </c>
      <c r="M279" t="n">
        <v>1658</v>
      </c>
      <c r="O279" t="n">
        <v>6338</v>
      </c>
      <c r="P279" t="n">
        <v>1695</v>
      </c>
      <c r="Q279" t="n">
        <v>1757</v>
      </c>
      <c r="R279" t="n">
        <v>1671</v>
      </c>
      <c r="T279" t="n">
        <v>6862</v>
      </c>
      <c r="U279" t="n">
        <v>1885</v>
      </c>
      <c r="V279" t="n">
        <v>1803</v>
      </c>
      <c r="W279" t="n">
        <v>2039</v>
      </c>
      <c r="Y279" t="n">
        <v>8116</v>
      </c>
      <c r="Z279" t="n">
        <v>2601</v>
      </c>
      <c r="AA279" t="n">
        <v>2569</v>
      </c>
      <c r="AB279" t="n">
        <v>2705</v>
      </c>
      <c r="AD279" t="n">
        <v>10475</v>
      </c>
      <c r="AE279" t="n">
        <v>2622</v>
      </c>
      <c r="AF279" t="n">
        <v>1856</v>
      </c>
      <c r="AG279" t="n">
        <v>2202</v>
      </c>
      <c r="AI279" t="n">
        <v>8883</v>
      </c>
      <c r="AJ279" t="n">
        <v>2102</v>
      </c>
      <c r="AK279" t="n">
        <v>2234</v>
      </c>
      <c r="AL279" t="n">
        <v>2580</v>
      </c>
      <c r="AN279" t="n">
        <v>9955</v>
      </c>
      <c r="AO279" t="n">
        <v>2994</v>
      </c>
      <c r="AP279" t="n">
        <v>2765</v>
      </c>
      <c r="AQ279" t="n">
        <v>2819</v>
      </c>
    </row>
    <row r="280">
      <c r="A280" t="inlineStr">
        <is>
          <t>Segmented revenues-c</t>
        </is>
      </c>
      <c r="F280">
        <f>SUM(F277:F278)</f>
        <v/>
      </c>
      <c r="G280">
        <f>SUM(G277:G278)</f>
        <v/>
      </c>
      <c r="H280">
        <f>SUM(H277:H278)</f>
        <v/>
      </c>
      <c r="J280">
        <f>SUM(J277:J278)</f>
        <v/>
      </c>
      <c r="K280">
        <f>SUM(K277:K278)</f>
        <v/>
      </c>
      <c r="L280">
        <f>SUM(L277:L278)</f>
        <v/>
      </c>
      <c r="M280">
        <f>SUM(M277:M278)</f>
        <v/>
      </c>
      <c r="O280">
        <f>SUM(O277:O278)</f>
        <v/>
      </c>
      <c r="P280">
        <f>SUM(P277:P278)</f>
        <v/>
      </c>
      <c r="Q280">
        <f>SUM(Q277:Q278)</f>
        <v/>
      </c>
      <c r="R280">
        <f>SUM(R277:R278)</f>
        <v/>
      </c>
      <c r="T280">
        <f>SUM(T277:T278)</f>
        <v/>
      </c>
      <c r="U280">
        <f>SUM(U277:U278)</f>
        <v/>
      </c>
      <c r="V280">
        <f>SUM(V277:V278)</f>
        <v/>
      </c>
      <c r="W280">
        <f>SUM(W277:W278)</f>
        <v/>
      </c>
      <c r="Y280">
        <f>SUM(Y277:Y278)</f>
        <v/>
      </c>
      <c r="Z280">
        <f>SUM(Z277:Z278)</f>
        <v/>
      </c>
      <c r="AA280">
        <f>SUM(AA277:AA278)</f>
        <v/>
      </c>
      <c r="AB280">
        <f>SUM(AB277:AB278)</f>
        <v/>
      </c>
      <c r="AD280">
        <f>SUM(AD277:AD278)</f>
        <v/>
      </c>
      <c r="AE280">
        <f>SUM(AE277:AE278)</f>
        <v/>
      </c>
      <c r="AF280">
        <f>SUM(AF277:AF278)</f>
        <v/>
      </c>
      <c r="AG280">
        <f>SUM(AG277:AG278)</f>
        <v/>
      </c>
      <c r="AI280">
        <f>SUM(AI277:AI278)</f>
        <v/>
      </c>
      <c r="AJ280">
        <f>SUM(AJ277:AJ278)</f>
        <v/>
      </c>
      <c r="AK280">
        <f>SUM(AK277:AK278)</f>
        <v/>
      </c>
      <c r="AL280">
        <f>SUM(AL277:AL278)</f>
        <v/>
      </c>
      <c r="AN280">
        <f>SUM(AN277:AN278)</f>
        <v/>
      </c>
      <c r="AO280">
        <f>SUM(AO277:AO278)</f>
        <v/>
      </c>
      <c r="AP280">
        <f>SUM(AP277:AP278)</f>
        <v/>
      </c>
      <c r="AQ280">
        <f>SUM(AQ277:AQ278)</f>
        <v/>
      </c>
    </row>
    <row r="281">
      <c r="A281" t="inlineStr">
        <is>
          <t>Sum check</t>
        </is>
      </c>
      <c r="F281">
        <f>F279-F280</f>
        <v/>
      </c>
      <c r="G281">
        <f>G279-G280</f>
        <v/>
      </c>
      <c r="H281">
        <f>H279-H280</f>
        <v/>
      </c>
      <c r="J281">
        <f>J279-J280</f>
        <v/>
      </c>
      <c r="K281">
        <f>K279-K280</f>
        <v/>
      </c>
      <c r="L281">
        <f>L279-L280</f>
        <v/>
      </c>
      <c r="M281">
        <f>M279-M280</f>
        <v/>
      </c>
      <c r="O281">
        <f>O279-O280</f>
        <v/>
      </c>
      <c r="P281">
        <f>P279-P280</f>
        <v/>
      </c>
      <c r="Q281">
        <f>Q279-Q280</f>
        <v/>
      </c>
      <c r="R281">
        <f>R279-R280</f>
        <v/>
      </c>
      <c r="T281">
        <f>T279-T280</f>
        <v/>
      </c>
      <c r="U281">
        <f>U279-U280</f>
        <v/>
      </c>
      <c r="V281">
        <f>V279-V280</f>
        <v/>
      </c>
      <c r="W281">
        <f>W279-W280</f>
        <v/>
      </c>
      <c r="Y281">
        <f>Y279-Y280</f>
        <v/>
      </c>
      <c r="Z281">
        <f>Z279-Z280</f>
        <v/>
      </c>
      <c r="AA281">
        <f>AA279-AA280</f>
        <v/>
      </c>
      <c r="AB281">
        <f>AB279-AB280</f>
        <v/>
      </c>
      <c r="AD281">
        <f>AD279-AD280</f>
        <v/>
      </c>
      <c r="AE281">
        <f>AE279-AE280</f>
        <v/>
      </c>
      <c r="AF281">
        <f>AF279-AF280</f>
        <v/>
      </c>
      <c r="AG281">
        <f>AG279-AG280</f>
        <v/>
      </c>
      <c r="AI281">
        <f>AI279-AI280</f>
        <v/>
      </c>
      <c r="AJ281">
        <f>AJ279-AJ280</f>
        <v/>
      </c>
      <c r="AK281">
        <f>AK279-AK280</f>
        <v/>
      </c>
      <c r="AL281">
        <f>AL279-AL280</f>
        <v/>
      </c>
      <c r="AN281">
        <f>AN279-AN280</f>
        <v/>
      </c>
      <c r="AO281">
        <f>AO279-AO280</f>
        <v/>
      </c>
      <c r="AP281">
        <f>AP279-AP280</f>
        <v/>
      </c>
      <c r="AQ281">
        <f>AQ279-AQ280</f>
        <v/>
      </c>
    </row>
    <row r="282">
      <c r="A282" t="inlineStr">
        <is>
          <t>Link check</t>
        </is>
      </c>
      <c r="K282">
        <f>K279-K632</f>
        <v/>
      </c>
      <c r="L282">
        <f>L279-L632</f>
        <v/>
      </c>
      <c r="M282">
        <f>M279-M632</f>
        <v/>
      </c>
      <c r="O282">
        <f>O279-O632</f>
        <v/>
      </c>
      <c r="P282">
        <f>P279-P632</f>
        <v/>
      </c>
      <c r="Q282">
        <f>Q279-Q632</f>
        <v/>
      </c>
      <c r="R282">
        <f>R279-R632</f>
        <v/>
      </c>
      <c r="T282">
        <f>T279-T632</f>
        <v/>
      </c>
      <c r="U282">
        <f>U279-U632</f>
        <v/>
      </c>
      <c r="V282">
        <f>V279-V632</f>
        <v/>
      </c>
      <c r="W282">
        <f>W279-W632</f>
        <v/>
      </c>
      <c r="Y282">
        <f>Y279-Y632</f>
        <v/>
      </c>
      <c r="Z282">
        <f>Z279-Z632</f>
        <v/>
      </c>
      <c r="AA282">
        <f>AA279-AA632</f>
        <v/>
      </c>
      <c r="AB282">
        <f>AB279-AB632</f>
        <v/>
      </c>
      <c r="AD282">
        <f>AD279-AD632</f>
        <v/>
      </c>
      <c r="AE282">
        <f>AE279-AE632</f>
        <v/>
      </c>
      <c r="AF282">
        <f>AF279-AF632</f>
        <v/>
      </c>
      <c r="AG282">
        <f>AG279-AG632</f>
        <v/>
      </c>
      <c r="AI282">
        <f>AI279-AI632</f>
        <v/>
      </c>
      <c r="AJ282">
        <f>AJ279-AJ632</f>
        <v/>
      </c>
      <c r="AK282">
        <f>AK279-AK632</f>
        <v/>
      </c>
      <c r="AL282">
        <f>AL279-AL632</f>
        <v/>
      </c>
      <c r="AN282">
        <f>AN279-AN632</f>
        <v/>
      </c>
      <c r="AO282">
        <f>AO279-AO632</f>
        <v/>
      </c>
      <c r="AP282">
        <f>AP279-AP632</f>
        <v/>
      </c>
      <c r="AQ282">
        <f>AQ279-AQ632</f>
        <v/>
      </c>
    </row>
    <row r="284">
      <c r="A284" t="inlineStr">
        <is>
          <t>Segment equity accounted income</t>
        </is>
      </c>
      <c r="C284" t="inlineStr">
        <is>
          <t>Million</t>
        </is>
      </c>
      <c r="D284" t="inlineStr">
        <is>
          <t>QQQQ</t>
        </is>
      </c>
      <c r="E284" t="inlineStr">
        <is>
          <t>Yes</t>
        </is>
      </c>
      <c r="F284" t="n">
        <v>172</v>
      </c>
      <c r="G284" t="n">
        <v>169</v>
      </c>
      <c r="H284" t="n">
        <v>193</v>
      </c>
      <c r="J284" t="n">
        <v>759</v>
      </c>
      <c r="K284" t="n">
        <v>220</v>
      </c>
      <c r="L284" t="n">
        <v>226</v>
      </c>
      <c r="M284" t="n">
        <v>201</v>
      </c>
      <c r="O284" t="n">
        <v>896</v>
      </c>
      <c r="P284" t="n">
        <v>218</v>
      </c>
      <c r="Q284" t="n">
        <v>243</v>
      </c>
      <c r="R284" t="n">
        <v>202</v>
      </c>
      <c r="T284" t="n">
        <v>904</v>
      </c>
      <c r="U284" t="n">
        <v>228</v>
      </c>
      <c r="V284" t="n">
        <v>218</v>
      </c>
      <c r="W284" t="n">
        <v>175</v>
      </c>
      <c r="Y284" t="n">
        <v>945</v>
      </c>
      <c r="Z284" t="n">
        <v>274</v>
      </c>
      <c r="AA284" t="n">
        <v>241</v>
      </c>
      <c r="AB284" t="n">
        <v>206</v>
      </c>
      <c r="AD284" t="n">
        <v>1049</v>
      </c>
      <c r="AE284" t="n">
        <v>231</v>
      </c>
      <c r="AF284" t="n">
        <v>186</v>
      </c>
      <c r="AG284" t="n">
        <v>187</v>
      </c>
      <c r="AI284" t="n">
        <v>765</v>
      </c>
      <c r="AJ284" t="n">
        <v>153</v>
      </c>
      <c r="AK284" t="n">
        <v>182</v>
      </c>
      <c r="AL284" t="n">
        <v>192</v>
      </c>
      <c r="AN284" t="n">
        <v>742</v>
      </c>
      <c r="AO284" t="n">
        <v>225</v>
      </c>
      <c r="AP284" t="n">
        <v>227</v>
      </c>
      <c r="AQ284" t="n">
        <v>169</v>
      </c>
    </row>
    <row r="285">
      <c r="A285" t="inlineStr">
        <is>
          <t>Interest expense</t>
        </is>
      </c>
      <c r="C285" t="inlineStr">
        <is>
          <t>Million</t>
        </is>
      </c>
      <c r="D285" t="inlineStr">
        <is>
          <t>QQQQ</t>
        </is>
      </c>
      <c r="E285" t="inlineStr">
        <is>
          <t>Yes</t>
        </is>
      </c>
      <c r="F285" t="n">
        <v>-385</v>
      </c>
      <c r="G285" t="n">
        <v>-382</v>
      </c>
      <c r="H285" t="n">
        <v>-386</v>
      </c>
      <c r="J285" t="n">
        <v>-1559</v>
      </c>
      <c r="K285" t="n">
        <v>-427</v>
      </c>
      <c r="L285" t="n">
        <v>-421</v>
      </c>
      <c r="M285" t="n">
        <v>-440</v>
      </c>
      <c r="O285" t="n">
        <v>-1736</v>
      </c>
      <c r="P285" t="n">
        <v>-469</v>
      </c>
      <c r="Q285" t="n">
        <v>-453</v>
      </c>
      <c r="R285" t="n">
        <v>-498</v>
      </c>
      <c r="T285" t="n">
        <v>-1901</v>
      </c>
      <c r="U285" t="n">
        <v>-530</v>
      </c>
      <c r="V285" t="n">
        <v>-544</v>
      </c>
      <c r="W285" t="n">
        <v>-629</v>
      </c>
      <c r="Y285" t="n">
        <v>-2464</v>
      </c>
      <c r="Z285" t="n">
        <v>-880</v>
      </c>
      <c r="AA285" t="n">
        <v>-884</v>
      </c>
      <c r="AB285" t="n">
        <v>-896</v>
      </c>
      <c r="AD285" t="n">
        <v>-3469</v>
      </c>
      <c r="AE285" t="n">
        <v>-842</v>
      </c>
      <c r="AF285" t="n">
        <v>-755</v>
      </c>
      <c r="AG285" t="n">
        <v>-767</v>
      </c>
      <c r="AI285" t="n">
        <v>-3117</v>
      </c>
      <c r="AJ285" t="n">
        <v>-767</v>
      </c>
      <c r="AK285" t="n">
        <v>-757</v>
      </c>
      <c r="AL285" t="n">
        <v>-808</v>
      </c>
      <c r="AN285" t="n">
        <v>-3225</v>
      </c>
      <c r="AO285" t="n">
        <v>-869</v>
      </c>
      <c r="AP285" t="n">
        <v>-932</v>
      </c>
      <c r="AQ285" t="n">
        <v>-1166</v>
      </c>
    </row>
    <row r="286">
      <c r="A286" t="inlineStr">
        <is>
          <t>Current income taxes</t>
        </is>
      </c>
      <c r="C286" t="inlineStr">
        <is>
          <t>Million</t>
        </is>
      </c>
      <c r="D286" t="inlineStr">
        <is>
          <t>QQQQ</t>
        </is>
      </c>
      <c r="E286" t="inlineStr">
        <is>
          <t>Yes</t>
        </is>
      </c>
      <c r="F286" t="n">
        <v>-9</v>
      </c>
      <c r="G286" t="n">
        <v>-14</v>
      </c>
      <c r="H286" t="n">
        <v>-9</v>
      </c>
      <c r="J286" t="n">
        <v>-37</v>
      </c>
      <c r="K286" t="n">
        <v>-3</v>
      </c>
      <c r="L286" t="n">
        <v>-7</v>
      </c>
      <c r="M286" t="n">
        <v>-10</v>
      </c>
      <c r="O286" t="n">
        <v>-21</v>
      </c>
      <c r="P286" t="n">
        <v>-3</v>
      </c>
      <c r="Q286" t="n">
        <v>-51</v>
      </c>
      <c r="R286" t="n">
        <v>-6</v>
      </c>
      <c r="T286" t="n">
        <v>-63</v>
      </c>
      <c r="U286" t="n">
        <v>-6</v>
      </c>
      <c r="V286" t="n">
        <v>-1</v>
      </c>
      <c r="W286" t="n">
        <v>1</v>
      </c>
      <c r="Y286" t="n">
        <v>-213</v>
      </c>
      <c r="Z286" t="n">
        <v>-16</v>
      </c>
      <c r="AA286" t="n">
        <v>-45</v>
      </c>
      <c r="AB286" t="n">
        <v>-95</v>
      </c>
      <c r="AD286" t="n">
        <v>-165</v>
      </c>
      <c r="AE286" t="n">
        <v>-15</v>
      </c>
      <c r="AG286" t="n">
        <v>-2</v>
      </c>
      <c r="AI286" t="n">
        <v>-82</v>
      </c>
      <c r="AJ286" t="n">
        <v>-32</v>
      </c>
      <c r="AL286" t="n">
        <v>-45</v>
      </c>
      <c r="AN286" t="n">
        <v>-77</v>
      </c>
      <c r="AO286" t="n">
        <v>-7</v>
      </c>
      <c r="AP286" t="n">
        <v>-5</v>
      </c>
      <c r="AQ286" t="n">
        <v>-29</v>
      </c>
    </row>
    <row r="287">
      <c r="A287" t="inlineStr">
        <is>
          <t>FFO</t>
        </is>
      </c>
      <c r="C287" t="inlineStr">
        <is>
          <t>Million</t>
        </is>
      </c>
      <c r="D287" t="inlineStr">
        <is>
          <t>QQQQ</t>
        </is>
      </c>
      <c r="E287" t="inlineStr">
        <is>
          <t>Yes</t>
        </is>
      </c>
      <c r="F287" t="n">
        <v>283</v>
      </c>
      <c r="G287" t="n">
        <v>324</v>
      </c>
      <c r="H287" t="n">
        <v>214</v>
      </c>
      <c r="J287" t="n">
        <v>1387</v>
      </c>
      <c r="K287" t="n">
        <v>373</v>
      </c>
      <c r="L287" t="n">
        <v>275</v>
      </c>
      <c r="M287" t="n">
        <v>545</v>
      </c>
      <c r="O287" t="n">
        <v>1561</v>
      </c>
      <c r="P287" t="n">
        <v>325</v>
      </c>
      <c r="Q287" t="n">
        <v>661</v>
      </c>
      <c r="R287" t="n">
        <v>382</v>
      </c>
      <c r="T287" t="n">
        <v>2004</v>
      </c>
      <c r="U287" t="n">
        <v>439</v>
      </c>
      <c r="V287" t="n">
        <v>206</v>
      </c>
      <c r="W287" t="n">
        <v>464</v>
      </c>
      <c r="Y287" t="n">
        <v>1786</v>
      </c>
      <c r="Z287" t="n">
        <v>250</v>
      </c>
      <c r="AA287" t="n">
        <v>316</v>
      </c>
      <c r="AB287" t="n">
        <v>271</v>
      </c>
      <c r="AD287" t="n">
        <v>1185</v>
      </c>
      <c r="AE287" t="n">
        <v>219</v>
      </c>
      <c r="AF287" t="n">
        <v>89</v>
      </c>
      <c r="AG287" t="n">
        <v>90</v>
      </c>
      <c r="AI287" t="n">
        <v>876</v>
      </c>
      <c r="AJ287" t="n">
        <v>250</v>
      </c>
      <c r="AK287" t="n">
        <v>189</v>
      </c>
      <c r="AL287" t="n">
        <v>147</v>
      </c>
      <c r="AN287" t="n">
        <v>1185</v>
      </c>
      <c r="AO287" t="n">
        <v>598</v>
      </c>
      <c r="AP287" t="n">
        <v>223</v>
      </c>
      <c r="AQ287" t="n">
        <v>192</v>
      </c>
    </row>
    <row r="288">
      <c r="A288" s="2" t="inlineStr">
        <is>
          <t>NOI</t>
        </is>
      </c>
      <c r="B288" s="2" t="n"/>
      <c r="C288" s="2" t="inlineStr">
        <is>
          <t>Million</t>
        </is>
      </c>
      <c r="D288" s="2" t="inlineStr">
        <is>
          <t>QQQQ</t>
        </is>
      </c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>
        <v>1101</v>
      </c>
      <c r="AP288" s="2" t="n"/>
      <c r="AQ288" s="2" t="n"/>
      <c r="AR288" s="2" t="n"/>
      <c r="AS288" s="2" t="n"/>
      <c r="AT288" s="2" t="n">
        <v>1157</v>
      </c>
    </row>
    <row r="289">
      <c r="A289" s="2" t="inlineStr">
        <is>
          <t>Common equity</t>
        </is>
      </c>
      <c r="B289" s="2" t="n"/>
      <c r="C289" s="2" t="inlineStr">
        <is>
          <t>Million</t>
        </is>
      </c>
      <c r="D289" s="2" t="inlineStr">
        <is>
          <t>QQQQ</t>
        </is>
      </c>
      <c r="E289" s="2" t="n"/>
      <c r="F289" s="2" t="n">
        <v>15077</v>
      </c>
      <c r="G289" s="2" t="n">
        <v>15864</v>
      </c>
      <c r="H289" s="2" t="n">
        <v>15726</v>
      </c>
      <c r="I289" s="2" t="n">
        <v>16265</v>
      </c>
      <c r="J289" s="2" t="n"/>
      <c r="K289" s="2" t="n">
        <v>16298</v>
      </c>
      <c r="L289" s="2" t="n">
        <v>16204</v>
      </c>
      <c r="M289" s="2" t="n">
        <v>17121</v>
      </c>
      <c r="N289" s="2" t="n">
        <v>16727</v>
      </c>
      <c r="O289" s="2" t="n"/>
      <c r="P289" s="2" t="n">
        <v>16669</v>
      </c>
      <c r="Q289" s="2" t="n">
        <v>16792</v>
      </c>
      <c r="R289" s="2" t="n">
        <v>16753</v>
      </c>
      <c r="S289" s="2" t="n">
        <v>16725</v>
      </c>
      <c r="T289" s="2" t="n"/>
      <c r="U289" s="2" t="n">
        <v>16973</v>
      </c>
      <c r="V289" s="2" t="n">
        <v>17116</v>
      </c>
      <c r="W289" s="2" t="n">
        <v>16971</v>
      </c>
      <c r="X289" s="2" t="n">
        <v>17423</v>
      </c>
      <c r="Y289" s="2" t="n"/>
      <c r="Z289" s="2" t="n">
        <v>17716</v>
      </c>
      <c r="AA289" s="2" t="n">
        <v>17453</v>
      </c>
      <c r="AB289" s="2" t="n">
        <v>17482</v>
      </c>
      <c r="AC289" s="2" t="n">
        <v>18781</v>
      </c>
      <c r="AD289" s="2" t="n"/>
      <c r="AE289" s="2" t="n">
        <v>18555</v>
      </c>
      <c r="AF289" s="2" t="n">
        <v>17825</v>
      </c>
      <c r="AG289" s="2" t="n">
        <v>18783</v>
      </c>
      <c r="AH289" s="2" t="n">
        <v>19331</v>
      </c>
      <c r="AI289" s="2" t="n"/>
      <c r="AJ289" s="2" t="n">
        <v>19658</v>
      </c>
      <c r="AK289" s="2" t="n">
        <v>20108</v>
      </c>
      <c r="AL289" s="2" t="n">
        <v>30010</v>
      </c>
      <c r="AM289" s="2" t="n">
        <v>32004</v>
      </c>
      <c r="AN289" s="2" t="n"/>
      <c r="AO289" s="2" t="n">
        <v>32682</v>
      </c>
      <c r="AP289" s="2" t="n">
        <v>31542</v>
      </c>
      <c r="AQ289" s="2" t="n">
        <v>31041</v>
      </c>
      <c r="AR289" s="2" t="n"/>
      <c r="AS289" s="2" t="n"/>
      <c r="AT289" s="2" t="n">
        <v>32205</v>
      </c>
    </row>
    <row r="290">
      <c r="A290" t="inlineStr">
        <is>
          <t>Equity accounted investments</t>
        </is>
      </c>
      <c r="C290" t="inlineStr">
        <is>
          <t>Million</t>
        </is>
      </c>
      <c r="D290" t="inlineStr">
        <is>
          <t>QQQQ</t>
        </is>
      </c>
      <c r="F290" t="n">
        <v>13596</v>
      </c>
      <c r="G290" t="n">
        <v>14722</v>
      </c>
      <c r="H290" t="n">
        <v>15425</v>
      </c>
      <c r="I290" t="n">
        <v>17494</v>
      </c>
      <c r="K290" t="n">
        <v>17083</v>
      </c>
      <c r="L290" t="n">
        <v>16915</v>
      </c>
      <c r="M290" t="n">
        <v>16678</v>
      </c>
      <c r="N290" t="n">
        <v>16628</v>
      </c>
      <c r="P290" t="n">
        <v>16448</v>
      </c>
      <c r="Q290" t="n">
        <v>17249</v>
      </c>
      <c r="R290" t="n">
        <v>17724</v>
      </c>
      <c r="S290" t="n">
        <v>19596</v>
      </c>
      <c r="U290" t="n">
        <v>19453</v>
      </c>
      <c r="V290" t="n">
        <v>19309</v>
      </c>
      <c r="W290" t="n">
        <v>21782</v>
      </c>
      <c r="X290" t="n">
        <v>22949</v>
      </c>
      <c r="Z290" t="n">
        <v>23120</v>
      </c>
      <c r="AA290" t="n">
        <v>23203</v>
      </c>
      <c r="AB290" t="n">
        <v>22859</v>
      </c>
      <c r="AC290" t="n">
        <v>22314</v>
      </c>
      <c r="AE290" t="n">
        <v>21693</v>
      </c>
      <c r="AF290" t="n">
        <v>21083</v>
      </c>
      <c r="AG290" t="n">
        <v>21102</v>
      </c>
      <c r="AH290" t="n">
        <v>21024</v>
      </c>
      <c r="AJ290" t="n">
        <v>21472</v>
      </c>
      <c r="AK290" t="n">
        <v>22019</v>
      </c>
      <c r="AL290" t="n">
        <v>22243</v>
      </c>
      <c r="AM290" t="n">
        <v>24829</v>
      </c>
      <c r="AO290" t="n">
        <v>23136</v>
      </c>
      <c r="AP290" t="n">
        <v>22584</v>
      </c>
      <c r="AQ290" t="n">
        <v>21579</v>
      </c>
    </row>
    <row r="291">
      <c r="A291" t="inlineStr">
        <is>
          <t>Additions to non-current assets</t>
        </is>
      </c>
      <c r="C291" t="inlineStr">
        <is>
          <t>Million</t>
        </is>
      </c>
      <c r="D291" t="inlineStr">
        <is>
          <t>QQQQ</t>
        </is>
      </c>
      <c r="E291" t="inlineStr">
        <is>
          <t>Yes</t>
        </is>
      </c>
      <c r="F291" t="n">
        <v>3867</v>
      </c>
      <c r="G291" t="n">
        <v>2282</v>
      </c>
      <c r="H291" t="n">
        <v>8675</v>
      </c>
      <c r="J291" t="n">
        <v>19016</v>
      </c>
      <c r="K291" t="n">
        <v>2002</v>
      </c>
      <c r="L291" t="n">
        <v>2430</v>
      </c>
      <c r="M291" t="n">
        <v>3238</v>
      </c>
      <c r="O291" t="n">
        <v>12311</v>
      </c>
      <c r="P291" t="n">
        <v>3657</v>
      </c>
      <c r="Q291" t="n">
        <v>1052</v>
      </c>
      <c r="R291" t="n">
        <v>1209</v>
      </c>
      <c r="T291" t="n">
        <v>10025</v>
      </c>
      <c r="U291" t="n">
        <v>3073</v>
      </c>
      <c r="V291" t="n">
        <v>2951</v>
      </c>
      <c r="W291" t="n">
        <v>32039</v>
      </c>
      <c r="Y291" t="n">
        <v>51111</v>
      </c>
      <c r="Z291" t="n">
        <v>1730</v>
      </c>
      <c r="AA291" t="n">
        <v>1925</v>
      </c>
      <c r="AB291" t="n">
        <v>2121</v>
      </c>
      <c r="AD291" t="n">
        <v>17915</v>
      </c>
      <c r="AE291" t="n">
        <v>1914</v>
      </c>
      <c r="AF291" t="n">
        <v>1963</v>
      </c>
      <c r="AG291" t="n">
        <v>1958</v>
      </c>
      <c r="AI291" t="n">
        <v>10117</v>
      </c>
      <c r="AJ291" t="n">
        <v>3190</v>
      </c>
      <c r="AK291" t="n">
        <v>6462</v>
      </c>
      <c r="AL291" t="n">
        <v>5275</v>
      </c>
      <c r="AN291" t="n">
        <v>21918</v>
      </c>
      <c r="AO291" t="n">
        <v>7836</v>
      </c>
      <c r="AP291" t="n">
        <v>5704</v>
      </c>
      <c r="AQ291" t="n">
        <v>6431</v>
      </c>
    </row>
    <row r="293">
      <c r="A293" t="inlineStr">
        <is>
          <t>Real estate (post restructuring in 2022Q4)</t>
        </is>
      </c>
    </row>
    <row r="294">
      <c r="A294" t="inlineStr">
        <is>
          <t>External revenues</t>
        </is>
      </c>
      <c r="C294" t="inlineStr">
        <is>
          <t>Million</t>
        </is>
      </c>
      <c r="D294" t="inlineStr">
        <is>
          <t>QQQQ</t>
        </is>
      </c>
      <c r="AS294" t="n">
        <v>13803</v>
      </c>
      <c r="AT294" t="n">
        <v>3426</v>
      </c>
    </row>
    <row r="295">
      <c r="A295" t="inlineStr">
        <is>
          <t>Inter-segment and other revenues</t>
        </is>
      </c>
      <c r="C295" t="inlineStr">
        <is>
          <t>Million</t>
        </is>
      </c>
      <c r="D295" t="inlineStr">
        <is>
          <t>QQQQ</t>
        </is>
      </c>
      <c r="AS295" t="n">
        <v>32</v>
      </c>
      <c r="AT295" t="n">
        <v>8</v>
      </c>
    </row>
    <row r="296">
      <c r="A296" t="inlineStr">
        <is>
          <t>Segmented revenues</t>
        </is>
      </c>
      <c r="C296" t="inlineStr">
        <is>
          <t>Million</t>
        </is>
      </c>
      <c r="D296" t="inlineStr">
        <is>
          <t>QQQQ</t>
        </is>
      </c>
      <c r="AS296" t="n">
        <v>13835</v>
      </c>
      <c r="AT296" t="n">
        <v>3434</v>
      </c>
    </row>
    <row r="297">
      <c r="A297" t="inlineStr">
        <is>
          <t>Segmented revenues-c</t>
        </is>
      </c>
      <c r="AS297">
        <f>SUM(AS294:AS295)</f>
        <v/>
      </c>
      <c r="AT297">
        <f>SUM(AT294:AT295)</f>
        <v/>
      </c>
    </row>
    <row r="298">
      <c r="A298" t="inlineStr">
        <is>
          <t>Sum check</t>
        </is>
      </c>
      <c r="AS298">
        <f>AS296-AS297</f>
        <v/>
      </c>
      <c r="AT298">
        <f>AT296-AT297</f>
        <v/>
      </c>
    </row>
    <row r="299">
      <c r="A299" t="inlineStr">
        <is>
          <t>Link check</t>
        </is>
      </c>
      <c r="AS299">
        <f>AS296-AS83</f>
        <v/>
      </c>
    </row>
    <row r="301">
      <c r="A301" t="inlineStr">
        <is>
          <t>Segment equity accounted income</t>
        </is>
      </c>
      <c r="C301" t="inlineStr">
        <is>
          <t>Million</t>
        </is>
      </c>
      <c r="D301" t="inlineStr">
        <is>
          <t>QQQQ</t>
        </is>
      </c>
      <c r="AS301" t="n">
        <v>958</v>
      </c>
    </row>
    <row r="302">
      <c r="A302" t="inlineStr">
        <is>
          <t>Interest expense</t>
        </is>
      </c>
      <c r="C302" t="inlineStr">
        <is>
          <t>Million</t>
        </is>
      </c>
      <c r="D302" t="inlineStr">
        <is>
          <t>QQQQ</t>
        </is>
      </c>
      <c r="AS302" t="n">
        <v>-4460</v>
      </c>
    </row>
    <row r="303">
      <c r="A303" t="inlineStr">
        <is>
          <t>Current income taxes</t>
        </is>
      </c>
      <c r="C303" t="inlineStr">
        <is>
          <t>Million</t>
        </is>
      </c>
      <c r="D303" t="inlineStr">
        <is>
          <t>QQQQ</t>
        </is>
      </c>
      <c r="AS303" t="n">
        <v>-74</v>
      </c>
    </row>
    <row r="304">
      <c r="A304" t="inlineStr">
        <is>
          <t>FFO</t>
        </is>
      </c>
      <c r="C304" t="inlineStr">
        <is>
          <t>Million</t>
        </is>
      </c>
      <c r="D304" t="inlineStr">
        <is>
          <t>QQQQ</t>
        </is>
      </c>
      <c r="AS304" t="n">
        <v>1744</v>
      </c>
    </row>
    <row r="305">
      <c r="A305" t="inlineStr">
        <is>
          <t>Common equity</t>
        </is>
      </c>
      <c r="C305" t="inlineStr">
        <is>
          <t>Million</t>
        </is>
      </c>
      <c r="D305" t="inlineStr">
        <is>
          <t>QQQQ</t>
        </is>
      </c>
      <c r="AR305" t="n">
        <v>31868</v>
      </c>
    </row>
    <row r="306">
      <c r="A306" t="inlineStr">
        <is>
          <t>Equity accounted investments</t>
        </is>
      </c>
      <c r="C306" t="inlineStr">
        <is>
          <t>Million</t>
        </is>
      </c>
      <c r="D306" t="inlineStr">
        <is>
          <t>QQQQ</t>
        </is>
      </c>
      <c r="AR306" t="n">
        <v>22264</v>
      </c>
    </row>
    <row r="307">
      <c r="A307" t="inlineStr">
        <is>
          <t>Additions to non-current assets</t>
        </is>
      </c>
      <c r="C307" t="inlineStr">
        <is>
          <t>Million</t>
        </is>
      </c>
      <c r="D307" t="inlineStr">
        <is>
          <t>QQQQ</t>
        </is>
      </c>
      <c r="AS307" t="n">
        <v>27096</v>
      </c>
    </row>
    <row r="309">
      <c r="A309" t="inlineStr">
        <is>
          <t>Residential development</t>
        </is>
      </c>
    </row>
    <row r="310">
      <c r="A310" t="inlineStr">
        <is>
          <t>External revenues</t>
        </is>
      </c>
      <c r="C310" t="inlineStr">
        <is>
          <t>Million</t>
        </is>
      </c>
      <c r="D310" t="inlineStr">
        <is>
          <t>QQQQ</t>
        </is>
      </c>
      <c r="E310" t="inlineStr">
        <is>
          <t>Yes</t>
        </is>
      </c>
      <c r="F310" t="n">
        <v>492</v>
      </c>
      <c r="G310" t="n">
        <v>509</v>
      </c>
      <c r="H310" t="n">
        <v>539</v>
      </c>
      <c r="J310" t="n">
        <v>2329</v>
      </c>
      <c r="K310" t="n">
        <v>411</v>
      </c>
      <c r="L310" t="n">
        <v>565</v>
      </c>
      <c r="M310" t="n">
        <v>832</v>
      </c>
      <c r="O310" t="n">
        <v>3019</v>
      </c>
      <c r="P310" t="n">
        <v>439</v>
      </c>
      <c r="Q310" t="n">
        <v>499</v>
      </c>
      <c r="R310" t="n">
        <v>698</v>
      </c>
      <c r="T310" t="n">
        <v>2447</v>
      </c>
      <c r="U310" t="n">
        <v>459</v>
      </c>
      <c r="V310" t="n">
        <v>686</v>
      </c>
      <c r="W310" t="n">
        <v>640</v>
      </c>
      <c r="Y310" t="n">
        <v>2683</v>
      </c>
      <c r="Z310" t="n">
        <v>439</v>
      </c>
      <c r="AA310" t="n">
        <v>594</v>
      </c>
      <c r="AB310" t="n">
        <v>597</v>
      </c>
      <c r="AD310" t="n">
        <v>2456</v>
      </c>
      <c r="AE310" t="n">
        <v>408</v>
      </c>
      <c r="AF310" t="n">
        <v>447</v>
      </c>
      <c r="AG310" t="n">
        <v>595</v>
      </c>
      <c r="AI310" t="n">
        <v>2243</v>
      </c>
      <c r="AJ310" t="n">
        <v>589</v>
      </c>
      <c r="AK310" t="n">
        <v>609</v>
      </c>
      <c r="AL310" t="n">
        <v>547</v>
      </c>
      <c r="AN310" t="n">
        <v>2560</v>
      </c>
      <c r="AO310" t="n">
        <v>596</v>
      </c>
      <c r="AP310" t="n">
        <v>559</v>
      </c>
      <c r="AQ310" t="n">
        <v>597</v>
      </c>
    </row>
    <row r="311">
      <c r="A311" t="inlineStr">
        <is>
          <t>Segmented revenues</t>
        </is>
      </c>
      <c r="C311" t="inlineStr">
        <is>
          <t>Million</t>
        </is>
      </c>
      <c r="D311" t="inlineStr">
        <is>
          <t>QQQQ</t>
        </is>
      </c>
      <c r="E311" t="inlineStr">
        <is>
          <t>Yes</t>
        </is>
      </c>
      <c r="F311" t="n">
        <v>492</v>
      </c>
      <c r="G311" t="n">
        <v>509</v>
      </c>
      <c r="H311" t="n">
        <v>539</v>
      </c>
      <c r="J311" t="n">
        <v>2329</v>
      </c>
      <c r="K311" t="n">
        <v>411</v>
      </c>
      <c r="L311" t="n">
        <v>565</v>
      </c>
      <c r="M311" t="n">
        <v>832</v>
      </c>
      <c r="O311" t="n">
        <v>3019</v>
      </c>
      <c r="P311" t="n">
        <v>439</v>
      </c>
      <c r="Q311" t="n">
        <v>499</v>
      </c>
      <c r="R311" t="n">
        <v>698</v>
      </c>
      <c r="T311" t="n">
        <v>2447</v>
      </c>
      <c r="U311" t="n">
        <v>459</v>
      </c>
      <c r="V311" t="n">
        <v>686</v>
      </c>
      <c r="W311" t="n">
        <v>640</v>
      </c>
      <c r="Y311" t="n">
        <v>2683</v>
      </c>
      <c r="Z311" t="n">
        <v>439</v>
      </c>
      <c r="AA311" t="n">
        <v>594</v>
      </c>
      <c r="AB311" t="n">
        <v>597</v>
      </c>
      <c r="AD311" t="n">
        <v>2456</v>
      </c>
      <c r="AE311" t="n">
        <v>408</v>
      </c>
      <c r="AF311" t="n">
        <v>447</v>
      </c>
      <c r="AG311" t="n">
        <v>595</v>
      </c>
      <c r="AI311" t="n">
        <v>2243</v>
      </c>
      <c r="AJ311" t="n">
        <v>589</v>
      </c>
      <c r="AK311" t="n">
        <v>609</v>
      </c>
      <c r="AL311" t="n">
        <v>547</v>
      </c>
      <c r="AN311" t="n">
        <v>2560</v>
      </c>
      <c r="AO311" t="n">
        <v>596</v>
      </c>
      <c r="AP311" t="n">
        <v>559</v>
      </c>
      <c r="AQ311" t="n">
        <v>597</v>
      </c>
    </row>
    <row r="312">
      <c r="A312" t="inlineStr">
        <is>
          <t>Link check</t>
        </is>
      </c>
      <c r="K312">
        <f>K311-K736</f>
        <v/>
      </c>
      <c r="L312">
        <f>L311-L736</f>
        <v/>
      </c>
      <c r="M312">
        <f>M311-M736</f>
        <v/>
      </c>
      <c r="O312">
        <f>O311-O736</f>
        <v/>
      </c>
      <c r="P312">
        <f>P311-P736</f>
        <v/>
      </c>
      <c r="Q312">
        <f>Q311-Q736</f>
        <v/>
      </c>
      <c r="R312">
        <f>R311-R736</f>
        <v/>
      </c>
      <c r="T312">
        <f>T311-T736</f>
        <v/>
      </c>
      <c r="U312">
        <f>U311-U736</f>
        <v/>
      </c>
      <c r="V312">
        <f>V311-V736</f>
        <v/>
      </c>
      <c r="W312">
        <f>W311-W736</f>
        <v/>
      </c>
      <c r="Y312">
        <f>Y311-Y736</f>
        <v/>
      </c>
      <c r="Z312">
        <f>Z311-Z736</f>
        <v/>
      </c>
      <c r="AA312">
        <f>AA311-AA736</f>
        <v/>
      </c>
      <c r="AB312">
        <f>AB311-AB736</f>
        <v/>
      </c>
      <c r="AD312">
        <f>AD311-AD736</f>
        <v/>
      </c>
      <c r="AE312">
        <f>AE311-AE736</f>
        <v/>
      </c>
      <c r="AF312">
        <f>AF311-AF736</f>
        <v/>
      </c>
      <c r="AG312">
        <f>AG311-AG736</f>
        <v/>
      </c>
      <c r="AI312">
        <f>AI311-AI736</f>
        <v/>
      </c>
      <c r="AJ312">
        <f>AJ311-AJ736</f>
        <v/>
      </c>
      <c r="AK312">
        <f>AK311-AK736</f>
        <v/>
      </c>
      <c r="AL312">
        <f>AL311-AL736</f>
        <v/>
      </c>
      <c r="AN312">
        <f>AN311-AN736</f>
        <v/>
      </c>
      <c r="AO312">
        <f>AO311-AO736</f>
        <v/>
      </c>
      <c r="AP312">
        <f>AP311-AP736</f>
        <v/>
      </c>
      <c r="AQ312">
        <f>AQ311-AQ736</f>
        <v/>
      </c>
    </row>
    <row r="314">
      <c r="A314" t="inlineStr">
        <is>
          <t>Segment equity accounted income</t>
        </is>
      </c>
      <c r="C314" t="inlineStr">
        <is>
          <t>Million</t>
        </is>
      </c>
      <c r="D314" t="inlineStr">
        <is>
          <t>QQQQ</t>
        </is>
      </c>
      <c r="E314" t="inlineStr">
        <is>
          <t>Yes</t>
        </is>
      </c>
      <c r="F314" t="n">
        <v>4</v>
      </c>
      <c r="H314" t="n">
        <v>4</v>
      </c>
      <c r="J314" t="n">
        <v>21</v>
      </c>
      <c r="K314" t="n">
        <v>7</v>
      </c>
      <c r="L314" t="n">
        <v>14</v>
      </c>
      <c r="M314" t="n">
        <v>5</v>
      </c>
      <c r="O314" t="n">
        <v>6</v>
      </c>
      <c r="P314" t="n">
        <v>1</v>
      </c>
      <c r="Q314" t="n">
        <v>-12</v>
      </c>
      <c r="R314" t="n">
        <v>5</v>
      </c>
      <c r="T314" t="n">
        <v>1</v>
      </c>
      <c r="U314" t="n">
        <v>5</v>
      </c>
      <c r="V314" t="n">
        <v>2</v>
      </c>
      <c r="W314" t="n">
        <v>5</v>
      </c>
      <c r="Y314" t="n">
        <v>15</v>
      </c>
      <c r="Z314" t="n">
        <v>4</v>
      </c>
      <c r="AA314" t="n">
        <v>13</v>
      </c>
      <c r="AB314" t="n">
        <v>13</v>
      </c>
      <c r="AD314" t="n">
        <v>41</v>
      </c>
      <c r="AE314" t="n">
        <v>2</v>
      </c>
      <c r="AF314" t="n">
        <v>4</v>
      </c>
      <c r="AG314" t="n">
        <v>11</v>
      </c>
      <c r="AI314" t="n">
        <v>21</v>
      </c>
      <c r="AJ314" t="n">
        <v>12</v>
      </c>
      <c r="AK314" t="n">
        <v>13</v>
      </c>
      <c r="AL314" t="n">
        <v>53</v>
      </c>
      <c r="AN314" t="n">
        <v>111</v>
      </c>
      <c r="AO314" t="n">
        <v>9</v>
      </c>
      <c r="AP314" t="n">
        <v>74</v>
      </c>
      <c r="AQ314" t="n">
        <v>28</v>
      </c>
    </row>
    <row r="315">
      <c r="A315" t="inlineStr">
        <is>
          <t>Interest expense</t>
        </is>
      </c>
      <c r="C315" t="inlineStr">
        <is>
          <t>Million</t>
        </is>
      </c>
      <c r="D315" t="inlineStr">
        <is>
          <t>QQQQ</t>
        </is>
      </c>
      <c r="E315" t="inlineStr">
        <is>
          <t>Yes</t>
        </is>
      </c>
      <c r="F315" t="n">
        <v>-41</v>
      </c>
      <c r="G315" t="n">
        <v>-42</v>
      </c>
      <c r="H315" t="n">
        <v>-19</v>
      </c>
      <c r="J315" t="n">
        <v>-118</v>
      </c>
      <c r="K315" t="n">
        <v>-24</v>
      </c>
      <c r="L315" t="n">
        <v>-25</v>
      </c>
      <c r="M315" t="n">
        <v>-20</v>
      </c>
      <c r="O315" t="n">
        <v>-91</v>
      </c>
      <c r="P315" t="n">
        <v>-22</v>
      </c>
      <c r="Q315" t="n">
        <v>-20</v>
      </c>
      <c r="R315" t="n">
        <v>-19</v>
      </c>
      <c r="T315" t="n">
        <v>-83</v>
      </c>
      <c r="U315" t="n">
        <v>-17</v>
      </c>
      <c r="V315" t="n">
        <v>-14</v>
      </c>
      <c r="W315" t="n">
        <v>-13</v>
      </c>
      <c r="Y315" t="n">
        <v>-57</v>
      </c>
      <c r="Z315" t="n">
        <v>-13</v>
      </c>
      <c r="AA315" t="n">
        <v>-12</v>
      </c>
      <c r="AB315" t="n">
        <v>-16</v>
      </c>
      <c r="AD315" t="n">
        <v>-66</v>
      </c>
      <c r="AE315" t="n">
        <v>-8</v>
      </c>
      <c r="AF315" t="n">
        <v>-4</v>
      </c>
      <c r="AG315" t="n">
        <v>-6</v>
      </c>
      <c r="AI315" t="n">
        <v>-29</v>
      </c>
      <c r="AJ315" t="n">
        <v>-17</v>
      </c>
      <c r="AK315" t="n">
        <v>-17</v>
      </c>
      <c r="AL315" t="n">
        <v>-15</v>
      </c>
      <c r="AN315" t="n">
        <v>-68</v>
      </c>
      <c r="AO315" t="n">
        <v>-20</v>
      </c>
      <c r="AP315" t="n">
        <v>-22</v>
      </c>
      <c r="AQ315" t="n">
        <v>-24</v>
      </c>
    </row>
    <row r="316">
      <c r="A316" t="inlineStr">
        <is>
          <t>Current income taxes</t>
        </is>
      </c>
      <c r="C316" t="inlineStr">
        <is>
          <t>Million</t>
        </is>
      </c>
      <c r="D316" t="inlineStr">
        <is>
          <t>QQQQ</t>
        </is>
      </c>
      <c r="E316" t="inlineStr">
        <is>
          <t>Yes</t>
        </is>
      </c>
      <c r="F316" t="n">
        <v>-12</v>
      </c>
      <c r="G316" t="n">
        <v>-2</v>
      </c>
      <c r="H316" t="n">
        <v>-5</v>
      </c>
      <c r="J316" t="n">
        <v>-23</v>
      </c>
      <c r="K316" t="n">
        <v>-2</v>
      </c>
      <c r="L316" t="n">
        <v>-4</v>
      </c>
      <c r="M316" t="n">
        <v>-9</v>
      </c>
      <c r="O316" t="n">
        <v>-51</v>
      </c>
      <c r="P316" t="n">
        <v>-2</v>
      </c>
      <c r="Q316" t="n">
        <v>-3</v>
      </c>
      <c r="R316" t="n">
        <v>-9</v>
      </c>
      <c r="T316" t="n">
        <v>-46</v>
      </c>
      <c r="U316" t="n">
        <v>-4</v>
      </c>
      <c r="V316" t="n">
        <v>-9</v>
      </c>
      <c r="W316" t="n">
        <v>-11</v>
      </c>
      <c r="Y316" t="n">
        <v>-45</v>
      </c>
      <c r="Z316" t="n">
        <v>-3</v>
      </c>
      <c r="AA316" t="n">
        <v>-2</v>
      </c>
      <c r="AB316" t="n">
        <v>-14</v>
      </c>
      <c r="AD316" t="n">
        <v>-37</v>
      </c>
      <c r="AE316" t="n">
        <v>-5</v>
      </c>
      <c r="AF316" t="n">
        <v>-8</v>
      </c>
      <c r="AG316" t="n">
        <v>-2</v>
      </c>
      <c r="AI316" t="n">
        <v>-8</v>
      </c>
      <c r="AJ316" t="n">
        <v>-3</v>
      </c>
      <c r="AK316" t="n">
        <v>-2</v>
      </c>
      <c r="AL316" t="n">
        <v>-4</v>
      </c>
      <c r="AN316" t="n">
        <v>-17</v>
      </c>
      <c r="AO316" t="n">
        <v>-8</v>
      </c>
      <c r="AP316" t="n">
        <v>-11</v>
      </c>
      <c r="AQ316" t="n">
        <v>-5</v>
      </c>
    </row>
    <row r="317">
      <c r="A317" t="inlineStr">
        <is>
          <t>FFO</t>
        </is>
      </c>
      <c r="C317" t="inlineStr">
        <is>
          <t>Million</t>
        </is>
      </c>
      <c r="D317" t="inlineStr">
        <is>
          <t>QQQQ</t>
        </is>
      </c>
      <c r="E317" t="inlineStr">
        <is>
          <t>Yes</t>
        </is>
      </c>
      <c r="F317" t="n">
        <v>2</v>
      </c>
      <c r="G317" t="n">
        <v>-23</v>
      </c>
      <c r="H317" t="n">
        <v>41</v>
      </c>
      <c r="J317" t="n">
        <v>135</v>
      </c>
      <c r="K317" t="n">
        <v>-15</v>
      </c>
      <c r="L317" t="n">
        <v>-7</v>
      </c>
      <c r="M317" t="n">
        <v>10</v>
      </c>
      <c r="O317" t="n">
        <v>63</v>
      </c>
      <c r="P317" t="n">
        <v>-8</v>
      </c>
      <c r="Q317" t="n">
        <v>-30</v>
      </c>
      <c r="R317" t="n">
        <v>-24</v>
      </c>
      <c r="T317" t="n">
        <v>34</v>
      </c>
      <c r="U317" t="n">
        <v>-33</v>
      </c>
      <c r="V317" t="n">
        <v>14</v>
      </c>
      <c r="W317" t="n">
        <v>16</v>
      </c>
      <c r="Y317" t="n">
        <v>49</v>
      </c>
      <c r="Z317" t="n">
        <v>-22</v>
      </c>
      <c r="AA317" t="n">
        <v>18</v>
      </c>
      <c r="AB317" t="n">
        <v>42</v>
      </c>
      <c r="AD317" t="n">
        <v>125</v>
      </c>
      <c r="AE317" t="n">
        <v>-9</v>
      </c>
      <c r="AF317" t="n">
        <v>-11</v>
      </c>
      <c r="AG317" t="n">
        <v>37</v>
      </c>
      <c r="AI317" t="n">
        <v>66</v>
      </c>
      <c r="AJ317" t="n">
        <v>23</v>
      </c>
      <c r="AK317" t="n">
        <v>42</v>
      </c>
      <c r="AL317" t="n">
        <v>76</v>
      </c>
      <c r="AN317" t="n">
        <v>258</v>
      </c>
      <c r="AO317" t="n">
        <v>72</v>
      </c>
      <c r="AP317" t="n">
        <v>100</v>
      </c>
      <c r="AQ317" t="n">
        <v>66</v>
      </c>
    </row>
    <row r="318">
      <c r="A318" t="inlineStr">
        <is>
          <t>Common equity</t>
        </is>
      </c>
      <c r="C318" t="inlineStr">
        <is>
          <t>Million</t>
        </is>
      </c>
      <c r="D318" t="inlineStr">
        <is>
          <t>QQQQ</t>
        </is>
      </c>
      <c r="F318" t="n">
        <v>2143</v>
      </c>
      <c r="G318" t="n">
        <v>2404</v>
      </c>
      <c r="H318" t="n">
        <v>2204</v>
      </c>
      <c r="I318" t="n">
        <v>2221</v>
      </c>
      <c r="K318" t="n">
        <v>2433</v>
      </c>
      <c r="L318" t="n">
        <v>2578</v>
      </c>
      <c r="M318" t="n">
        <v>2699</v>
      </c>
      <c r="N318" t="n">
        <v>2679</v>
      </c>
      <c r="P318" t="n">
        <v>2717</v>
      </c>
      <c r="Q318" t="n">
        <v>2749</v>
      </c>
      <c r="R318" t="n">
        <v>2885</v>
      </c>
      <c r="S318" t="n">
        <v>2915</v>
      </c>
      <c r="U318" t="n">
        <v>2768</v>
      </c>
      <c r="V318" t="n">
        <v>2601</v>
      </c>
      <c r="W318" t="n">
        <v>2578</v>
      </c>
      <c r="X318" t="n">
        <v>2606</v>
      </c>
      <c r="Z318" t="n">
        <v>2652</v>
      </c>
      <c r="AA318" t="n">
        <v>2695</v>
      </c>
      <c r="AB318" t="n">
        <v>2703</v>
      </c>
      <c r="AC318" t="n">
        <v>2859</v>
      </c>
      <c r="AE318" t="n">
        <v>2575</v>
      </c>
      <c r="AF318" t="n">
        <v>2503</v>
      </c>
      <c r="AG318" t="n">
        <v>2525</v>
      </c>
      <c r="AH318" t="n">
        <v>2730</v>
      </c>
      <c r="AJ318" t="n">
        <v>2355</v>
      </c>
      <c r="AK318" t="n">
        <v>2452</v>
      </c>
      <c r="AL318" t="n">
        <v>2557</v>
      </c>
      <c r="AM318" t="n">
        <v>2392</v>
      </c>
      <c r="AO318" t="n">
        <v>2160</v>
      </c>
      <c r="AP318" t="n">
        <v>2077</v>
      </c>
      <c r="AQ318" t="n">
        <v>2049</v>
      </c>
    </row>
    <row r="319">
      <c r="A319" t="inlineStr">
        <is>
          <t>Equity accounted investments</t>
        </is>
      </c>
      <c r="C319" t="inlineStr">
        <is>
          <t>Million</t>
        </is>
      </c>
      <c r="D319" t="inlineStr">
        <is>
          <t>QQQQ</t>
        </is>
      </c>
      <c r="F319" t="n">
        <v>325</v>
      </c>
      <c r="G319" t="n">
        <v>317</v>
      </c>
      <c r="H319" t="n">
        <v>363</v>
      </c>
      <c r="I319" t="n">
        <v>358</v>
      </c>
      <c r="K319" t="n">
        <v>379</v>
      </c>
      <c r="L319" t="n">
        <v>409</v>
      </c>
      <c r="M319" t="n">
        <v>385</v>
      </c>
      <c r="N319" t="n">
        <v>374</v>
      </c>
      <c r="P319" t="n">
        <v>364</v>
      </c>
      <c r="Q319" t="n">
        <v>364</v>
      </c>
      <c r="R319" t="n">
        <v>376</v>
      </c>
      <c r="S319" t="n">
        <v>346</v>
      </c>
      <c r="U319" t="n">
        <v>400</v>
      </c>
      <c r="V319" t="n">
        <v>434</v>
      </c>
      <c r="W319" t="n">
        <v>401</v>
      </c>
      <c r="X319" t="n">
        <v>395</v>
      </c>
      <c r="Z319" t="n">
        <v>408</v>
      </c>
      <c r="AA319" t="n">
        <v>426</v>
      </c>
      <c r="AB319" t="n">
        <v>425</v>
      </c>
      <c r="AC319" t="n">
        <v>382</v>
      </c>
      <c r="AE319" t="n">
        <v>375</v>
      </c>
      <c r="AF319" t="n">
        <v>378</v>
      </c>
      <c r="AG319" t="n">
        <v>374</v>
      </c>
      <c r="AH319" t="n">
        <v>346</v>
      </c>
      <c r="AJ319" t="n">
        <v>318</v>
      </c>
      <c r="AK319" t="n">
        <v>375</v>
      </c>
      <c r="AL319" t="n">
        <v>346</v>
      </c>
      <c r="AM319" t="n">
        <v>404</v>
      </c>
      <c r="AO319" t="n">
        <v>484</v>
      </c>
      <c r="AP319" t="n">
        <v>410</v>
      </c>
      <c r="AQ319" t="n">
        <v>401</v>
      </c>
    </row>
    <row r="320">
      <c r="A320" t="inlineStr">
        <is>
          <t>Additions to non-current assets</t>
        </is>
      </c>
      <c r="C320" t="inlineStr">
        <is>
          <t>Million</t>
        </is>
      </c>
      <c r="D320" t="inlineStr">
        <is>
          <t>QQQQ</t>
        </is>
      </c>
      <c r="E320" t="inlineStr">
        <is>
          <t>Yes</t>
        </is>
      </c>
      <c r="F320" t="n">
        <v>16</v>
      </c>
      <c r="G320" t="n">
        <v>15</v>
      </c>
      <c r="H320" t="n">
        <v>67</v>
      </c>
      <c r="J320" t="n">
        <v>114</v>
      </c>
      <c r="K320" t="n">
        <v>33</v>
      </c>
      <c r="L320" t="n">
        <v>30</v>
      </c>
      <c r="M320" t="n">
        <v>5</v>
      </c>
      <c r="O320" t="n">
        <v>93</v>
      </c>
      <c r="P320" t="n">
        <v>23</v>
      </c>
      <c r="Q320" t="n">
        <v>18</v>
      </c>
      <c r="R320" t="n">
        <v>10</v>
      </c>
      <c r="T320" t="n">
        <v>74</v>
      </c>
      <c r="U320" t="n">
        <v>76</v>
      </c>
      <c r="V320" t="n">
        <v>33</v>
      </c>
      <c r="W320" t="n">
        <v>219</v>
      </c>
      <c r="Y320" t="n">
        <v>124</v>
      </c>
      <c r="Z320" t="n">
        <v>17</v>
      </c>
      <c r="AA320" t="n">
        <v>13</v>
      </c>
      <c r="AB320" t="n">
        <v>48</v>
      </c>
      <c r="AD320" t="n">
        <v>88</v>
      </c>
      <c r="AE320" t="n">
        <v>19</v>
      </c>
      <c r="AF320" t="n">
        <v>12</v>
      </c>
      <c r="AG320" t="n">
        <v>9</v>
      </c>
      <c r="AI320" t="n">
        <v>45</v>
      </c>
      <c r="AJ320" t="n">
        <v>10</v>
      </c>
      <c r="AK320" t="n">
        <v>67</v>
      </c>
      <c r="AL320" t="n">
        <v>-5</v>
      </c>
      <c r="AN320" t="n">
        <v>171</v>
      </c>
      <c r="AO320" t="n">
        <v>75</v>
      </c>
      <c r="AP320" t="n">
        <v>38</v>
      </c>
      <c r="AQ320" t="n">
        <v>28</v>
      </c>
    </row>
    <row r="322">
      <c r="A322" t="inlineStr">
        <is>
          <t>Service activities</t>
        </is>
      </c>
    </row>
    <row r="323">
      <c r="A323" t="inlineStr">
        <is>
          <t>External revenues</t>
        </is>
      </c>
      <c r="C323" t="inlineStr">
        <is>
          <t>Million</t>
        </is>
      </c>
      <c r="D323" t="inlineStr">
        <is>
          <t>QQQQ</t>
        </is>
      </c>
      <c r="E323" t="inlineStr">
        <is>
          <t>Yes</t>
        </is>
      </c>
      <c r="F323" t="n">
        <v>913</v>
      </c>
      <c r="G323" t="n">
        <v>1342</v>
      </c>
      <c r="H323" t="n">
        <v>1327</v>
      </c>
      <c r="J323" t="n">
        <v>5055</v>
      </c>
    </row>
    <row r="324">
      <c r="A324" t="inlineStr">
        <is>
          <t>Segmented revenues</t>
        </is>
      </c>
      <c r="C324" t="inlineStr">
        <is>
          <t>Million</t>
        </is>
      </c>
      <c r="D324" t="inlineStr">
        <is>
          <t>QQQQ</t>
        </is>
      </c>
      <c r="E324" t="inlineStr">
        <is>
          <t>Yes</t>
        </is>
      </c>
      <c r="F324" t="n">
        <v>913</v>
      </c>
      <c r="G324" t="n">
        <v>1342</v>
      </c>
      <c r="H324" t="n">
        <v>1327</v>
      </c>
      <c r="J324" t="n">
        <v>5055</v>
      </c>
    </row>
    <row r="325">
      <c r="A325" t="inlineStr">
        <is>
          <t>Link check</t>
        </is>
      </c>
      <c r="F325">
        <f>F324-F72</f>
        <v/>
      </c>
      <c r="G325">
        <f>G324-G72</f>
        <v/>
      </c>
      <c r="H325">
        <f>H324-H72</f>
        <v/>
      </c>
      <c r="J325">
        <f>J324-J72</f>
        <v/>
      </c>
    </row>
    <row r="327">
      <c r="A327" t="inlineStr">
        <is>
          <t>Equity accounted income</t>
        </is>
      </c>
      <c r="C327" t="inlineStr">
        <is>
          <t>Million</t>
        </is>
      </c>
      <c r="D327" t="inlineStr">
        <is>
          <t>QQQQ</t>
        </is>
      </c>
      <c r="E327" t="inlineStr">
        <is>
          <t>Yes</t>
        </is>
      </c>
      <c r="F327" t="n">
        <v>3</v>
      </c>
      <c r="G327" t="n">
        <v>6</v>
      </c>
      <c r="H327" t="n">
        <v>6</v>
      </c>
      <c r="J327" t="n">
        <v>20</v>
      </c>
    </row>
    <row r="328">
      <c r="A328" t="inlineStr">
        <is>
          <t>Interest expense</t>
        </is>
      </c>
      <c r="C328" t="inlineStr">
        <is>
          <t>Million</t>
        </is>
      </c>
      <c r="D328" t="inlineStr">
        <is>
          <t>QQQQ</t>
        </is>
      </c>
      <c r="E328" t="inlineStr">
        <is>
          <t>Yes</t>
        </is>
      </c>
      <c r="F328" t="n">
        <v>-2</v>
      </c>
      <c r="G328" t="n">
        <v>-2</v>
      </c>
      <c r="H328" t="n">
        <v>-2</v>
      </c>
      <c r="J328" t="n">
        <v>-8</v>
      </c>
    </row>
    <row r="329">
      <c r="A329" t="inlineStr">
        <is>
          <t>Current income taxes</t>
        </is>
      </c>
      <c r="C329" t="inlineStr">
        <is>
          <t>Million</t>
        </is>
      </c>
      <c r="D329" t="inlineStr">
        <is>
          <t>QQQQ</t>
        </is>
      </c>
      <c r="E329" t="inlineStr">
        <is>
          <t>Yes</t>
        </is>
      </c>
      <c r="F329" t="n">
        <v>-1</v>
      </c>
      <c r="G329" t="n">
        <v>-4</v>
      </c>
      <c r="H329" t="n">
        <v>-5</v>
      </c>
      <c r="J329" t="n">
        <v>-11</v>
      </c>
    </row>
    <row r="330">
      <c r="A330" t="inlineStr">
        <is>
          <t>Funds from operations</t>
        </is>
      </c>
      <c r="C330" t="inlineStr">
        <is>
          <t>Million</t>
        </is>
      </c>
      <c r="D330" t="inlineStr">
        <is>
          <t>QQQQ</t>
        </is>
      </c>
      <c r="E330" t="inlineStr">
        <is>
          <t>Yes</t>
        </is>
      </c>
      <c r="F330" t="n">
        <v>43</v>
      </c>
      <c r="G330" t="n">
        <v>22</v>
      </c>
      <c r="H330" t="n">
        <v>46</v>
      </c>
      <c r="J330" t="n">
        <v>186</v>
      </c>
    </row>
    <row r="331">
      <c r="A331" t="inlineStr">
        <is>
          <t>Common equity</t>
        </is>
      </c>
      <c r="C331" t="inlineStr">
        <is>
          <t>Million</t>
        </is>
      </c>
      <c r="D331" t="inlineStr">
        <is>
          <t>QQQQ</t>
        </is>
      </c>
      <c r="F331" t="n">
        <v>1268</v>
      </c>
      <c r="G331" t="n">
        <v>1227</v>
      </c>
      <c r="H331" t="n">
        <v>1054</v>
      </c>
      <c r="I331" t="n">
        <v>980</v>
      </c>
    </row>
    <row r="332">
      <c r="A332" t="inlineStr">
        <is>
          <t>Equity accounted investments</t>
        </is>
      </c>
      <c r="C332" t="inlineStr">
        <is>
          <t>Million</t>
        </is>
      </c>
      <c r="D332" t="inlineStr">
        <is>
          <t>QQQQ</t>
        </is>
      </c>
      <c r="F332" t="n">
        <v>4</v>
      </c>
      <c r="G332" t="n">
        <v>2</v>
      </c>
      <c r="H332" t="n">
        <v>3</v>
      </c>
      <c r="I332" t="n">
        <v>1</v>
      </c>
    </row>
    <row r="333">
      <c r="A333" t="inlineStr">
        <is>
          <t>Additions to non-current assets</t>
        </is>
      </c>
      <c r="C333" t="inlineStr">
        <is>
          <t>Million</t>
        </is>
      </c>
      <c r="D333" t="inlineStr">
        <is>
          <t>QQQQ</t>
        </is>
      </c>
      <c r="E333" t="inlineStr">
        <is>
          <t>Yes</t>
        </is>
      </c>
      <c r="F333" t="n">
        <v>1</v>
      </c>
      <c r="G333" t="n">
        <v>3</v>
      </c>
      <c r="J333" t="n">
        <v>5</v>
      </c>
    </row>
    <row r="335">
      <c r="A335" t="inlineStr">
        <is>
          <t>Total segments</t>
        </is>
      </c>
    </row>
    <row r="336">
      <c r="A336" t="inlineStr">
        <is>
          <t>External revenues</t>
        </is>
      </c>
      <c r="C336" t="inlineStr">
        <is>
          <t>Million</t>
        </is>
      </c>
      <c r="D336" t="inlineStr">
        <is>
          <t>QQQQ</t>
        </is>
      </c>
      <c r="E336" t="inlineStr">
        <is>
          <t>Yes</t>
        </is>
      </c>
      <c r="F336" t="n">
        <v>4396</v>
      </c>
      <c r="G336" t="n">
        <v>4923</v>
      </c>
      <c r="H336" t="n">
        <v>5056</v>
      </c>
      <c r="J336" t="n">
        <v>19913</v>
      </c>
      <c r="K336" t="n">
        <v>5218</v>
      </c>
      <c r="L336" t="n">
        <v>5973</v>
      </c>
      <c r="M336" t="n">
        <v>6285</v>
      </c>
      <c r="O336" t="n">
        <v>24411</v>
      </c>
      <c r="P336" t="n">
        <v>6001</v>
      </c>
      <c r="Q336" t="n">
        <v>9444</v>
      </c>
      <c r="R336" t="n">
        <v>12276</v>
      </c>
      <c r="T336" t="n">
        <v>40786</v>
      </c>
      <c r="U336" t="n">
        <v>12631</v>
      </c>
      <c r="V336" t="n">
        <v>13276</v>
      </c>
      <c r="W336" t="n">
        <v>14858</v>
      </c>
      <c r="Y336" t="n">
        <v>56771</v>
      </c>
      <c r="Z336" t="n">
        <v>15208</v>
      </c>
      <c r="AA336" t="n">
        <v>16924</v>
      </c>
      <c r="AB336" t="n">
        <v>17875</v>
      </c>
      <c r="AD336" t="n">
        <v>67826</v>
      </c>
      <c r="AE336" t="n">
        <v>16586</v>
      </c>
      <c r="AF336" t="n">
        <v>12829</v>
      </c>
      <c r="AG336" t="n">
        <v>16249</v>
      </c>
      <c r="AI336" t="n">
        <v>62752</v>
      </c>
      <c r="AJ336" t="n">
        <v>16410</v>
      </c>
      <c r="AK336" t="n">
        <v>18286</v>
      </c>
      <c r="AL336" t="n">
        <v>19248</v>
      </c>
      <c r="AN336" t="n">
        <v>75731</v>
      </c>
      <c r="AO336" t="n">
        <v>21882</v>
      </c>
      <c r="AP336" t="n">
        <v>23256</v>
      </c>
      <c r="AQ336" t="n">
        <v>23418</v>
      </c>
      <c r="AS336" t="n">
        <v>92769</v>
      </c>
      <c r="AT336" t="n">
        <v>23297</v>
      </c>
    </row>
    <row r="337">
      <c r="A337" t="inlineStr">
        <is>
          <t>Link check</t>
        </is>
      </c>
      <c r="F337">
        <f>F336-F1235</f>
        <v/>
      </c>
      <c r="G337">
        <f>G336-G1235</f>
        <v/>
      </c>
      <c r="H337">
        <f>H336-H1235</f>
        <v/>
      </c>
      <c r="J337">
        <f>J336-J1235</f>
        <v/>
      </c>
      <c r="K337">
        <f>K336-K1235</f>
        <v/>
      </c>
      <c r="L337">
        <f>L336-L1235</f>
        <v/>
      </c>
      <c r="M337">
        <f>M336-M1235</f>
        <v/>
      </c>
      <c r="O337">
        <f>O336-O1235</f>
        <v/>
      </c>
      <c r="P337">
        <f>P336-P1235</f>
        <v/>
      </c>
      <c r="Q337">
        <f>Q336-Q1235</f>
        <v/>
      </c>
      <c r="R337">
        <f>R336-R1235</f>
        <v/>
      </c>
      <c r="T337">
        <f>T336-T1235</f>
        <v/>
      </c>
      <c r="U337">
        <f>U336-U1235</f>
        <v/>
      </c>
      <c r="V337">
        <f>V336-V1235</f>
        <v/>
      </c>
      <c r="W337">
        <f>W336-W1235</f>
        <v/>
      </c>
      <c r="Y337">
        <f>Y336-Y1235</f>
        <v/>
      </c>
      <c r="Z337">
        <f>Z336-Z1235</f>
        <v/>
      </c>
      <c r="AA337">
        <f>AA336-AA1235</f>
        <v/>
      </c>
      <c r="AB337">
        <f>AB336-AB1235</f>
        <v/>
      </c>
      <c r="AD337">
        <f>AD336-AD1235</f>
        <v/>
      </c>
      <c r="AE337">
        <f>AE336-AE1235</f>
        <v/>
      </c>
      <c r="AF337">
        <f>AF336-AF1235</f>
        <v/>
      </c>
      <c r="AG337">
        <f>AG336-AG1235</f>
        <v/>
      </c>
      <c r="AI337">
        <f>AI336-AI1235</f>
        <v/>
      </c>
      <c r="AJ337">
        <f>AJ336-AJ1235</f>
        <v/>
      </c>
      <c r="AK337">
        <f>AK336-AK1235</f>
        <v/>
      </c>
      <c r="AL337">
        <f>AL336-AL1235</f>
        <v/>
      </c>
      <c r="AN337">
        <f>AN336-AN1235</f>
        <v/>
      </c>
      <c r="AO337">
        <f>AO336-AO1235</f>
        <v/>
      </c>
      <c r="AP337">
        <f>AP336-AP1235</f>
        <v/>
      </c>
      <c r="AQ337">
        <f>AQ336-AQ1235</f>
        <v/>
      </c>
      <c r="AS337">
        <f>AS336-AS1235</f>
        <v/>
      </c>
    </row>
    <row r="338">
      <c r="A338" t="inlineStr">
        <is>
          <t>Inter-segment and other revenues</t>
        </is>
      </c>
      <c r="C338" t="inlineStr">
        <is>
          <t>Million</t>
        </is>
      </c>
      <c r="D338" t="inlineStr">
        <is>
          <t>QQQQ</t>
        </is>
      </c>
      <c r="E338" t="inlineStr">
        <is>
          <t>Yes</t>
        </is>
      </c>
      <c r="F338" t="n">
        <v>155</v>
      </c>
      <c r="G338" t="n">
        <v>188</v>
      </c>
      <c r="H338" t="n">
        <v>191</v>
      </c>
      <c r="J338" t="n">
        <v>784</v>
      </c>
      <c r="K338" t="n">
        <v>277</v>
      </c>
      <c r="L338" t="n">
        <v>358</v>
      </c>
      <c r="M338" t="n">
        <v>324</v>
      </c>
      <c r="O338" t="n">
        <v>1351</v>
      </c>
      <c r="P338" t="n">
        <v>339</v>
      </c>
      <c r="Q338" t="n">
        <v>387</v>
      </c>
      <c r="R338" t="n">
        <v>393</v>
      </c>
      <c r="T338" t="n">
        <v>1588</v>
      </c>
      <c r="U338" t="n">
        <v>543</v>
      </c>
      <c r="V338" t="n">
        <v>489</v>
      </c>
      <c r="W338" t="n">
        <v>538</v>
      </c>
      <c r="Y338" t="n">
        <v>2213</v>
      </c>
      <c r="Z338" t="n">
        <v>581</v>
      </c>
      <c r="AA338" t="n">
        <v>654</v>
      </c>
      <c r="AB338" t="n">
        <v>631</v>
      </c>
      <c r="AD338" t="n">
        <v>2823</v>
      </c>
      <c r="AE338" t="n">
        <v>870</v>
      </c>
      <c r="AF338" t="n">
        <v>828</v>
      </c>
      <c r="AG338" t="n">
        <v>886</v>
      </c>
      <c r="AI338" t="n">
        <v>3930</v>
      </c>
      <c r="AJ338" t="n">
        <v>1568</v>
      </c>
      <c r="AK338" t="n">
        <v>1267</v>
      </c>
      <c r="AL338" t="n">
        <v>1170</v>
      </c>
      <c r="AN338" t="n">
        <v>5381</v>
      </c>
      <c r="AO338" t="n">
        <v>1244</v>
      </c>
      <c r="AP338" t="n">
        <v>952</v>
      </c>
      <c r="AQ338" t="n">
        <v>1109</v>
      </c>
      <c r="AS338" t="n">
        <v>4491</v>
      </c>
      <c r="AT338" t="n">
        <v>1473</v>
      </c>
    </row>
    <row r="339">
      <c r="A339" t="inlineStr">
        <is>
          <t>Segment revenues</t>
        </is>
      </c>
      <c r="C339" t="inlineStr">
        <is>
          <t>Million</t>
        </is>
      </c>
      <c r="D339" t="inlineStr">
        <is>
          <t>QQQQ</t>
        </is>
      </c>
      <c r="E339" t="inlineStr">
        <is>
          <t>Yes</t>
        </is>
      </c>
      <c r="F339" t="n">
        <v>4551</v>
      </c>
      <c r="G339" t="n">
        <v>5111</v>
      </c>
      <c r="H339" t="n">
        <v>5247</v>
      </c>
      <c r="J339" t="n">
        <v>20697</v>
      </c>
      <c r="K339" t="n">
        <v>5495</v>
      </c>
      <c r="L339" t="n">
        <v>6331</v>
      </c>
      <c r="M339" t="n">
        <v>6609</v>
      </c>
      <c r="O339" t="n">
        <v>25762</v>
      </c>
      <c r="P339" t="n">
        <v>6340</v>
      </c>
      <c r="Q339" t="n">
        <v>9831</v>
      </c>
      <c r="R339" t="n">
        <v>12669</v>
      </c>
      <c r="T339" t="n">
        <v>42374</v>
      </c>
      <c r="U339" t="n">
        <v>13174</v>
      </c>
      <c r="V339" t="n">
        <v>13765</v>
      </c>
      <c r="W339" t="n">
        <v>15396</v>
      </c>
      <c r="Y339" t="n">
        <v>58984</v>
      </c>
      <c r="Z339" t="n">
        <v>15789</v>
      </c>
      <c r="AA339" t="n">
        <v>17578</v>
      </c>
      <c r="AB339" t="n">
        <v>18506</v>
      </c>
      <c r="AD339" t="n">
        <v>70649</v>
      </c>
      <c r="AE339" t="n">
        <v>17456</v>
      </c>
      <c r="AF339" t="n">
        <v>13657</v>
      </c>
      <c r="AG339" t="n">
        <v>17135</v>
      </c>
      <c r="AI339" t="n">
        <v>66682</v>
      </c>
      <c r="AJ339" t="n">
        <v>17978</v>
      </c>
      <c r="AK339" t="n">
        <v>19553</v>
      </c>
      <c r="AL339" t="n">
        <v>20418</v>
      </c>
      <c r="AN339" t="n">
        <v>81112</v>
      </c>
      <c r="AO339" t="n">
        <v>23126</v>
      </c>
      <c r="AP339" t="n">
        <v>24208</v>
      </c>
      <c r="AQ339" t="n">
        <v>24527</v>
      </c>
      <c r="AS339" t="n">
        <v>97260</v>
      </c>
      <c r="AT339" t="n">
        <v>24770</v>
      </c>
    </row>
    <row r="340">
      <c r="A340" t="inlineStr">
        <is>
          <t>Segment revenues-c</t>
        </is>
      </c>
      <c r="F340">
        <f>F336+F338</f>
        <v/>
      </c>
      <c r="G340">
        <f>G336+G338</f>
        <v/>
      </c>
      <c r="H340">
        <f>H336+H338</f>
        <v/>
      </c>
      <c r="J340">
        <f>J336+J338</f>
        <v/>
      </c>
      <c r="K340">
        <f>K336+K338</f>
        <v/>
      </c>
      <c r="L340">
        <f>L336+L338</f>
        <v/>
      </c>
      <c r="M340">
        <f>M336+M338</f>
        <v/>
      </c>
      <c r="O340">
        <f>O336+O338</f>
        <v/>
      </c>
      <c r="P340">
        <f>P336+P338</f>
        <v/>
      </c>
      <c r="Q340">
        <f>Q336+Q338</f>
        <v/>
      </c>
      <c r="R340">
        <f>R336+R338</f>
        <v/>
      </c>
      <c r="T340">
        <f>T336+T338</f>
        <v/>
      </c>
      <c r="U340">
        <f>U336+U338</f>
        <v/>
      </c>
      <c r="V340">
        <f>V336+V338</f>
        <v/>
      </c>
      <c r="W340">
        <f>W336+W338</f>
        <v/>
      </c>
      <c r="Y340">
        <f>Y336+Y338</f>
        <v/>
      </c>
      <c r="Z340">
        <f>Z336+Z338</f>
        <v/>
      </c>
      <c r="AA340">
        <f>AA336+AA338</f>
        <v/>
      </c>
      <c r="AB340">
        <f>AB336+AB338</f>
        <v/>
      </c>
      <c r="AD340">
        <f>AD336+AD338</f>
        <v/>
      </c>
      <c r="AE340">
        <f>AE336+AE338</f>
        <v/>
      </c>
      <c r="AF340">
        <f>AF336+AF338</f>
        <v/>
      </c>
      <c r="AG340">
        <f>AG336+AG338</f>
        <v/>
      </c>
      <c r="AI340">
        <f>AI336+AI338</f>
        <v/>
      </c>
      <c r="AJ340">
        <f>AJ336+AJ338</f>
        <v/>
      </c>
      <c r="AK340">
        <f>AK336+AK338</f>
        <v/>
      </c>
      <c r="AL340">
        <f>AL336+AL338</f>
        <v/>
      </c>
      <c r="AN340">
        <f>AN336+AN338</f>
        <v/>
      </c>
      <c r="AO340">
        <f>AO336+AO338</f>
        <v/>
      </c>
      <c r="AP340">
        <f>AP336+AP338</f>
        <v/>
      </c>
      <c r="AQ340">
        <f>AQ336+AQ338</f>
        <v/>
      </c>
      <c r="AS340">
        <f>AS336+AS338</f>
        <v/>
      </c>
      <c r="AT340">
        <f>AT336+AT338</f>
        <v/>
      </c>
    </row>
    <row r="341">
      <c r="A341" t="inlineStr">
        <is>
          <t>Sum check 1</t>
        </is>
      </c>
      <c r="F341">
        <f>F339-F340</f>
        <v/>
      </c>
      <c r="G341">
        <f>G339-G340</f>
        <v/>
      </c>
      <c r="H341">
        <f>H339-H340</f>
        <v/>
      </c>
      <c r="J341">
        <f>J339-J340</f>
        <v/>
      </c>
      <c r="K341">
        <f>K339-K340</f>
        <v/>
      </c>
      <c r="L341">
        <f>L339-L340</f>
        <v/>
      </c>
      <c r="M341">
        <f>M339-M340</f>
        <v/>
      </c>
      <c r="O341">
        <f>O339-O340</f>
        <v/>
      </c>
      <c r="P341">
        <f>P339-P340</f>
        <v/>
      </c>
      <c r="Q341">
        <f>Q339-Q340</f>
        <v/>
      </c>
      <c r="R341">
        <f>R339-R340</f>
        <v/>
      </c>
      <c r="T341">
        <f>T339-T340</f>
        <v/>
      </c>
      <c r="U341">
        <f>U339-U340</f>
        <v/>
      </c>
      <c r="V341">
        <f>V339-V340</f>
        <v/>
      </c>
      <c r="W341">
        <f>W339-W340</f>
        <v/>
      </c>
      <c r="Y341">
        <f>Y339-Y340</f>
        <v/>
      </c>
      <c r="Z341">
        <f>Z339-Z340</f>
        <v/>
      </c>
      <c r="AA341">
        <f>AA339-AA340</f>
        <v/>
      </c>
      <c r="AB341">
        <f>AB339-AB340</f>
        <v/>
      </c>
      <c r="AD341">
        <f>AD339-AD340</f>
        <v/>
      </c>
      <c r="AE341">
        <f>AE339-AE340</f>
        <v/>
      </c>
      <c r="AF341">
        <f>AF339-AF340</f>
        <v/>
      </c>
      <c r="AG341">
        <f>AG339-AG340</f>
        <v/>
      </c>
      <c r="AI341">
        <f>AI339-AI340</f>
        <v/>
      </c>
      <c r="AJ341">
        <f>AJ339-AJ340</f>
        <v/>
      </c>
      <c r="AK341">
        <f>AK339-AK340</f>
        <v/>
      </c>
      <c r="AL341">
        <f>AL339-AL340</f>
        <v/>
      </c>
      <c r="AN341">
        <f>AN339-AN340</f>
        <v/>
      </c>
      <c r="AO341">
        <f>AO339-AO340</f>
        <v/>
      </c>
      <c r="AP341">
        <f>AP339-AP340</f>
        <v/>
      </c>
      <c r="AQ341">
        <f>AQ339-AQ340</f>
        <v/>
      </c>
      <c r="AS341">
        <f>AS339-AS340</f>
        <v/>
      </c>
      <c r="AT341">
        <f>AT339-AT340</f>
        <v/>
      </c>
    </row>
    <row r="342">
      <c r="A342" t="inlineStr">
        <is>
          <t>Sum check 2</t>
        </is>
      </c>
      <c r="F342">
        <f>F339-SUM(F324,F311,F297,F264,F232,F216,F200,F185,F280,F248)</f>
        <v/>
      </c>
      <c r="G342">
        <f>G339-SUM(G324,G311,G297,G264,G232,G216,G200,G185,G280,G248)</f>
        <v/>
      </c>
      <c r="H342">
        <f>H339-SUM(H324,H311,H297,H264,H232,H216,H200,H185,H280,H248)</f>
        <v/>
      </c>
      <c r="J342">
        <f>J339-SUM(J324,J311,J297,J264,J232,J216,J200,J185,J280,J248)</f>
        <v/>
      </c>
      <c r="K342">
        <f>K339-SUM(K324,K311,K297,K264,K232,K216,K200,K185,K280,K248)</f>
        <v/>
      </c>
      <c r="L342">
        <f>L339-SUM(L324,L311,L297,L264,L232,L216,L200,L185,L280,L248)</f>
        <v/>
      </c>
      <c r="M342">
        <f>M339-SUM(M324,M311,M297,M264,M232,M216,M200,M185,M280,M248)</f>
        <v/>
      </c>
      <c r="O342">
        <f>O339-SUM(O324,O311,O297,O264,O232,O216,O200,O185,O280,O248)</f>
        <v/>
      </c>
      <c r="P342">
        <f>P339-SUM(P324,P311,P297,P264,P232,P216,P200,P185,P280,P248)</f>
        <v/>
      </c>
      <c r="Q342">
        <f>Q339-SUM(Q324,Q311,Q297,Q264,Q232,Q216,Q200,Q185,Q280,Q248)</f>
        <v/>
      </c>
      <c r="R342">
        <f>R339-SUM(R324,R311,R297,R264,R232,R216,R200,R185,R280,R248)</f>
        <v/>
      </c>
      <c r="T342">
        <f>T339-SUM(T324,T311,T297,T264,T232,T216,T200,T185,T280,T248)</f>
        <v/>
      </c>
      <c r="U342">
        <f>U339-SUM(U324,U311,U297,U264,U232,U216,U200,U185,U280,U248)</f>
        <v/>
      </c>
      <c r="V342">
        <f>V339-SUM(V324,V311,V297,V264,V232,V216,V200,V185,V280,V248)</f>
        <v/>
      </c>
      <c r="W342">
        <f>W339-SUM(W324,W311,W297,W264,W232,W216,W200,W185,W280,W248)</f>
        <v/>
      </c>
      <c r="Y342">
        <f>Y339-SUM(Y324,Y311,Y297,Y264,Y232,Y216,Y200,Y185,Y280,Y248)</f>
        <v/>
      </c>
      <c r="Z342">
        <f>Z339-SUM(Z324,Z311,Z297,Z264,Z232,Z216,Z200,Z185,Z280,Z248)</f>
        <v/>
      </c>
      <c r="AA342">
        <f>AA339-SUM(AA324,AA311,AA297,AA264,AA232,AA216,AA200,AA185,AA280,AA248)</f>
        <v/>
      </c>
      <c r="AB342">
        <f>AB339-SUM(AB324,AB311,AB297,AB264,AB232,AB216,AB200,AB185,AB280,AB248)</f>
        <v/>
      </c>
      <c r="AD342">
        <f>AD339-SUM(AD324,AD311,AD297,AD264,AD232,AD216,AD200,AD185,AD280,AD248)</f>
        <v/>
      </c>
      <c r="AE342">
        <f>AE339-SUM(AE324,AE311,AE297,AE264,AE232,AE216,AE200,AE185,AE280,AE248)</f>
        <v/>
      </c>
      <c r="AF342">
        <f>AF339-SUM(AF324,AF311,AF297,AF264,AF232,AF216,AF200,AF185,AF280,AF248)</f>
        <v/>
      </c>
      <c r="AG342">
        <f>AG339-SUM(AG324,AG311,AG297,AG264,AG232,AG216,AG200,AG185,AG280,AG248)</f>
        <v/>
      </c>
      <c r="AI342">
        <f>AI339-SUM(AI324,AI311,AI297,AI264,AI232,AI216,AI200,AI185,AI280,AI248)</f>
        <v/>
      </c>
      <c r="AJ342">
        <f>AJ339-SUM(AJ324,AJ311,AJ297,AJ264,AJ232,AJ216,AJ200,AJ185,AJ280,AJ248)</f>
        <v/>
      </c>
      <c r="AK342">
        <f>AK339-SUM(AK324,AK311,AK297,AK264,AK232,AK216,AK200,AK185,AK280,AK248)</f>
        <v/>
      </c>
      <c r="AL342">
        <f>AL339-SUM(AL324,AL311,AL297,AL264,AL232,AL216,AL200,AL185,AL280,AL248)</f>
        <v/>
      </c>
      <c r="AN342">
        <f>AN339-SUM(AN324,AN311,AN297,AN264,AN232,AN216,AN200,AN185,AN280,AN248)</f>
        <v/>
      </c>
      <c r="AO342">
        <f>AO339-SUM(AO324,AO311,AO297,AO264,AO232,AO216,AO200,AO185,AO280,AO248)</f>
        <v/>
      </c>
      <c r="AP342">
        <f>AP339-SUM(AP324,AP311,AP297,AP264,AP232,AP216,AP200,AP185,AP280,AP248)</f>
        <v/>
      </c>
      <c r="AQ342">
        <f>AQ339-SUM(AQ324,AQ311,AQ297,AQ264,AQ232,AQ216,AQ200,AQ185,AQ280,AQ248)</f>
        <v/>
      </c>
      <c r="AS342">
        <f>AS339-SUM(AS324,AS311,AS297,AS264,AS232,AS216,AS200,AS185,AS280,AS248)</f>
        <v/>
      </c>
      <c r="AT342">
        <f>AT339-SUM(AT324,AT311,AT297,AT264,AT232,AT216,AT200,AT185,AT280,AT248)</f>
        <v/>
      </c>
    </row>
    <row r="344">
      <c r="A344" t="inlineStr">
        <is>
          <t>Segment equity accounted income</t>
        </is>
      </c>
      <c r="C344" t="inlineStr">
        <is>
          <t>Million</t>
        </is>
      </c>
      <c r="D344" t="inlineStr">
        <is>
          <t>QQQQ</t>
        </is>
      </c>
      <c r="E344" t="inlineStr">
        <is>
          <t>Yes</t>
        </is>
      </c>
      <c r="F344" t="n">
        <v>286</v>
      </c>
      <c r="G344" t="n">
        <v>346</v>
      </c>
      <c r="H344" t="n">
        <v>381</v>
      </c>
      <c r="J344" t="n">
        <v>1433</v>
      </c>
      <c r="K344" t="n">
        <v>426</v>
      </c>
      <c r="L344" t="n">
        <v>439</v>
      </c>
      <c r="M344" t="n">
        <v>436</v>
      </c>
      <c r="O344" t="n">
        <v>1751</v>
      </c>
      <c r="P344" t="n">
        <v>457</v>
      </c>
      <c r="Q344" t="n">
        <v>491</v>
      </c>
      <c r="R344" t="n">
        <v>490</v>
      </c>
      <c r="T344" t="n">
        <v>2069</v>
      </c>
      <c r="U344" t="n">
        <v>621</v>
      </c>
      <c r="V344" t="n">
        <v>625</v>
      </c>
      <c r="W344" t="n">
        <v>496</v>
      </c>
      <c r="Y344" t="n">
        <v>2372</v>
      </c>
      <c r="Z344" t="n">
        <v>595</v>
      </c>
      <c r="AA344" t="n">
        <v>624</v>
      </c>
      <c r="AB344" t="n">
        <v>594</v>
      </c>
      <c r="AD344" t="n">
        <v>2641</v>
      </c>
      <c r="AE344" t="n">
        <v>726</v>
      </c>
      <c r="AF344" t="n">
        <v>622</v>
      </c>
      <c r="AG344" t="n">
        <v>741</v>
      </c>
      <c r="AI344" t="n">
        <v>3091</v>
      </c>
      <c r="AJ344" t="n">
        <v>956</v>
      </c>
      <c r="AK344" t="n">
        <v>816</v>
      </c>
      <c r="AL344" t="n">
        <v>969</v>
      </c>
      <c r="AN344" t="n">
        <v>3806</v>
      </c>
      <c r="AO344" t="n">
        <v>1069</v>
      </c>
      <c r="AP344" t="n">
        <v>1099</v>
      </c>
      <c r="AQ344" t="n">
        <v>1074</v>
      </c>
      <c r="AS344" t="n">
        <v>4453</v>
      </c>
    </row>
    <row r="345">
      <c r="A345" t="inlineStr">
        <is>
          <t>Interest expense</t>
        </is>
      </c>
      <c r="C345" t="inlineStr">
        <is>
          <t>Million</t>
        </is>
      </c>
      <c r="D345" t="inlineStr">
        <is>
          <t>QQQQ</t>
        </is>
      </c>
      <c r="E345" t="inlineStr">
        <is>
          <t>Yes</t>
        </is>
      </c>
      <c r="F345" t="n">
        <v>-707</v>
      </c>
      <c r="G345" t="n">
        <v>-732</v>
      </c>
      <c r="H345" t="n">
        <v>-700</v>
      </c>
      <c r="J345" t="n">
        <v>-2848</v>
      </c>
      <c r="K345" t="n">
        <v>-773</v>
      </c>
      <c r="L345" t="n">
        <v>-815</v>
      </c>
      <c r="M345" t="n">
        <v>-825</v>
      </c>
      <c r="O345" t="n">
        <v>-3239</v>
      </c>
      <c r="P345" t="n">
        <v>-847</v>
      </c>
      <c r="Q345" t="n">
        <v>-870</v>
      </c>
      <c r="R345" t="n">
        <v>-936</v>
      </c>
      <c r="T345" t="n">
        <v>-3626</v>
      </c>
      <c r="U345" t="n">
        <v>-1043</v>
      </c>
      <c r="V345" t="n">
        <v>-1073</v>
      </c>
      <c r="W345" t="n">
        <v>-1280</v>
      </c>
      <c r="Y345" t="n">
        <v>-4880</v>
      </c>
      <c r="Z345" t="n">
        <v>-1632</v>
      </c>
      <c r="AA345" t="n">
        <v>-1844</v>
      </c>
      <c r="AB345" t="n">
        <v>-1951</v>
      </c>
      <c r="AD345" t="n">
        <v>-7280</v>
      </c>
      <c r="AE345" t="n">
        <v>-1852</v>
      </c>
      <c r="AF345" t="n">
        <v>-1715</v>
      </c>
      <c r="AG345" t="n">
        <v>-1757</v>
      </c>
      <c r="AI345" t="n">
        <v>-7216</v>
      </c>
      <c r="AJ345" t="n">
        <v>-1830</v>
      </c>
      <c r="AK345" t="n">
        <v>-1831</v>
      </c>
      <c r="AL345" t="n">
        <v>-1899</v>
      </c>
      <c r="AN345" t="n">
        <v>-7604</v>
      </c>
      <c r="AO345" t="n">
        <v>-2138</v>
      </c>
      <c r="AP345" t="n">
        <v>-2405</v>
      </c>
      <c r="AQ345" t="n">
        <v>-2874</v>
      </c>
      <c r="AS345" t="n">
        <v>-10702</v>
      </c>
    </row>
    <row r="346">
      <c r="A346" t="inlineStr">
        <is>
          <t>Current income taxes</t>
        </is>
      </c>
      <c r="C346" t="inlineStr">
        <is>
          <t>Million</t>
        </is>
      </c>
      <c r="D346" t="inlineStr">
        <is>
          <t>QQQQ</t>
        </is>
      </c>
      <c r="E346" t="inlineStr">
        <is>
          <t>Yes</t>
        </is>
      </c>
      <c r="F346" t="n">
        <v>-34</v>
      </c>
      <c r="G346" t="n">
        <v>-37</v>
      </c>
      <c r="H346" t="n">
        <v>-38</v>
      </c>
      <c r="J346" t="n">
        <v>-132</v>
      </c>
      <c r="K346" t="n">
        <v>-32</v>
      </c>
      <c r="L346" t="n">
        <v>-72</v>
      </c>
      <c r="M346" t="n">
        <v>-38</v>
      </c>
      <c r="O346" t="n">
        <v>-213</v>
      </c>
      <c r="P346" t="n">
        <v>-17</v>
      </c>
      <c r="Q346" t="n">
        <v>-88</v>
      </c>
      <c r="R346" t="n">
        <v>-97</v>
      </c>
      <c r="T346" t="n">
        <v>-286</v>
      </c>
      <c r="U346" t="n">
        <v>-227</v>
      </c>
      <c r="V346" t="n">
        <v>-136</v>
      </c>
      <c r="W346" t="n">
        <v>-119</v>
      </c>
      <c r="Y346" t="n">
        <v>-861</v>
      </c>
      <c r="Z346" t="n">
        <v>-187</v>
      </c>
      <c r="AA346" t="n">
        <v>-232</v>
      </c>
      <c r="AB346" t="n">
        <v>-284</v>
      </c>
      <c r="AD346" t="n">
        <v>-970</v>
      </c>
      <c r="AE346" t="n">
        <v>-196</v>
      </c>
      <c r="AF346" t="n">
        <v>-101</v>
      </c>
      <c r="AG346" t="n">
        <v>-204</v>
      </c>
      <c r="AI346" t="n">
        <v>-756</v>
      </c>
      <c r="AJ346" t="n">
        <v>-355</v>
      </c>
      <c r="AK346" t="n">
        <v>-246</v>
      </c>
      <c r="AL346" t="n">
        <v>-289</v>
      </c>
      <c r="AN346" t="n">
        <v>-1114</v>
      </c>
      <c r="AO346" t="n">
        <v>-283</v>
      </c>
      <c r="AP346" t="n">
        <v>-330</v>
      </c>
      <c r="AQ346" t="n">
        <v>-285</v>
      </c>
      <c r="AS346" t="n">
        <v>-1278</v>
      </c>
    </row>
    <row r="347">
      <c r="A347" t="inlineStr">
        <is>
          <t>FFO</t>
        </is>
      </c>
      <c r="C347" t="inlineStr">
        <is>
          <t>Million</t>
        </is>
      </c>
      <c r="D347" t="inlineStr">
        <is>
          <t>QQQQ</t>
        </is>
      </c>
      <c r="E347" t="inlineStr">
        <is>
          <t>Yes</t>
        </is>
      </c>
      <c r="F347" t="n">
        <v>557</v>
      </c>
      <c r="G347" t="n">
        <v>520</v>
      </c>
      <c r="H347" t="n">
        <v>501</v>
      </c>
      <c r="J347" t="n">
        <v>2559</v>
      </c>
      <c r="K347" t="n">
        <v>703</v>
      </c>
      <c r="L347" t="n">
        <v>637</v>
      </c>
      <c r="M347" t="n">
        <v>883</v>
      </c>
      <c r="O347" t="n">
        <v>3237</v>
      </c>
      <c r="P347" t="n">
        <v>674</v>
      </c>
      <c r="Q347" t="n">
        <v>1026</v>
      </c>
      <c r="R347" t="n">
        <v>809</v>
      </c>
      <c r="T347" t="n">
        <v>3810</v>
      </c>
      <c r="U347" t="n">
        <v>1170</v>
      </c>
      <c r="V347" t="n">
        <v>790</v>
      </c>
      <c r="W347" t="n">
        <v>1085</v>
      </c>
      <c r="Y347" t="n">
        <v>4401</v>
      </c>
      <c r="Z347" t="n">
        <v>1051</v>
      </c>
      <c r="AA347" t="n">
        <v>1108</v>
      </c>
      <c r="AB347" t="n">
        <v>826</v>
      </c>
      <c r="AD347" t="n">
        <v>4189</v>
      </c>
      <c r="AE347" t="n">
        <v>884</v>
      </c>
      <c r="AF347" t="n">
        <v>1161</v>
      </c>
      <c r="AG347" t="n">
        <v>1039</v>
      </c>
      <c r="AI347" t="n">
        <v>5180</v>
      </c>
      <c r="AJ347" t="n">
        <v>2821</v>
      </c>
      <c r="AK347" t="n">
        <v>1600</v>
      </c>
      <c r="AL347" t="n">
        <v>1408</v>
      </c>
      <c r="AN347" t="n">
        <v>7558</v>
      </c>
      <c r="AO347" t="n">
        <v>1597</v>
      </c>
      <c r="AP347" t="n">
        <v>1399</v>
      </c>
      <c r="AQ347" t="n">
        <v>1466</v>
      </c>
      <c r="AS347" t="n">
        <v>6294</v>
      </c>
    </row>
    <row r="348">
      <c r="A348" t="inlineStr">
        <is>
          <t>Common equity</t>
        </is>
      </c>
      <c r="C348" t="inlineStr">
        <is>
          <t>Million</t>
        </is>
      </c>
      <c r="D348" t="inlineStr">
        <is>
          <t>QQQQ</t>
        </is>
      </c>
      <c r="F348" t="n">
        <v>19440</v>
      </c>
      <c r="G348" t="n">
        <v>21467</v>
      </c>
      <c r="H348" t="n">
        <v>20306</v>
      </c>
      <c r="I348" t="n">
        <v>21568</v>
      </c>
      <c r="K348" t="n">
        <v>21882</v>
      </c>
      <c r="L348" t="n">
        <v>21633</v>
      </c>
      <c r="M348" t="n">
        <v>22432</v>
      </c>
      <c r="N348" t="n">
        <v>22499</v>
      </c>
      <c r="P348" t="n">
        <v>22511</v>
      </c>
      <c r="Q348" t="n">
        <v>22329</v>
      </c>
      <c r="R348" t="n">
        <v>22964</v>
      </c>
      <c r="S348" t="n">
        <v>24052</v>
      </c>
      <c r="U348" t="n">
        <v>24456</v>
      </c>
      <c r="V348" t="n">
        <v>24381</v>
      </c>
      <c r="W348" t="n">
        <v>22691</v>
      </c>
      <c r="X348" t="n">
        <v>25647</v>
      </c>
      <c r="Z348" t="n">
        <v>26394</v>
      </c>
      <c r="AA348" t="n">
        <v>26659</v>
      </c>
      <c r="AB348" t="n">
        <v>29427</v>
      </c>
      <c r="AC348" t="n">
        <v>30868</v>
      </c>
      <c r="AE348" t="n">
        <v>28665</v>
      </c>
      <c r="AF348" t="n">
        <v>27925</v>
      </c>
      <c r="AG348" t="n">
        <v>29006</v>
      </c>
      <c r="AH348" t="n">
        <v>31693</v>
      </c>
      <c r="AJ348" t="n">
        <v>32953</v>
      </c>
      <c r="AK348" t="n">
        <v>33369</v>
      </c>
      <c r="AL348" t="n">
        <v>38808</v>
      </c>
      <c r="AM348" t="n">
        <v>42210</v>
      </c>
      <c r="AO348" t="n">
        <v>43399</v>
      </c>
      <c r="AP348" t="n">
        <v>41652</v>
      </c>
      <c r="AQ348" t="n">
        <v>40401</v>
      </c>
      <c r="AR348" t="n">
        <v>39608</v>
      </c>
      <c r="AT348" t="n">
        <v>39960</v>
      </c>
    </row>
    <row r="349">
      <c r="A349" t="inlineStr">
        <is>
          <t>Equity accounted investments</t>
        </is>
      </c>
      <c r="C349" t="inlineStr">
        <is>
          <t>Million</t>
        </is>
      </c>
      <c r="D349" t="inlineStr">
        <is>
          <t>QQQQ</t>
        </is>
      </c>
      <c r="F349" t="n">
        <v>18497</v>
      </c>
      <c r="G349" t="n">
        <v>20167</v>
      </c>
      <c r="H349" t="n">
        <v>20536</v>
      </c>
      <c r="I349" t="n">
        <v>23216</v>
      </c>
      <c r="K349" t="n">
        <v>23182</v>
      </c>
      <c r="L349" t="n">
        <v>23680</v>
      </c>
      <c r="M349" t="n">
        <v>24453</v>
      </c>
      <c r="N349" t="n">
        <v>24977</v>
      </c>
      <c r="P349" t="n">
        <v>24936</v>
      </c>
      <c r="Q349" t="n">
        <v>26293</v>
      </c>
      <c r="R349" t="n">
        <v>28155</v>
      </c>
      <c r="S349" t="n">
        <v>31994</v>
      </c>
      <c r="U349" t="n">
        <v>30750</v>
      </c>
      <c r="V349" t="n">
        <v>30025</v>
      </c>
      <c r="W349" t="n">
        <v>31994</v>
      </c>
      <c r="X349" t="n">
        <v>33647</v>
      </c>
      <c r="Z349" t="n">
        <v>34373</v>
      </c>
      <c r="AA349" t="n">
        <v>35418</v>
      </c>
      <c r="AB349" t="n">
        <v>40008</v>
      </c>
      <c r="AC349" t="n">
        <v>40698</v>
      </c>
      <c r="AE349" t="n">
        <v>39747</v>
      </c>
      <c r="AF349" t="n">
        <v>39213</v>
      </c>
      <c r="AG349" t="n">
        <v>40911</v>
      </c>
      <c r="AH349" t="n">
        <v>41327</v>
      </c>
      <c r="AJ349" t="n">
        <v>42259</v>
      </c>
      <c r="AK349" t="n">
        <v>43315</v>
      </c>
      <c r="AL349" t="n">
        <v>43267</v>
      </c>
      <c r="AM349" t="n">
        <v>46100</v>
      </c>
      <c r="AO349" t="n">
        <v>45806</v>
      </c>
      <c r="AP349" t="n">
        <v>45248</v>
      </c>
      <c r="AQ349" t="n">
        <v>44064</v>
      </c>
      <c r="AR349" t="n">
        <v>47094</v>
      </c>
    </row>
    <row r="350">
      <c r="A350" t="inlineStr">
        <is>
          <t>Additions to non-current assets</t>
        </is>
      </c>
      <c r="C350" t="inlineStr">
        <is>
          <t>Million</t>
        </is>
      </c>
      <c r="D350" t="inlineStr">
        <is>
          <t>QQQQ</t>
        </is>
      </c>
      <c r="E350" t="inlineStr">
        <is>
          <t>Yes</t>
        </is>
      </c>
      <c r="F350" t="n">
        <v>7301</v>
      </c>
      <c r="G350" t="n">
        <v>3514</v>
      </c>
      <c r="H350" t="n">
        <v>10376</v>
      </c>
      <c r="J350" t="n">
        <v>26545</v>
      </c>
      <c r="K350" t="n">
        <v>8194</v>
      </c>
      <c r="L350" t="n">
        <v>5252</v>
      </c>
      <c r="M350" t="n">
        <v>6097</v>
      </c>
      <c r="O350" t="n">
        <v>24826</v>
      </c>
      <c r="P350" t="n">
        <v>4182</v>
      </c>
      <c r="Q350" t="n">
        <v>11630</v>
      </c>
      <c r="R350" t="n">
        <v>3161</v>
      </c>
      <c r="T350" t="n">
        <v>32280</v>
      </c>
      <c r="U350" t="n">
        <v>3940</v>
      </c>
      <c r="V350" t="n">
        <v>8415</v>
      </c>
      <c r="W350" t="n">
        <v>42025</v>
      </c>
      <c r="Y350" t="n">
        <v>75817</v>
      </c>
      <c r="Z350" t="n">
        <v>5769</v>
      </c>
      <c r="AA350" t="n">
        <v>20243</v>
      </c>
      <c r="AB350" t="n">
        <v>10675</v>
      </c>
      <c r="AD350" t="n">
        <v>62658</v>
      </c>
      <c r="AE350" t="n">
        <v>5276</v>
      </c>
      <c r="AF350" t="n">
        <v>3117</v>
      </c>
      <c r="AG350" t="n">
        <v>10148</v>
      </c>
      <c r="AI350" t="n">
        <v>26872</v>
      </c>
      <c r="AJ350" t="n">
        <v>9090</v>
      </c>
      <c r="AK350" t="n">
        <v>8550</v>
      </c>
      <c r="AL350" t="n">
        <v>22286</v>
      </c>
      <c r="AN350" t="n">
        <v>60831</v>
      </c>
      <c r="AO350" t="n">
        <v>11502</v>
      </c>
      <c r="AP350" t="n">
        <v>18156</v>
      </c>
      <c r="AQ350" t="n">
        <v>21368</v>
      </c>
      <c r="AS350" t="n">
        <v>66042</v>
      </c>
    </row>
    <row r="352">
      <c r="A352" t="inlineStr">
        <is>
          <t>Intangible assets by segment</t>
        </is>
      </c>
    </row>
    <row r="353">
      <c r="A353" t="inlineStr">
        <is>
          <t>Private equity</t>
        </is>
      </c>
      <c r="C353" t="inlineStr">
        <is>
          <t>Million</t>
        </is>
      </c>
      <c r="D353" t="inlineStr">
        <is>
          <t>QQQQ</t>
        </is>
      </c>
      <c r="I353" t="n">
        <v>453</v>
      </c>
      <c r="N353" t="n">
        <v>426</v>
      </c>
      <c r="S353" t="n">
        <v>3094</v>
      </c>
      <c r="X353" t="n">
        <v>5523</v>
      </c>
      <c r="AC353" t="n">
        <v>11650</v>
      </c>
      <c r="AH353" t="n">
        <v>11261</v>
      </c>
      <c r="AM353" t="n">
        <v>14806</v>
      </c>
      <c r="AR353" t="n">
        <v>25032</v>
      </c>
    </row>
    <row r="354">
      <c r="A354" t="inlineStr">
        <is>
          <t xml:space="preserve">Infrastructure </t>
        </is>
      </c>
      <c r="C354" t="inlineStr">
        <is>
          <t>Million</t>
        </is>
      </c>
      <c r="D354" t="inlineStr">
        <is>
          <t>QQQQ</t>
        </is>
      </c>
      <c r="X354" t="n">
        <v>11641</v>
      </c>
      <c r="AC354" t="n">
        <v>14388</v>
      </c>
      <c r="AH354" t="n">
        <v>11769</v>
      </c>
      <c r="AM354" t="n">
        <v>14214</v>
      </c>
      <c r="AR354" t="n">
        <v>11822</v>
      </c>
    </row>
    <row r="355">
      <c r="A355" t="inlineStr">
        <is>
          <t xml:space="preserve">Real estate </t>
        </is>
      </c>
      <c r="C355" t="inlineStr">
        <is>
          <t>Million</t>
        </is>
      </c>
      <c r="D355" t="inlineStr">
        <is>
          <t>QQQQ</t>
        </is>
      </c>
      <c r="I355" t="n">
        <v>1321</v>
      </c>
      <c r="N355" t="n">
        <v>1141</v>
      </c>
      <c r="S355" t="n">
        <v>1188</v>
      </c>
      <c r="X355" t="n">
        <v>1179</v>
      </c>
      <c r="AC355" t="n">
        <v>1301</v>
      </c>
      <c r="AH355" t="n">
        <v>1177</v>
      </c>
      <c r="AM355" t="n">
        <v>1226</v>
      </c>
      <c r="AR355" t="n">
        <v>1202</v>
      </c>
    </row>
    <row r="356">
      <c r="A356" t="inlineStr">
        <is>
          <t>Infrastructure-utilities</t>
        </is>
      </c>
      <c r="C356" t="inlineStr">
        <is>
          <t>Million</t>
        </is>
      </c>
      <c r="D356" t="inlineStr">
        <is>
          <t>QQQQ</t>
        </is>
      </c>
      <c r="I356" t="n">
        <v>1840</v>
      </c>
      <c r="N356" t="n">
        <v>1817</v>
      </c>
      <c r="S356" t="n">
        <v>7091</v>
      </c>
    </row>
    <row r="357">
      <c r="A357" t="inlineStr">
        <is>
          <t>Infrastructure-transport</t>
        </is>
      </c>
      <c r="C357" t="inlineStr">
        <is>
          <t>Million</t>
        </is>
      </c>
      <c r="D357" t="inlineStr">
        <is>
          <t>QQQQ</t>
        </is>
      </c>
      <c r="I357" t="n">
        <v>1357</v>
      </c>
      <c r="N357" t="n">
        <v>2504</v>
      </c>
      <c r="S357" t="n">
        <v>2663</v>
      </c>
    </row>
    <row r="358">
      <c r="A358" t="inlineStr">
        <is>
          <t>Other</t>
        </is>
      </c>
      <c r="C358" t="inlineStr">
        <is>
          <t>Million</t>
        </is>
      </c>
      <c r="D358" t="inlineStr">
        <is>
          <t>QQQQ</t>
        </is>
      </c>
      <c r="I358" t="n">
        <v>199</v>
      </c>
      <c r="N358" t="n">
        <v>185</v>
      </c>
      <c r="S358" t="n">
        <v>206</v>
      </c>
    </row>
    <row r="359">
      <c r="A359" t="inlineStr">
        <is>
          <t>Renewable power and transition and other</t>
        </is>
      </c>
      <c r="C359" t="inlineStr">
        <is>
          <t>Million</t>
        </is>
      </c>
      <c r="D359" t="inlineStr">
        <is>
          <t>QQQQ</t>
        </is>
      </c>
      <c r="X359" t="n">
        <v>419</v>
      </c>
      <c r="AC359" t="n">
        <v>371</v>
      </c>
      <c r="AH359" t="n">
        <v>451</v>
      </c>
      <c r="AM359" t="n">
        <v>363</v>
      </c>
      <c r="AR359" t="n">
        <v>355</v>
      </c>
    </row>
    <row r="360">
      <c r="A360" t="inlineStr">
        <is>
          <t>Total</t>
        </is>
      </c>
      <c r="C360" t="inlineStr">
        <is>
          <t>Million</t>
        </is>
      </c>
      <c r="D360" t="inlineStr">
        <is>
          <t>QQQQ</t>
        </is>
      </c>
      <c r="I360" t="n">
        <v>5170</v>
      </c>
      <c r="N360" t="n">
        <v>6073</v>
      </c>
      <c r="S360" t="n">
        <v>14242</v>
      </c>
      <c r="X360" t="n">
        <v>18762</v>
      </c>
      <c r="AC360" t="n">
        <v>27710</v>
      </c>
      <c r="AH360" t="n">
        <v>24658</v>
      </c>
      <c r="AM360" t="n">
        <v>30609</v>
      </c>
      <c r="AR360" t="n">
        <v>38411</v>
      </c>
    </row>
    <row r="361">
      <c r="A361" t="inlineStr">
        <is>
          <t>Total-c</t>
        </is>
      </c>
      <c r="I361">
        <f>SUM(I353:I359)</f>
        <v/>
      </c>
      <c r="N361">
        <f>SUM(N353:N359)</f>
        <v/>
      </c>
      <c r="S361">
        <f>SUM(S353:S359)</f>
        <v/>
      </c>
      <c r="X361">
        <f>SUM(X353:X359)</f>
        <v/>
      </c>
      <c r="AC361">
        <f>SUM(AC353:AC359)</f>
        <v/>
      </c>
      <c r="AH361">
        <f>SUM(AH353:AH359)</f>
        <v/>
      </c>
      <c r="AM361">
        <f>SUM(AM353:AM359)</f>
        <v/>
      </c>
      <c r="AR361">
        <f>SUM(AR353:AR359)</f>
        <v/>
      </c>
    </row>
    <row r="362">
      <c r="A362" t="inlineStr">
        <is>
          <t>Sum check</t>
        </is>
      </c>
      <c r="I362">
        <f>I360-I361</f>
        <v/>
      </c>
      <c r="N362">
        <f>N360-N361</f>
        <v/>
      </c>
      <c r="S362">
        <f>S360-S361</f>
        <v/>
      </c>
      <c r="X362">
        <f>X360-X361</f>
        <v/>
      </c>
      <c r="AC362">
        <f>AC360-AC361</f>
        <v/>
      </c>
      <c r="AH362">
        <f>AH360-AH361</f>
        <v/>
      </c>
      <c r="AM362">
        <f>AM360-AM361</f>
        <v/>
      </c>
      <c r="AR362">
        <f>AR360-AR361</f>
        <v/>
      </c>
    </row>
    <row r="363">
      <c r="A363" t="inlineStr">
        <is>
          <t>Link check</t>
        </is>
      </c>
      <c r="I363">
        <f>I360-I1324</f>
        <v/>
      </c>
      <c r="N363">
        <f>N360-N1324</f>
        <v/>
      </c>
      <c r="S363">
        <f>S360-S1324</f>
        <v/>
      </c>
      <c r="X363">
        <f>X360-X1324</f>
        <v/>
      </c>
      <c r="AC363">
        <f>AC360-AC1324</f>
        <v/>
      </c>
      <c r="AH363">
        <f>AH360-AH1324</f>
        <v/>
      </c>
      <c r="AM363">
        <f>AM360-AM1324</f>
        <v/>
      </c>
      <c r="AR363">
        <f>AR360-AR1324</f>
        <v/>
      </c>
    </row>
    <row r="365">
      <c r="A365" t="inlineStr">
        <is>
          <t>Goodwill allocated to the operating segments:</t>
        </is>
      </c>
    </row>
    <row r="366">
      <c r="A366" t="inlineStr">
        <is>
          <t>Infrastructure</t>
        </is>
      </c>
      <c r="C366" t="inlineStr">
        <is>
          <t>Million</t>
        </is>
      </c>
      <c r="D366" t="inlineStr">
        <is>
          <t>QQQQ</t>
        </is>
      </c>
      <c r="N366" t="n">
        <v>502</v>
      </c>
      <c r="S366" t="n">
        <v>1301</v>
      </c>
      <c r="X366" t="n">
        <v>3859</v>
      </c>
      <c r="AC366" t="n">
        <v>6553</v>
      </c>
      <c r="AH366" t="n">
        <v>6634</v>
      </c>
      <c r="AM366" t="n">
        <v>8979</v>
      </c>
      <c r="AR366" t="n">
        <v>8789</v>
      </c>
    </row>
    <row r="367">
      <c r="A367" t="inlineStr">
        <is>
          <t>Private equity</t>
        </is>
      </c>
      <c r="C367" t="inlineStr">
        <is>
          <t>Million</t>
        </is>
      </c>
      <c r="D367" t="inlineStr">
        <is>
          <t>QQQQ</t>
        </is>
      </c>
      <c r="N367" t="n">
        <v>1155</v>
      </c>
      <c r="S367" t="n">
        <v>1555</v>
      </c>
      <c r="X367" t="n">
        <v>2411</v>
      </c>
      <c r="AC367" t="n">
        <v>5218</v>
      </c>
      <c r="AH367" t="n">
        <v>5244</v>
      </c>
      <c r="AM367" t="n">
        <v>8585</v>
      </c>
    </row>
    <row r="368">
      <c r="A368" t="inlineStr">
        <is>
          <t>Private equity (post restructuring in 2022Q4)</t>
        </is>
      </c>
      <c r="C368" t="inlineStr">
        <is>
          <t>Million</t>
        </is>
      </c>
      <c r="D368" t="inlineStr">
        <is>
          <t>QQQQ</t>
        </is>
      </c>
      <c r="AR368" t="n">
        <v>16264</v>
      </c>
    </row>
    <row r="369">
      <c r="A369" t="inlineStr">
        <is>
          <t>Service activities</t>
        </is>
      </c>
      <c r="C369" t="inlineStr">
        <is>
          <t>Million</t>
        </is>
      </c>
      <c r="D369" t="inlineStr">
        <is>
          <t>QQQQ</t>
        </is>
      </c>
      <c r="I369" t="n">
        <v>947</v>
      </c>
    </row>
    <row r="370">
      <c r="A370" t="inlineStr">
        <is>
          <t>Property-opportunistic and other</t>
        </is>
      </c>
      <c r="C370" t="inlineStr">
        <is>
          <t>Million</t>
        </is>
      </c>
      <c r="D370" t="inlineStr">
        <is>
          <t>QQQQ</t>
        </is>
      </c>
      <c r="I370" t="n">
        <v>941</v>
      </c>
    </row>
    <row r="371">
      <c r="A371" t="inlineStr">
        <is>
          <t>Real estate</t>
        </is>
      </c>
      <c r="C371" t="inlineStr">
        <is>
          <t>Million</t>
        </is>
      </c>
      <c r="D371" t="inlineStr">
        <is>
          <t>QQQQ</t>
        </is>
      </c>
      <c r="N371" t="n">
        <v>780</v>
      </c>
      <c r="S371" t="n">
        <v>1127</v>
      </c>
      <c r="X371" t="n">
        <v>1157</v>
      </c>
      <c r="AC371" t="n">
        <v>1357</v>
      </c>
      <c r="AH371" t="n">
        <v>1404</v>
      </c>
      <c r="AM371" t="n">
        <v>1248</v>
      </c>
    </row>
    <row r="372">
      <c r="A372" t="inlineStr">
        <is>
          <t>Real estate (post restructuring in Q4 2022)</t>
        </is>
      </c>
      <c r="C372" t="inlineStr">
        <is>
          <t>Million</t>
        </is>
      </c>
      <c r="D372" t="inlineStr">
        <is>
          <t>QQQQ</t>
        </is>
      </c>
      <c r="AR372" t="n">
        <v>1756</v>
      </c>
    </row>
    <row r="373">
      <c r="A373" t="inlineStr">
        <is>
          <t>Renewable power and transition</t>
        </is>
      </c>
      <c r="C373" t="inlineStr">
        <is>
          <t>Million</t>
        </is>
      </c>
      <c r="D373" t="inlineStr">
        <is>
          <t>QQQQ</t>
        </is>
      </c>
      <c r="N373" t="n">
        <v>896</v>
      </c>
      <c r="S373" t="n">
        <v>901</v>
      </c>
      <c r="X373" t="n">
        <v>941</v>
      </c>
      <c r="AC373" t="n">
        <v>977</v>
      </c>
      <c r="AH373" t="n">
        <v>970</v>
      </c>
      <c r="AM373" t="n">
        <v>966</v>
      </c>
      <c r="AR373" t="n">
        <v>1500</v>
      </c>
    </row>
    <row r="374">
      <c r="A374" t="inlineStr">
        <is>
          <t>Asset management</t>
        </is>
      </c>
      <c r="C374" t="inlineStr">
        <is>
          <t>Million</t>
        </is>
      </c>
      <c r="D374" t="inlineStr">
        <is>
          <t>QQQQ</t>
        </is>
      </c>
      <c r="I374" t="n">
        <v>328</v>
      </c>
      <c r="N374" t="n">
        <v>328</v>
      </c>
      <c r="S374" t="n">
        <v>312</v>
      </c>
      <c r="X374" t="n">
        <v>328</v>
      </c>
      <c r="AC374" t="n">
        <v>328</v>
      </c>
      <c r="AH374" t="n">
        <v>368</v>
      </c>
      <c r="AM374" t="n">
        <v>361</v>
      </c>
      <c r="AR374" t="n">
        <v>353</v>
      </c>
    </row>
    <row r="375">
      <c r="A375" t="inlineStr">
        <is>
          <t>Other (including infrastructure)</t>
        </is>
      </c>
      <c r="C375" t="inlineStr">
        <is>
          <t>Million</t>
        </is>
      </c>
      <c r="D375" t="inlineStr">
        <is>
          <t>QQQQ</t>
        </is>
      </c>
      <c r="I375" t="n">
        <v>327</v>
      </c>
    </row>
    <row r="376">
      <c r="A376" t="inlineStr">
        <is>
          <t>Other</t>
        </is>
      </c>
      <c r="C376" t="inlineStr">
        <is>
          <t>Million</t>
        </is>
      </c>
      <c r="D376" t="inlineStr">
        <is>
          <t>QQQQ</t>
        </is>
      </c>
      <c r="N376" t="n">
        <v>122</v>
      </c>
      <c r="S376" t="n">
        <v>121</v>
      </c>
      <c r="X376" t="n">
        <v>119</v>
      </c>
      <c r="AC376" t="n">
        <v>117</v>
      </c>
      <c r="AH376" t="n">
        <v>94</v>
      </c>
    </row>
    <row r="377">
      <c r="A377" t="inlineStr">
        <is>
          <t>Corporate activities and residential development</t>
        </is>
      </c>
      <c r="C377" t="inlineStr">
        <is>
          <t>Million</t>
        </is>
      </c>
      <c r="D377" t="inlineStr">
        <is>
          <t>QQQQ</t>
        </is>
      </c>
      <c r="AM377" t="n">
        <v>88</v>
      </c>
    </row>
    <row r="378">
      <c r="A378" t="inlineStr">
        <is>
          <t>Total</t>
        </is>
      </c>
      <c r="C378" t="inlineStr">
        <is>
          <t>Million</t>
        </is>
      </c>
      <c r="D378" t="inlineStr">
        <is>
          <t>QQQQ</t>
        </is>
      </c>
      <c r="I378" t="n">
        <v>2543</v>
      </c>
      <c r="N378" t="n">
        <v>3783</v>
      </c>
      <c r="S378" t="n">
        <v>5317</v>
      </c>
      <c r="X378" t="n">
        <v>8815</v>
      </c>
      <c r="AC378" t="n">
        <v>14550</v>
      </c>
      <c r="AH378" t="n">
        <v>14714</v>
      </c>
      <c r="AM378" t="n">
        <v>20227</v>
      </c>
      <c r="AR378" t="n">
        <v>28662</v>
      </c>
    </row>
    <row r="379">
      <c r="A379" t="inlineStr">
        <is>
          <t>Total-c</t>
        </is>
      </c>
      <c r="I379">
        <f>SUM(I366:I377)</f>
        <v/>
      </c>
      <c r="N379">
        <f>SUM(N366:N377)</f>
        <v/>
      </c>
      <c r="S379">
        <f>SUM(S366:S377)</f>
        <v/>
      </c>
      <c r="X379">
        <f>SUM(X366:X377)</f>
        <v/>
      </c>
      <c r="AC379">
        <f>SUM(AC366:AC377)</f>
        <v/>
      </c>
      <c r="AH379">
        <f>SUM(AH366:AH377)</f>
        <v/>
      </c>
      <c r="AM379">
        <f>SUM(AM366:AM377)</f>
        <v/>
      </c>
      <c r="AR379">
        <f>SUM(AR366:AR377)</f>
        <v/>
      </c>
    </row>
    <row r="380">
      <c r="A380" t="inlineStr">
        <is>
          <t>Sum check</t>
        </is>
      </c>
      <c r="I380">
        <f>I378-I379</f>
        <v/>
      </c>
      <c r="N380">
        <f>N378-N379</f>
        <v/>
      </c>
      <c r="S380">
        <f>S378-S379</f>
        <v/>
      </c>
      <c r="X380">
        <f>X378-X379</f>
        <v/>
      </c>
      <c r="AC380">
        <f>AC378-AC379</f>
        <v/>
      </c>
      <c r="AH380">
        <f>AH378-AH379</f>
        <v/>
      </c>
      <c r="AM380">
        <f>AM378-AM379</f>
        <v/>
      </c>
      <c r="AR380">
        <f>AR378-AR379</f>
        <v/>
      </c>
    </row>
    <row r="381">
      <c r="A381" t="inlineStr">
        <is>
          <t>Link check</t>
        </is>
      </c>
      <c r="I381">
        <f>I378-I1325</f>
        <v/>
      </c>
      <c r="N381">
        <f>N378-N1325</f>
        <v/>
      </c>
      <c r="S381">
        <f>S378-S1325</f>
        <v/>
      </c>
      <c r="X381">
        <f>X378-X1325</f>
        <v/>
      </c>
      <c r="AC381">
        <f>AC378-AC1325</f>
        <v/>
      </c>
      <c r="AH381">
        <f>AH378-AH1325</f>
        <v/>
      </c>
      <c r="AM381">
        <f>AM378-AM1325</f>
        <v/>
      </c>
      <c r="AR381">
        <f>AR378-AR1325</f>
        <v/>
      </c>
    </row>
    <row r="383">
      <c r="A383" t="inlineStr">
        <is>
          <t>Summary of operating results</t>
        </is>
      </c>
    </row>
    <row r="384">
      <c r="A384" t="inlineStr">
        <is>
          <t>Renewable power and transition</t>
        </is>
      </c>
    </row>
    <row r="385">
      <c r="A385" t="inlineStr">
        <is>
          <t>Revenues</t>
        </is>
      </c>
    </row>
    <row r="386">
      <c r="A386" t="inlineStr">
        <is>
          <t>Brookfield renewable</t>
        </is>
      </c>
      <c r="C386" t="inlineStr">
        <is>
          <t>Million</t>
        </is>
      </c>
      <c r="D386" t="inlineStr">
        <is>
          <t>QQQQ</t>
        </is>
      </c>
      <c r="E386" t="inlineStr">
        <is>
          <t>Yes</t>
        </is>
      </c>
      <c r="K386" t="n">
        <v>696</v>
      </c>
      <c r="L386" t="n">
        <v>637</v>
      </c>
      <c r="M386" t="n">
        <v>603</v>
      </c>
      <c r="O386" t="n">
        <v>2517</v>
      </c>
      <c r="P386" t="n">
        <v>685</v>
      </c>
      <c r="Q386" t="n">
        <v>693</v>
      </c>
      <c r="R386" t="n">
        <v>615</v>
      </c>
      <c r="T386" t="n">
        <v>2826</v>
      </c>
      <c r="U386" t="n">
        <v>954</v>
      </c>
      <c r="V386" t="n">
        <v>934</v>
      </c>
      <c r="W386" t="n">
        <v>946</v>
      </c>
      <c r="Y386" t="n">
        <v>3864</v>
      </c>
      <c r="Z386" t="n">
        <v>1091</v>
      </c>
      <c r="AA386" t="n">
        <v>1086</v>
      </c>
      <c r="AB386" t="n">
        <v>951</v>
      </c>
      <c r="AD386" t="n">
        <v>4152</v>
      </c>
      <c r="AE386" t="n">
        <v>1083</v>
      </c>
      <c r="AF386" t="n">
        <v>1056</v>
      </c>
      <c r="AG386" t="n">
        <v>954</v>
      </c>
      <c r="AI386" t="n">
        <v>4151</v>
      </c>
      <c r="AJ386" t="n">
        <v>1112</v>
      </c>
      <c r="AK386" t="n">
        <v>1303</v>
      </c>
      <c r="AL386" t="n">
        <v>1074</v>
      </c>
      <c r="AN386" t="n">
        <v>4641</v>
      </c>
      <c r="AO386" t="n">
        <v>1257</v>
      </c>
      <c r="AP386" t="n">
        <v>1333</v>
      </c>
      <c r="AQ386" t="n">
        <v>1203</v>
      </c>
      <c r="AS386" t="n">
        <v>5116</v>
      </c>
    </row>
    <row r="387">
      <c r="A387" t="inlineStr">
        <is>
          <t>Energy contracts</t>
        </is>
      </c>
      <c r="C387" t="inlineStr">
        <is>
          <t>Million</t>
        </is>
      </c>
      <c r="D387" t="inlineStr">
        <is>
          <t>QQQQ</t>
        </is>
      </c>
      <c r="E387" t="inlineStr">
        <is>
          <t>Yes</t>
        </is>
      </c>
      <c r="K387" t="n">
        <v>-42</v>
      </c>
      <c r="L387" t="n">
        <v>-20</v>
      </c>
      <c r="M387" t="n">
        <v>24</v>
      </c>
      <c r="O387" t="n">
        <v>-43</v>
      </c>
      <c r="P387" t="n">
        <v>-42</v>
      </c>
      <c r="Q387" t="n">
        <v>-39</v>
      </c>
      <c r="R387" t="n">
        <v>-3</v>
      </c>
      <c r="T387" t="n">
        <v>-38</v>
      </c>
      <c r="U387" t="n">
        <v>-12</v>
      </c>
      <c r="V387" t="n">
        <v>-33</v>
      </c>
      <c r="W387" t="n">
        <v>-13</v>
      </c>
      <c r="Y387" t="n">
        <v>-102</v>
      </c>
      <c r="Z387" t="n">
        <v>-48</v>
      </c>
      <c r="AA387" t="n">
        <v>-54</v>
      </c>
      <c r="AB387" t="n">
        <v>-25</v>
      </c>
      <c r="AD387" t="n">
        <v>-178</v>
      </c>
      <c r="AE387" t="n">
        <v>-53</v>
      </c>
      <c r="AF387" t="n">
        <v>-21</v>
      </c>
      <c r="AG387" t="n">
        <v>3</v>
      </c>
      <c r="AI387" t="n">
        <v>-66</v>
      </c>
      <c r="AJ387" t="n">
        <v>-23</v>
      </c>
      <c r="AK387" t="n">
        <v>-24</v>
      </c>
      <c r="AL387" t="n">
        <v>-6</v>
      </c>
      <c r="AN387" t="n">
        <v>-61</v>
      </c>
      <c r="AO387" t="n">
        <v>-11</v>
      </c>
      <c r="AP387" t="n">
        <v>7</v>
      </c>
      <c r="AQ387" t="n">
        <v>66</v>
      </c>
      <c r="AS387" t="n">
        <v>82</v>
      </c>
    </row>
    <row r="388">
      <c r="A388" t="inlineStr">
        <is>
          <t>Total</t>
        </is>
      </c>
      <c r="C388" t="inlineStr">
        <is>
          <t>Million</t>
        </is>
      </c>
      <c r="D388" t="inlineStr">
        <is>
          <t>QQQQ</t>
        </is>
      </c>
      <c r="E388" t="inlineStr">
        <is>
          <t>Yes</t>
        </is>
      </c>
      <c r="K388" t="n">
        <v>654</v>
      </c>
      <c r="L388" t="n">
        <v>617</v>
      </c>
      <c r="M388" t="n">
        <v>627</v>
      </c>
      <c r="O388" t="n">
        <v>2474</v>
      </c>
      <c r="P388" t="n">
        <v>643</v>
      </c>
      <c r="Q388" t="n">
        <v>654</v>
      </c>
      <c r="R388" t="n">
        <v>612</v>
      </c>
      <c r="T388" t="n">
        <v>2788</v>
      </c>
      <c r="U388" t="n">
        <v>942</v>
      </c>
      <c r="V388" t="n">
        <v>901</v>
      </c>
      <c r="W388" t="n">
        <v>933</v>
      </c>
      <c r="Y388" t="n">
        <v>3762</v>
      </c>
      <c r="Z388" t="n">
        <v>1043</v>
      </c>
      <c r="AA388" t="n">
        <v>1032</v>
      </c>
      <c r="AB388" t="n">
        <v>926</v>
      </c>
      <c r="AD388" t="n">
        <v>3974</v>
      </c>
      <c r="AE388" t="n">
        <v>1030</v>
      </c>
      <c r="AF388" t="n">
        <v>1035</v>
      </c>
      <c r="AG388" t="n">
        <v>957</v>
      </c>
      <c r="AI388" t="n">
        <v>4085</v>
      </c>
      <c r="AJ388" t="n">
        <v>1089</v>
      </c>
      <c r="AK388" t="n">
        <v>1279</v>
      </c>
      <c r="AL388" t="n">
        <v>1068</v>
      </c>
      <c r="AN388" t="n">
        <v>4580</v>
      </c>
      <c r="AO388" t="n">
        <v>1246</v>
      </c>
      <c r="AP388" t="n">
        <v>1340</v>
      </c>
      <c r="AQ388" t="n">
        <v>1269</v>
      </c>
      <c r="AS388" t="n">
        <v>5198</v>
      </c>
    </row>
    <row r="389">
      <c r="A389" t="inlineStr">
        <is>
          <t>Total-c</t>
        </is>
      </c>
      <c r="K389">
        <f>SUM(K386:K387)</f>
        <v/>
      </c>
      <c r="L389">
        <f>SUM(L386:L387)</f>
        <v/>
      </c>
      <c r="M389">
        <f>SUM(M386:M387)</f>
        <v/>
      </c>
      <c r="O389">
        <f>SUM(O386:O387)</f>
        <v/>
      </c>
      <c r="P389">
        <f>SUM(P386:P387)</f>
        <v/>
      </c>
      <c r="Q389">
        <f>SUM(Q386:Q387)</f>
        <v/>
      </c>
      <c r="R389">
        <f>SUM(R386:R387)</f>
        <v/>
      </c>
      <c r="T389">
        <f>SUM(T386:T387)</f>
        <v/>
      </c>
      <c r="U389">
        <f>SUM(U386:U387)</f>
        <v/>
      </c>
      <c r="V389">
        <f>SUM(V386:V387)</f>
        <v/>
      </c>
      <c r="W389">
        <f>SUM(W386:W387)</f>
        <v/>
      </c>
      <c r="Y389">
        <f>SUM(Y386:Y387)</f>
        <v/>
      </c>
      <c r="Z389">
        <f>SUM(Z386:Z387)</f>
        <v/>
      </c>
      <c r="AA389">
        <f>SUM(AA386:AA387)</f>
        <v/>
      </c>
      <c r="AB389">
        <f>SUM(AB386:AB387)</f>
        <v/>
      </c>
      <c r="AD389">
        <f>SUM(AD386:AD387)</f>
        <v/>
      </c>
      <c r="AE389">
        <f>SUM(AE386:AE387)</f>
        <v/>
      </c>
      <c r="AF389">
        <f>SUM(AF386:AF387)</f>
        <v/>
      </c>
      <c r="AG389">
        <f>SUM(AG386:AG387)</f>
        <v/>
      </c>
      <c r="AI389">
        <f>SUM(AI386:AI387)</f>
        <v/>
      </c>
      <c r="AJ389">
        <f>SUM(AJ386:AJ387)</f>
        <v/>
      </c>
      <c r="AK389">
        <f>SUM(AK386:AK387)</f>
        <v/>
      </c>
      <c r="AL389">
        <f>SUM(AL386:AL387)</f>
        <v/>
      </c>
      <c r="AN389">
        <f>SUM(AN386:AN387)</f>
        <v/>
      </c>
      <c r="AO389">
        <f>SUM(AO386:AO387)</f>
        <v/>
      </c>
      <c r="AP389">
        <f>SUM(AP386:AP387)</f>
        <v/>
      </c>
      <c r="AQ389">
        <f>SUM(AQ386:AQ387)</f>
        <v/>
      </c>
      <c r="AS389">
        <f>SUM(AS386:AS387)</f>
        <v/>
      </c>
    </row>
    <row r="390">
      <c r="A390" t="inlineStr">
        <is>
          <t>Sum check</t>
        </is>
      </c>
      <c r="K390">
        <f>K388-K389</f>
        <v/>
      </c>
      <c r="L390">
        <f>L388-L389</f>
        <v/>
      </c>
      <c r="M390">
        <f>M388-M389</f>
        <v/>
      </c>
      <c r="O390">
        <f>O388-O389</f>
        <v/>
      </c>
      <c r="P390">
        <f>P388-P389</f>
        <v/>
      </c>
      <c r="Q390">
        <f>Q388-Q389</f>
        <v/>
      </c>
      <c r="R390">
        <f>R388-R389</f>
        <v/>
      </c>
      <c r="T390">
        <f>T388-T389</f>
        <v/>
      </c>
      <c r="U390">
        <f>U388-U389</f>
        <v/>
      </c>
      <c r="V390">
        <f>V388-V389</f>
        <v/>
      </c>
      <c r="W390">
        <f>W388-W389</f>
        <v/>
      </c>
      <c r="Y390">
        <f>Y388-Y389</f>
        <v/>
      </c>
      <c r="Z390">
        <f>Z388-Z389</f>
        <v/>
      </c>
      <c r="AA390">
        <f>AA388-AA389</f>
        <v/>
      </c>
      <c r="AB390">
        <f>AB388-AB389</f>
        <v/>
      </c>
      <c r="AD390">
        <f>AD388-AD389</f>
        <v/>
      </c>
      <c r="AE390">
        <f>AE388-AE389</f>
        <v/>
      </c>
      <c r="AF390">
        <f>AF388-AF389</f>
        <v/>
      </c>
      <c r="AG390">
        <f>AG388-AG389</f>
        <v/>
      </c>
      <c r="AI390">
        <f>AI388-AI389</f>
        <v/>
      </c>
      <c r="AJ390">
        <f>AJ388-AJ389</f>
        <v/>
      </c>
      <c r="AK390">
        <f>AK388-AK389</f>
        <v/>
      </c>
      <c r="AL390">
        <f>AL388-AL389</f>
        <v/>
      </c>
      <c r="AN390">
        <f>AN388-AN389</f>
        <v/>
      </c>
      <c r="AO390">
        <f>AO388-AO389</f>
        <v/>
      </c>
      <c r="AP390">
        <f>AP388-AP389</f>
        <v/>
      </c>
      <c r="AQ390">
        <f>AQ388-AQ389</f>
        <v/>
      </c>
      <c r="AS390">
        <f>AS388-AS389</f>
        <v/>
      </c>
    </row>
    <row r="391">
      <c r="A391" t="inlineStr">
        <is>
          <t>Link check</t>
        </is>
      </c>
      <c r="K391">
        <f>K388-K215</f>
        <v/>
      </c>
      <c r="L391">
        <f>L388-L215</f>
        <v/>
      </c>
      <c r="M391">
        <f>M388-M215</f>
        <v/>
      </c>
      <c r="O391">
        <f>O388-O215</f>
        <v/>
      </c>
      <c r="P391">
        <f>P388-P215</f>
        <v/>
      </c>
      <c r="Q391">
        <f>Q388-Q215</f>
        <v/>
      </c>
      <c r="R391">
        <f>R388-R215</f>
        <v/>
      </c>
      <c r="T391">
        <f>T388-T215</f>
        <v/>
      </c>
      <c r="U391">
        <f>U388-U215</f>
        <v/>
      </c>
      <c r="V391">
        <f>V388-V215</f>
        <v/>
      </c>
      <c r="W391">
        <f>W388-W215</f>
        <v/>
      </c>
      <c r="Y391">
        <f>Y388-Y215</f>
        <v/>
      </c>
      <c r="Z391">
        <f>Z388-Z215</f>
        <v/>
      </c>
      <c r="AA391">
        <f>AA388-AA215</f>
        <v/>
      </c>
      <c r="AB391">
        <f>AB388-AB215</f>
        <v/>
      </c>
      <c r="AD391">
        <f>AD388-AD215</f>
        <v/>
      </c>
      <c r="AE391">
        <f>AE388-AE215</f>
        <v/>
      </c>
      <c r="AF391">
        <f>AF388-AF215</f>
        <v/>
      </c>
      <c r="AG391">
        <f>AG388-AG215</f>
        <v/>
      </c>
      <c r="AI391">
        <f>AI388-AI215</f>
        <v/>
      </c>
      <c r="AJ391">
        <f>AJ388-AJ215</f>
        <v/>
      </c>
      <c r="AK391">
        <f>AK388-AK215</f>
        <v/>
      </c>
      <c r="AL391">
        <f>AL388-AL215</f>
        <v/>
      </c>
      <c r="AN391">
        <f>AN388-AN215</f>
        <v/>
      </c>
      <c r="AO391">
        <f>AO388-AO215</f>
        <v/>
      </c>
      <c r="AP391">
        <f>AP388-AP215</f>
        <v/>
      </c>
      <c r="AQ391">
        <f>AQ388-AQ215</f>
        <v/>
      </c>
      <c r="AS391">
        <f>AS388-AS215</f>
        <v/>
      </c>
    </row>
    <row r="393">
      <c r="A393" t="inlineStr">
        <is>
          <t>FFO</t>
        </is>
      </c>
    </row>
    <row r="394">
      <c r="A394" t="inlineStr">
        <is>
          <t>Brookfield renewable</t>
        </is>
      </c>
      <c r="C394" t="inlineStr">
        <is>
          <t>Million</t>
        </is>
      </c>
      <c r="D394" t="inlineStr">
        <is>
          <t>QQQQ</t>
        </is>
      </c>
      <c r="E394" t="inlineStr">
        <is>
          <t>Yes</t>
        </is>
      </c>
      <c r="F394" t="n">
        <v>95</v>
      </c>
      <c r="G394" t="n">
        <v>91</v>
      </c>
      <c r="H394" t="n">
        <v>31</v>
      </c>
      <c r="J394" t="n">
        <v>272</v>
      </c>
      <c r="K394" t="n">
        <v>114</v>
      </c>
      <c r="L394" t="n">
        <v>62</v>
      </c>
      <c r="M394" t="n">
        <v>42</v>
      </c>
      <c r="O394" t="n">
        <v>249</v>
      </c>
      <c r="P394" t="n">
        <v>97</v>
      </c>
      <c r="Q394" t="n">
        <v>108</v>
      </c>
      <c r="R394" t="n">
        <v>50</v>
      </c>
      <c r="T394" t="n">
        <v>336</v>
      </c>
      <c r="U394" t="n">
        <v>110</v>
      </c>
      <c r="V394" t="n">
        <v>98</v>
      </c>
      <c r="W394" t="n">
        <v>58</v>
      </c>
      <c r="Y394" t="n">
        <v>381</v>
      </c>
      <c r="Z394" t="n">
        <v>130</v>
      </c>
      <c r="AA394" t="n">
        <v>132</v>
      </c>
      <c r="AB394" t="n">
        <v>72</v>
      </c>
      <c r="AD394" t="n">
        <v>430</v>
      </c>
      <c r="AE394" t="n">
        <v>123</v>
      </c>
      <c r="AF394" t="n">
        <v>118</v>
      </c>
      <c r="AG394" t="n">
        <v>72</v>
      </c>
      <c r="AI394" t="n">
        <v>397</v>
      </c>
      <c r="AJ394" t="n">
        <v>89</v>
      </c>
      <c r="AK394" t="n">
        <v>86</v>
      </c>
      <c r="AL394" t="n">
        <v>81</v>
      </c>
      <c r="AN394" t="n">
        <v>350</v>
      </c>
      <c r="AO394" t="n">
        <v>101</v>
      </c>
      <c r="AP394" t="n">
        <v>131</v>
      </c>
      <c r="AQ394" t="n">
        <v>103</v>
      </c>
      <c r="AS394" t="n">
        <v>432</v>
      </c>
      <c r="AT394" t="n">
        <v>119</v>
      </c>
    </row>
    <row r="395">
      <c r="A395" t="inlineStr">
        <is>
          <t>Energy contracts</t>
        </is>
      </c>
      <c r="C395" t="inlineStr">
        <is>
          <t>Million</t>
        </is>
      </c>
      <c r="D395" t="inlineStr">
        <is>
          <t>QQQQ</t>
        </is>
      </c>
      <c r="E395" t="inlineStr">
        <is>
          <t>Yes</t>
        </is>
      </c>
      <c r="F395" t="n">
        <v>-14</v>
      </c>
      <c r="G395" t="n">
        <v>-25</v>
      </c>
      <c r="H395" t="n">
        <v>-8</v>
      </c>
      <c r="J395" t="n">
        <v>-64</v>
      </c>
      <c r="K395" t="n">
        <v>-46</v>
      </c>
      <c r="L395" t="n">
        <v>-25</v>
      </c>
      <c r="M395" t="n">
        <v>7</v>
      </c>
      <c r="O395" t="n">
        <v>-69</v>
      </c>
      <c r="P395" t="n">
        <v>-40</v>
      </c>
      <c r="Q395" t="n">
        <v>-43</v>
      </c>
      <c r="R395" t="n">
        <v>-5</v>
      </c>
      <c r="T395" t="n">
        <v>-76</v>
      </c>
      <c r="U395" t="n">
        <v>-10</v>
      </c>
      <c r="V395" t="n">
        <v>-32</v>
      </c>
      <c r="W395" t="n">
        <v>-10</v>
      </c>
      <c r="Y395" t="n">
        <v>-91</v>
      </c>
      <c r="Z395" t="n">
        <v>-48</v>
      </c>
      <c r="AA395" t="n">
        <v>-67</v>
      </c>
      <c r="AB395" t="n">
        <v>-31</v>
      </c>
      <c r="AD395" t="n">
        <v>-194</v>
      </c>
      <c r="AE395" t="n">
        <v>-64</v>
      </c>
      <c r="AF395" t="n">
        <v>-35</v>
      </c>
      <c r="AG395" t="n">
        <v>-11</v>
      </c>
      <c r="AI395" t="n">
        <v>-126</v>
      </c>
      <c r="AJ395" t="n">
        <v>-35</v>
      </c>
      <c r="AK395" t="n">
        <v>-31</v>
      </c>
      <c r="AL395" t="n">
        <v>-21</v>
      </c>
      <c r="AN395" t="n">
        <v>-106</v>
      </c>
      <c r="AO395" t="n">
        <v>-36</v>
      </c>
      <c r="AP395" t="n">
        <v>-23</v>
      </c>
      <c r="AQ395" t="n">
        <v>-5</v>
      </c>
      <c r="AS395" t="n">
        <v>-53</v>
      </c>
      <c r="AT395" t="n">
        <v>-35</v>
      </c>
    </row>
    <row r="396">
      <c r="A396" t="inlineStr">
        <is>
          <t>Realized disposition (losses)/gains</t>
        </is>
      </c>
      <c r="C396" t="inlineStr">
        <is>
          <t>Million</t>
        </is>
      </c>
      <c r="D396" t="inlineStr">
        <is>
          <t>QQQQ</t>
        </is>
      </c>
      <c r="E396" t="inlineStr">
        <is>
          <t>Yes</t>
        </is>
      </c>
      <c r="H396" t="n">
        <v>25</v>
      </c>
      <c r="J396" t="n">
        <v>25</v>
      </c>
      <c r="P396" t="n">
        <v>10</v>
      </c>
      <c r="T396" t="n">
        <v>10</v>
      </c>
      <c r="U396" t="n">
        <v>0</v>
      </c>
      <c r="V396" t="n">
        <v>0</v>
      </c>
      <c r="W396" t="n">
        <v>0</v>
      </c>
      <c r="Y396" t="n">
        <v>38</v>
      </c>
      <c r="Z396" t="n">
        <v>72</v>
      </c>
      <c r="AA396" t="n">
        <v>4</v>
      </c>
      <c r="AB396" t="n">
        <v>3</v>
      </c>
      <c r="AD396" t="n">
        <v>97</v>
      </c>
      <c r="AE396" t="n">
        <v>7</v>
      </c>
      <c r="AF396" t="n">
        <v>483</v>
      </c>
      <c r="AG396" t="n">
        <v>3</v>
      </c>
      <c r="AI396" t="n">
        <v>773</v>
      </c>
      <c r="AJ396" t="n">
        <v>769</v>
      </c>
      <c r="AK396" t="n">
        <v>33</v>
      </c>
      <c r="AL396" t="n">
        <v>-2</v>
      </c>
      <c r="AN396" t="n">
        <v>800</v>
      </c>
      <c r="AO396" t="n">
        <v>5</v>
      </c>
      <c r="AP396" t="n">
        <v>14</v>
      </c>
      <c r="AQ396" t="n">
        <v>3</v>
      </c>
      <c r="AS396" t="n">
        <v>22</v>
      </c>
      <c r="AT396" t="n">
        <v>-1</v>
      </c>
    </row>
    <row r="397">
      <c r="A397" t="inlineStr">
        <is>
          <t>Total</t>
        </is>
      </c>
      <c r="C397" t="inlineStr">
        <is>
          <t>Million</t>
        </is>
      </c>
      <c r="D397" t="inlineStr">
        <is>
          <t>QQQQ</t>
        </is>
      </c>
      <c r="E397" t="inlineStr">
        <is>
          <t>Yes</t>
        </is>
      </c>
      <c r="F397" t="n">
        <v>81</v>
      </c>
      <c r="G397" t="n">
        <v>66</v>
      </c>
      <c r="H397" t="n">
        <v>48</v>
      </c>
      <c r="J397" t="n">
        <v>233</v>
      </c>
      <c r="K397" t="n">
        <v>68</v>
      </c>
      <c r="L397" t="n">
        <v>37</v>
      </c>
      <c r="M397" t="n">
        <v>49</v>
      </c>
      <c r="O397" t="n">
        <v>180</v>
      </c>
      <c r="P397" t="n">
        <v>67</v>
      </c>
      <c r="Q397" t="n">
        <v>65</v>
      </c>
      <c r="R397" t="n">
        <v>45</v>
      </c>
      <c r="T397" t="n">
        <v>270</v>
      </c>
      <c r="U397" t="n">
        <v>100</v>
      </c>
      <c r="V397" t="n">
        <v>66</v>
      </c>
      <c r="W397" t="n">
        <v>48</v>
      </c>
      <c r="Y397" t="n">
        <v>328</v>
      </c>
      <c r="Z397" t="n">
        <v>154</v>
      </c>
      <c r="AA397" t="n">
        <v>69</v>
      </c>
      <c r="AB397" t="n">
        <v>44</v>
      </c>
      <c r="AD397" t="n">
        <v>333</v>
      </c>
      <c r="AE397" t="n">
        <v>66</v>
      </c>
      <c r="AF397" t="n">
        <v>566</v>
      </c>
      <c r="AG397" t="n">
        <v>64</v>
      </c>
      <c r="AI397" t="n">
        <v>1044</v>
      </c>
      <c r="AJ397" t="n">
        <v>823</v>
      </c>
      <c r="AK397" t="n">
        <v>88</v>
      </c>
      <c r="AL397" t="n">
        <v>58</v>
      </c>
      <c r="AN397" t="n">
        <v>1044</v>
      </c>
      <c r="AO397" t="n">
        <v>70</v>
      </c>
      <c r="AP397" t="n">
        <v>122</v>
      </c>
      <c r="AQ397" t="n">
        <v>101</v>
      </c>
      <c r="AS397" t="n">
        <v>401</v>
      </c>
      <c r="AT397" t="n">
        <v>83</v>
      </c>
    </row>
    <row r="398">
      <c r="A398" t="inlineStr">
        <is>
          <t>Total-c</t>
        </is>
      </c>
      <c r="F398">
        <f>SUM(F394:F396)</f>
        <v/>
      </c>
      <c r="G398">
        <f>SUM(G394:G396)</f>
        <v/>
      </c>
      <c r="H398">
        <f>SUM(H394:H396)</f>
        <v/>
      </c>
      <c r="J398">
        <f>SUM(J394:J396)</f>
        <v/>
      </c>
      <c r="K398">
        <f>SUM(K394:K396)</f>
        <v/>
      </c>
      <c r="L398">
        <f>SUM(L394:L396)</f>
        <v/>
      </c>
      <c r="M398">
        <f>SUM(M394:M396)</f>
        <v/>
      </c>
      <c r="O398">
        <f>SUM(O394:O396)</f>
        <v/>
      </c>
      <c r="P398">
        <f>SUM(P394:P396)</f>
        <v/>
      </c>
      <c r="Q398">
        <f>SUM(Q394:Q396)</f>
        <v/>
      </c>
      <c r="R398">
        <f>SUM(R394:R396)</f>
        <v/>
      </c>
      <c r="T398">
        <f>SUM(T394:T396)</f>
        <v/>
      </c>
      <c r="U398">
        <f>SUM(U394:U396)</f>
        <v/>
      </c>
      <c r="V398">
        <f>SUM(V394:V396)</f>
        <v/>
      </c>
      <c r="W398">
        <f>SUM(W394:W396)</f>
        <v/>
      </c>
      <c r="Y398">
        <f>SUM(Y394:Y396)</f>
        <v/>
      </c>
      <c r="Z398">
        <f>SUM(Z394:Z396)</f>
        <v/>
      </c>
      <c r="AA398">
        <f>SUM(AA394:AA396)</f>
        <v/>
      </c>
      <c r="AB398">
        <f>SUM(AB394:AB396)</f>
        <v/>
      </c>
      <c r="AD398">
        <f>SUM(AD394:AD396)</f>
        <v/>
      </c>
      <c r="AE398">
        <f>SUM(AE394:AE396)</f>
        <v/>
      </c>
      <c r="AF398">
        <f>SUM(AF394:AF396)</f>
        <v/>
      </c>
      <c r="AG398">
        <f>SUM(AG394:AG396)</f>
        <v/>
      </c>
      <c r="AI398">
        <f>SUM(AI394:AI396)</f>
        <v/>
      </c>
      <c r="AJ398">
        <f>SUM(AJ394:AJ396)</f>
        <v/>
      </c>
      <c r="AK398">
        <f>SUM(AK394:AK396)</f>
        <v/>
      </c>
      <c r="AL398">
        <f>SUM(AL394:AL396)</f>
        <v/>
      </c>
      <c r="AN398">
        <f>SUM(AN394:AN396)</f>
        <v/>
      </c>
      <c r="AO398">
        <f>SUM(AO394:AO396)</f>
        <v/>
      </c>
      <c r="AP398">
        <f>SUM(AP394:AP396)</f>
        <v/>
      </c>
      <c r="AQ398">
        <f>SUM(AQ394:AQ396)</f>
        <v/>
      </c>
      <c r="AS398">
        <f>SUM(AS394:AS396)</f>
        <v/>
      </c>
      <c r="AT398">
        <f>SUM(AT394:AT396)</f>
        <v/>
      </c>
    </row>
    <row r="399">
      <c r="A399" t="inlineStr">
        <is>
          <t>Sum check</t>
        </is>
      </c>
      <c r="F399">
        <f>F397-F398</f>
        <v/>
      </c>
      <c r="G399">
        <f>G397-G398</f>
        <v/>
      </c>
      <c r="H399">
        <f>H397-H398</f>
        <v/>
      </c>
      <c r="J399">
        <f>J397-J398</f>
        <v/>
      </c>
      <c r="K399">
        <f>K397-K398</f>
        <v/>
      </c>
      <c r="L399">
        <f>L397-L398</f>
        <v/>
      </c>
      <c r="M399">
        <f>M397-M398</f>
        <v/>
      </c>
      <c r="O399">
        <f>O397-O398</f>
        <v/>
      </c>
      <c r="P399">
        <f>P397-P398</f>
        <v/>
      </c>
      <c r="Q399">
        <f>Q397-Q398</f>
        <v/>
      </c>
      <c r="R399">
        <f>R397-R398</f>
        <v/>
      </c>
      <c r="T399">
        <f>T397-T398</f>
        <v/>
      </c>
      <c r="U399">
        <f>U397-U398</f>
        <v/>
      </c>
      <c r="V399">
        <f>V397-V398</f>
        <v/>
      </c>
      <c r="W399">
        <f>W397-W398</f>
        <v/>
      </c>
      <c r="Y399">
        <f>Y397-Y398</f>
        <v/>
      </c>
      <c r="Z399">
        <f>Z397-Z398</f>
        <v/>
      </c>
      <c r="AA399">
        <f>AA397-AA398</f>
        <v/>
      </c>
      <c r="AB399">
        <f>AB397-AB398</f>
        <v/>
      </c>
      <c r="AD399">
        <f>AD397-AD398</f>
        <v/>
      </c>
      <c r="AE399">
        <f>AE397-AE398</f>
        <v/>
      </c>
      <c r="AF399">
        <f>AF397-AF398</f>
        <v/>
      </c>
      <c r="AG399">
        <f>AG397-AG398</f>
        <v/>
      </c>
      <c r="AI399">
        <f>AI397-AI398</f>
        <v/>
      </c>
      <c r="AJ399">
        <f>AJ397-AJ398</f>
        <v/>
      </c>
      <c r="AK399">
        <f>AK397-AK398</f>
        <v/>
      </c>
      <c r="AL399">
        <f>AL397-AL398</f>
        <v/>
      </c>
      <c r="AN399">
        <f>AN397-AN398</f>
        <v/>
      </c>
      <c r="AO399">
        <f>AO397-AO398</f>
        <v/>
      </c>
      <c r="AP399">
        <f>AP397-AP398</f>
        <v/>
      </c>
      <c r="AQ399">
        <f>AQ397-AQ398</f>
        <v/>
      </c>
      <c r="AS399">
        <f>AS397-AS398</f>
        <v/>
      </c>
      <c r="AT399">
        <f>AT397-AT398</f>
        <v/>
      </c>
    </row>
    <row r="400">
      <c r="A400" t="inlineStr">
        <is>
          <t>Link check</t>
        </is>
      </c>
      <c r="F400">
        <f>F397-F223</f>
        <v/>
      </c>
      <c r="G400">
        <f>G397-G223</f>
        <v/>
      </c>
      <c r="H400">
        <f>H397-H223</f>
        <v/>
      </c>
      <c r="J400">
        <f>J397-J223</f>
        <v/>
      </c>
      <c r="K400">
        <f>K397-K223</f>
        <v/>
      </c>
      <c r="L400">
        <f>L397-L223</f>
        <v/>
      </c>
      <c r="M400">
        <f>M397-M223</f>
        <v/>
      </c>
      <c r="O400">
        <f>O397-O223</f>
        <v/>
      </c>
      <c r="P400">
        <f>P397-P223</f>
        <v/>
      </c>
      <c r="Q400">
        <f>Q397-Q223</f>
        <v/>
      </c>
      <c r="R400">
        <f>R397-R223</f>
        <v/>
      </c>
      <c r="T400">
        <f>T397-T223</f>
        <v/>
      </c>
      <c r="U400">
        <f>U397-U223</f>
        <v/>
      </c>
      <c r="V400">
        <f>V397-V223</f>
        <v/>
      </c>
      <c r="W400">
        <f>W397-W223</f>
        <v/>
      </c>
      <c r="Y400">
        <f>Y397-Y223</f>
        <v/>
      </c>
      <c r="Z400">
        <f>Z397-Z223</f>
        <v/>
      </c>
      <c r="AA400">
        <f>AA397-AA223</f>
        <v/>
      </c>
      <c r="AB400">
        <f>AB397-AB223</f>
        <v/>
      </c>
      <c r="AD400">
        <f>AD397-AD223</f>
        <v/>
      </c>
      <c r="AE400">
        <f>AE397-AE223</f>
        <v/>
      </c>
      <c r="AF400">
        <f>AF397-AF223</f>
        <v/>
      </c>
      <c r="AG400">
        <f>AG397-AG223</f>
        <v/>
      </c>
      <c r="AI400">
        <f>AI397-AI223</f>
        <v/>
      </c>
      <c r="AJ400">
        <f>AJ397-AJ223</f>
        <v/>
      </c>
      <c r="AK400">
        <f>AK397-AK223</f>
        <v/>
      </c>
      <c r="AL400">
        <f>AL397-AL223</f>
        <v/>
      </c>
      <c r="AN400">
        <f>AN397-AN223</f>
        <v/>
      </c>
      <c r="AO400">
        <f>AO397-AO223</f>
        <v/>
      </c>
      <c r="AP400">
        <f>AP397-AP223</f>
        <v/>
      </c>
      <c r="AQ400">
        <f>AQ397-AQ223</f>
        <v/>
      </c>
      <c r="AS400">
        <f>AS397-AS223</f>
        <v/>
      </c>
      <c r="AT400">
        <f>AT397-AT223</f>
        <v/>
      </c>
    </row>
    <row r="402">
      <c r="A402" t="inlineStr">
        <is>
          <t>Cash distributions received</t>
        </is>
      </c>
      <c r="C402" t="inlineStr">
        <is>
          <t>Million</t>
        </is>
      </c>
      <c r="D402" t="inlineStr">
        <is>
          <t>QQQQ</t>
        </is>
      </c>
      <c r="AT402" t="n">
        <v>70</v>
      </c>
    </row>
    <row r="404">
      <c r="A404" t="inlineStr">
        <is>
          <t>Common equity</t>
        </is>
      </c>
    </row>
    <row r="405">
      <c r="A405" t="inlineStr">
        <is>
          <t>Brookfield renewable</t>
        </is>
      </c>
      <c r="C405" t="inlineStr">
        <is>
          <t>Million</t>
        </is>
      </c>
      <c r="D405" t="inlineStr">
        <is>
          <t>QQQQ</t>
        </is>
      </c>
      <c r="F405" t="n">
        <v>3481</v>
      </c>
      <c r="G405" t="n">
        <v>3487</v>
      </c>
      <c r="H405" t="n">
        <v>3106</v>
      </c>
      <c r="I405" t="n">
        <v>3405</v>
      </c>
      <c r="K405" t="n">
        <v>3527</v>
      </c>
      <c r="L405" t="n">
        <v>3915</v>
      </c>
      <c r="M405" t="n">
        <v>3810</v>
      </c>
      <c r="N405" t="n">
        <v>3793</v>
      </c>
      <c r="P405" t="n">
        <v>3773</v>
      </c>
      <c r="Q405" t="n">
        <v>3642</v>
      </c>
      <c r="R405" t="n">
        <v>3793</v>
      </c>
      <c r="S405" t="n">
        <v>4143</v>
      </c>
      <c r="U405" t="n">
        <v>4084</v>
      </c>
      <c r="V405" t="n">
        <v>3801</v>
      </c>
      <c r="W405" t="n">
        <v>3625</v>
      </c>
      <c r="X405" t="n">
        <v>4749</v>
      </c>
      <c r="Z405" t="n">
        <v>4679</v>
      </c>
      <c r="AA405" t="n">
        <v>4600</v>
      </c>
      <c r="AB405" t="n">
        <v>4320</v>
      </c>
      <c r="AC405" t="n">
        <v>4810</v>
      </c>
      <c r="AE405" t="n">
        <v>4243</v>
      </c>
      <c r="AF405" t="n">
        <v>3867</v>
      </c>
      <c r="AG405" t="n">
        <v>3856</v>
      </c>
      <c r="AH405" t="n">
        <v>4573</v>
      </c>
      <c r="AJ405" t="n">
        <v>3956</v>
      </c>
      <c r="AK405" t="n">
        <v>3911</v>
      </c>
      <c r="AL405" t="n">
        <v>3619</v>
      </c>
      <c r="AM405" t="n">
        <v>4641</v>
      </c>
      <c r="AO405" t="n">
        <v>4702</v>
      </c>
      <c r="AP405" t="n">
        <v>4446</v>
      </c>
      <c r="AQ405" t="n">
        <v>4190</v>
      </c>
      <c r="AR405" t="n">
        <v>4635</v>
      </c>
      <c r="AT405" t="n">
        <v>4561</v>
      </c>
    </row>
    <row r="406">
      <c r="A406" t="inlineStr">
        <is>
          <t>Energy contracts</t>
        </is>
      </c>
      <c r="C406" t="inlineStr">
        <is>
          <t>Million</t>
        </is>
      </c>
      <c r="D406" t="inlineStr">
        <is>
          <t>QQQQ</t>
        </is>
      </c>
      <c r="F406" t="n">
        <v>997</v>
      </c>
      <c r="G406" t="n">
        <v>933</v>
      </c>
      <c r="H406" t="n">
        <v>912</v>
      </c>
      <c r="I406" t="n">
        <v>1019</v>
      </c>
      <c r="K406" t="n">
        <v>1065</v>
      </c>
      <c r="L406" t="n">
        <v>1076</v>
      </c>
      <c r="M406" t="n">
        <v>1052</v>
      </c>
      <c r="N406" t="n">
        <v>1033</v>
      </c>
      <c r="P406" t="n">
        <v>1039</v>
      </c>
      <c r="Q406" t="n">
        <v>1060</v>
      </c>
      <c r="R406" t="n">
        <v>1080</v>
      </c>
      <c r="S406" t="n">
        <v>801</v>
      </c>
      <c r="U406" t="n">
        <v>715</v>
      </c>
      <c r="V406" t="n">
        <v>748</v>
      </c>
      <c r="W406" t="n">
        <v>706</v>
      </c>
      <c r="X406" t="n">
        <v>553</v>
      </c>
      <c r="Z406" t="n">
        <v>539</v>
      </c>
      <c r="AA406" t="n">
        <v>472</v>
      </c>
      <c r="AB406" t="n">
        <v>617</v>
      </c>
      <c r="AC406" t="n">
        <v>510</v>
      </c>
      <c r="AE406" t="n">
        <v>546</v>
      </c>
      <c r="AF406" t="n">
        <v>531</v>
      </c>
      <c r="AG406" t="n">
        <v>509</v>
      </c>
      <c r="AH406" t="n">
        <v>581</v>
      </c>
      <c r="AJ406" t="n">
        <v>609</v>
      </c>
      <c r="AK406" t="n">
        <v>669</v>
      </c>
      <c r="AL406" t="n">
        <v>641</v>
      </c>
      <c r="AM406" t="n">
        <v>623</v>
      </c>
      <c r="AO406" t="n">
        <v>651</v>
      </c>
      <c r="AP406" t="n">
        <v>603</v>
      </c>
      <c r="AQ406" t="n">
        <v>568</v>
      </c>
      <c r="AR406" t="n">
        <v>639</v>
      </c>
      <c r="AT406" t="n">
        <v>754</v>
      </c>
    </row>
    <row r="407">
      <c r="A407" t="inlineStr">
        <is>
          <t>Total</t>
        </is>
      </c>
      <c r="C407" t="inlineStr">
        <is>
          <t>Million</t>
        </is>
      </c>
      <c r="D407" t="inlineStr">
        <is>
          <t>QQQQ</t>
        </is>
      </c>
      <c r="F407" t="n">
        <v>4478</v>
      </c>
      <c r="G407" t="n">
        <v>4420</v>
      </c>
      <c r="H407" t="n">
        <v>4018</v>
      </c>
      <c r="I407" t="n">
        <v>4424</v>
      </c>
      <c r="K407" t="n">
        <v>4592</v>
      </c>
      <c r="L407" t="n">
        <v>4991</v>
      </c>
      <c r="M407" t="n">
        <v>4862</v>
      </c>
      <c r="N407" t="n">
        <v>4826</v>
      </c>
      <c r="P407" t="n">
        <v>4812</v>
      </c>
      <c r="Q407" t="n">
        <v>4702</v>
      </c>
      <c r="R407" t="n">
        <v>4873</v>
      </c>
      <c r="S407" t="n">
        <v>4944</v>
      </c>
      <c r="U407" t="n">
        <v>4799</v>
      </c>
      <c r="V407" t="n">
        <v>4549</v>
      </c>
      <c r="W407" t="n">
        <v>4331</v>
      </c>
      <c r="X407" t="n">
        <v>5302</v>
      </c>
      <c r="Z407" t="n">
        <v>5218</v>
      </c>
      <c r="AA407" t="n">
        <v>5072</v>
      </c>
      <c r="AB407" t="n">
        <v>4937</v>
      </c>
      <c r="AC407" t="n">
        <v>5320</v>
      </c>
      <c r="AE407" t="n">
        <v>4789</v>
      </c>
      <c r="AF407" t="n">
        <v>4398</v>
      </c>
      <c r="AG407" t="n">
        <v>4365</v>
      </c>
      <c r="AH407" t="n">
        <v>5154</v>
      </c>
      <c r="AJ407" t="n">
        <v>4565</v>
      </c>
      <c r="AK407" t="n">
        <v>4580</v>
      </c>
      <c r="AL407" t="n">
        <v>4260</v>
      </c>
      <c r="AM407" t="n">
        <v>5264</v>
      </c>
      <c r="AO407" t="n">
        <v>5353</v>
      </c>
      <c r="AP407" t="n">
        <v>5049</v>
      </c>
      <c r="AQ407" t="n">
        <v>4758</v>
      </c>
      <c r="AR407" t="n">
        <v>5274</v>
      </c>
      <c r="AT407" t="n">
        <v>5315</v>
      </c>
    </row>
    <row r="408">
      <c r="A408" t="inlineStr">
        <is>
          <t>Total-c</t>
        </is>
      </c>
      <c r="F408">
        <f>SUM(F405:F406)</f>
        <v/>
      </c>
      <c r="G408">
        <f>SUM(G405:G406)</f>
        <v/>
      </c>
      <c r="H408">
        <f>SUM(H405:H406)</f>
        <v/>
      </c>
      <c r="I408">
        <f>SUM(I405:I406)</f>
        <v/>
      </c>
      <c r="K408">
        <f>SUM(K405:K406)</f>
        <v/>
      </c>
      <c r="L408">
        <f>SUM(L405:L406)</f>
        <v/>
      </c>
      <c r="M408">
        <f>SUM(M405:M406)</f>
        <v/>
      </c>
      <c r="N408">
        <f>SUM(N405:N406)</f>
        <v/>
      </c>
      <c r="P408">
        <f>SUM(P405:P406)</f>
        <v/>
      </c>
      <c r="Q408">
        <f>SUM(Q405:Q406)</f>
        <v/>
      </c>
      <c r="R408">
        <f>SUM(R405:R406)</f>
        <v/>
      </c>
      <c r="S408">
        <f>SUM(S405:S406)</f>
        <v/>
      </c>
      <c r="U408">
        <f>SUM(U405:U406)</f>
        <v/>
      </c>
      <c r="V408">
        <f>SUM(V405:V406)</f>
        <v/>
      </c>
      <c r="W408">
        <f>SUM(W405:W406)</f>
        <v/>
      </c>
      <c r="X408">
        <f>SUM(X405:X406)</f>
        <v/>
      </c>
      <c r="Z408">
        <f>SUM(Z405:Z406)</f>
        <v/>
      </c>
      <c r="AA408">
        <f>SUM(AA405:AA406)</f>
        <v/>
      </c>
      <c r="AB408">
        <f>SUM(AB405:AB406)</f>
        <v/>
      </c>
      <c r="AC408">
        <f>SUM(AC405:AC406)</f>
        <v/>
      </c>
      <c r="AE408">
        <f>SUM(AE405:AE406)</f>
        <v/>
      </c>
      <c r="AF408">
        <f>SUM(AF405:AF406)</f>
        <v/>
      </c>
      <c r="AG408">
        <f>SUM(AG405:AG406)</f>
        <v/>
      </c>
      <c r="AH408">
        <f>SUM(AH405:AH406)</f>
        <v/>
      </c>
      <c r="AJ408">
        <f>SUM(AJ405:AJ406)</f>
        <v/>
      </c>
      <c r="AK408">
        <f>SUM(AK405:AK406)</f>
        <v/>
      </c>
      <c r="AL408">
        <f>SUM(AL405:AL406)</f>
        <v/>
      </c>
      <c r="AM408">
        <f>SUM(AM405:AM406)</f>
        <v/>
      </c>
      <c r="AO408">
        <f>SUM(AO405:AO406)</f>
        <v/>
      </c>
      <c r="AP408">
        <f>SUM(AP405:AP406)</f>
        <v/>
      </c>
      <c r="AQ408">
        <f>SUM(AQ405:AQ406)</f>
        <v/>
      </c>
      <c r="AR408">
        <f>SUM(AR405:AR406)</f>
        <v/>
      </c>
      <c r="AT408">
        <f>SUM(AT405:AT406)</f>
        <v/>
      </c>
    </row>
    <row r="409">
      <c r="A409" t="inlineStr">
        <is>
          <t>Sum check</t>
        </is>
      </c>
      <c r="F409">
        <f>F407-F408</f>
        <v/>
      </c>
      <c r="G409">
        <f>G407-G408</f>
        <v/>
      </c>
      <c r="H409">
        <f>H407-H408</f>
        <v/>
      </c>
      <c r="I409">
        <f>I407-I408</f>
        <v/>
      </c>
      <c r="K409">
        <f>K407-K408</f>
        <v/>
      </c>
      <c r="L409">
        <f>L407-L408</f>
        <v/>
      </c>
      <c r="M409">
        <f>M407-M408</f>
        <v/>
      </c>
      <c r="N409">
        <f>N407-N408</f>
        <v/>
      </c>
      <c r="P409">
        <f>P407-P408</f>
        <v/>
      </c>
      <c r="Q409">
        <f>Q407-Q408</f>
        <v/>
      </c>
      <c r="R409">
        <f>R407-R408</f>
        <v/>
      </c>
      <c r="S409">
        <f>S407-S408</f>
        <v/>
      </c>
      <c r="U409">
        <f>U407-U408</f>
        <v/>
      </c>
      <c r="V409">
        <f>V407-V408</f>
        <v/>
      </c>
      <c r="W409">
        <f>W407-W408</f>
        <v/>
      </c>
      <c r="X409">
        <f>X407-X408</f>
        <v/>
      </c>
      <c r="Z409">
        <f>Z407-Z408</f>
        <v/>
      </c>
      <c r="AA409">
        <f>AA407-AA408</f>
        <v/>
      </c>
      <c r="AB409">
        <f>AB407-AB408</f>
        <v/>
      </c>
      <c r="AC409">
        <f>AC407-AC408</f>
        <v/>
      </c>
      <c r="AE409">
        <f>AE407-AE408</f>
        <v/>
      </c>
      <c r="AF409">
        <f>AF407-AF408</f>
        <v/>
      </c>
      <c r="AG409">
        <f>AG407-AG408</f>
        <v/>
      </c>
      <c r="AH409">
        <f>AH407-AH408</f>
        <v/>
      </c>
      <c r="AJ409">
        <f>AJ407-AJ408</f>
        <v/>
      </c>
      <c r="AK409">
        <f>AK407-AK408</f>
        <v/>
      </c>
      <c r="AL409">
        <f>AL407-AL408</f>
        <v/>
      </c>
      <c r="AM409">
        <f>AM407-AM408</f>
        <v/>
      </c>
      <c r="AO409">
        <f>AO407-AO408</f>
        <v/>
      </c>
      <c r="AP409">
        <f>AP407-AP408</f>
        <v/>
      </c>
      <c r="AQ409">
        <f>AQ407-AQ408</f>
        <v/>
      </c>
      <c r="AR409">
        <f>AR407-AR408</f>
        <v/>
      </c>
      <c r="AT409">
        <f>AT407-AT408</f>
        <v/>
      </c>
    </row>
    <row r="410">
      <c r="A410" t="inlineStr">
        <is>
          <t>Link check</t>
        </is>
      </c>
      <c r="F410">
        <f>F407-F164</f>
        <v/>
      </c>
      <c r="G410">
        <f>G407-G164</f>
        <v/>
      </c>
      <c r="H410">
        <f>H407-H164</f>
        <v/>
      </c>
      <c r="I410">
        <f>I407-I164</f>
        <v/>
      </c>
      <c r="K410">
        <f>K407-K164</f>
        <v/>
      </c>
      <c r="L410">
        <f>L407-L164</f>
        <v/>
      </c>
      <c r="M410">
        <f>M407-M164</f>
        <v/>
      </c>
      <c r="N410">
        <f>N407-N164</f>
        <v/>
      </c>
      <c r="P410">
        <f>P407-P164</f>
        <v/>
      </c>
      <c r="Q410">
        <f>Q407-Q164</f>
        <v/>
      </c>
      <c r="R410">
        <f>R407-R164</f>
        <v/>
      </c>
      <c r="S410">
        <f>S407-S164</f>
        <v/>
      </c>
      <c r="U410">
        <f>U407-U164</f>
        <v/>
      </c>
      <c r="V410">
        <f>V407-V164</f>
        <v/>
      </c>
      <c r="W410">
        <f>W407-W164</f>
        <v/>
      </c>
      <c r="X410">
        <f>X407-X164</f>
        <v/>
      </c>
      <c r="Z410">
        <f>Z407-Z164</f>
        <v/>
      </c>
      <c r="AA410">
        <f>AA407-AA164</f>
        <v/>
      </c>
      <c r="AB410">
        <f>AB407-AB164</f>
        <v/>
      </c>
      <c r="AC410">
        <f>AC407-AC164</f>
        <v/>
      </c>
      <c r="AE410">
        <f>AE407-AE164</f>
        <v/>
      </c>
      <c r="AF410">
        <f>AF407-AF164</f>
        <v/>
      </c>
      <c r="AG410">
        <f>AG407-AG164</f>
        <v/>
      </c>
      <c r="AH410">
        <f>AH407-AH164</f>
        <v/>
      </c>
      <c r="AJ410">
        <f>AJ407-AJ164</f>
        <v/>
      </c>
      <c r="AK410">
        <f>AK407-AK164</f>
        <v/>
      </c>
      <c r="AL410">
        <f>AL407-AL164</f>
        <v/>
      </c>
      <c r="AM410">
        <f>AM407-AM164</f>
        <v/>
      </c>
      <c r="AO410">
        <f>AO407-AO164</f>
        <v/>
      </c>
      <c r="AP410">
        <f>AP407-AP164</f>
        <v/>
      </c>
      <c r="AQ410">
        <f>AQ407-AQ164</f>
        <v/>
      </c>
      <c r="AR410">
        <f>AR407-AR164</f>
        <v/>
      </c>
      <c r="AT410">
        <f>AT407-AT164</f>
        <v/>
      </c>
    </row>
    <row r="412">
      <c r="A412" t="inlineStr">
        <is>
          <t>Energy contracts</t>
        </is>
      </c>
    </row>
    <row r="413">
      <c r="A413" t="inlineStr">
        <is>
          <t>Purchased form BEP</t>
        </is>
      </c>
      <c r="C413" t="inlineStr">
        <is>
          <t>Actual</t>
        </is>
      </c>
      <c r="D413" t="inlineStr">
        <is>
          <t>QQQQ</t>
        </is>
      </c>
      <c r="E413" t="inlineStr">
        <is>
          <t>Yes</t>
        </is>
      </c>
      <c r="F413" t="n">
        <v>2128</v>
      </c>
      <c r="G413" t="n">
        <v>2173</v>
      </c>
      <c r="H413" t="n">
        <v>1476</v>
      </c>
      <c r="J413" t="n">
        <v>7468</v>
      </c>
      <c r="K413" t="n">
        <v>2750</v>
      </c>
      <c r="L413" t="n">
        <v>1951</v>
      </c>
      <c r="M413" t="n">
        <v>1412</v>
      </c>
      <c r="O413" t="n">
        <v>7862</v>
      </c>
      <c r="P413" t="n">
        <v>2531</v>
      </c>
      <c r="Q413" t="n">
        <v>2790</v>
      </c>
      <c r="R413" t="n">
        <v>2051</v>
      </c>
      <c r="T413" t="n">
        <v>9566</v>
      </c>
      <c r="U413" t="n">
        <v>2495</v>
      </c>
      <c r="V413" t="n">
        <v>2040</v>
      </c>
      <c r="W413" t="n">
        <v>1471</v>
      </c>
      <c r="Y413" t="n">
        <v>7417</v>
      </c>
      <c r="Z413" t="n">
        <v>1139</v>
      </c>
      <c r="AA413" t="n">
        <v>1329</v>
      </c>
      <c r="AB413" t="n">
        <v>574</v>
      </c>
      <c r="AD413" t="n">
        <v>4066</v>
      </c>
      <c r="AE413" t="n">
        <v>1187</v>
      </c>
      <c r="AF413" t="n">
        <v>831</v>
      </c>
      <c r="AG413" t="n">
        <v>394</v>
      </c>
      <c r="AI413" t="n">
        <v>2988</v>
      </c>
      <c r="AJ413" t="n">
        <v>757</v>
      </c>
      <c r="AK413" t="n">
        <v>727</v>
      </c>
      <c r="AL413" t="n">
        <v>823</v>
      </c>
      <c r="AN413" t="n">
        <v>3283</v>
      </c>
      <c r="AO413" t="n">
        <v>968</v>
      </c>
      <c r="AP413" t="n">
        <v>949</v>
      </c>
      <c r="AQ413" t="n">
        <v>546</v>
      </c>
      <c r="AS413" t="n">
        <v>3241</v>
      </c>
      <c r="AT413" t="n">
        <v>1088</v>
      </c>
    </row>
    <row r="414">
      <c r="A414" t="inlineStr">
        <is>
          <t>Purchase rate</t>
        </is>
      </c>
      <c r="C414" t="inlineStr">
        <is>
          <t>Dollar</t>
        </is>
      </c>
      <c r="D414" t="inlineStr">
        <is>
          <t>QQQQ</t>
        </is>
      </c>
      <c r="F414" t="n">
        <v>68</v>
      </c>
      <c r="G414" t="n">
        <v>70</v>
      </c>
      <c r="H414" t="n">
        <v>69</v>
      </c>
      <c r="J414" t="n">
        <v>67</v>
      </c>
      <c r="K414" t="n">
        <v>66</v>
      </c>
      <c r="L414" t="n">
        <v>67</v>
      </c>
      <c r="M414" t="n">
        <v>64</v>
      </c>
      <c r="O414" t="n">
        <v>65</v>
      </c>
      <c r="P414" t="n">
        <v>68</v>
      </c>
      <c r="Q414" t="n">
        <v>68</v>
      </c>
      <c r="R414" t="n">
        <v>69</v>
      </c>
      <c r="T414" t="n">
        <v>68</v>
      </c>
      <c r="U414" t="n">
        <v>69</v>
      </c>
      <c r="V414" t="n">
        <v>68</v>
      </c>
      <c r="W414" t="n">
        <v>63</v>
      </c>
      <c r="Y414" t="n">
        <v>69</v>
      </c>
      <c r="Z414" t="n">
        <v>75</v>
      </c>
      <c r="AA414" t="n">
        <v>78</v>
      </c>
      <c r="AB414" t="n">
        <v>85</v>
      </c>
      <c r="AD414" t="n">
        <v>79</v>
      </c>
      <c r="AE414" t="n">
        <v>83</v>
      </c>
      <c r="AF414" t="n">
        <v>79</v>
      </c>
      <c r="AG414" t="n">
        <v>81</v>
      </c>
      <c r="AI414" t="n">
        <v>80</v>
      </c>
      <c r="AJ414" t="n">
        <v>78</v>
      </c>
      <c r="AK414" t="n">
        <v>77</v>
      </c>
      <c r="AL414" t="n">
        <v>78</v>
      </c>
      <c r="AN414" t="n">
        <v>77</v>
      </c>
      <c r="AO414" t="n">
        <v>75</v>
      </c>
      <c r="AP414" t="n">
        <v>72</v>
      </c>
      <c r="AQ414" t="n">
        <v>76</v>
      </c>
      <c r="AS414" t="n">
        <v>64</v>
      </c>
      <c r="AT414" t="n">
        <v>76</v>
      </c>
    </row>
    <row r="415">
      <c r="A415" t="inlineStr">
        <is>
          <t>Average selling price</t>
        </is>
      </c>
      <c r="C415" t="inlineStr">
        <is>
          <t>Dollar</t>
        </is>
      </c>
      <c r="D415" t="inlineStr">
        <is>
          <t>QQQQ</t>
        </is>
      </c>
      <c r="F415" t="n">
        <v>61</v>
      </c>
      <c r="G415" t="n">
        <v>58</v>
      </c>
      <c r="H415" t="n">
        <v>62</v>
      </c>
      <c r="J415" t="n">
        <v>59</v>
      </c>
      <c r="K415" t="n">
        <v>49</v>
      </c>
      <c r="L415" t="n">
        <v>54</v>
      </c>
      <c r="M415" t="n">
        <v>69</v>
      </c>
      <c r="O415" t="n">
        <v>57</v>
      </c>
      <c r="P415" t="n">
        <v>52</v>
      </c>
      <c r="Q415" t="n">
        <v>53</v>
      </c>
      <c r="R415" t="n">
        <v>66</v>
      </c>
      <c r="T415" t="n">
        <v>60</v>
      </c>
      <c r="U415" t="n">
        <v>65</v>
      </c>
      <c r="V415" t="n">
        <v>52</v>
      </c>
      <c r="W415" t="n">
        <v>56</v>
      </c>
      <c r="Y415" t="n">
        <v>56</v>
      </c>
      <c r="Z415" t="n">
        <v>32</v>
      </c>
      <c r="AA415" t="n">
        <v>28</v>
      </c>
      <c r="AB415" t="n">
        <v>31</v>
      </c>
      <c r="AD415" t="n">
        <v>31</v>
      </c>
      <c r="AE415" t="n">
        <v>29</v>
      </c>
      <c r="AF415" t="n">
        <v>37</v>
      </c>
      <c r="AG415" t="n">
        <v>53</v>
      </c>
      <c r="AI415" t="n">
        <v>39</v>
      </c>
      <c r="AJ415" t="n">
        <v>34</v>
      </c>
      <c r="AK415" t="n">
        <v>36</v>
      </c>
      <c r="AL415" t="n">
        <v>52</v>
      </c>
      <c r="AN415" t="n">
        <v>46</v>
      </c>
      <c r="AO415" t="n">
        <v>41</v>
      </c>
      <c r="AP415" t="n">
        <v>51</v>
      </c>
      <c r="AQ415" t="n">
        <v>70</v>
      </c>
      <c r="AS415" t="n">
        <v>55</v>
      </c>
      <c r="AT415" t="n">
        <v>45</v>
      </c>
    </row>
    <row r="416">
      <c r="A416" t="inlineStr">
        <is>
          <t>FFO</t>
        </is>
      </c>
      <c r="C416" t="inlineStr">
        <is>
          <t>Million</t>
        </is>
      </c>
      <c r="D416" t="inlineStr">
        <is>
          <t>QQQQ</t>
        </is>
      </c>
      <c r="E416" t="inlineStr">
        <is>
          <t>Yes</t>
        </is>
      </c>
      <c r="F416" t="n">
        <v>-14</v>
      </c>
      <c r="G416" t="n">
        <v>-25</v>
      </c>
      <c r="H416" t="n">
        <v>-8</v>
      </c>
      <c r="J416" t="n">
        <v>-64</v>
      </c>
      <c r="K416" t="n">
        <v>-46</v>
      </c>
      <c r="L416" t="n">
        <v>-25</v>
      </c>
      <c r="M416" t="n">
        <v>-7</v>
      </c>
      <c r="O416" t="n">
        <v>-69</v>
      </c>
      <c r="P416" t="n">
        <v>-40</v>
      </c>
      <c r="Q416" t="n">
        <v>-43</v>
      </c>
      <c r="R416" t="n">
        <v>-12</v>
      </c>
      <c r="T416" t="n">
        <v>-76</v>
      </c>
      <c r="U416" t="n">
        <v>-10</v>
      </c>
      <c r="V416" t="n">
        <v>-32</v>
      </c>
      <c r="W416" t="n">
        <v>-10</v>
      </c>
      <c r="Y416" t="n">
        <v>-91</v>
      </c>
      <c r="Z416" t="n">
        <v>-48</v>
      </c>
      <c r="AA416" t="n">
        <v>-67</v>
      </c>
      <c r="AB416" t="n">
        <v>-31</v>
      </c>
      <c r="AD416" t="n">
        <v>-194</v>
      </c>
      <c r="AE416" t="n">
        <v>-64</v>
      </c>
      <c r="AF416" t="n">
        <v>-35</v>
      </c>
      <c r="AG416" t="n">
        <v>-11</v>
      </c>
      <c r="AI416" t="n">
        <v>-126</v>
      </c>
      <c r="AJ416" t="n">
        <v>-35</v>
      </c>
      <c r="AK416" t="n">
        <v>-31</v>
      </c>
      <c r="AL416" t="n">
        <v>-21</v>
      </c>
      <c r="AN416" t="n">
        <v>-106</v>
      </c>
      <c r="AO416" t="n">
        <v>-36</v>
      </c>
      <c r="AP416" t="n">
        <v>-23</v>
      </c>
      <c r="AQ416" t="n">
        <v>-5</v>
      </c>
      <c r="AS416" t="n">
        <v>-53</v>
      </c>
      <c r="AT416" t="n">
        <v>35</v>
      </c>
    </row>
    <row r="418">
      <c r="A418" t="inlineStr">
        <is>
          <t>Brookfield renewable</t>
        </is>
      </c>
    </row>
    <row r="419">
      <c r="A419" t="inlineStr">
        <is>
          <t>Actual generation (GWh)</t>
        </is>
      </c>
    </row>
    <row r="420">
      <c r="A420" t="inlineStr">
        <is>
          <t>Hydroelectric</t>
        </is>
      </c>
      <c r="C420" t="inlineStr">
        <is>
          <t>Actual</t>
        </is>
      </c>
      <c r="D420" t="inlineStr">
        <is>
          <t>QQQQ</t>
        </is>
      </c>
      <c r="E420" t="inlineStr">
        <is>
          <t>Yes</t>
        </is>
      </c>
      <c r="F420" t="n">
        <v>4776</v>
      </c>
      <c r="G420" t="n">
        <v>5101</v>
      </c>
      <c r="H420" t="n">
        <v>3948</v>
      </c>
      <c r="J420" t="n">
        <v>18629</v>
      </c>
      <c r="K420" t="n">
        <v>5249</v>
      </c>
      <c r="L420" t="n">
        <v>4647</v>
      </c>
      <c r="M420" t="n">
        <v>3807</v>
      </c>
      <c r="O420" t="n">
        <v>17663</v>
      </c>
      <c r="P420" t="n">
        <v>5509</v>
      </c>
      <c r="Q420" t="n">
        <v>6096</v>
      </c>
      <c r="R420" t="n">
        <v>4583</v>
      </c>
      <c r="T420" t="n">
        <v>21051</v>
      </c>
      <c r="U420" t="n">
        <v>5571</v>
      </c>
      <c r="V420" t="n">
        <v>5187</v>
      </c>
      <c r="W420" t="n">
        <v>4059</v>
      </c>
      <c r="Y420" t="n">
        <v>20305</v>
      </c>
      <c r="Z420" t="n">
        <v>5704</v>
      </c>
      <c r="AA420" t="n">
        <v>6061</v>
      </c>
      <c r="AB420" t="n">
        <v>3732</v>
      </c>
      <c r="AD420" t="n">
        <v>19921</v>
      </c>
      <c r="AE420" t="n">
        <v>5658</v>
      </c>
      <c r="AF420" t="n">
        <v>4932</v>
      </c>
      <c r="AG420" t="n">
        <v>3606</v>
      </c>
      <c r="AI420" t="n">
        <v>18525</v>
      </c>
      <c r="AJ420" t="n">
        <v>5113</v>
      </c>
      <c r="AK420" t="n">
        <v>4534</v>
      </c>
      <c r="AL420" t="n">
        <v>3930</v>
      </c>
      <c r="AN420" t="n">
        <v>18046</v>
      </c>
      <c r="AO420" t="n">
        <v>5197</v>
      </c>
      <c r="AP420" t="n">
        <v>5541</v>
      </c>
      <c r="AQ420" t="n">
        <v>4177</v>
      </c>
      <c r="AS420" t="n">
        <v>19524</v>
      </c>
      <c r="AT420" t="n">
        <v>5793</v>
      </c>
    </row>
    <row r="421">
      <c r="A421" t="inlineStr">
        <is>
          <t>Wind</t>
        </is>
      </c>
      <c r="C421" t="inlineStr">
        <is>
          <t>Actual</t>
        </is>
      </c>
      <c r="D421" t="inlineStr">
        <is>
          <t>QQQQ</t>
        </is>
      </c>
      <c r="E421" t="inlineStr">
        <is>
          <t>Yes</t>
        </is>
      </c>
      <c r="F421" t="n">
        <v>935</v>
      </c>
      <c r="G421" t="n">
        <v>1104</v>
      </c>
      <c r="H421" t="n">
        <v>772</v>
      </c>
      <c r="J421" t="n">
        <v>3962</v>
      </c>
      <c r="K421" t="n">
        <v>636</v>
      </c>
      <c r="L421" t="n">
        <v>525</v>
      </c>
      <c r="M421" t="n">
        <v>470</v>
      </c>
      <c r="O421" t="n">
        <v>2258</v>
      </c>
      <c r="P421" t="n">
        <v>628</v>
      </c>
      <c r="Q421" t="n">
        <v>579</v>
      </c>
      <c r="R421" t="n">
        <v>476</v>
      </c>
      <c r="T421" t="n">
        <v>2533</v>
      </c>
      <c r="U421" t="n">
        <v>945</v>
      </c>
      <c r="V421" t="n">
        <v>966</v>
      </c>
      <c r="W421" t="n">
        <v>997</v>
      </c>
      <c r="Y421" t="n">
        <v>4176</v>
      </c>
      <c r="Z421" t="n">
        <v>1269</v>
      </c>
      <c r="AA421" t="n">
        <v>1164</v>
      </c>
      <c r="AB421" t="n">
        <v>1058</v>
      </c>
      <c r="AD421" t="n">
        <v>4794</v>
      </c>
      <c r="AE421" t="n">
        <v>1210</v>
      </c>
      <c r="AF421" t="n">
        <v>1157</v>
      </c>
      <c r="AG421" t="n">
        <v>1345</v>
      </c>
      <c r="AI421" t="n">
        <v>5448</v>
      </c>
      <c r="AJ421" t="n">
        <v>1716</v>
      </c>
      <c r="AK421" t="n">
        <v>1559</v>
      </c>
      <c r="AL421" t="n">
        <v>1266</v>
      </c>
      <c r="AN421" t="n">
        <v>6096</v>
      </c>
      <c r="AO421" t="n">
        <v>1626</v>
      </c>
      <c r="AP421" t="n">
        <v>1545</v>
      </c>
      <c r="AQ421" t="n">
        <v>1249</v>
      </c>
      <c r="AS421" t="n">
        <v>5959</v>
      </c>
      <c r="AT421" t="n">
        <v>1691</v>
      </c>
    </row>
    <row r="422">
      <c r="A422" t="inlineStr">
        <is>
          <t>Utility-scale solar</t>
        </is>
      </c>
      <c r="C422" t="inlineStr">
        <is>
          <t>Actual</t>
        </is>
      </c>
      <c r="D422" t="inlineStr">
        <is>
          <t>QQQQ</t>
        </is>
      </c>
      <c r="E422" t="inlineStr">
        <is>
          <t>Yes</t>
        </is>
      </c>
      <c r="U422" t="n">
        <v>115</v>
      </c>
      <c r="V422" t="n">
        <v>175</v>
      </c>
      <c r="W422" t="n">
        <v>279</v>
      </c>
      <c r="Y422" t="n">
        <v>753</v>
      </c>
      <c r="Z422" t="n">
        <v>199</v>
      </c>
      <c r="AA422" t="n">
        <v>287</v>
      </c>
      <c r="AB422" t="n">
        <v>279</v>
      </c>
      <c r="AD422" t="n">
        <v>949</v>
      </c>
      <c r="AE422" t="n">
        <v>240</v>
      </c>
      <c r="AF422" t="n">
        <v>376</v>
      </c>
      <c r="AG422" t="n">
        <v>666</v>
      </c>
      <c r="AI422" t="n">
        <v>1284</v>
      </c>
      <c r="AJ422" t="n">
        <v>327</v>
      </c>
      <c r="AK422" t="n">
        <v>538</v>
      </c>
      <c r="AL422" t="n">
        <v>556</v>
      </c>
      <c r="AN422" t="n">
        <v>1777</v>
      </c>
      <c r="AO422" t="n">
        <v>354</v>
      </c>
      <c r="AP422" t="n">
        <v>541</v>
      </c>
      <c r="AQ422" t="n">
        <v>569</v>
      </c>
      <c r="AS422" t="n">
        <v>1882</v>
      </c>
      <c r="AT422" t="n">
        <v>486</v>
      </c>
    </row>
    <row r="423">
      <c r="A423" t="inlineStr">
        <is>
          <t>Distributed energy &amp; sustainable solutions</t>
        </is>
      </c>
      <c r="C423" t="inlineStr">
        <is>
          <t>Actual</t>
        </is>
      </c>
      <c r="D423" t="inlineStr">
        <is>
          <t>QQQQ</t>
        </is>
      </c>
      <c r="E423" t="inlineStr">
        <is>
          <t>Yes</t>
        </is>
      </c>
      <c r="AI423" t="n">
        <v>795</v>
      </c>
      <c r="AJ423" t="n">
        <v>219</v>
      </c>
      <c r="AK423" t="n">
        <v>382</v>
      </c>
      <c r="AL423" t="n">
        <v>373</v>
      </c>
      <c r="AN423" t="n">
        <v>1231</v>
      </c>
      <c r="AO423" t="n">
        <v>248</v>
      </c>
      <c r="AP423" t="n">
        <v>351</v>
      </c>
      <c r="AQ423" t="n">
        <v>445</v>
      </c>
      <c r="AS423" t="n">
        <v>1304</v>
      </c>
      <c r="AT423" t="n">
        <v>270</v>
      </c>
    </row>
    <row r="424">
      <c r="A424" t="inlineStr">
        <is>
          <t>Storage and other</t>
        </is>
      </c>
      <c r="C424" t="inlineStr">
        <is>
          <t>Actual</t>
        </is>
      </c>
      <c r="D424" t="inlineStr">
        <is>
          <t>QQQQ</t>
        </is>
      </c>
      <c r="E424" t="inlineStr">
        <is>
          <t>Yes</t>
        </is>
      </c>
      <c r="R424" t="n">
        <v>42</v>
      </c>
      <c r="U424" t="n">
        <v>63</v>
      </c>
      <c r="V424" t="n">
        <v>127</v>
      </c>
      <c r="W424" t="n">
        <v>217</v>
      </c>
      <c r="Y424" t="n">
        <v>519</v>
      </c>
      <c r="Z424" t="n">
        <v>74</v>
      </c>
      <c r="AA424" t="n">
        <v>90</v>
      </c>
      <c r="AB424" t="n">
        <v>144</v>
      </c>
      <c r="AD424" t="n">
        <v>374</v>
      </c>
      <c r="AE424" t="n">
        <v>56</v>
      </c>
      <c r="AF424" t="n">
        <v>87</v>
      </c>
      <c r="AG424" t="n">
        <v>136</v>
      </c>
    </row>
    <row r="425">
      <c r="A425" t="inlineStr">
        <is>
          <t>Solar, storage and other</t>
        </is>
      </c>
      <c r="C425" t="inlineStr">
        <is>
          <t>Actual</t>
        </is>
      </c>
      <c r="D425" t="inlineStr">
        <is>
          <t>QQQQ</t>
        </is>
      </c>
      <c r="E425" t="inlineStr">
        <is>
          <t>Yes</t>
        </is>
      </c>
      <c r="T425" t="n">
        <v>384</v>
      </c>
    </row>
    <row r="426">
      <c r="A426" t="inlineStr">
        <is>
          <t>Corporate and other</t>
        </is>
      </c>
      <c r="C426" t="inlineStr">
        <is>
          <t>Actual</t>
        </is>
      </c>
      <c r="D426" t="inlineStr">
        <is>
          <t>QQQQ</t>
        </is>
      </c>
      <c r="E426" t="inlineStr">
        <is>
          <t>Yes</t>
        </is>
      </c>
      <c r="K426" t="n">
        <v>20</v>
      </c>
      <c r="L426" t="n">
        <v>42</v>
      </c>
      <c r="M426" t="n">
        <v>141</v>
      </c>
      <c r="O426" t="n">
        <v>301</v>
      </c>
      <c r="P426" t="n">
        <v>24</v>
      </c>
      <c r="Q426" t="n">
        <v>44</v>
      </c>
      <c r="R426" t="n">
        <v>97</v>
      </c>
    </row>
    <row r="427">
      <c r="A427" t="inlineStr">
        <is>
          <t>Co-generation</t>
        </is>
      </c>
      <c r="C427" t="inlineStr">
        <is>
          <t>Actual</t>
        </is>
      </c>
      <c r="D427" t="inlineStr">
        <is>
          <t>QQQQ</t>
        </is>
      </c>
      <c r="E427" t="inlineStr">
        <is>
          <t>Yes</t>
        </is>
      </c>
      <c r="J427" t="n">
        <v>741</v>
      </c>
    </row>
    <row r="428">
      <c r="A428" t="inlineStr">
        <is>
          <t>Other</t>
        </is>
      </c>
      <c r="C428" t="inlineStr">
        <is>
          <t>Actual</t>
        </is>
      </c>
      <c r="D428" t="inlineStr">
        <is>
          <t>QQQQ</t>
        </is>
      </c>
      <c r="E428" t="inlineStr">
        <is>
          <t>Yes</t>
        </is>
      </c>
      <c r="F428" t="n">
        <v>112</v>
      </c>
      <c r="G428" t="n">
        <v>195</v>
      </c>
      <c r="H428" t="n">
        <v>272</v>
      </c>
    </row>
    <row r="429">
      <c r="A429" t="inlineStr">
        <is>
          <t>Attributable to unit-holders</t>
        </is>
      </c>
      <c r="C429" t="inlineStr">
        <is>
          <t>Actual</t>
        </is>
      </c>
      <c r="D429" t="inlineStr">
        <is>
          <t>QQQQ</t>
        </is>
      </c>
      <c r="E429" t="inlineStr">
        <is>
          <t>Yes</t>
        </is>
      </c>
      <c r="F429" t="n">
        <v>5823</v>
      </c>
      <c r="G429" t="n">
        <v>6400</v>
      </c>
      <c r="H429" t="n">
        <v>4992</v>
      </c>
      <c r="J429" t="n">
        <v>23332</v>
      </c>
      <c r="K429" t="n">
        <v>5905</v>
      </c>
      <c r="L429" t="n">
        <v>5214</v>
      </c>
      <c r="M429" t="n">
        <v>4418</v>
      </c>
      <c r="O429" t="n">
        <v>20222</v>
      </c>
      <c r="P429" t="n">
        <v>6161</v>
      </c>
      <c r="Q429" t="n">
        <v>6719</v>
      </c>
      <c r="R429" t="n">
        <v>5198</v>
      </c>
      <c r="T429" t="n">
        <v>23968</v>
      </c>
      <c r="U429" t="n">
        <v>6694</v>
      </c>
      <c r="V429" t="n">
        <v>6455</v>
      </c>
      <c r="W429" t="n">
        <v>5552</v>
      </c>
      <c r="Y429" t="n">
        <v>25753</v>
      </c>
      <c r="Z429" t="n">
        <v>7246</v>
      </c>
      <c r="AA429" t="n">
        <v>7602</v>
      </c>
      <c r="AB429" t="n">
        <v>5213</v>
      </c>
      <c r="AD429" t="n">
        <v>26038</v>
      </c>
      <c r="AE429" t="n">
        <v>7164</v>
      </c>
      <c r="AF429" t="n">
        <v>6552</v>
      </c>
      <c r="AG429" t="n">
        <v>5753</v>
      </c>
      <c r="AI429" t="n">
        <v>26052</v>
      </c>
      <c r="AJ429" t="n">
        <v>7375</v>
      </c>
      <c r="AK429" t="n">
        <v>7013</v>
      </c>
      <c r="AL429" t="n">
        <v>6125</v>
      </c>
      <c r="AN429" t="n">
        <v>27150</v>
      </c>
      <c r="AO429" t="n">
        <v>7425</v>
      </c>
      <c r="AP429" t="n">
        <v>7978</v>
      </c>
      <c r="AQ429" t="n">
        <v>6440</v>
      </c>
      <c r="AS429" t="n">
        <v>28669</v>
      </c>
      <c r="AT429" t="n">
        <v>8240</v>
      </c>
    </row>
    <row r="430">
      <c r="A430" t="inlineStr">
        <is>
          <t>Attributable to unit-holders-c</t>
        </is>
      </c>
      <c r="F430">
        <f>SUM(F420:F428)</f>
        <v/>
      </c>
      <c r="G430">
        <f>SUM(G420:G428)</f>
        <v/>
      </c>
      <c r="H430">
        <f>SUM(H420:H428)</f>
        <v/>
      </c>
      <c r="J430">
        <f>SUM(J420:J428)</f>
        <v/>
      </c>
      <c r="K430">
        <f>SUM(K420:K428)</f>
        <v/>
      </c>
      <c r="L430">
        <f>SUM(L420:L428)</f>
        <v/>
      </c>
      <c r="M430">
        <f>SUM(M420:M428)</f>
        <v/>
      </c>
      <c r="O430">
        <f>SUM(O420:O428)</f>
        <v/>
      </c>
      <c r="P430">
        <f>SUM(P420:P428)</f>
        <v/>
      </c>
      <c r="Q430">
        <f>SUM(Q420:Q428)</f>
        <v/>
      </c>
      <c r="R430">
        <f>SUM(R420:R428)</f>
        <v/>
      </c>
      <c r="T430">
        <f>SUM(T420:T428)</f>
        <v/>
      </c>
      <c r="U430">
        <f>SUM(U420:U428)</f>
        <v/>
      </c>
      <c r="V430">
        <f>SUM(V420:V428)</f>
        <v/>
      </c>
      <c r="W430">
        <f>SUM(W420:W428)</f>
        <v/>
      </c>
      <c r="Y430">
        <f>SUM(Y420:Y428)</f>
        <v/>
      </c>
      <c r="Z430">
        <f>SUM(Z420:Z428)</f>
        <v/>
      </c>
      <c r="AA430">
        <f>SUM(AA420:AA428)</f>
        <v/>
      </c>
      <c r="AB430">
        <f>SUM(AB420:AB428)</f>
        <v/>
      </c>
      <c r="AD430">
        <f>SUM(AD420:AD428)</f>
        <v/>
      </c>
      <c r="AE430">
        <f>SUM(AE420:AE428)</f>
        <v/>
      </c>
      <c r="AF430">
        <f>SUM(AF420:AF428)</f>
        <v/>
      </c>
      <c r="AG430">
        <f>SUM(AG420:AG428)</f>
        <v/>
      </c>
      <c r="AI430">
        <f>SUM(AI420:AI428)</f>
        <v/>
      </c>
      <c r="AJ430">
        <f>SUM(AJ420:AJ428)</f>
        <v/>
      </c>
      <c r="AK430">
        <f>SUM(AK420:AK428)</f>
        <v/>
      </c>
      <c r="AL430">
        <f>SUM(AL420:AL428)</f>
        <v/>
      </c>
      <c r="AN430">
        <f>SUM(AN420:AN428)</f>
        <v/>
      </c>
      <c r="AO430">
        <f>SUM(AO420:AO428)</f>
        <v/>
      </c>
      <c r="AP430">
        <f>SUM(AP420:AP428)</f>
        <v/>
      </c>
      <c r="AQ430">
        <f>SUM(AQ420:AQ428)</f>
        <v/>
      </c>
      <c r="AS430">
        <f>SUM(AS420:AS428)</f>
        <v/>
      </c>
      <c r="AT430">
        <f>SUM(AT420:AT428)</f>
        <v/>
      </c>
    </row>
    <row r="431">
      <c r="A431" t="inlineStr">
        <is>
          <t>Sum check</t>
        </is>
      </c>
      <c r="F431">
        <f>F429-F430</f>
        <v/>
      </c>
      <c r="G431">
        <f>G429-G430</f>
        <v/>
      </c>
      <c r="H431">
        <f>H429-H430</f>
        <v/>
      </c>
      <c r="J431">
        <f>J429-J430</f>
        <v/>
      </c>
      <c r="K431">
        <f>K429-K430</f>
        <v/>
      </c>
      <c r="L431">
        <f>L429-L430</f>
        <v/>
      </c>
      <c r="M431">
        <f>M429-M430</f>
        <v/>
      </c>
      <c r="O431">
        <f>O429-O430</f>
        <v/>
      </c>
      <c r="P431">
        <f>P429-P430</f>
        <v/>
      </c>
      <c r="Q431">
        <f>Q429-Q430</f>
        <v/>
      </c>
      <c r="R431">
        <f>R429-R430</f>
        <v/>
      </c>
      <c r="T431">
        <f>T429-T430</f>
        <v/>
      </c>
      <c r="U431">
        <f>U429-U430</f>
        <v/>
      </c>
      <c r="V431">
        <f>V429-V430</f>
        <v/>
      </c>
      <c r="W431">
        <f>W429-W430</f>
        <v/>
      </c>
      <c r="Y431">
        <f>Y429-Y430</f>
        <v/>
      </c>
      <c r="Z431">
        <f>Z429-Z430</f>
        <v/>
      </c>
      <c r="AA431">
        <f>AA429-AA430</f>
        <v/>
      </c>
      <c r="AB431">
        <f>AB429-AB430</f>
        <v/>
      </c>
      <c r="AD431">
        <f>AD429-AD430</f>
        <v/>
      </c>
      <c r="AE431">
        <f>AE429-AE430</f>
        <v/>
      </c>
      <c r="AF431">
        <f>AF429-AF430</f>
        <v/>
      </c>
      <c r="AG431">
        <f>AG429-AG430</f>
        <v/>
      </c>
      <c r="AI431">
        <f>AI429-AI430</f>
        <v/>
      </c>
      <c r="AJ431">
        <f>AJ429-AJ430</f>
        <v/>
      </c>
      <c r="AK431">
        <f>AK429-AK430</f>
        <v/>
      </c>
      <c r="AL431">
        <f>AL429-AL430</f>
        <v/>
      </c>
      <c r="AN431">
        <f>AN429-AN430</f>
        <v/>
      </c>
      <c r="AO431">
        <f>AO429-AO430</f>
        <v/>
      </c>
      <c r="AP431">
        <f>AP429-AP430</f>
        <v/>
      </c>
      <c r="AQ431">
        <f>AQ429-AQ430</f>
        <v/>
      </c>
      <c r="AS431">
        <f>AS429-AS430</f>
        <v/>
      </c>
      <c r="AT431">
        <f>AT429-AT430</f>
        <v/>
      </c>
    </row>
    <row r="433">
      <c r="A433" t="inlineStr">
        <is>
          <t>Long-term average (GWh)</t>
        </is>
      </c>
    </row>
    <row r="434">
      <c r="A434" t="inlineStr">
        <is>
          <t>Hydroelectric</t>
        </is>
      </c>
      <c r="C434" t="inlineStr">
        <is>
          <t>Actual</t>
        </is>
      </c>
      <c r="D434" t="inlineStr">
        <is>
          <t>QQQQ</t>
        </is>
      </c>
      <c r="E434" t="inlineStr">
        <is>
          <t>Yes</t>
        </is>
      </c>
      <c r="F434" t="n">
        <v>5389</v>
      </c>
      <c r="G434" t="n">
        <v>5815</v>
      </c>
      <c r="H434" t="n">
        <v>4309</v>
      </c>
      <c r="J434" t="n">
        <v>20564</v>
      </c>
      <c r="K434" t="n">
        <v>4758</v>
      </c>
      <c r="L434" t="n">
        <v>5616</v>
      </c>
      <c r="M434" t="n">
        <v>4543</v>
      </c>
      <c r="O434" t="n">
        <v>20004</v>
      </c>
      <c r="P434" t="n">
        <v>5309</v>
      </c>
      <c r="Q434" t="n">
        <v>5709</v>
      </c>
      <c r="R434" t="n">
        <v>4493</v>
      </c>
      <c r="T434" t="n">
        <v>20421</v>
      </c>
      <c r="U434" t="n">
        <v>5240</v>
      </c>
      <c r="V434" t="n">
        <v>5644</v>
      </c>
      <c r="W434" t="n">
        <v>4509</v>
      </c>
      <c r="Y434" t="n">
        <v>20389</v>
      </c>
      <c r="Z434" t="n">
        <v>5124</v>
      </c>
      <c r="AA434" t="n">
        <v>5450</v>
      </c>
      <c r="AB434" t="n">
        <v>4305</v>
      </c>
      <c r="AD434" t="n">
        <v>19722</v>
      </c>
      <c r="AE434" t="n">
        <v>5019</v>
      </c>
      <c r="AF434" t="n">
        <v>5448</v>
      </c>
      <c r="AG434" t="n">
        <v>4295</v>
      </c>
      <c r="AI434" t="n">
        <v>19658</v>
      </c>
      <c r="AJ434" t="n">
        <v>5027</v>
      </c>
      <c r="AK434" t="n">
        <v>5465</v>
      </c>
      <c r="AL434" t="n">
        <v>4310</v>
      </c>
      <c r="AN434" t="n">
        <v>19726</v>
      </c>
      <c r="AO434" t="n">
        <v>5090</v>
      </c>
      <c r="AP434" t="n">
        <v>5535</v>
      </c>
      <c r="AQ434" t="n">
        <v>4404</v>
      </c>
      <c r="AS434" t="n">
        <v>20023</v>
      </c>
      <c r="AT434" t="n">
        <v>5098</v>
      </c>
    </row>
    <row r="435">
      <c r="A435" t="inlineStr">
        <is>
          <t>Wind</t>
        </is>
      </c>
      <c r="C435" t="inlineStr">
        <is>
          <t>Actual</t>
        </is>
      </c>
      <c r="D435" t="inlineStr">
        <is>
          <t>QQQQ</t>
        </is>
      </c>
      <c r="E435" t="inlineStr">
        <is>
          <t>Yes</t>
        </is>
      </c>
      <c r="F435" t="n">
        <v>1075</v>
      </c>
      <c r="G435" t="n">
        <v>1224</v>
      </c>
      <c r="H435" t="n">
        <v>947</v>
      </c>
      <c r="J435" t="n">
        <v>4399</v>
      </c>
      <c r="K435" t="n">
        <v>664</v>
      </c>
      <c r="L435" t="n">
        <v>667</v>
      </c>
      <c r="M435" t="n">
        <v>582</v>
      </c>
      <c r="O435" t="n">
        <v>2630</v>
      </c>
      <c r="P435" t="n">
        <v>654</v>
      </c>
      <c r="Q435" t="n">
        <v>641</v>
      </c>
      <c r="R435" t="n">
        <v>560</v>
      </c>
      <c r="T435" t="n">
        <v>2777</v>
      </c>
      <c r="U435" t="n">
        <v>1004</v>
      </c>
      <c r="V435" t="n">
        <v>1112</v>
      </c>
      <c r="W435" t="n">
        <v>1187</v>
      </c>
      <c r="Y435" t="n">
        <v>4731</v>
      </c>
      <c r="Z435" t="n">
        <v>1457</v>
      </c>
      <c r="AA435" t="n">
        <v>1364</v>
      </c>
      <c r="AB435" t="n">
        <v>1223</v>
      </c>
      <c r="AD435" t="n">
        <v>5489</v>
      </c>
      <c r="AE435" t="n">
        <v>1423</v>
      </c>
      <c r="AF435" t="n">
        <v>1399</v>
      </c>
      <c r="AG435" t="n">
        <v>1554</v>
      </c>
      <c r="AI435" t="n">
        <v>6355</v>
      </c>
      <c r="AJ435" t="n">
        <v>2041</v>
      </c>
      <c r="AK435" t="n">
        <v>2003</v>
      </c>
      <c r="AL435" t="n">
        <v>1478</v>
      </c>
      <c r="AN435" t="n">
        <v>7249</v>
      </c>
      <c r="AO435" t="n">
        <v>1729</v>
      </c>
      <c r="AP435" t="n">
        <v>1684</v>
      </c>
      <c r="AQ435" t="n">
        <v>1462</v>
      </c>
      <c r="AS435" t="n">
        <v>6804</v>
      </c>
      <c r="AT435" t="n">
        <v>2012</v>
      </c>
    </row>
    <row r="436">
      <c r="A436" t="inlineStr">
        <is>
          <t>Utility-scale solar</t>
        </is>
      </c>
      <c r="C436" t="inlineStr">
        <is>
          <t>Actual</t>
        </is>
      </c>
      <c r="D436" t="inlineStr">
        <is>
          <t>QQQQ</t>
        </is>
      </c>
      <c r="E436" t="inlineStr">
        <is>
          <t>Yes</t>
        </is>
      </c>
      <c r="U436" t="n">
        <v>107</v>
      </c>
      <c r="V436" t="n">
        <v>179</v>
      </c>
      <c r="W436" t="n">
        <v>260</v>
      </c>
      <c r="Y436" t="n">
        <v>724</v>
      </c>
      <c r="Z436" t="n">
        <v>195</v>
      </c>
      <c r="AA436" t="n">
        <v>295</v>
      </c>
      <c r="AB436" t="n">
        <v>293</v>
      </c>
      <c r="AD436" t="n">
        <v>978</v>
      </c>
      <c r="AE436" t="n">
        <v>275</v>
      </c>
      <c r="AF436" t="n">
        <v>462</v>
      </c>
      <c r="AG436" t="n">
        <v>769</v>
      </c>
      <c r="AI436" t="n">
        <v>1510</v>
      </c>
      <c r="AJ436" t="n">
        <v>364</v>
      </c>
      <c r="AK436" t="n">
        <v>620</v>
      </c>
      <c r="AL436" t="n">
        <v>651</v>
      </c>
      <c r="AN436" t="n">
        <v>2016</v>
      </c>
      <c r="AO436" t="n">
        <v>423</v>
      </c>
      <c r="AP436" t="n">
        <v>663</v>
      </c>
      <c r="AQ436" t="n">
        <v>773</v>
      </c>
      <c r="AS436" t="n">
        <v>2410</v>
      </c>
      <c r="AT436" t="n">
        <v>571</v>
      </c>
    </row>
    <row r="437">
      <c r="A437" t="inlineStr">
        <is>
          <t>Solar, storage and other</t>
        </is>
      </c>
      <c r="C437" t="inlineStr">
        <is>
          <t>Actual</t>
        </is>
      </c>
      <c r="D437" t="inlineStr">
        <is>
          <t>QQQQ</t>
        </is>
      </c>
      <c r="E437" t="inlineStr">
        <is>
          <t>Yes</t>
        </is>
      </c>
      <c r="T437" t="n">
        <v>53</v>
      </c>
    </row>
    <row r="438">
      <c r="A438" t="inlineStr">
        <is>
          <t>Distributed energy &amp; sustainable solutions</t>
        </is>
      </c>
      <c r="C438" t="inlineStr">
        <is>
          <t>Actual</t>
        </is>
      </c>
      <c r="D438" t="inlineStr">
        <is>
          <t>QQQQ</t>
        </is>
      </c>
      <c r="E438" t="inlineStr">
        <is>
          <t>Yes</t>
        </is>
      </c>
      <c r="AI438" t="n">
        <v>475</v>
      </c>
      <c r="AJ438" t="n">
        <v>170</v>
      </c>
      <c r="AK438" t="n">
        <v>268</v>
      </c>
      <c r="AL438" t="n">
        <v>258</v>
      </c>
      <c r="AN438" t="n">
        <v>861</v>
      </c>
      <c r="AO438" t="n">
        <v>172</v>
      </c>
      <c r="AP438" t="n">
        <v>270</v>
      </c>
      <c r="AQ438" t="n">
        <v>266</v>
      </c>
      <c r="AS438" t="n">
        <v>889</v>
      </c>
      <c r="AT438" t="n">
        <v>193</v>
      </c>
    </row>
    <row r="439">
      <c r="A439" t="inlineStr">
        <is>
          <t>Corporate and other</t>
        </is>
      </c>
      <c r="C439" t="inlineStr">
        <is>
          <t>Actual</t>
        </is>
      </c>
      <c r="D439" t="inlineStr">
        <is>
          <t>QQQQ</t>
        </is>
      </c>
      <c r="E439" t="inlineStr">
        <is>
          <t>Yes</t>
        </is>
      </c>
      <c r="K439" t="n">
        <v>55</v>
      </c>
      <c r="L439" t="n">
        <v>59</v>
      </c>
      <c r="M439" t="n">
        <v>87</v>
      </c>
      <c r="O439" t="n">
        <v>264</v>
      </c>
      <c r="P439" t="n">
        <v>29</v>
      </c>
      <c r="Q439" t="n">
        <v>52</v>
      </c>
    </row>
    <row r="440">
      <c r="A440" t="inlineStr">
        <is>
          <t>Other</t>
        </is>
      </c>
      <c r="C440" t="inlineStr">
        <is>
          <t>Actual</t>
        </is>
      </c>
      <c r="D440" t="inlineStr">
        <is>
          <t>QQQQ</t>
        </is>
      </c>
      <c r="E440" t="inlineStr">
        <is>
          <t>Yes</t>
        </is>
      </c>
      <c r="F440" t="n">
        <v>52</v>
      </c>
      <c r="G440" t="n">
        <v>160</v>
      </c>
      <c r="H440" t="n">
        <v>203</v>
      </c>
    </row>
    <row r="441">
      <c r="A441" t="inlineStr">
        <is>
          <t>Co-generation</t>
        </is>
      </c>
      <c r="C441" t="inlineStr">
        <is>
          <t>Actual</t>
        </is>
      </c>
      <c r="D441" t="inlineStr">
        <is>
          <t>QQQQ</t>
        </is>
      </c>
      <c r="E441" t="inlineStr">
        <is>
          <t>Yes</t>
        </is>
      </c>
      <c r="J441" t="n">
        <v>580</v>
      </c>
    </row>
    <row r="442">
      <c r="A442" t="inlineStr">
        <is>
          <t>Attributable to unit-holders</t>
        </is>
      </c>
      <c r="C442" t="inlineStr">
        <is>
          <t>Actual</t>
        </is>
      </c>
      <c r="D442" t="inlineStr">
        <is>
          <t>QQQQ</t>
        </is>
      </c>
      <c r="E442" t="inlineStr">
        <is>
          <t>Yes</t>
        </is>
      </c>
      <c r="F442" t="n">
        <v>6516</v>
      </c>
      <c r="G442" t="n">
        <v>7199</v>
      </c>
      <c r="H442" t="n">
        <v>5459</v>
      </c>
      <c r="J442" t="n">
        <v>25543</v>
      </c>
      <c r="K442" t="n">
        <v>5477</v>
      </c>
      <c r="L442" t="n">
        <v>6342</v>
      </c>
      <c r="M442" t="n">
        <v>5212</v>
      </c>
      <c r="O442" t="n">
        <v>22898</v>
      </c>
      <c r="P442" t="n">
        <v>5992</v>
      </c>
      <c r="Q442" t="n">
        <v>6402</v>
      </c>
      <c r="R442" t="n">
        <v>5053</v>
      </c>
      <c r="T442" t="n">
        <v>23251</v>
      </c>
      <c r="U442" t="n">
        <v>6351</v>
      </c>
      <c r="V442" t="n">
        <v>6935</v>
      </c>
      <c r="W442" t="n">
        <v>5956</v>
      </c>
      <c r="Y442" t="n">
        <v>25844</v>
      </c>
      <c r="Z442" t="n">
        <v>6776</v>
      </c>
      <c r="AA442" t="n">
        <v>7109</v>
      </c>
      <c r="AB442" t="n">
        <v>5821</v>
      </c>
      <c r="AD442" t="n">
        <v>26189</v>
      </c>
      <c r="AE442" t="n">
        <v>6717</v>
      </c>
      <c r="AF442" t="n">
        <v>7309</v>
      </c>
      <c r="AG442" t="n">
        <v>6618</v>
      </c>
      <c r="AI442" t="n">
        <v>27998</v>
      </c>
      <c r="AJ442" t="n">
        <v>7602</v>
      </c>
      <c r="AK442" t="n">
        <v>8356</v>
      </c>
      <c r="AL442" t="n">
        <v>6697</v>
      </c>
      <c r="AN442" t="n">
        <v>29852</v>
      </c>
      <c r="AO442" t="n">
        <v>7414</v>
      </c>
      <c r="AP442" t="n">
        <v>8152</v>
      </c>
      <c r="AQ442" t="n">
        <v>6905</v>
      </c>
      <c r="AS442" t="n">
        <v>30126</v>
      </c>
      <c r="AT442" t="n">
        <v>7874</v>
      </c>
    </row>
    <row r="443">
      <c r="A443" t="inlineStr">
        <is>
          <t>Attributable to unit-holders-c</t>
        </is>
      </c>
      <c r="F443">
        <f>SUM(F434:F441)</f>
        <v/>
      </c>
      <c r="G443">
        <f>SUM(G434:G441)</f>
        <v/>
      </c>
      <c r="H443">
        <f>SUM(H434:H441)</f>
        <v/>
      </c>
      <c r="J443">
        <f>SUM(J434:J441)</f>
        <v/>
      </c>
      <c r="K443">
        <f>SUM(K434:K441)</f>
        <v/>
      </c>
      <c r="L443">
        <f>SUM(L434:L441)</f>
        <v/>
      </c>
      <c r="M443">
        <f>SUM(M434:M441)</f>
        <v/>
      </c>
      <c r="O443">
        <f>SUM(O434:O441)</f>
        <v/>
      </c>
      <c r="P443">
        <f>SUM(P434:P441)</f>
        <v/>
      </c>
      <c r="Q443">
        <f>SUM(Q434:Q441)</f>
        <v/>
      </c>
      <c r="R443">
        <f>SUM(R434:R441)</f>
        <v/>
      </c>
      <c r="T443">
        <f>SUM(T434:T441)</f>
        <v/>
      </c>
      <c r="U443">
        <f>SUM(U434:U441)</f>
        <v/>
      </c>
      <c r="V443">
        <f>SUM(V434:V441)</f>
        <v/>
      </c>
      <c r="W443">
        <f>SUM(W434:W441)</f>
        <v/>
      </c>
      <c r="Y443">
        <f>SUM(Y434:Y441)</f>
        <v/>
      </c>
      <c r="Z443">
        <f>SUM(Z434:Z441)</f>
        <v/>
      </c>
      <c r="AA443">
        <f>SUM(AA434:AA441)</f>
        <v/>
      </c>
      <c r="AB443">
        <f>SUM(AB434:AB441)</f>
        <v/>
      </c>
      <c r="AD443">
        <f>SUM(AD434:AD441)</f>
        <v/>
      </c>
      <c r="AE443">
        <f>SUM(AE434:AE441)</f>
        <v/>
      </c>
      <c r="AF443">
        <f>SUM(AF434:AF441)</f>
        <v/>
      </c>
      <c r="AG443">
        <f>SUM(AG434:AG441)</f>
        <v/>
      </c>
      <c r="AI443">
        <f>SUM(AI434:AI441)</f>
        <v/>
      </c>
      <c r="AJ443">
        <f>SUM(AJ434:AJ441)</f>
        <v/>
      </c>
      <c r="AK443">
        <f>SUM(AK434:AK441)</f>
        <v/>
      </c>
      <c r="AL443">
        <f>SUM(AL434:AL441)</f>
        <v/>
      </c>
      <c r="AN443">
        <f>SUM(AN434:AN441)</f>
        <v/>
      </c>
      <c r="AO443">
        <f>SUM(AO434:AO441)</f>
        <v/>
      </c>
      <c r="AP443">
        <f>SUM(AP434:AP441)</f>
        <v/>
      </c>
      <c r="AQ443">
        <f>SUM(AQ434:AQ441)</f>
        <v/>
      </c>
      <c r="AS443">
        <f>SUM(AS434:AS441)</f>
        <v/>
      </c>
      <c r="AT443">
        <f>SUM(AT434:AT441)</f>
        <v/>
      </c>
    </row>
    <row r="444">
      <c r="A444" t="inlineStr">
        <is>
          <t>Sum check</t>
        </is>
      </c>
      <c r="F444">
        <f>F442-F443</f>
        <v/>
      </c>
      <c r="G444">
        <f>G442-G443</f>
        <v/>
      </c>
      <c r="H444">
        <f>H442-H443</f>
        <v/>
      </c>
      <c r="J444">
        <f>J442-J443</f>
        <v/>
      </c>
      <c r="K444">
        <f>K442-K443</f>
        <v/>
      </c>
      <c r="L444">
        <f>L442-L443</f>
        <v/>
      </c>
      <c r="M444">
        <f>M442-M443</f>
        <v/>
      </c>
      <c r="O444">
        <f>O442-O443</f>
        <v/>
      </c>
      <c r="P444">
        <f>P442-P443</f>
        <v/>
      </c>
      <c r="Q444">
        <f>Q442-Q443</f>
        <v/>
      </c>
      <c r="R444">
        <f>R442-R443</f>
        <v/>
      </c>
      <c r="T444">
        <f>T442-T443</f>
        <v/>
      </c>
      <c r="U444">
        <f>U442-U443</f>
        <v/>
      </c>
      <c r="V444">
        <f>V442-V443</f>
        <v/>
      </c>
      <c r="W444">
        <f>W442-W443</f>
        <v/>
      </c>
      <c r="Y444">
        <f>Y442-Y443</f>
        <v/>
      </c>
      <c r="Z444">
        <f>Z442-Z443</f>
        <v/>
      </c>
      <c r="AA444">
        <f>AA442-AA443</f>
        <v/>
      </c>
      <c r="AB444">
        <f>AB442-AB443</f>
        <v/>
      </c>
      <c r="AD444">
        <f>AD442-AD443</f>
        <v/>
      </c>
      <c r="AE444">
        <f>AE442-AE443</f>
        <v/>
      </c>
      <c r="AF444">
        <f>AF442-AF443</f>
        <v/>
      </c>
      <c r="AG444">
        <f>AG442-AG443</f>
        <v/>
      </c>
      <c r="AI444">
        <f>AI442-AI443</f>
        <v/>
      </c>
      <c r="AJ444">
        <f>AJ442-AJ443</f>
        <v/>
      </c>
      <c r="AK444">
        <f>AK442-AK443</f>
        <v/>
      </c>
      <c r="AL444">
        <f>AL442-AL443</f>
        <v/>
      </c>
      <c r="AN444">
        <f>AN442-AN443</f>
        <v/>
      </c>
      <c r="AO444">
        <f>AO442-AO443</f>
        <v/>
      </c>
      <c r="AP444">
        <f>AP442-AP443</f>
        <v/>
      </c>
      <c r="AQ444">
        <f>AQ442-AQ443</f>
        <v/>
      </c>
      <c r="AS444">
        <f>AS442-AS443</f>
        <v/>
      </c>
      <c r="AT444">
        <f>AT442-AT443</f>
        <v/>
      </c>
    </row>
    <row r="446">
      <c r="A446" t="inlineStr">
        <is>
          <t>FFO</t>
        </is>
      </c>
    </row>
    <row r="447">
      <c r="A447" t="inlineStr">
        <is>
          <t>Hydroelectric</t>
        </is>
      </c>
      <c r="C447" t="inlineStr">
        <is>
          <t>Million</t>
        </is>
      </c>
      <c r="D447" t="inlineStr">
        <is>
          <t>QQQQ</t>
        </is>
      </c>
      <c r="E447" t="inlineStr">
        <is>
          <t>Yes</t>
        </is>
      </c>
      <c r="F447" t="n">
        <v>363</v>
      </c>
      <c r="G447" t="n">
        <v>360</v>
      </c>
      <c r="H447" t="n">
        <v>257</v>
      </c>
      <c r="J447" t="n">
        <v>526</v>
      </c>
      <c r="K447" t="n">
        <v>212</v>
      </c>
      <c r="L447" t="n">
        <v>133</v>
      </c>
      <c r="M447" t="n">
        <v>82</v>
      </c>
      <c r="O447" t="n">
        <v>511</v>
      </c>
      <c r="P447" t="n">
        <v>191</v>
      </c>
      <c r="Q447" t="n">
        <v>218</v>
      </c>
      <c r="R447" t="n">
        <v>132</v>
      </c>
      <c r="T447" t="n">
        <v>686</v>
      </c>
      <c r="U447" t="n">
        <v>208</v>
      </c>
      <c r="V447" t="n">
        <v>181</v>
      </c>
      <c r="W447" t="n">
        <v>104</v>
      </c>
      <c r="Y447" t="n">
        <v>671</v>
      </c>
      <c r="Z447" t="n">
        <v>218</v>
      </c>
      <c r="AA447" t="n">
        <v>226</v>
      </c>
      <c r="AB447" t="n">
        <v>125</v>
      </c>
      <c r="AD447" t="n">
        <v>720</v>
      </c>
      <c r="AE447" t="n">
        <v>222</v>
      </c>
      <c r="AF447" t="n">
        <v>193</v>
      </c>
      <c r="AG447" t="n">
        <v>113</v>
      </c>
      <c r="AI447" t="n">
        <v>662</v>
      </c>
      <c r="AJ447" t="n">
        <v>170</v>
      </c>
      <c r="AK447" t="n">
        <v>154</v>
      </c>
      <c r="AL447" t="n">
        <v>142</v>
      </c>
      <c r="AN447" t="n">
        <v>639</v>
      </c>
      <c r="AO447" t="n">
        <v>164</v>
      </c>
      <c r="AP447" t="n">
        <v>205</v>
      </c>
      <c r="AQ447" t="n">
        <v>130</v>
      </c>
      <c r="AS447" t="n">
        <v>667</v>
      </c>
      <c r="AT447" t="n">
        <v>219</v>
      </c>
    </row>
    <row r="448">
      <c r="A448" t="inlineStr">
        <is>
          <t>Wind</t>
        </is>
      </c>
      <c r="C448" t="inlineStr">
        <is>
          <t>Million</t>
        </is>
      </c>
      <c r="D448" t="inlineStr">
        <is>
          <t>QQQQ</t>
        </is>
      </c>
      <c r="E448" t="inlineStr">
        <is>
          <t>Yes</t>
        </is>
      </c>
      <c r="F448" t="n">
        <v>100</v>
      </c>
      <c r="G448" t="n">
        <v>102</v>
      </c>
      <c r="H448" t="n">
        <v>70</v>
      </c>
      <c r="J448" t="n">
        <v>113</v>
      </c>
      <c r="K448" t="n">
        <v>28</v>
      </c>
      <c r="L448" t="n">
        <v>28</v>
      </c>
      <c r="M448" t="n">
        <v>18</v>
      </c>
      <c r="O448" t="n">
        <v>98</v>
      </c>
      <c r="P448" t="n">
        <v>30</v>
      </c>
      <c r="Q448" t="n">
        <v>24</v>
      </c>
      <c r="R448" t="n">
        <v>18</v>
      </c>
      <c r="T448" t="n">
        <v>105</v>
      </c>
      <c r="U448" t="n">
        <v>37</v>
      </c>
      <c r="V448" t="n">
        <v>34</v>
      </c>
      <c r="W448" t="n">
        <v>29</v>
      </c>
      <c r="Y448" t="n">
        <v>160</v>
      </c>
      <c r="Z448" t="n">
        <v>49</v>
      </c>
      <c r="AA448" t="n">
        <v>39</v>
      </c>
      <c r="AB448" t="n">
        <v>36</v>
      </c>
      <c r="AD448" t="n">
        <v>171</v>
      </c>
      <c r="AE448" t="n">
        <v>44</v>
      </c>
      <c r="AF448" t="n">
        <v>48</v>
      </c>
      <c r="AG448" t="n">
        <v>50</v>
      </c>
      <c r="AI448" t="n">
        <v>237</v>
      </c>
      <c r="AJ448" t="n">
        <v>128</v>
      </c>
      <c r="AK448" t="n">
        <v>125</v>
      </c>
      <c r="AL448" t="n">
        <v>69</v>
      </c>
      <c r="AN448" t="n">
        <v>396</v>
      </c>
      <c r="AO448" t="n">
        <v>92</v>
      </c>
      <c r="AP448" t="n">
        <v>76</v>
      </c>
      <c r="AQ448" t="n">
        <v>61</v>
      </c>
      <c r="AS448" t="n">
        <v>326</v>
      </c>
      <c r="AT448" t="n">
        <v>79</v>
      </c>
    </row>
    <row r="449">
      <c r="A449" t="inlineStr">
        <is>
          <t>Utility scale solar</t>
        </is>
      </c>
      <c r="C449" t="inlineStr">
        <is>
          <t>Million</t>
        </is>
      </c>
      <c r="D449" t="inlineStr">
        <is>
          <t>QQQQ</t>
        </is>
      </c>
      <c r="E449" t="inlineStr">
        <is>
          <t>Yes</t>
        </is>
      </c>
      <c r="U449" t="n">
        <v>10</v>
      </c>
      <c r="V449" t="n">
        <v>16</v>
      </c>
      <c r="W449" t="n">
        <v>31</v>
      </c>
      <c r="Y449" t="n">
        <v>72</v>
      </c>
      <c r="Z449" t="n">
        <v>18</v>
      </c>
      <c r="AA449" t="n">
        <v>27</v>
      </c>
      <c r="AB449" t="n">
        <v>36</v>
      </c>
      <c r="AD449" t="n">
        <v>103</v>
      </c>
      <c r="AE449" t="n">
        <v>18</v>
      </c>
      <c r="AF449" t="n">
        <v>37</v>
      </c>
      <c r="AG449" t="n">
        <v>76</v>
      </c>
      <c r="AI449" t="n">
        <v>139</v>
      </c>
      <c r="AJ449" t="n">
        <v>30</v>
      </c>
      <c r="AK449" t="n">
        <v>53</v>
      </c>
      <c r="AL449" t="n">
        <v>61</v>
      </c>
      <c r="AN449" t="n">
        <v>185</v>
      </c>
      <c r="AO449" t="n">
        <v>64</v>
      </c>
      <c r="AP449" t="n">
        <v>74</v>
      </c>
      <c r="AQ449" t="n">
        <v>86</v>
      </c>
      <c r="AS449" t="n">
        <v>253</v>
      </c>
      <c r="AT449" t="n">
        <v>40</v>
      </c>
    </row>
    <row r="450">
      <c r="A450" t="inlineStr">
        <is>
          <t>Energy transition</t>
        </is>
      </c>
      <c r="C450" t="inlineStr">
        <is>
          <t>Million</t>
        </is>
      </c>
      <c r="D450" t="inlineStr">
        <is>
          <t>QQQQ</t>
        </is>
      </c>
      <c r="E450" t="inlineStr">
        <is>
          <t>Yes</t>
        </is>
      </c>
      <c r="AI450" t="n">
        <v>103</v>
      </c>
      <c r="AJ450" t="n">
        <v>33</v>
      </c>
      <c r="AK450" t="n">
        <v>44</v>
      </c>
      <c r="AL450" t="n">
        <v>48</v>
      </c>
      <c r="AN450" t="n">
        <v>162</v>
      </c>
      <c r="AO450" t="n">
        <v>47</v>
      </c>
      <c r="AP450" t="n">
        <v>38</v>
      </c>
    </row>
    <row r="451">
      <c r="A451" t="inlineStr">
        <is>
          <t>Corporate</t>
        </is>
      </c>
      <c r="C451" t="inlineStr">
        <is>
          <t>Million</t>
        </is>
      </c>
      <c r="D451" t="inlineStr">
        <is>
          <t>QQQQ</t>
        </is>
      </c>
      <c r="E451" t="inlineStr">
        <is>
          <t>Yes</t>
        </is>
      </c>
      <c r="J451" t="n">
        <v>-178</v>
      </c>
      <c r="T451" t="n">
        <v>-231</v>
      </c>
      <c r="U451" t="n">
        <v>-67</v>
      </c>
      <c r="V451" t="n">
        <v>-66</v>
      </c>
      <c r="W451" t="n">
        <v>-70</v>
      </c>
      <c r="Y451" t="n">
        <v>-259</v>
      </c>
      <c r="Z451" t="n">
        <v>-65</v>
      </c>
      <c r="AA451" t="n">
        <v>-69</v>
      </c>
      <c r="AB451" t="n">
        <v>-70</v>
      </c>
      <c r="AD451" t="n">
        <v>-260</v>
      </c>
      <c r="AE451" t="n">
        <v>-73</v>
      </c>
      <c r="AF451" t="n">
        <v>-54</v>
      </c>
      <c r="AG451" t="n">
        <v>-84</v>
      </c>
      <c r="AI451" t="n">
        <v>-334</v>
      </c>
      <c r="AJ451" t="n">
        <v>-119</v>
      </c>
      <c r="AK451" t="n">
        <v>-108</v>
      </c>
      <c r="AL451" t="n">
        <v>-110</v>
      </c>
      <c r="AN451" t="n">
        <v>-448</v>
      </c>
      <c r="AO451" t="n">
        <v>-124</v>
      </c>
      <c r="AP451" t="n">
        <v>-99</v>
      </c>
      <c r="AQ451" t="n">
        <v>-77</v>
      </c>
      <c r="AS451" t="n">
        <v>-395</v>
      </c>
      <c r="AT451" t="n">
        <v>-106</v>
      </c>
    </row>
    <row r="452">
      <c r="A452" t="inlineStr">
        <is>
          <t>Corporate and other</t>
        </is>
      </c>
      <c r="C452" t="inlineStr">
        <is>
          <t>Million</t>
        </is>
      </c>
      <c r="D452" t="inlineStr">
        <is>
          <t>QQQQ</t>
        </is>
      </c>
      <c r="E452" t="inlineStr">
        <is>
          <t>Yes</t>
        </is>
      </c>
      <c r="K452" t="n">
        <v>-53</v>
      </c>
      <c r="L452" t="n">
        <v>-56</v>
      </c>
      <c r="M452" t="n">
        <v>-27</v>
      </c>
      <c r="O452" t="n">
        <v>-190</v>
      </c>
      <c r="P452" t="n">
        <v>-55</v>
      </c>
      <c r="Q452" t="n">
        <v>-61</v>
      </c>
      <c r="R452" t="n">
        <v>-62</v>
      </c>
    </row>
    <row r="453">
      <c r="A453" t="inlineStr">
        <is>
          <t>Storage and other</t>
        </is>
      </c>
      <c r="C453" t="inlineStr">
        <is>
          <t>Million</t>
        </is>
      </c>
      <c r="D453" t="inlineStr">
        <is>
          <t>QQQQ</t>
        </is>
      </c>
      <c r="E453" t="inlineStr">
        <is>
          <t>Yes</t>
        </is>
      </c>
      <c r="R453" t="n">
        <v>3</v>
      </c>
      <c r="U453" t="n">
        <v>5</v>
      </c>
      <c r="V453" t="n">
        <v>7</v>
      </c>
      <c r="W453" t="n">
        <v>11</v>
      </c>
      <c r="Y453" t="n">
        <v>32</v>
      </c>
      <c r="Z453" t="n">
        <v>7</v>
      </c>
      <c r="AA453" t="n">
        <v>7</v>
      </c>
      <c r="AB453" t="n">
        <v>6</v>
      </c>
      <c r="AD453" t="n">
        <v>27</v>
      </c>
      <c r="AE453" t="n">
        <v>6</v>
      </c>
      <c r="AF453" t="n">
        <v>8</v>
      </c>
      <c r="AG453" t="n">
        <v>2</v>
      </c>
    </row>
    <row r="454">
      <c r="A454" t="inlineStr">
        <is>
          <t>Solar, storage and other</t>
        </is>
      </c>
      <c r="C454" t="inlineStr">
        <is>
          <t>Million</t>
        </is>
      </c>
      <c r="D454" t="inlineStr">
        <is>
          <t>QQQQ</t>
        </is>
      </c>
      <c r="E454" t="inlineStr">
        <is>
          <t>Yes</t>
        </is>
      </c>
      <c r="T454" t="n">
        <v>21</v>
      </c>
    </row>
    <row r="455">
      <c r="A455" t="inlineStr">
        <is>
          <t>Distributable energy and sustainable solutions</t>
        </is>
      </c>
      <c r="C455" t="inlineStr">
        <is>
          <t>Million</t>
        </is>
      </c>
      <c r="D455" t="inlineStr">
        <is>
          <t>QQQQ</t>
        </is>
      </c>
      <c r="E455" t="inlineStr">
        <is>
          <t>Yes</t>
        </is>
      </c>
      <c r="AQ455" t="n">
        <v>43</v>
      </c>
      <c r="AS455" t="n">
        <v>154</v>
      </c>
      <c r="AT455" t="n">
        <v>43</v>
      </c>
    </row>
    <row r="456">
      <c r="A456" t="inlineStr">
        <is>
          <t>Co-generation</t>
        </is>
      </c>
      <c r="C456" t="inlineStr">
        <is>
          <t>Million</t>
        </is>
      </c>
      <c r="D456" t="inlineStr">
        <is>
          <t>QQQQ</t>
        </is>
      </c>
      <c r="E456" t="inlineStr">
        <is>
          <t>Yes</t>
        </is>
      </c>
      <c r="J456" t="n">
        <v>6</v>
      </c>
    </row>
    <row r="457">
      <c r="A457" t="inlineStr">
        <is>
          <t>Other</t>
        </is>
      </c>
      <c r="C457" t="inlineStr">
        <is>
          <t>Million</t>
        </is>
      </c>
      <c r="D457" t="inlineStr">
        <is>
          <t>QQQQ</t>
        </is>
      </c>
      <c r="E457" t="inlineStr">
        <is>
          <t>Yes</t>
        </is>
      </c>
      <c r="F457" t="n">
        <v>9</v>
      </c>
      <c r="G457" t="n">
        <v>11</v>
      </c>
      <c r="H457" t="n">
        <v>10</v>
      </c>
    </row>
    <row r="458">
      <c r="A458" t="inlineStr">
        <is>
          <t>Attributable to unit-holders</t>
        </is>
      </c>
      <c r="C458" t="inlineStr">
        <is>
          <t>Million</t>
        </is>
      </c>
      <c r="D458" t="inlineStr">
        <is>
          <t>QQQQ</t>
        </is>
      </c>
      <c r="E458" t="inlineStr">
        <is>
          <t>Yes</t>
        </is>
      </c>
      <c r="F458" t="n">
        <v>472</v>
      </c>
      <c r="G458" t="n">
        <v>473</v>
      </c>
      <c r="H458" t="n">
        <v>337</v>
      </c>
      <c r="J458" t="n">
        <v>467</v>
      </c>
      <c r="K458" t="n">
        <v>187</v>
      </c>
      <c r="L458" t="n">
        <v>105</v>
      </c>
      <c r="M458" t="n">
        <v>73</v>
      </c>
      <c r="O458" t="n">
        <v>419</v>
      </c>
      <c r="P458" t="n">
        <v>166</v>
      </c>
      <c r="Q458" t="n">
        <v>181</v>
      </c>
      <c r="R458" t="n">
        <v>91</v>
      </c>
      <c r="T458" t="n">
        <v>581</v>
      </c>
      <c r="U458" t="n">
        <v>193</v>
      </c>
      <c r="V458" t="n">
        <v>172</v>
      </c>
      <c r="W458" t="n">
        <v>105</v>
      </c>
      <c r="Y458" t="n">
        <v>676</v>
      </c>
      <c r="Z458" t="n">
        <v>227</v>
      </c>
      <c r="AA458" t="n">
        <v>230</v>
      </c>
      <c r="AB458" t="n">
        <v>133</v>
      </c>
      <c r="AD458" t="n">
        <v>761</v>
      </c>
      <c r="AE458" t="n">
        <v>217</v>
      </c>
      <c r="AF458" t="n">
        <v>232</v>
      </c>
      <c r="AG458" t="n">
        <v>157</v>
      </c>
      <c r="AI458" t="n">
        <v>807</v>
      </c>
      <c r="AJ458" t="n">
        <v>242</v>
      </c>
      <c r="AK458" t="n">
        <v>268</v>
      </c>
      <c r="AL458" t="n">
        <v>210</v>
      </c>
      <c r="AN458" t="n">
        <v>934</v>
      </c>
      <c r="AO458" t="n">
        <v>243</v>
      </c>
      <c r="AP458" t="n">
        <v>294</v>
      </c>
      <c r="AQ458" t="n">
        <v>243</v>
      </c>
      <c r="AS458" t="n">
        <v>1005</v>
      </c>
      <c r="AT458" t="n">
        <v>275</v>
      </c>
    </row>
    <row r="459">
      <c r="A459" t="inlineStr">
        <is>
          <t>Attributable to unit-holders-c</t>
        </is>
      </c>
      <c r="F459">
        <f>SUM(F447:F457)</f>
        <v/>
      </c>
      <c r="G459">
        <f>SUM(G447:G457)</f>
        <v/>
      </c>
      <c r="H459">
        <f>SUM(H447:H457)</f>
        <v/>
      </c>
      <c r="J459">
        <f>SUM(J447:J457)</f>
        <v/>
      </c>
      <c r="K459">
        <f>SUM(K447:K457)</f>
        <v/>
      </c>
      <c r="L459">
        <f>SUM(L447:L457)</f>
        <v/>
      </c>
      <c r="M459">
        <f>SUM(M447:M457)</f>
        <v/>
      </c>
      <c r="O459">
        <f>SUM(O447:O457)</f>
        <v/>
      </c>
      <c r="P459">
        <f>SUM(P447:P457)</f>
        <v/>
      </c>
      <c r="Q459">
        <f>SUM(Q447:Q457)</f>
        <v/>
      </c>
      <c r="R459">
        <f>SUM(R447:R457)</f>
        <v/>
      </c>
      <c r="T459">
        <f>SUM(T447:T457)</f>
        <v/>
      </c>
      <c r="U459">
        <f>SUM(U447:U457)</f>
        <v/>
      </c>
      <c r="V459">
        <f>SUM(V447:V457)</f>
        <v/>
      </c>
      <c r="W459">
        <f>SUM(W447:W457)</f>
        <v/>
      </c>
      <c r="Y459">
        <f>SUM(Y447:Y457)</f>
        <v/>
      </c>
      <c r="Z459">
        <f>SUM(Z447:Z457)</f>
        <v/>
      </c>
      <c r="AA459">
        <f>SUM(AA447:AA457)</f>
        <v/>
      </c>
      <c r="AB459">
        <f>SUM(AB447:AB457)</f>
        <v/>
      </c>
      <c r="AD459">
        <f>SUM(AD447:AD457)</f>
        <v/>
      </c>
      <c r="AE459">
        <f>SUM(AE447:AE457)</f>
        <v/>
      </c>
      <c r="AF459">
        <f>SUM(AF447:AF457)</f>
        <v/>
      </c>
      <c r="AG459">
        <f>SUM(AG447:AG457)</f>
        <v/>
      </c>
      <c r="AI459">
        <f>SUM(AI447:AI457)</f>
        <v/>
      </c>
      <c r="AJ459">
        <f>SUM(AJ447:AJ457)</f>
        <v/>
      </c>
      <c r="AK459">
        <f>SUM(AK447:AK457)</f>
        <v/>
      </c>
      <c r="AL459">
        <f>SUM(AL447:AL457)</f>
        <v/>
      </c>
      <c r="AN459">
        <f>SUM(AN447:AN457)</f>
        <v/>
      </c>
      <c r="AO459">
        <f>SUM(AO447:AO457)</f>
        <v/>
      </c>
      <c r="AP459">
        <f>SUM(AP447:AP457)</f>
        <v/>
      </c>
      <c r="AQ459">
        <f>SUM(AQ447:AQ457)</f>
        <v/>
      </c>
      <c r="AS459">
        <f>SUM(AS447:AS457)</f>
        <v/>
      </c>
      <c r="AT459">
        <f>SUM(AT447:AT457)</f>
        <v/>
      </c>
    </row>
    <row r="460">
      <c r="A460" t="inlineStr">
        <is>
          <t>Sum check</t>
        </is>
      </c>
      <c r="F460">
        <f>F458-F459</f>
        <v/>
      </c>
      <c r="G460">
        <f>G458-G459</f>
        <v/>
      </c>
      <c r="H460">
        <f>H458-H459</f>
        <v/>
      </c>
      <c r="J460">
        <f>J458-J459</f>
        <v/>
      </c>
      <c r="K460">
        <f>K458-K459</f>
        <v/>
      </c>
      <c r="L460">
        <f>L458-L459</f>
        <v/>
      </c>
      <c r="M460">
        <f>M458-M459</f>
        <v/>
      </c>
      <c r="O460">
        <f>O458-O459</f>
        <v/>
      </c>
      <c r="P460">
        <f>P458-P459</f>
        <v/>
      </c>
      <c r="Q460">
        <f>Q458-Q459</f>
        <v/>
      </c>
      <c r="R460">
        <f>R458-R459</f>
        <v/>
      </c>
      <c r="T460">
        <f>T458-T459</f>
        <v/>
      </c>
      <c r="U460">
        <f>U458-U459</f>
        <v/>
      </c>
      <c r="V460">
        <f>V458-V459</f>
        <v/>
      </c>
      <c r="W460">
        <f>W458-W459</f>
        <v/>
      </c>
      <c r="Y460">
        <f>Y458-Y459</f>
        <v/>
      </c>
      <c r="Z460">
        <f>Z458-Z459</f>
        <v/>
      </c>
      <c r="AA460">
        <f>AA458-AA459</f>
        <v/>
      </c>
      <c r="AB460">
        <f>AB458-AB459</f>
        <v/>
      </c>
      <c r="AD460">
        <f>AD458-AD459</f>
        <v/>
      </c>
      <c r="AE460">
        <f>AE458-AE459</f>
        <v/>
      </c>
      <c r="AF460">
        <f>AF458-AF459</f>
        <v/>
      </c>
      <c r="AG460">
        <f>AG458-AG459</f>
        <v/>
      </c>
      <c r="AI460">
        <f>AI458-AI459</f>
        <v/>
      </c>
      <c r="AJ460">
        <f>AJ458-AJ459</f>
        <v/>
      </c>
      <c r="AK460">
        <f>AK458-AK459</f>
        <v/>
      </c>
      <c r="AL460">
        <f>AL458-AL459</f>
        <v/>
      </c>
      <c r="AN460">
        <f>AN458-AN459</f>
        <v/>
      </c>
      <c r="AO460">
        <f>AO458-AO459</f>
        <v/>
      </c>
      <c r="AP460">
        <f>AP458-AP459</f>
        <v/>
      </c>
      <c r="AQ460">
        <f>AQ458-AQ459</f>
        <v/>
      </c>
      <c r="AS460">
        <f>AS458-AS459</f>
        <v/>
      </c>
      <c r="AT460">
        <f>AT458-AT459</f>
        <v/>
      </c>
    </row>
    <row r="462">
      <c r="A462" t="inlineStr">
        <is>
          <t>Direct operating costs</t>
        </is>
      </c>
      <c r="C462" t="inlineStr">
        <is>
          <t>Million</t>
        </is>
      </c>
      <c r="D462" t="inlineStr">
        <is>
          <t>QQQQ</t>
        </is>
      </c>
      <c r="E462" t="inlineStr">
        <is>
          <t>Yes</t>
        </is>
      </c>
      <c r="F462" t="n">
        <v>-134</v>
      </c>
      <c r="G462" t="n">
        <v>-134</v>
      </c>
      <c r="H462" t="n">
        <v>-142</v>
      </c>
    </row>
    <row r="463">
      <c r="A463" t="inlineStr">
        <is>
          <t>Interest expense and other</t>
        </is>
      </c>
      <c r="C463" t="inlineStr">
        <is>
          <t>Million</t>
        </is>
      </c>
      <c r="D463" t="inlineStr">
        <is>
          <t>QQQQ</t>
        </is>
      </c>
      <c r="E463" t="inlineStr">
        <is>
          <t>Yes</t>
        </is>
      </c>
      <c r="F463" t="n">
        <v>-124</v>
      </c>
      <c r="G463" t="n">
        <v>-132</v>
      </c>
      <c r="H463" t="n">
        <v>-107</v>
      </c>
    </row>
    <row r="464">
      <c r="A464" t="inlineStr">
        <is>
          <t>Total</t>
        </is>
      </c>
      <c r="C464" t="inlineStr">
        <is>
          <t>Million</t>
        </is>
      </c>
      <c r="D464" t="inlineStr">
        <is>
          <t>QQQQ</t>
        </is>
      </c>
      <c r="E464" t="inlineStr">
        <is>
          <t>Yes</t>
        </is>
      </c>
      <c r="F464" t="n">
        <v>214</v>
      </c>
      <c r="G464" t="n">
        <v>207</v>
      </c>
      <c r="H464" t="n">
        <v>88</v>
      </c>
    </row>
    <row r="465">
      <c r="A465" t="inlineStr">
        <is>
          <t>Total-c</t>
        </is>
      </c>
      <c r="F465">
        <f>SUM(F458,F462:F463)</f>
        <v/>
      </c>
      <c r="G465">
        <f>SUM(G458,G462:G463)</f>
        <v/>
      </c>
      <c r="H465">
        <f>SUM(H458,H462:H463)</f>
        <v/>
      </c>
    </row>
    <row r="466">
      <c r="A466" t="inlineStr">
        <is>
          <t>Sum check</t>
        </is>
      </c>
      <c r="F466">
        <f>F464-F465</f>
        <v/>
      </c>
      <c r="G466">
        <f>G464-G465</f>
        <v/>
      </c>
      <c r="H466">
        <f>H464-H465</f>
        <v/>
      </c>
    </row>
    <row r="468">
      <c r="A468" t="inlineStr">
        <is>
          <t>Non-controlling interests and other</t>
        </is>
      </c>
      <c r="C468" t="inlineStr">
        <is>
          <t>Million</t>
        </is>
      </c>
      <c r="D468" t="inlineStr">
        <is>
          <t>QQQQ</t>
        </is>
      </c>
      <c r="E468" t="inlineStr">
        <is>
          <t>Yes</t>
        </is>
      </c>
      <c r="J468" t="n">
        <v>-195</v>
      </c>
      <c r="K468" t="n">
        <v>-73</v>
      </c>
      <c r="L468" t="n">
        <v>-43</v>
      </c>
      <c r="M468" t="n">
        <v>-31</v>
      </c>
      <c r="O468" t="n">
        <v>-170</v>
      </c>
      <c r="P468" t="n">
        <v>-69</v>
      </c>
      <c r="Q468" t="n">
        <v>-73</v>
      </c>
      <c r="R468" t="n">
        <v>-41</v>
      </c>
      <c r="T468" t="n">
        <v>-245</v>
      </c>
      <c r="U468" t="n">
        <v>-83</v>
      </c>
      <c r="V468" t="n">
        <v>-74</v>
      </c>
      <c r="W468" t="n">
        <v>-47</v>
      </c>
      <c r="Y468" t="n">
        <v>-290</v>
      </c>
      <c r="Z468" t="n">
        <v>-97</v>
      </c>
      <c r="AA468" t="n">
        <v>-98</v>
      </c>
      <c r="AB468" t="n">
        <v>-61</v>
      </c>
      <c r="AD468" t="n">
        <v>-331</v>
      </c>
      <c r="AE468" t="n">
        <v>-94</v>
      </c>
      <c r="AF468" t="n">
        <v>-103</v>
      </c>
      <c r="AG468" t="n">
        <v>-82</v>
      </c>
      <c r="AI468" t="n">
        <v>-386</v>
      </c>
      <c r="AJ468" t="n">
        <v>-135</v>
      </c>
      <c r="AK468" t="n">
        <v>-149</v>
      </c>
      <c r="AL468" t="n">
        <v>-120</v>
      </c>
      <c r="AN468" t="n">
        <v>-524</v>
      </c>
      <c r="AO468" t="n">
        <v>-137</v>
      </c>
      <c r="AP468" t="n">
        <v>-163</v>
      </c>
      <c r="AQ468" t="n">
        <v>-137</v>
      </c>
      <c r="AS468" t="n">
        <v>-565</v>
      </c>
      <c r="AT468" t="n">
        <v>-157</v>
      </c>
    </row>
    <row r="469">
      <c r="A469" t="inlineStr">
        <is>
          <t>Non-controlling interests</t>
        </is>
      </c>
      <c r="C469" t="inlineStr">
        <is>
          <t>Million</t>
        </is>
      </c>
      <c r="D469" t="inlineStr">
        <is>
          <t>QQQQ</t>
        </is>
      </c>
      <c r="E469" t="inlineStr">
        <is>
          <t>Yes</t>
        </is>
      </c>
      <c r="F469" t="n">
        <v>-119</v>
      </c>
      <c r="G469" t="n">
        <v>-116</v>
      </c>
      <c r="H469" t="n">
        <v>-57</v>
      </c>
    </row>
    <row r="470">
      <c r="A470" t="inlineStr">
        <is>
          <t>Segment reallocation</t>
        </is>
      </c>
      <c r="C470" t="inlineStr">
        <is>
          <t>Million</t>
        </is>
      </c>
      <c r="D470" t="inlineStr">
        <is>
          <t>QQQQ</t>
        </is>
      </c>
      <c r="E470" t="inlineStr">
        <is>
          <t>Yes</t>
        </is>
      </c>
      <c r="Y470" t="n">
        <v>-5</v>
      </c>
      <c r="AE470" t="n">
        <v>0</v>
      </c>
      <c r="AF470" t="n">
        <v>-11</v>
      </c>
      <c r="AG470" t="n">
        <v>-3</v>
      </c>
      <c r="AI470" t="n">
        <v>-24</v>
      </c>
      <c r="AJ470" t="n">
        <v>-18</v>
      </c>
      <c r="AK470" t="n">
        <v>-33</v>
      </c>
      <c r="AL470" t="n">
        <v>-9</v>
      </c>
      <c r="AN470" t="n">
        <v>-60</v>
      </c>
      <c r="AO470" t="n">
        <v>-5</v>
      </c>
      <c r="AQ470" t="n">
        <v>-3</v>
      </c>
      <c r="AS470" t="n">
        <v>-8</v>
      </c>
      <c r="AT470" t="n">
        <v>1</v>
      </c>
    </row>
    <row r="471">
      <c r="A471" t="inlineStr">
        <is>
          <t>Brookfield's interest</t>
        </is>
      </c>
      <c r="C471" t="inlineStr">
        <is>
          <t>Million</t>
        </is>
      </c>
      <c r="D471" t="inlineStr">
        <is>
          <t>QQQQ</t>
        </is>
      </c>
      <c r="E471" t="inlineStr">
        <is>
          <t>Yes</t>
        </is>
      </c>
      <c r="F471" t="n">
        <v>95</v>
      </c>
      <c r="G471" t="n">
        <v>91</v>
      </c>
      <c r="H471" t="n">
        <v>31</v>
      </c>
      <c r="J471" t="n">
        <v>272</v>
      </c>
      <c r="K471" t="n">
        <v>114</v>
      </c>
      <c r="L471" t="n">
        <v>62</v>
      </c>
      <c r="M471" t="n">
        <v>42</v>
      </c>
      <c r="O471" t="n">
        <v>249</v>
      </c>
      <c r="P471" t="n">
        <v>97</v>
      </c>
      <c r="Q471" t="n">
        <v>108</v>
      </c>
      <c r="R471" t="n">
        <v>50</v>
      </c>
      <c r="T471" t="n">
        <v>336</v>
      </c>
      <c r="U471" t="n">
        <v>110</v>
      </c>
      <c r="V471" t="n">
        <v>98</v>
      </c>
      <c r="W471" t="n">
        <v>58</v>
      </c>
      <c r="Y471" t="n">
        <v>381</v>
      </c>
      <c r="Z471" t="n">
        <v>130</v>
      </c>
      <c r="AA471" t="n">
        <v>132</v>
      </c>
      <c r="AB471" t="n">
        <v>72</v>
      </c>
      <c r="AD471" t="n">
        <v>430</v>
      </c>
      <c r="AE471" t="n">
        <v>123</v>
      </c>
      <c r="AF471" t="n">
        <v>118</v>
      </c>
      <c r="AG471" t="n">
        <v>72</v>
      </c>
      <c r="AI471" t="n">
        <v>397</v>
      </c>
      <c r="AJ471" t="n">
        <v>89</v>
      </c>
      <c r="AK471" t="n">
        <v>86</v>
      </c>
      <c r="AL471" t="n">
        <v>81</v>
      </c>
      <c r="AN471" t="n">
        <v>350</v>
      </c>
      <c r="AO471" t="n">
        <v>101</v>
      </c>
      <c r="AP471" t="n">
        <v>131</v>
      </c>
      <c r="AQ471" t="n">
        <v>103</v>
      </c>
      <c r="AS471" t="n">
        <v>432</v>
      </c>
      <c r="AT471" t="n">
        <v>119</v>
      </c>
    </row>
    <row r="472">
      <c r="A472" t="inlineStr">
        <is>
          <t>Brookfield's interest-c</t>
        </is>
      </c>
      <c r="F472">
        <f>SUM(F458,F462:F463,F468:F470)</f>
        <v/>
      </c>
      <c r="G472">
        <f>SUM(G458,G462:G463,G468:G470)</f>
        <v/>
      </c>
      <c r="H472">
        <f>SUM(H458,H462:H463,H468:H470)</f>
        <v/>
      </c>
      <c r="J472">
        <f>SUM(J458,J462:J463,J468:J470)</f>
        <v/>
      </c>
      <c r="K472">
        <f>SUM(K458,K462:K463,K468:K470)</f>
        <v/>
      </c>
      <c r="L472">
        <f>SUM(L458,L462:L463,L468:L470)</f>
        <v/>
      </c>
      <c r="M472">
        <f>SUM(M458,M462:M463,M468:M470)</f>
        <v/>
      </c>
      <c r="O472">
        <f>SUM(O458,O462:O463,O468:O470)</f>
        <v/>
      </c>
      <c r="P472">
        <f>SUM(P458,P462:P463,P468:P470)</f>
        <v/>
      </c>
      <c r="Q472">
        <f>SUM(Q458,Q462:Q463,Q468:Q470)</f>
        <v/>
      </c>
      <c r="R472">
        <f>SUM(R458,R462:R463,R468:R470)</f>
        <v/>
      </c>
      <c r="T472">
        <f>SUM(T458,T462:T463,T468:T470)</f>
        <v/>
      </c>
      <c r="U472">
        <f>SUM(U458,U462:U463,U468:U470)</f>
        <v/>
      </c>
      <c r="V472">
        <f>SUM(V458,V462:V463,V468:V470)</f>
        <v/>
      </c>
      <c r="W472">
        <f>SUM(W458,W462:W463,W468:W470)</f>
        <v/>
      </c>
      <c r="Y472">
        <f>SUM(Y458,Y462:Y463,Y468:Y470)</f>
        <v/>
      </c>
      <c r="Z472">
        <f>SUM(Z458,Z462:Z463,Z468:Z470)</f>
        <v/>
      </c>
      <c r="AA472">
        <f>SUM(AA458,AA462:AA463,AA468:AA470)</f>
        <v/>
      </c>
      <c r="AB472">
        <f>SUM(AB458,AB462:AB463,AB468:AB470)</f>
        <v/>
      </c>
      <c r="AD472">
        <f>SUM(AD458,AD462:AD463,AD468:AD470)</f>
        <v/>
      </c>
      <c r="AE472">
        <f>SUM(AE458,AE462:AE463,AE468:AE470)</f>
        <v/>
      </c>
      <c r="AF472">
        <f>SUM(AF458,AF462:AF463,AF468:AF470)</f>
        <v/>
      </c>
      <c r="AG472">
        <f>SUM(AG458,AG462:AG463,AG468:AG470)</f>
        <v/>
      </c>
      <c r="AI472">
        <f>SUM(AI458,AI462:AI463,AI468:AI470)</f>
        <v/>
      </c>
      <c r="AJ472">
        <f>SUM(AJ458,AJ462:AJ463,AJ468:AJ470)</f>
        <v/>
      </c>
      <c r="AK472">
        <f>SUM(AK458,AK462:AK463,AK468:AK470)</f>
        <v/>
      </c>
      <c r="AL472">
        <f>SUM(AL458,AL462:AL463,AL468:AL470)</f>
        <v/>
      </c>
      <c r="AN472">
        <f>SUM(AN458,AN462:AN463,AN468:AN470)</f>
        <v/>
      </c>
      <c r="AO472">
        <f>SUM(AO458,AO462:AO463,AO468:AO470)</f>
        <v/>
      </c>
      <c r="AP472">
        <f>SUM(AP458,AP462:AP463,AP468:AP470)</f>
        <v/>
      </c>
      <c r="AQ472">
        <f>SUM(AQ458,AQ462:AQ463,AQ468:AQ470)</f>
        <v/>
      </c>
      <c r="AS472">
        <f>SUM(AS458,AS462:AS463,AS468:AS470)</f>
        <v/>
      </c>
      <c r="AT472">
        <f>SUM(AT458,AT462:AT463,AT468:AT470)</f>
        <v/>
      </c>
    </row>
    <row r="473">
      <c r="A473" t="inlineStr">
        <is>
          <t>Sum check</t>
        </is>
      </c>
      <c r="F473">
        <f>F471-F472</f>
        <v/>
      </c>
      <c r="G473">
        <f>G471-G472</f>
        <v/>
      </c>
      <c r="H473">
        <f>H471-H472</f>
        <v/>
      </c>
      <c r="J473">
        <f>J471-J472</f>
        <v/>
      </c>
      <c r="K473">
        <f>K471-K472</f>
        <v/>
      </c>
      <c r="L473">
        <f>L471-L472</f>
        <v/>
      </c>
      <c r="M473">
        <f>M471-M472</f>
        <v/>
      </c>
      <c r="O473">
        <f>O471-O472</f>
        <v/>
      </c>
      <c r="P473">
        <f>P471-P472</f>
        <v/>
      </c>
      <c r="Q473">
        <f>Q471-Q472</f>
        <v/>
      </c>
      <c r="R473">
        <f>R471-R472</f>
        <v/>
      </c>
      <c r="T473">
        <f>T471-T472</f>
        <v/>
      </c>
      <c r="U473">
        <f>U471-U472</f>
        <v/>
      </c>
      <c r="V473">
        <f>V471-V472</f>
        <v/>
      </c>
      <c r="W473">
        <f>W471-W472</f>
        <v/>
      </c>
      <c r="Y473">
        <f>Y471-Y472</f>
        <v/>
      </c>
      <c r="Z473">
        <f>Z471-Z472</f>
        <v/>
      </c>
      <c r="AA473">
        <f>AA471-AA472</f>
        <v/>
      </c>
      <c r="AB473">
        <f>AB471-AB472</f>
        <v/>
      </c>
      <c r="AD473">
        <f>AD471-AD472</f>
        <v/>
      </c>
      <c r="AE473">
        <f>AE471-AE472</f>
        <v/>
      </c>
      <c r="AF473">
        <f>AF471-AF472</f>
        <v/>
      </c>
      <c r="AG473">
        <f>AG471-AG472</f>
        <v/>
      </c>
      <c r="AI473">
        <f>AI471-AI472</f>
        <v/>
      </c>
      <c r="AJ473">
        <f>AJ471-AJ472</f>
        <v/>
      </c>
      <c r="AK473">
        <f>AK471-AK472</f>
        <v/>
      </c>
      <c r="AL473">
        <f>AL471-AL472</f>
        <v/>
      </c>
      <c r="AN473">
        <f>AN471-AN472</f>
        <v/>
      </c>
      <c r="AO473">
        <f>AO471-AO472</f>
        <v/>
      </c>
      <c r="AP473">
        <f>AP471-AP472</f>
        <v/>
      </c>
      <c r="AQ473">
        <f>AQ471-AQ472</f>
        <v/>
      </c>
      <c r="AS473">
        <f>AS471-AS472</f>
        <v/>
      </c>
      <c r="AT473">
        <f>AT471-AT472</f>
        <v/>
      </c>
    </row>
    <row r="474">
      <c r="A474" t="inlineStr">
        <is>
          <t>Link check</t>
        </is>
      </c>
      <c r="F474">
        <f>F471-F394</f>
        <v/>
      </c>
      <c r="G474">
        <f>G471-G394</f>
        <v/>
      </c>
      <c r="H474">
        <f>H471-H394</f>
        <v/>
      </c>
      <c r="J474">
        <f>J471-J394</f>
        <v/>
      </c>
      <c r="K474">
        <f>K471-K394</f>
        <v/>
      </c>
      <c r="L474">
        <f>L471-L394</f>
        <v/>
      </c>
      <c r="M474">
        <f>M471-M394</f>
        <v/>
      </c>
      <c r="O474">
        <f>O471-O394</f>
        <v/>
      </c>
      <c r="P474">
        <f>P471-P394</f>
        <v/>
      </c>
      <c r="Q474">
        <f>Q471-Q394</f>
        <v/>
      </c>
      <c r="R474">
        <f>R471-R394</f>
        <v/>
      </c>
      <c r="T474">
        <f>T471-T394</f>
        <v/>
      </c>
      <c r="U474">
        <f>U471-U394</f>
        <v/>
      </c>
      <c r="V474">
        <f>V471-V394</f>
        <v/>
      </c>
      <c r="W474">
        <f>W471-W394</f>
        <v/>
      </c>
      <c r="Y474">
        <f>Y471-Y394</f>
        <v/>
      </c>
      <c r="Z474">
        <f>Z471-Z394</f>
        <v/>
      </c>
      <c r="AA474">
        <f>AA471-AA394</f>
        <v/>
      </c>
      <c r="AB474">
        <f>AB471-AB394</f>
        <v/>
      </c>
      <c r="AD474">
        <f>AD471-AD394</f>
        <v/>
      </c>
      <c r="AE474">
        <f>AE471-AE394</f>
        <v/>
      </c>
      <c r="AF474">
        <f>AF471-AF394</f>
        <v/>
      </c>
      <c r="AG474">
        <f>AG471-AG394</f>
        <v/>
      </c>
      <c r="AI474">
        <f>AI471-AI394</f>
        <v/>
      </c>
      <c r="AJ474">
        <f>AJ471-AJ394</f>
        <v/>
      </c>
      <c r="AK474">
        <f>AK471-AK394</f>
        <v/>
      </c>
      <c r="AL474">
        <f>AL471-AL394</f>
        <v/>
      </c>
      <c r="AN474">
        <f>AN471-AN394</f>
        <v/>
      </c>
      <c r="AO474">
        <f>AO471-AO394</f>
        <v/>
      </c>
      <c r="AP474">
        <f>AP471-AP394</f>
        <v/>
      </c>
      <c r="AQ474">
        <f>AQ471-AQ394</f>
        <v/>
      </c>
      <c r="AS474">
        <f>AS471-AS394</f>
        <v/>
      </c>
      <c r="AT474">
        <f>AT471-AT394</f>
        <v/>
      </c>
    </row>
    <row r="476">
      <c r="A476" t="inlineStr">
        <is>
          <t>Infrastructure</t>
        </is>
      </c>
    </row>
    <row r="477">
      <c r="A477" t="inlineStr">
        <is>
          <t>Revenue</t>
        </is>
      </c>
    </row>
    <row r="478">
      <c r="A478" t="inlineStr">
        <is>
          <t>Brookfield infrastructure</t>
        </is>
      </c>
      <c r="C478" t="inlineStr">
        <is>
          <t>Million</t>
        </is>
      </c>
      <c r="D478" t="inlineStr">
        <is>
          <t>QQQQ</t>
        </is>
      </c>
      <c r="E478" t="inlineStr">
        <is>
          <t>Yes</t>
        </is>
      </c>
      <c r="K478" t="n">
        <v>488</v>
      </c>
      <c r="L478" t="n">
        <v>483</v>
      </c>
      <c r="M478" t="n">
        <v>538</v>
      </c>
      <c r="O478" t="n">
        <v>2196</v>
      </c>
      <c r="P478" t="n">
        <v>679</v>
      </c>
      <c r="Q478" t="n">
        <v>975</v>
      </c>
      <c r="R478" t="n">
        <v>968</v>
      </c>
      <c r="T478" t="n">
        <v>3625</v>
      </c>
      <c r="U478" t="n">
        <v>1030</v>
      </c>
      <c r="V478" t="n">
        <v>1065</v>
      </c>
      <c r="W478" t="n">
        <v>1205</v>
      </c>
      <c r="Y478" t="n">
        <v>4752</v>
      </c>
      <c r="Z478" t="n">
        <v>1635</v>
      </c>
      <c r="AA478" t="n">
        <v>1735</v>
      </c>
      <c r="AB478" t="n">
        <v>1714</v>
      </c>
      <c r="AD478" t="n">
        <v>6805</v>
      </c>
      <c r="AE478" t="n">
        <v>2235</v>
      </c>
      <c r="AF478" t="n">
        <v>2004</v>
      </c>
      <c r="AG478" t="n">
        <v>2271</v>
      </c>
      <c r="AI478" t="n">
        <v>9068</v>
      </c>
      <c r="AJ478" t="n">
        <v>2715</v>
      </c>
      <c r="AK478" t="n">
        <v>2713</v>
      </c>
      <c r="AL478" t="n">
        <v>2984</v>
      </c>
      <c r="AN478" t="n">
        <v>11709</v>
      </c>
      <c r="AO478" t="n">
        <v>3461</v>
      </c>
      <c r="AP478" t="n">
        <v>3737</v>
      </c>
      <c r="AQ478" t="n">
        <v>3695</v>
      </c>
      <c r="AS478" t="n">
        <v>14664</v>
      </c>
    </row>
    <row r="479">
      <c r="A479" t="inlineStr">
        <is>
          <t>Sustainable resources and other</t>
        </is>
      </c>
      <c r="C479" t="inlineStr">
        <is>
          <t>Million</t>
        </is>
      </c>
      <c r="D479" t="inlineStr">
        <is>
          <t>QQQQ</t>
        </is>
      </c>
      <c r="E479" t="inlineStr">
        <is>
          <t>Yes</t>
        </is>
      </c>
      <c r="K479" t="n">
        <v>55</v>
      </c>
      <c r="L479" t="n">
        <v>71</v>
      </c>
      <c r="M479" t="n">
        <v>55</v>
      </c>
      <c r="O479" t="n">
        <v>218</v>
      </c>
      <c r="P479" t="n">
        <v>69</v>
      </c>
      <c r="Q479" t="n">
        <v>67</v>
      </c>
      <c r="R479" t="n">
        <v>48</v>
      </c>
      <c r="T479" t="n">
        <v>246</v>
      </c>
      <c r="U479" t="n">
        <v>86</v>
      </c>
      <c r="V479" t="n">
        <v>79</v>
      </c>
      <c r="W479" t="n">
        <v>52</v>
      </c>
      <c r="Y479" t="n">
        <v>266</v>
      </c>
      <c r="Z479" t="n">
        <v>96</v>
      </c>
      <c r="AA479" t="n">
        <v>71</v>
      </c>
      <c r="AB479" t="n">
        <v>44</v>
      </c>
      <c r="AD479" t="n">
        <v>288</v>
      </c>
      <c r="AE479" t="n">
        <v>39</v>
      </c>
      <c r="AF479" t="n">
        <v>93</v>
      </c>
      <c r="AG479" t="n">
        <v>52</v>
      </c>
      <c r="AI479" t="n">
        <v>233</v>
      </c>
      <c r="AJ479" t="n">
        <v>49</v>
      </c>
      <c r="AK479" t="n">
        <v>143</v>
      </c>
      <c r="AL479" t="n">
        <v>33</v>
      </c>
      <c r="AN479" t="n">
        <v>238</v>
      </c>
      <c r="AO479" t="n">
        <v>26</v>
      </c>
      <c r="AP479" t="n">
        <v>24</v>
      </c>
      <c r="AQ479" t="n">
        <v>6</v>
      </c>
      <c r="AS479" t="n">
        <v>64</v>
      </c>
    </row>
    <row r="480">
      <c r="A480" t="inlineStr">
        <is>
          <t>Total</t>
        </is>
      </c>
      <c r="C480" t="inlineStr">
        <is>
          <t>Million</t>
        </is>
      </c>
      <c r="D480" t="inlineStr">
        <is>
          <t>QQQQ</t>
        </is>
      </c>
      <c r="E480" t="inlineStr">
        <is>
          <t>Yes</t>
        </is>
      </c>
      <c r="K480" t="n">
        <v>543</v>
      </c>
      <c r="L480" t="n">
        <v>554</v>
      </c>
      <c r="M480" t="n">
        <v>593</v>
      </c>
      <c r="O480" t="n">
        <v>2414</v>
      </c>
      <c r="P480" t="n">
        <v>748</v>
      </c>
      <c r="Q480" t="n">
        <v>1042</v>
      </c>
      <c r="R480" t="n">
        <v>1016</v>
      </c>
      <c r="T480" t="n">
        <v>3871</v>
      </c>
      <c r="U480" t="n">
        <v>1116</v>
      </c>
      <c r="V480" t="n">
        <v>1144</v>
      </c>
      <c r="W480" t="n">
        <v>1257</v>
      </c>
      <c r="Y480" t="n">
        <v>5018</v>
      </c>
      <c r="Z480" t="n">
        <v>1731</v>
      </c>
      <c r="AA480" t="n">
        <v>1806</v>
      </c>
      <c r="AB480" t="n">
        <v>1758</v>
      </c>
      <c r="AD480" t="n">
        <v>7093</v>
      </c>
      <c r="AE480" t="n">
        <v>2274</v>
      </c>
      <c r="AF480" t="n">
        <v>2097</v>
      </c>
      <c r="AG480" t="n">
        <v>2323</v>
      </c>
      <c r="AI480" t="n">
        <v>9301</v>
      </c>
      <c r="AJ480" t="n">
        <v>2764</v>
      </c>
      <c r="AK480" t="n">
        <v>2856</v>
      </c>
      <c r="AL480" t="n">
        <v>3017</v>
      </c>
      <c r="AN480" t="n">
        <v>11947</v>
      </c>
      <c r="AO480" t="n">
        <v>3487</v>
      </c>
      <c r="AP480" t="n">
        <v>3761</v>
      </c>
      <c r="AQ480" t="n">
        <v>3701</v>
      </c>
      <c r="AS480" t="n">
        <v>14728</v>
      </c>
    </row>
    <row r="481">
      <c r="A481" t="inlineStr">
        <is>
          <t>Total-c</t>
        </is>
      </c>
      <c r="K481">
        <f>SUM(K478:K479)</f>
        <v/>
      </c>
      <c r="L481">
        <f>SUM(L478:L479)</f>
        <v/>
      </c>
      <c r="M481">
        <f>SUM(M478:M479)</f>
        <v/>
      </c>
      <c r="O481">
        <f>SUM(O478:O479)</f>
        <v/>
      </c>
      <c r="P481">
        <f>SUM(P478:P479)</f>
        <v/>
      </c>
      <c r="Q481">
        <f>SUM(Q478:Q479)</f>
        <v/>
      </c>
      <c r="R481">
        <f>SUM(R478:R479)</f>
        <v/>
      </c>
      <c r="T481">
        <f>SUM(T478:T479)</f>
        <v/>
      </c>
      <c r="U481">
        <f>SUM(U478:U479)</f>
        <v/>
      </c>
      <c r="V481">
        <f>SUM(V478:V479)</f>
        <v/>
      </c>
      <c r="W481">
        <f>SUM(W478:W479)</f>
        <v/>
      </c>
      <c r="Y481">
        <f>SUM(Y478:Y479)</f>
        <v/>
      </c>
      <c r="Z481">
        <f>SUM(Z478:Z479)</f>
        <v/>
      </c>
      <c r="AA481">
        <f>SUM(AA478:AA479)</f>
        <v/>
      </c>
      <c r="AB481">
        <f>SUM(AB478:AB479)</f>
        <v/>
      </c>
      <c r="AD481">
        <f>SUM(AD478:AD479)</f>
        <v/>
      </c>
      <c r="AE481">
        <f>SUM(AE478:AE479)</f>
        <v/>
      </c>
      <c r="AF481">
        <f>SUM(AF478:AF479)</f>
        <v/>
      </c>
      <c r="AG481">
        <f>SUM(AG478:AG479)</f>
        <v/>
      </c>
      <c r="AI481">
        <f>SUM(AI478:AI479)</f>
        <v/>
      </c>
      <c r="AJ481">
        <f>SUM(AJ478:AJ479)</f>
        <v/>
      </c>
      <c r="AK481">
        <f>SUM(AK478:AK479)</f>
        <v/>
      </c>
      <c r="AL481">
        <f>SUM(AL478:AL479)</f>
        <v/>
      </c>
      <c r="AN481">
        <f>SUM(AN478:AN479)</f>
        <v/>
      </c>
      <c r="AO481">
        <f>SUM(AO478:AO479)</f>
        <v/>
      </c>
      <c r="AP481">
        <f>SUM(AP478:AP479)</f>
        <v/>
      </c>
      <c r="AQ481">
        <f>SUM(AQ478:AQ479)</f>
        <v/>
      </c>
      <c r="AS481">
        <f>SUM(AS478:AS479)</f>
        <v/>
      </c>
    </row>
    <row r="482">
      <c r="A482" t="inlineStr">
        <is>
          <t>Sum check</t>
        </is>
      </c>
      <c r="K482">
        <f>K480-K481</f>
        <v/>
      </c>
      <c r="L482">
        <f>L480-L481</f>
        <v/>
      </c>
      <c r="M482">
        <f>M480-M481</f>
        <v/>
      </c>
      <c r="O482">
        <f>O480-O481</f>
        <v/>
      </c>
      <c r="P482">
        <f>P480-P481</f>
        <v/>
      </c>
      <c r="Q482">
        <f>Q480-Q481</f>
        <v/>
      </c>
      <c r="R482">
        <f>R480-R481</f>
        <v/>
      </c>
      <c r="T482">
        <f>T480-T481</f>
        <v/>
      </c>
      <c r="U482">
        <f>U480-U481</f>
        <v/>
      </c>
      <c r="V482">
        <f>V480-V481</f>
        <v/>
      </c>
      <c r="W482">
        <f>W480-W481</f>
        <v/>
      </c>
      <c r="Y482">
        <f>Y480-Y481</f>
        <v/>
      </c>
      <c r="Z482">
        <f>Z480-Z481</f>
        <v/>
      </c>
      <c r="AA482">
        <f>AA480-AA481</f>
        <v/>
      </c>
      <c r="AB482">
        <f>AB480-AB481</f>
        <v/>
      </c>
      <c r="AD482">
        <f>AD480-AD481</f>
        <v/>
      </c>
      <c r="AE482">
        <f>AE480-AE481</f>
        <v/>
      </c>
      <c r="AF482">
        <f>AF480-AF481</f>
        <v/>
      </c>
      <c r="AG482">
        <f>AG480-AG481</f>
        <v/>
      </c>
      <c r="AI482">
        <f>AI480-AI481</f>
        <v/>
      </c>
      <c r="AJ482">
        <f>AJ480-AJ481</f>
        <v/>
      </c>
      <c r="AK482">
        <f>AK480-AK481</f>
        <v/>
      </c>
      <c r="AL482">
        <f>AL480-AL481</f>
        <v/>
      </c>
      <c r="AN482">
        <f>AN480-AN481</f>
        <v/>
      </c>
      <c r="AO482">
        <f>AO480-AO481</f>
        <v/>
      </c>
      <c r="AP482">
        <f>AP480-AP481</f>
        <v/>
      </c>
      <c r="AQ482">
        <f>AQ480-AQ481</f>
        <v/>
      </c>
      <c r="AS482">
        <f>AS480-AS481</f>
        <v/>
      </c>
    </row>
    <row r="483">
      <c r="A483" t="inlineStr">
        <is>
          <t>Link check</t>
        </is>
      </c>
      <c r="K483">
        <f>K480-K231</f>
        <v/>
      </c>
      <c r="L483">
        <f>L480-L231</f>
        <v/>
      </c>
      <c r="M483">
        <f>M480-M231</f>
        <v/>
      </c>
      <c r="O483">
        <f>O480-O231</f>
        <v/>
      </c>
      <c r="P483">
        <f>P480-P231</f>
        <v/>
      </c>
      <c r="Q483">
        <f>Q480-Q231</f>
        <v/>
      </c>
      <c r="R483">
        <f>R480-R231</f>
        <v/>
      </c>
      <c r="T483">
        <f>T480-T231</f>
        <v/>
      </c>
      <c r="U483">
        <f>U480-U231</f>
        <v/>
      </c>
      <c r="V483">
        <f>V480-V231</f>
        <v/>
      </c>
      <c r="W483">
        <f>W480-W231</f>
        <v/>
      </c>
      <c r="Y483">
        <f>Y480-Y231</f>
        <v/>
      </c>
      <c r="Z483">
        <f>Z480-Z231</f>
        <v/>
      </c>
      <c r="AA483">
        <f>AA480-AA231</f>
        <v/>
      </c>
      <c r="AB483">
        <f>AB480-AB231</f>
        <v/>
      </c>
      <c r="AD483">
        <f>AD480-AD231</f>
        <v/>
      </c>
      <c r="AE483">
        <f>AE480-AE231</f>
        <v/>
      </c>
      <c r="AF483">
        <f>AF480-AF231</f>
        <v/>
      </c>
      <c r="AG483">
        <f>AG480-AG231</f>
        <v/>
      </c>
      <c r="AI483">
        <f>AI480-AI231</f>
        <v/>
      </c>
      <c r="AJ483">
        <f>AJ480-AJ231</f>
        <v/>
      </c>
      <c r="AK483">
        <f>AK480-AK231</f>
        <v/>
      </c>
      <c r="AL483">
        <f>AL480-AL231</f>
        <v/>
      </c>
      <c r="AN483">
        <f>AN480-AN231</f>
        <v/>
      </c>
      <c r="AO483">
        <f>AO480-AO231</f>
        <v/>
      </c>
      <c r="AP483">
        <f>AP480-AP231</f>
        <v/>
      </c>
      <c r="AQ483">
        <f>AQ480-AQ231</f>
        <v/>
      </c>
      <c r="AS483">
        <f>AS480-AS231</f>
        <v/>
      </c>
    </row>
    <row r="485">
      <c r="A485" t="inlineStr">
        <is>
          <t>FFO</t>
        </is>
      </c>
    </row>
    <row r="486">
      <c r="A486" t="inlineStr">
        <is>
          <t>Brookfield infrastructure</t>
        </is>
      </c>
      <c r="C486" t="inlineStr">
        <is>
          <t>Million</t>
        </is>
      </c>
      <c r="D486" t="inlineStr">
        <is>
          <t>QQQQ</t>
        </is>
      </c>
      <c r="E486" t="inlineStr">
        <is>
          <t>Yes</t>
        </is>
      </c>
      <c r="F486" t="n">
        <v>49</v>
      </c>
      <c r="G486" t="n">
        <v>56</v>
      </c>
      <c r="H486" t="n">
        <v>57</v>
      </c>
      <c r="J486" t="n">
        <v>217</v>
      </c>
      <c r="K486" t="n">
        <v>63</v>
      </c>
      <c r="L486" t="n">
        <v>62</v>
      </c>
      <c r="M486" t="n">
        <v>63</v>
      </c>
      <c r="O486" t="n">
        <v>254</v>
      </c>
      <c r="P486" t="n">
        <v>70</v>
      </c>
      <c r="Q486" t="n">
        <v>80</v>
      </c>
      <c r="R486" t="n">
        <v>81</v>
      </c>
      <c r="T486" t="n">
        <v>316</v>
      </c>
      <c r="U486" t="n">
        <v>89</v>
      </c>
      <c r="V486" t="n">
        <v>78</v>
      </c>
      <c r="W486" t="n">
        <v>73</v>
      </c>
      <c r="Y486" t="n">
        <v>327</v>
      </c>
      <c r="Z486" t="n">
        <v>92</v>
      </c>
      <c r="AA486" t="n">
        <v>88</v>
      </c>
      <c r="AB486" t="n">
        <v>84</v>
      </c>
      <c r="AD486" t="n">
        <v>354</v>
      </c>
      <c r="AE486" t="n">
        <v>88</v>
      </c>
      <c r="AF486" t="n">
        <v>81</v>
      </c>
      <c r="AG486" t="n">
        <v>90</v>
      </c>
      <c r="AI486" t="n">
        <v>358</v>
      </c>
      <c r="AJ486" t="n">
        <v>103</v>
      </c>
      <c r="AK486" t="n">
        <v>89</v>
      </c>
      <c r="AL486" t="n">
        <v>101</v>
      </c>
      <c r="AN486" t="n">
        <v>411</v>
      </c>
      <c r="AO486" t="n">
        <v>113</v>
      </c>
      <c r="AP486" t="n">
        <v>123</v>
      </c>
      <c r="AQ486" t="n">
        <v>126</v>
      </c>
      <c r="AS486" t="n">
        <v>497</v>
      </c>
      <c r="AT486" t="n">
        <v>132</v>
      </c>
    </row>
    <row r="487">
      <c r="A487" t="inlineStr">
        <is>
          <t>Sustainable resources and other</t>
        </is>
      </c>
      <c r="C487" t="inlineStr">
        <is>
          <t>Million</t>
        </is>
      </c>
      <c r="D487" t="inlineStr">
        <is>
          <t>QQQQ</t>
        </is>
      </c>
      <c r="E487" t="inlineStr">
        <is>
          <t>Yes</t>
        </is>
      </c>
      <c r="F487" t="n">
        <v>8</v>
      </c>
      <c r="G487" t="n">
        <v>5</v>
      </c>
      <c r="H487" t="n">
        <v>7</v>
      </c>
      <c r="J487" t="n">
        <v>28</v>
      </c>
      <c r="K487" t="n">
        <v>8</v>
      </c>
      <c r="L487" t="n">
        <v>6</v>
      </c>
      <c r="M487" t="n">
        <v>6</v>
      </c>
      <c r="O487" t="n">
        <v>25</v>
      </c>
      <c r="P487" t="n">
        <v>13</v>
      </c>
      <c r="Q487" t="n">
        <v>4</v>
      </c>
      <c r="R487" t="n">
        <v>6</v>
      </c>
      <c r="T487" t="n">
        <v>29</v>
      </c>
      <c r="U487" t="n">
        <v>8</v>
      </c>
      <c r="V487" t="n">
        <v>8</v>
      </c>
      <c r="W487" t="n">
        <v>7</v>
      </c>
      <c r="Y487" t="n">
        <v>31</v>
      </c>
      <c r="Z487" t="n">
        <v>11</v>
      </c>
      <c r="AA487" t="n">
        <v>4</v>
      </c>
      <c r="AB487" t="n">
        <v>3</v>
      </c>
      <c r="AD487" t="n">
        <v>22</v>
      </c>
      <c r="AE487" t="n">
        <v>2</v>
      </c>
      <c r="AF487" t="n">
        <v>3</v>
      </c>
      <c r="AG487" t="n">
        <v>2</v>
      </c>
      <c r="AI487" t="n">
        <v>10</v>
      </c>
      <c r="AJ487" t="n">
        <v>4</v>
      </c>
      <c r="AK487" t="n">
        <v>7</v>
      </c>
      <c r="AL487" t="n">
        <v>2</v>
      </c>
      <c r="AN487" t="n">
        <v>15</v>
      </c>
      <c r="AO487" t="n">
        <v>2</v>
      </c>
      <c r="AP487" t="n">
        <v>2</v>
      </c>
      <c r="AS487" t="n">
        <v>4</v>
      </c>
      <c r="AT487" t="n">
        <v>4</v>
      </c>
    </row>
    <row r="488">
      <c r="A488" t="inlineStr">
        <is>
          <t>Realized disposition gains</t>
        </is>
      </c>
      <c r="C488" t="inlineStr">
        <is>
          <t>Million</t>
        </is>
      </c>
      <c r="D488" t="inlineStr">
        <is>
          <t>QQQQ</t>
        </is>
      </c>
      <c r="E488" t="inlineStr">
        <is>
          <t>Yes</t>
        </is>
      </c>
      <c r="H488" t="n">
        <v>7</v>
      </c>
      <c r="J488" t="n">
        <v>7</v>
      </c>
      <c r="K488" t="n">
        <v>0</v>
      </c>
      <c r="L488" t="n">
        <v>43</v>
      </c>
      <c r="M488" t="n">
        <v>20</v>
      </c>
      <c r="O488" t="n">
        <v>95</v>
      </c>
      <c r="U488" t="n">
        <v>244</v>
      </c>
      <c r="Y488" t="n">
        <v>244</v>
      </c>
      <c r="Z488" t="n">
        <v>91</v>
      </c>
      <c r="AA488" t="n">
        <v>-30</v>
      </c>
      <c r="AB488" t="n">
        <v>16</v>
      </c>
      <c r="AD488" t="n">
        <v>88</v>
      </c>
      <c r="AE488" t="n">
        <v>47</v>
      </c>
      <c r="AF488" t="n">
        <v>0</v>
      </c>
      <c r="AG488" t="n">
        <v>152</v>
      </c>
      <c r="AI488" t="n">
        <v>201</v>
      </c>
      <c r="AJ488" t="n">
        <v>23</v>
      </c>
      <c r="AK488" t="n">
        <v>221</v>
      </c>
      <c r="AL488" t="n">
        <v>145</v>
      </c>
      <c r="AN488" t="n">
        <v>371</v>
      </c>
      <c r="AO488" t="n">
        <v>0</v>
      </c>
      <c r="AP488" t="n">
        <v>120</v>
      </c>
      <c r="AQ488" t="n">
        <v>0</v>
      </c>
      <c r="AS488" t="n">
        <v>139</v>
      </c>
    </row>
    <row r="489">
      <c r="A489" t="inlineStr">
        <is>
          <t>Total</t>
        </is>
      </c>
      <c r="C489" t="inlineStr">
        <is>
          <t>Million</t>
        </is>
      </c>
      <c r="D489" t="inlineStr">
        <is>
          <t>QQQQ</t>
        </is>
      </c>
      <c r="E489" t="inlineStr">
        <is>
          <t>Yes</t>
        </is>
      </c>
      <c r="F489" t="n">
        <v>57</v>
      </c>
      <c r="G489" t="n">
        <v>61</v>
      </c>
      <c r="H489" t="n">
        <v>71</v>
      </c>
      <c r="J489" t="n">
        <v>252</v>
      </c>
      <c r="K489" t="n">
        <v>71</v>
      </c>
      <c r="L489" t="n">
        <v>111</v>
      </c>
      <c r="M489" t="n">
        <v>89</v>
      </c>
      <c r="O489" t="n">
        <v>374</v>
      </c>
      <c r="P489" t="n">
        <v>83</v>
      </c>
      <c r="Q489" t="n">
        <v>84</v>
      </c>
      <c r="R489" t="n">
        <v>87</v>
      </c>
      <c r="T489" t="n">
        <v>345</v>
      </c>
      <c r="U489" t="n">
        <v>341</v>
      </c>
      <c r="V489" t="n">
        <v>86</v>
      </c>
      <c r="W489" t="n">
        <v>80</v>
      </c>
      <c r="Y489" t="n">
        <v>602</v>
      </c>
      <c r="Z489" t="n">
        <v>194</v>
      </c>
      <c r="AA489" t="n">
        <v>62</v>
      </c>
      <c r="AB489" t="n">
        <v>103</v>
      </c>
      <c r="AD489" t="n">
        <v>464</v>
      </c>
      <c r="AE489" t="n">
        <v>137</v>
      </c>
      <c r="AF489" t="n">
        <v>84</v>
      </c>
      <c r="AG489" t="n">
        <v>244</v>
      </c>
      <c r="AI489" t="n">
        <v>569</v>
      </c>
      <c r="AJ489" t="n">
        <v>130</v>
      </c>
      <c r="AK489" t="n">
        <v>317</v>
      </c>
      <c r="AL489" t="n">
        <v>248</v>
      </c>
      <c r="AN489" t="n">
        <v>797</v>
      </c>
      <c r="AO489" t="n">
        <v>115</v>
      </c>
      <c r="AP489" t="n">
        <v>245</v>
      </c>
      <c r="AQ489" t="n">
        <v>126</v>
      </c>
      <c r="AS489" t="n">
        <v>640</v>
      </c>
      <c r="AT489" t="n">
        <v>136</v>
      </c>
    </row>
    <row r="490">
      <c r="A490" t="inlineStr">
        <is>
          <t>Total-c</t>
        </is>
      </c>
      <c r="F490">
        <f>SUM(F486:F488)</f>
        <v/>
      </c>
      <c r="G490">
        <f>SUM(G486:G488)</f>
        <v/>
      </c>
      <c r="H490">
        <f>SUM(H486:H488)</f>
        <v/>
      </c>
      <c r="J490">
        <f>SUM(J486:J488)</f>
        <v/>
      </c>
      <c r="K490">
        <f>SUM(K486:K488)</f>
        <v/>
      </c>
      <c r="L490">
        <f>SUM(L486:L488)</f>
        <v/>
      </c>
      <c r="M490">
        <f>SUM(M486:M488)</f>
        <v/>
      </c>
      <c r="O490">
        <f>SUM(O486:O488)</f>
        <v/>
      </c>
      <c r="P490">
        <f>SUM(P486:P488)</f>
        <v/>
      </c>
      <c r="Q490">
        <f>SUM(Q486:Q488)</f>
        <v/>
      </c>
      <c r="R490">
        <f>SUM(R486:R488)</f>
        <v/>
      </c>
      <c r="T490">
        <f>SUM(T486:T488)</f>
        <v/>
      </c>
      <c r="U490">
        <f>SUM(U486:U488)</f>
        <v/>
      </c>
      <c r="V490">
        <f>SUM(V486:V488)</f>
        <v/>
      </c>
      <c r="W490">
        <f>SUM(W486:W488)</f>
        <v/>
      </c>
      <c r="Y490">
        <f>SUM(Y486:Y488)</f>
        <v/>
      </c>
      <c r="Z490">
        <f>SUM(Z486:Z488)</f>
        <v/>
      </c>
      <c r="AA490">
        <f>SUM(AA486:AA488)</f>
        <v/>
      </c>
      <c r="AB490">
        <f>SUM(AB486:AB488)</f>
        <v/>
      </c>
      <c r="AD490">
        <f>SUM(AD486:AD488)</f>
        <v/>
      </c>
      <c r="AE490">
        <f>SUM(AE486:AE488)</f>
        <v/>
      </c>
      <c r="AF490">
        <f>SUM(AF486:AF488)</f>
        <v/>
      </c>
      <c r="AG490">
        <f>SUM(AG486:AG488)</f>
        <v/>
      </c>
      <c r="AI490">
        <f>SUM(AI486:AI488)</f>
        <v/>
      </c>
      <c r="AJ490">
        <f>SUM(AJ486:AJ488)</f>
        <v/>
      </c>
      <c r="AK490">
        <f>SUM(AK486:AK488)</f>
        <v/>
      </c>
      <c r="AL490">
        <f>SUM(AL486:AL488)</f>
        <v/>
      </c>
      <c r="AN490">
        <f>SUM(AN486:AN488)</f>
        <v/>
      </c>
      <c r="AO490">
        <f>SUM(AO486:AO488)</f>
        <v/>
      </c>
      <c r="AP490">
        <f>SUM(AP486:AP488)</f>
        <v/>
      </c>
      <c r="AQ490">
        <f>SUM(AQ486:AQ488)</f>
        <v/>
      </c>
      <c r="AS490">
        <f>SUM(AS486:AS488)</f>
        <v/>
      </c>
      <c r="AT490">
        <f>SUM(AT486:AT488)</f>
        <v/>
      </c>
    </row>
    <row r="491">
      <c r="A491" t="inlineStr">
        <is>
          <t>Sum check</t>
        </is>
      </c>
      <c r="F491">
        <f>F489-F490</f>
        <v/>
      </c>
      <c r="G491">
        <f>G489-G490</f>
        <v/>
      </c>
      <c r="H491">
        <f>H489-H490</f>
        <v/>
      </c>
      <c r="J491">
        <f>J489-J490</f>
        <v/>
      </c>
      <c r="K491">
        <f>K489-K490</f>
        <v/>
      </c>
      <c r="L491">
        <f>L489-L490</f>
        <v/>
      </c>
      <c r="M491">
        <f>M489-M490</f>
        <v/>
      </c>
      <c r="O491">
        <f>O489-O490</f>
        <v/>
      </c>
      <c r="P491">
        <f>P489-P490</f>
        <v/>
      </c>
      <c r="Q491">
        <f>Q489-Q490</f>
        <v/>
      </c>
      <c r="R491">
        <f>R489-R490</f>
        <v/>
      </c>
      <c r="T491">
        <f>T489-T490</f>
        <v/>
      </c>
      <c r="U491">
        <f>U489-U490</f>
        <v/>
      </c>
      <c r="V491">
        <f>V489-V490</f>
        <v/>
      </c>
      <c r="W491">
        <f>W489-W490</f>
        <v/>
      </c>
      <c r="Y491">
        <f>Y489-Y490</f>
        <v/>
      </c>
      <c r="Z491">
        <f>Z489-Z490</f>
        <v/>
      </c>
      <c r="AA491">
        <f>AA489-AA490</f>
        <v/>
      </c>
      <c r="AB491">
        <f>AB489-AB490</f>
        <v/>
      </c>
      <c r="AD491">
        <f>AD489-AD490</f>
        <v/>
      </c>
      <c r="AE491">
        <f>AE489-AE490</f>
        <v/>
      </c>
      <c r="AF491">
        <f>AF489-AF490</f>
        <v/>
      </c>
      <c r="AG491">
        <f>AG489-AG490</f>
        <v/>
      </c>
      <c r="AI491">
        <f>AI489-AI490</f>
        <v/>
      </c>
      <c r="AJ491">
        <f>AJ489-AJ490</f>
        <v/>
      </c>
      <c r="AK491">
        <f>AK489-AK490</f>
        <v/>
      </c>
      <c r="AL491">
        <f>AL489-AL490</f>
        <v/>
      </c>
      <c r="AN491">
        <f>AN489-AN490</f>
        <v/>
      </c>
      <c r="AO491">
        <f>AO489-AO490</f>
        <v/>
      </c>
      <c r="AP491">
        <f>AP489-AP490</f>
        <v/>
      </c>
      <c r="AQ491">
        <f>AQ489-AQ490</f>
        <v/>
      </c>
      <c r="AS491">
        <f>AS489-AS490</f>
        <v/>
      </c>
      <c r="AT491">
        <f>AT489-AT490</f>
        <v/>
      </c>
    </row>
    <row r="492">
      <c r="A492" t="inlineStr">
        <is>
          <t>Link check</t>
        </is>
      </c>
      <c r="F492">
        <f>F489-F239</f>
        <v/>
      </c>
      <c r="G492">
        <f>G489-G239</f>
        <v/>
      </c>
      <c r="H492">
        <f>H489-H239</f>
        <v/>
      </c>
      <c r="J492">
        <f>J489-J239</f>
        <v/>
      </c>
      <c r="K492">
        <f>K489-K239</f>
        <v/>
      </c>
      <c r="L492">
        <f>L489-L239</f>
        <v/>
      </c>
      <c r="M492">
        <f>M489-M239</f>
        <v/>
      </c>
      <c r="O492">
        <f>O489-O239</f>
        <v/>
      </c>
      <c r="P492">
        <f>P489-P239</f>
        <v/>
      </c>
      <c r="Q492">
        <f>Q489-Q239</f>
        <v/>
      </c>
      <c r="R492">
        <f>R489-R239</f>
        <v/>
      </c>
      <c r="T492">
        <f>T489-T239</f>
        <v/>
      </c>
      <c r="U492">
        <f>U489-U239</f>
        <v/>
      </c>
      <c r="V492">
        <f>V489-V239</f>
        <v/>
      </c>
      <c r="W492">
        <f>W489-W239</f>
        <v/>
      </c>
      <c r="Y492">
        <f>Y489-Y239</f>
        <v/>
      </c>
      <c r="Z492">
        <f>Z489-Z239</f>
        <v/>
      </c>
      <c r="AA492">
        <f>AA489-AA239</f>
        <v/>
      </c>
      <c r="AB492">
        <f>AB489-AB239</f>
        <v/>
      </c>
      <c r="AD492">
        <f>AD489-AD239</f>
        <v/>
      </c>
      <c r="AE492">
        <f>AE489-AE239</f>
        <v/>
      </c>
      <c r="AF492">
        <f>AF489-AF239</f>
        <v/>
      </c>
      <c r="AG492">
        <f>AG489-AG239</f>
        <v/>
      </c>
      <c r="AI492">
        <f>AI489-AI239</f>
        <v/>
      </c>
      <c r="AJ492">
        <f>AJ489-AJ239</f>
        <v/>
      </c>
      <c r="AK492">
        <f>AK489-AK239</f>
        <v/>
      </c>
      <c r="AL492">
        <f>AL489-AL239</f>
        <v/>
      </c>
      <c r="AN492">
        <f>AN489-AN239</f>
        <v/>
      </c>
      <c r="AO492">
        <f>AO489-AO239</f>
        <v/>
      </c>
      <c r="AP492">
        <f>AP489-AP239</f>
        <v/>
      </c>
      <c r="AQ492">
        <f>AQ489-AQ239</f>
        <v/>
      </c>
      <c r="AS492">
        <f>AS489-AS239</f>
        <v/>
      </c>
      <c r="AT492">
        <f>AT489-AT239</f>
        <v/>
      </c>
    </row>
    <row r="494">
      <c r="A494" t="inlineStr">
        <is>
          <t>Cash distributions received</t>
        </is>
      </c>
      <c r="C494" t="inlineStr">
        <is>
          <t>Million</t>
        </is>
      </c>
      <c r="D494" t="inlineStr">
        <is>
          <t>QQQQ</t>
        </is>
      </c>
      <c r="AT494" t="n">
        <v>84</v>
      </c>
    </row>
    <row r="496">
      <c r="A496" t="inlineStr">
        <is>
          <t>Common equity</t>
        </is>
      </c>
    </row>
    <row r="497">
      <c r="A497" t="inlineStr">
        <is>
          <t>Brookfield infrastructure</t>
        </is>
      </c>
      <c r="C497" t="inlineStr">
        <is>
          <t>Million</t>
        </is>
      </c>
      <c r="D497" t="inlineStr">
        <is>
          <t>QQQQ</t>
        </is>
      </c>
      <c r="F497" t="n">
        <v>1307</v>
      </c>
      <c r="G497" t="n">
        <v>1569</v>
      </c>
      <c r="H497" t="n">
        <v>1470</v>
      </c>
      <c r="I497" t="n">
        <v>1585</v>
      </c>
      <c r="K497" t="n">
        <v>1610</v>
      </c>
      <c r="L497" t="n">
        <v>1638</v>
      </c>
      <c r="M497" t="n">
        <v>1599</v>
      </c>
      <c r="N497" t="n">
        <v>1934</v>
      </c>
      <c r="P497" t="n">
        <v>1881</v>
      </c>
      <c r="Q497" t="n">
        <v>1783</v>
      </c>
      <c r="R497" t="n">
        <v>2080</v>
      </c>
      <c r="S497" t="n">
        <v>2098</v>
      </c>
      <c r="U497" t="n">
        <v>2105</v>
      </c>
      <c r="V497" t="n">
        <v>1920</v>
      </c>
      <c r="W497" t="n">
        <v>1815</v>
      </c>
      <c r="X497" t="n">
        <v>1916</v>
      </c>
      <c r="Z497" t="n">
        <v>1958</v>
      </c>
      <c r="AA497" t="n">
        <v>1913</v>
      </c>
      <c r="AB497" t="n">
        <v>2000</v>
      </c>
      <c r="AC497" t="n">
        <v>2141</v>
      </c>
      <c r="AE497" t="n">
        <v>1888</v>
      </c>
      <c r="AF497" t="n">
        <v>1794</v>
      </c>
      <c r="AG497" t="n">
        <v>1674</v>
      </c>
      <c r="AH497" t="n">
        <v>1920</v>
      </c>
      <c r="AJ497" t="n">
        <v>1874</v>
      </c>
      <c r="AK497" t="n">
        <v>1939</v>
      </c>
      <c r="AL497" t="n">
        <v>1915</v>
      </c>
      <c r="AM497" t="n">
        <v>2696</v>
      </c>
      <c r="AO497" t="n">
        <v>2713</v>
      </c>
      <c r="AP497" t="n">
        <v>2564</v>
      </c>
      <c r="AQ497" t="n">
        <v>2462</v>
      </c>
      <c r="AR497" t="n">
        <v>2524</v>
      </c>
      <c r="AT497" t="n">
        <v>2461</v>
      </c>
    </row>
    <row r="498">
      <c r="A498" t="inlineStr">
        <is>
          <t>Sustainable resources and other</t>
        </is>
      </c>
      <c r="C498" t="inlineStr">
        <is>
          <t>Million</t>
        </is>
      </c>
      <c r="D498" t="inlineStr">
        <is>
          <t>QQQQ</t>
        </is>
      </c>
      <c r="F498" t="n">
        <v>616</v>
      </c>
      <c r="G498" t="n">
        <v>613</v>
      </c>
      <c r="H498" t="n">
        <v>554</v>
      </c>
      <c r="I498" t="n">
        <v>618</v>
      </c>
      <c r="K498" t="n">
        <v>684</v>
      </c>
      <c r="L498" t="n">
        <v>730</v>
      </c>
      <c r="M498" t="n">
        <v>744</v>
      </c>
      <c r="N498" t="n">
        <v>763</v>
      </c>
      <c r="P498" t="n">
        <v>787</v>
      </c>
      <c r="Q498" t="n">
        <v>788</v>
      </c>
      <c r="R498" t="n">
        <v>794</v>
      </c>
      <c r="S498" t="n">
        <v>736</v>
      </c>
      <c r="U498" t="n">
        <v>741</v>
      </c>
      <c r="V498" t="n">
        <v>672</v>
      </c>
      <c r="W498" t="n">
        <v>730</v>
      </c>
      <c r="X498" t="n">
        <v>971</v>
      </c>
      <c r="Z498" t="n">
        <v>781</v>
      </c>
      <c r="AA498" t="n">
        <v>765</v>
      </c>
      <c r="AB498" t="n">
        <v>617</v>
      </c>
      <c r="AC498" t="n">
        <v>651</v>
      </c>
      <c r="AE498" t="n">
        <v>562</v>
      </c>
      <c r="AF498" t="n">
        <v>542</v>
      </c>
      <c r="AG498" t="n">
        <v>563</v>
      </c>
      <c r="AH498" t="n">
        <v>632</v>
      </c>
      <c r="AJ498" t="n">
        <v>575</v>
      </c>
      <c r="AK498" t="n">
        <v>384</v>
      </c>
      <c r="AL498" t="n">
        <v>378</v>
      </c>
      <c r="AM498" t="n">
        <v>326</v>
      </c>
      <c r="AO498" t="n">
        <v>297</v>
      </c>
      <c r="AP498" t="n">
        <v>217</v>
      </c>
      <c r="AQ498" t="n">
        <v>88</v>
      </c>
      <c r="AR498" t="n">
        <v>260</v>
      </c>
      <c r="AT498" t="n">
        <v>188</v>
      </c>
    </row>
    <row r="499">
      <c r="A499" t="inlineStr">
        <is>
          <t>Total</t>
        </is>
      </c>
      <c r="C499" t="inlineStr">
        <is>
          <t>Million</t>
        </is>
      </c>
      <c r="D499" t="inlineStr">
        <is>
          <t>QQQQ</t>
        </is>
      </c>
      <c r="F499" t="n">
        <v>1923</v>
      </c>
      <c r="G499" t="n">
        <v>2182</v>
      </c>
      <c r="H499" t="n">
        <v>2024</v>
      </c>
      <c r="I499" t="n">
        <v>2203</v>
      </c>
      <c r="K499" t="n">
        <v>2294</v>
      </c>
      <c r="L499" t="n">
        <v>2368</v>
      </c>
      <c r="M499" t="n">
        <v>2343</v>
      </c>
      <c r="N499" t="n">
        <v>2697</v>
      </c>
      <c r="P499" t="n">
        <v>2668</v>
      </c>
      <c r="Q499" t="n">
        <v>2571</v>
      </c>
      <c r="R499" t="n">
        <v>2874</v>
      </c>
      <c r="S499" t="n">
        <v>2834</v>
      </c>
      <c r="U499" t="n">
        <v>2846</v>
      </c>
      <c r="V499" t="n">
        <v>2592</v>
      </c>
      <c r="W499" t="n">
        <v>2545</v>
      </c>
      <c r="X499" t="n">
        <v>2887</v>
      </c>
      <c r="Z499" t="n">
        <v>2739</v>
      </c>
      <c r="AA499" t="n">
        <v>2678</v>
      </c>
      <c r="AB499" t="n">
        <v>2617</v>
      </c>
      <c r="AC499" t="n">
        <v>2792</v>
      </c>
      <c r="AE499" t="n">
        <v>2450</v>
      </c>
      <c r="AF499" t="n">
        <v>2336</v>
      </c>
      <c r="AG499" t="n">
        <v>2237</v>
      </c>
      <c r="AH499" t="n">
        <v>2552</v>
      </c>
      <c r="AJ499" t="n">
        <v>2449</v>
      </c>
      <c r="AK499" t="n">
        <v>2323</v>
      </c>
      <c r="AL499" t="n">
        <v>2293</v>
      </c>
      <c r="AM499" t="n">
        <v>3022</v>
      </c>
      <c r="AO499" t="n">
        <v>3010</v>
      </c>
      <c r="AP499" t="n">
        <v>2781</v>
      </c>
      <c r="AQ499" t="n">
        <v>2550</v>
      </c>
      <c r="AR499" t="n">
        <v>2784</v>
      </c>
      <c r="AT499" t="n">
        <v>2649</v>
      </c>
    </row>
    <row r="500">
      <c r="A500" t="inlineStr">
        <is>
          <t>Total-c</t>
        </is>
      </c>
      <c r="F500">
        <f>SUM(F497:F498)</f>
        <v/>
      </c>
      <c r="G500">
        <f>SUM(G497:G498)</f>
        <v/>
      </c>
      <c r="H500">
        <f>SUM(H497:H498)</f>
        <v/>
      </c>
      <c r="I500">
        <f>SUM(I497:I498)</f>
        <v/>
      </c>
      <c r="K500">
        <f>SUM(K497:K498)</f>
        <v/>
      </c>
      <c r="L500">
        <f>SUM(L497:L498)</f>
        <v/>
      </c>
      <c r="M500">
        <f>SUM(M497:M498)</f>
        <v/>
      </c>
      <c r="N500">
        <f>SUM(N497:N498)</f>
        <v/>
      </c>
      <c r="P500">
        <f>SUM(P497:P498)</f>
        <v/>
      </c>
      <c r="Q500">
        <f>SUM(Q497:Q498)</f>
        <v/>
      </c>
      <c r="R500">
        <f>SUM(R497:R498)</f>
        <v/>
      </c>
      <c r="S500">
        <f>SUM(S497:S498)</f>
        <v/>
      </c>
      <c r="U500">
        <f>SUM(U497:U498)</f>
        <v/>
      </c>
      <c r="V500">
        <f>SUM(V497:V498)</f>
        <v/>
      </c>
      <c r="W500">
        <f>SUM(W497:W498)</f>
        <v/>
      </c>
      <c r="X500">
        <f>SUM(X497:X498)</f>
        <v/>
      </c>
      <c r="Z500">
        <f>SUM(Z497:Z498)</f>
        <v/>
      </c>
      <c r="AA500">
        <f>SUM(AA497:AA498)</f>
        <v/>
      </c>
      <c r="AB500">
        <f>SUM(AB497:AB498)</f>
        <v/>
      </c>
      <c r="AC500">
        <f>SUM(AC497:AC498)</f>
        <v/>
      </c>
      <c r="AE500">
        <f>SUM(AE497:AE498)</f>
        <v/>
      </c>
      <c r="AF500">
        <f>SUM(AF497:AF498)</f>
        <v/>
      </c>
      <c r="AG500">
        <f>SUM(AG497:AG498)</f>
        <v/>
      </c>
      <c r="AH500">
        <f>SUM(AH497:AH498)</f>
        <v/>
      </c>
      <c r="AJ500">
        <f>SUM(AJ497:AJ498)</f>
        <v/>
      </c>
      <c r="AK500">
        <f>SUM(AK497:AK498)</f>
        <v/>
      </c>
      <c r="AL500">
        <f>SUM(AL497:AL498)</f>
        <v/>
      </c>
      <c r="AM500">
        <f>SUM(AM497:AM498)</f>
        <v/>
      </c>
      <c r="AO500">
        <f>SUM(AO497:AO498)</f>
        <v/>
      </c>
      <c r="AP500">
        <f>SUM(AP497:AP498)</f>
        <v/>
      </c>
      <c r="AQ500">
        <f>SUM(AQ497:AQ498)</f>
        <v/>
      </c>
      <c r="AR500">
        <f>SUM(AR497:AR498)</f>
        <v/>
      </c>
      <c r="AT500">
        <f>SUM(AT497:AT498)</f>
        <v/>
      </c>
    </row>
    <row r="501">
      <c r="A501" t="inlineStr">
        <is>
          <t>Sum check</t>
        </is>
      </c>
      <c r="F501">
        <f>F499-F500</f>
        <v/>
      </c>
      <c r="G501">
        <f>G499-G500</f>
        <v/>
      </c>
      <c r="H501">
        <f>H499-H500</f>
        <v/>
      </c>
      <c r="I501">
        <f>I499-I500</f>
        <v/>
      </c>
      <c r="K501">
        <f>K499-K500</f>
        <v/>
      </c>
      <c r="L501">
        <f>L499-L500</f>
        <v/>
      </c>
      <c r="M501">
        <f>M499-M500</f>
        <v/>
      </c>
      <c r="N501">
        <f>N499-N500</f>
        <v/>
      </c>
      <c r="P501">
        <f>P499-P500</f>
        <v/>
      </c>
      <c r="Q501">
        <f>Q499-Q500</f>
        <v/>
      </c>
      <c r="R501">
        <f>R499-R500</f>
        <v/>
      </c>
      <c r="S501">
        <f>S499-S500</f>
        <v/>
      </c>
      <c r="U501">
        <f>U499-U500</f>
        <v/>
      </c>
      <c r="V501">
        <f>V499-V500</f>
        <v/>
      </c>
      <c r="W501">
        <f>W499-W500</f>
        <v/>
      </c>
      <c r="X501">
        <f>X499-X500</f>
        <v/>
      </c>
      <c r="Z501">
        <f>Z499-Z500</f>
        <v/>
      </c>
      <c r="AA501">
        <f>AA499-AA500</f>
        <v/>
      </c>
      <c r="AB501">
        <f>AB499-AB500</f>
        <v/>
      </c>
      <c r="AC501">
        <f>AC499-AC500</f>
        <v/>
      </c>
      <c r="AE501">
        <f>AE499-AE500</f>
        <v/>
      </c>
      <c r="AF501">
        <f>AF499-AF500</f>
        <v/>
      </c>
      <c r="AG501">
        <f>AG499-AG500</f>
        <v/>
      </c>
      <c r="AH501">
        <f>AH499-AH500</f>
        <v/>
      </c>
      <c r="AJ501">
        <f>AJ499-AJ500</f>
        <v/>
      </c>
      <c r="AK501">
        <f>AK499-AK500</f>
        <v/>
      </c>
      <c r="AL501">
        <f>AL499-AL500</f>
        <v/>
      </c>
      <c r="AM501">
        <f>AM499-AM500</f>
        <v/>
      </c>
      <c r="AO501">
        <f>AO499-AO500</f>
        <v/>
      </c>
      <c r="AP501">
        <f>AP499-AP500</f>
        <v/>
      </c>
      <c r="AQ501">
        <f>AQ499-AQ500</f>
        <v/>
      </c>
      <c r="AR501">
        <f>AR499-AR500</f>
        <v/>
      </c>
      <c r="AT501">
        <f>AT499-AT500</f>
        <v/>
      </c>
    </row>
    <row r="502">
      <c r="A502" t="inlineStr">
        <is>
          <t>Link check</t>
        </is>
      </c>
      <c r="F502">
        <f>F499-F165</f>
        <v/>
      </c>
      <c r="G502">
        <f>G499-G165</f>
        <v/>
      </c>
      <c r="H502">
        <f>H499-H165</f>
        <v/>
      </c>
      <c r="I502">
        <f>I499-I165</f>
        <v/>
      </c>
      <c r="K502">
        <f>K499-K165</f>
        <v/>
      </c>
      <c r="L502">
        <f>L499-L165</f>
        <v/>
      </c>
      <c r="M502">
        <f>M499-M165</f>
        <v/>
      </c>
      <c r="N502">
        <f>N499-N165</f>
        <v/>
      </c>
      <c r="P502">
        <f>P499-P165</f>
        <v/>
      </c>
      <c r="Q502">
        <f>Q499-Q165</f>
        <v/>
      </c>
      <c r="R502">
        <f>R499-R165</f>
        <v/>
      </c>
      <c r="S502">
        <f>S499-S165</f>
        <v/>
      </c>
      <c r="U502">
        <f>U499-U165</f>
        <v/>
      </c>
      <c r="V502">
        <f>V499-V165</f>
        <v/>
      </c>
      <c r="W502">
        <f>W499-W165</f>
        <v/>
      </c>
      <c r="X502">
        <f>X499-X165</f>
        <v/>
      </c>
      <c r="Z502">
        <f>Z499-Z165</f>
        <v/>
      </c>
      <c r="AA502">
        <f>AA499-AA165</f>
        <v/>
      </c>
      <c r="AB502">
        <f>AB499-AB165</f>
        <v/>
      </c>
      <c r="AC502">
        <f>AC499-AC165</f>
        <v/>
      </c>
      <c r="AE502">
        <f>AE499-AE165</f>
        <v/>
      </c>
      <c r="AF502">
        <f>AF499-AF165</f>
        <v/>
      </c>
      <c r="AG502">
        <f>AG499-AG165</f>
        <v/>
      </c>
      <c r="AH502">
        <f>AH499-AH165</f>
        <v/>
      </c>
      <c r="AJ502">
        <f>AJ499-AJ165</f>
        <v/>
      </c>
      <c r="AK502">
        <f>AK499-AK165</f>
        <v/>
      </c>
      <c r="AL502">
        <f>AL499-AL165</f>
        <v/>
      </c>
      <c r="AM502">
        <f>AM499-AM165</f>
        <v/>
      </c>
      <c r="AO502">
        <f>AO499-AO165</f>
        <v/>
      </c>
      <c r="AP502">
        <f>AP499-AP165</f>
        <v/>
      </c>
      <c r="AQ502">
        <f>AQ499-AQ165</f>
        <v/>
      </c>
      <c r="AR502">
        <f>AR499-AR165</f>
        <v/>
      </c>
      <c r="AT502">
        <f>AT499-AT165</f>
        <v/>
      </c>
    </row>
    <row r="504">
      <c r="A504" t="inlineStr">
        <is>
          <t>Brookfield infrastructure</t>
        </is>
      </c>
    </row>
    <row r="505">
      <c r="A505" t="inlineStr">
        <is>
          <t>Utilities</t>
        </is>
      </c>
      <c r="C505" t="inlineStr">
        <is>
          <t>Million</t>
        </is>
      </c>
      <c r="D505" t="inlineStr">
        <is>
          <t>QQQQ</t>
        </is>
      </c>
      <c r="E505" t="inlineStr">
        <is>
          <t>Yes</t>
        </is>
      </c>
      <c r="F505" t="n">
        <v>95</v>
      </c>
      <c r="G505" t="n">
        <v>93</v>
      </c>
      <c r="H505" t="n">
        <v>99</v>
      </c>
      <c r="J505" t="n">
        <v>387</v>
      </c>
      <c r="K505" t="n">
        <v>100</v>
      </c>
      <c r="L505" t="n">
        <v>100</v>
      </c>
      <c r="M505" t="n">
        <v>102</v>
      </c>
      <c r="O505" t="n">
        <v>399</v>
      </c>
      <c r="P505" t="n">
        <v>100</v>
      </c>
      <c r="Q505" t="n">
        <v>168</v>
      </c>
      <c r="R505" t="n">
        <v>170</v>
      </c>
      <c r="T505" t="n">
        <v>610</v>
      </c>
      <c r="U505" t="n">
        <v>169</v>
      </c>
      <c r="V505" t="n">
        <v>139</v>
      </c>
      <c r="W505" t="n">
        <v>130</v>
      </c>
      <c r="Y505" t="n">
        <v>576</v>
      </c>
      <c r="Z505" t="n">
        <v>137</v>
      </c>
      <c r="AA505" t="n">
        <v>143</v>
      </c>
      <c r="AB505" t="n">
        <v>145</v>
      </c>
      <c r="AD505" t="n">
        <v>577</v>
      </c>
      <c r="AE505" t="n">
        <v>146</v>
      </c>
      <c r="AF505" t="n">
        <v>130</v>
      </c>
      <c r="AG505" t="n">
        <v>139</v>
      </c>
      <c r="AI505" t="n">
        <v>659</v>
      </c>
      <c r="AJ505" t="n">
        <v>166</v>
      </c>
      <c r="AK505" t="n">
        <v>190</v>
      </c>
      <c r="AL505" t="n">
        <v>182</v>
      </c>
      <c r="AN505" t="n">
        <v>705</v>
      </c>
      <c r="AO505" t="n">
        <v>167</v>
      </c>
      <c r="AP505" t="n">
        <v>188</v>
      </c>
      <c r="AQ505" t="n">
        <v>196</v>
      </c>
      <c r="AS505" t="n">
        <v>739</v>
      </c>
      <c r="AT505" t="n">
        <v>208</v>
      </c>
    </row>
    <row r="506">
      <c r="A506" t="inlineStr">
        <is>
          <t>Transport</t>
        </is>
      </c>
      <c r="C506" t="inlineStr">
        <is>
          <t>Million</t>
        </is>
      </c>
      <c r="D506" t="inlineStr">
        <is>
          <t>QQQQ</t>
        </is>
      </c>
      <c r="E506" t="inlineStr">
        <is>
          <t>Yes</t>
        </is>
      </c>
      <c r="F506" t="n">
        <v>96</v>
      </c>
      <c r="G506" t="n">
        <v>104</v>
      </c>
      <c r="H506" t="n">
        <v>103</v>
      </c>
      <c r="J506" t="n">
        <v>398</v>
      </c>
      <c r="K506" t="n">
        <v>94</v>
      </c>
      <c r="L506" t="n">
        <v>102</v>
      </c>
      <c r="M506" t="n">
        <v>112</v>
      </c>
      <c r="O506" t="n">
        <v>423</v>
      </c>
      <c r="P506" t="n">
        <v>123</v>
      </c>
      <c r="Q506" t="n">
        <v>134</v>
      </c>
      <c r="R506" t="n">
        <v>136</v>
      </c>
      <c r="T506" t="n">
        <v>532</v>
      </c>
      <c r="U506" t="n">
        <v>137</v>
      </c>
      <c r="V506" t="n">
        <v>133</v>
      </c>
      <c r="W506" t="n">
        <v>119</v>
      </c>
      <c r="Y506" t="n">
        <v>518</v>
      </c>
      <c r="Z506" t="n">
        <v>139</v>
      </c>
      <c r="AA506" t="n">
        <v>135</v>
      </c>
      <c r="AB506" t="n">
        <v>128</v>
      </c>
      <c r="AD506" t="n">
        <v>530</v>
      </c>
      <c r="AE506" t="n">
        <v>120</v>
      </c>
      <c r="AF506" t="n">
        <v>108</v>
      </c>
      <c r="AG506" t="n">
        <v>135</v>
      </c>
      <c r="AI506" t="n">
        <v>590</v>
      </c>
      <c r="AJ506" t="n">
        <v>162</v>
      </c>
      <c r="AK506" t="n">
        <v>173</v>
      </c>
      <c r="AL506" t="n">
        <v>181</v>
      </c>
      <c r="AN506" t="n">
        <v>701</v>
      </c>
      <c r="AO506" t="n">
        <v>185</v>
      </c>
      <c r="AP506" t="n">
        <v>199</v>
      </c>
      <c r="AQ506" t="n">
        <v>203</v>
      </c>
      <c r="AS506" t="n">
        <v>794</v>
      </c>
      <c r="AT506" t="n">
        <v>192</v>
      </c>
    </row>
    <row r="507">
      <c r="A507" t="inlineStr">
        <is>
          <t>Energy</t>
        </is>
      </c>
      <c r="C507" t="inlineStr">
        <is>
          <t>Million</t>
        </is>
      </c>
      <c r="D507" t="inlineStr">
        <is>
          <t>QQQQ</t>
        </is>
      </c>
      <c r="E507" t="inlineStr">
        <is>
          <t>Yes</t>
        </is>
      </c>
      <c r="F507" t="n">
        <v>28</v>
      </c>
      <c r="G507" t="n">
        <v>23</v>
      </c>
      <c r="H507" t="n">
        <v>19</v>
      </c>
      <c r="J507" t="n">
        <v>90</v>
      </c>
      <c r="K507" t="n">
        <v>40</v>
      </c>
      <c r="L507" t="n">
        <v>43</v>
      </c>
      <c r="M507" t="n">
        <v>40</v>
      </c>
      <c r="O507" t="n">
        <v>175</v>
      </c>
      <c r="P507" t="n">
        <v>62</v>
      </c>
      <c r="Q507" t="n">
        <v>43</v>
      </c>
      <c r="R507" t="n">
        <v>48</v>
      </c>
      <c r="T507" t="n">
        <v>209</v>
      </c>
      <c r="U507" t="n">
        <v>66</v>
      </c>
      <c r="V507" t="n">
        <v>54</v>
      </c>
      <c r="W507" t="n">
        <v>59</v>
      </c>
      <c r="Y507" t="n">
        <v>269</v>
      </c>
      <c r="Z507" t="n">
        <v>107</v>
      </c>
      <c r="AA507" t="n">
        <v>96</v>
      </c>
      <c r="AB507" t="n">
        <v>100</v>
      </c>
      <c r="AD507" t="n">
        <v>412</v>
      </c>
      <c r="AE507" t="n">
        <v>115</v>
      </c>
      <c r="AF507" t="n">
        <v>106</v>
      </c>
      <c r="AG507" t="n">
        <v>115</v>
      </c>
    </row>
    <row r="508">
      <c r="A508" t="inlineStr">
        <is>
          <t>Midstream</t>
        </is>
      </c>
      <c r="C508" t="inlineStr">
        <is>
          <t>Million</t>
        </is>
      </c>
      <c r="D508" t="inlineStr">
        <is>
          <t>QQQQ</t>
        </is>
      </c>
      <c r="E508" t="inlineStr">
        <is>
          <t>Yes</t>
        </is>
      </c>
      <c r="AI508" t="n">
        <v>289</v>
      </c>
      <c r="AJ508" t="n">
        <v>146</v>
      </c>
      <c r="AK508" t="n">
        <v>60</v>
      </c>
      <c r="AL508" t="n">
        <v>103</v>
      </c>
      <c r="AN508" t="n">
        <v>492</v>
      </c>
      <c r="AO508" t="n">
        <v>196</v>
      </c>
      <c r="AP508" t="n">
        <v>170</v>
      </c>
      <c r="AQ508" t="n">
        <v>172</v>
      </c>
      <c r="AS508" t="n">
        <v>743</v>
      </c>
      <c r="AT508" t="n">
        <v>198</v>
      </c>
    </row>
    <row r="509">
      <c r="A509" t="inlineStr">
        <is>
          <t>Data</t>
        </is>
      </c>
      <c r="C509" t="inlineStr">
        <is>
          <t>Million</t>
        </is>
      </c>
      <c r="D509" t="inlineStr">
        <is>
          <t>QQQQ</t>
        </is>
      </c>
      <c r="E509" t="inlineStr">
        <is>
          <t>Yes</t>
        </is>
      </c>
      <c r="F509" t="n">
        <v>0</v>
      </c>
      <c r="G509" t="n">
        <v>20</v>
      </c>
      <c r="H509" t="n">
        <v>20</v>
      </c>
      <c r="J509" t="n">
        <v>60</v>
      </c>
      <c r="K509" t="n">
        <v>19</v>
      </c>
      <c r="L509" t="n">
        <v>19</v>
      </c>
      <c r="M509" t="n">
        <v>19</v>
      </c>
      <c r="O509" t="n">
        <v>77</v>
      </c>
      <c r="P509" t="n">
        <v>19</v>
      </c>
      <c r="Q509" t="n">
        <v>19</v>
      </c>
      <c r="R509" t="n">
        <v>19</v>
      </c>
      <c r="T509" t="n">
        <v>76</v>
      </c>
      <c r="U509" t="n">
        <v>19</v>
      </c>
      <c r="V509" t="n">
        <v>19</v>
      </c>
      <c r="W509" t="n">
        <v>19</v>
      </c>
      <c r="Y509" t="n">
        <v>77</v>
      </c>
      <c r="Z509" t="n">
        <v>28</v>
      </c>
      <c r="AA509" t="n">
        <v>30</v>
      </c>
      <c r="AB509" t="n">
        <v>36</v>
      </c>
      <c r="AD509" t="n">
        <v>136</v>
      </c>
      <c r="AE509" t="n">
        <v>42</v>
      </c>
      <c r="AF509" t="n">
        <v>43</v>
      </c>
      <c r="AG509" t="n">
        <v>50</v>
      </c>
      <c r="AI509" t="n">
        <v>196</v>
      </c>
      <c r="AJ509" t="n">
        <v>60</v>
      </c>
      <c r="AK509" t="n">
        <v>60</v>
      </c>
      <c r="AL509" t="n">
        <v>58</v>
      </c>
      <c r="AN509" t="n">
        <v>238</v>
      </c>
      <c r="AO509" t="n">
        <v>58</v>
      </c>
      <c r="AP509" t="n">
        <v>60</v>
      </c>
      <c r="AQ509" t="n">
        <v>60</v>
      </c>
      <c r="AS509" t="n">
        <v>239</v>
      </c>
      <c r="AT509" t="n">
        <v>70</v>
      </c>
    </row>
    <row r="510">
      <c r="A510" t="inlineStr">
        <is>
          <t>Corporate</t>
        </is>
      </c>
      <c r="C510" t="inlineStr">
        <is>
          <t>Million</t>
        </is>
      </c>
      <c r="D510" t="inlineStr">
        <is>
          <t>QQQQ</t>
        </is>
      </c>
      <c r="E510" t="inlineStr">
        <is>
          <t>Yes</t>
        </is>
      </c>
      <c r="F510" t="n">
        <v>-33</v>
      </c>
      <c r="G510" t="n">
        <v>-32</v>
      </c>
      <c r="H510" t="n">
        <v>-31</v>
      </c>
      <c r="J510" t="n">
        <v>-127</v>
      </c>
      <c r="K510" t="n">
        <v>-19</v>
      </c>
      <c r="L510" t="n">
        <v>-34</v>
      </c>
      <c r="M510" t="n">
        <v>-38</v>
      </c>
      <c r="O510" t="n">
        <v>-130</v>
      </c>
      <c r="P510" t="n">
        <v>-43</v>
      </c>
      <c r="Q510" t="n">
        <v>-69</v>
      </c>
      <c r="R510" t="n">
        <v>-72</v>
      </c>
      <c r="T510" t="n">
        <v>-257</v>
      </c>
      <c r="U510" t="n">
        <v>-58</v>
      </c>
      <c r="V510" t="n">
        <v>-51</v>
      </c>
      <c r="W510" t="n">
        <v>-49</v>
      </c>
      <c r="Y510" t="n">
        <v>-209</v>
      </c>
      <c r="Z510" t="n">
        <v>-60</v>
      </c>
      <c r="AA510" t="n">
        <v>-67</v>
      </c>
      <c r="AB510" t="n">
        <v>-71</v>
      </c>
      <c r="AD510" t="n">
        <v>-271</v>
      </c>
      <c r="AE510" t="n">
        <v>-65</v>
      </c>
      <c r="AF510" t="n">
        <v>-54</v>
      </c>
      <c r="AG510" t="n">
        <v>-74</v>
      </c>
      <c r="AI510" t="n">
        <v>-280</v>
      </c>
      <c r="AJ510" t="n">
        <v>-103</v>
      </c>
      <c r="AK510" t="n">
        <v>-89</v>
      </c>
      <c r="AL510" t="n">
        <v>-102</v>
      </c>
      <c r="AN510" t="n">
        <v>-403</v>
      </c>
      <c r="AO510" t="n">
        <v>-113</v>
      </c>
      <c r="AP510" t="n">
        <v>-104</v>
      </c>
      <c r="AQ510" t="n">
        <v>-106</v>
      </c>
      <c r="AS510" t="n">
        <v>-428</v>
      </c>
      <c r="AT510" t="n">
        <v>-114</v>
      </c>
    </row>
    <row r="511">
      <c r="A511" t="inlineStr">
        <is>
          <t>Attributable to unit-holders</t>
        </is>
      </c>
      <c r="C511" t="inlineStr">
        <is>
          <t>Million</t>
        </is>
      </c>
      <c r="D511" t="inlineStr">
        <is>
          <t>QQQQ</t>
        </is>
      </c>
      <c r="E511" t="inlineStr">
        <is>
          <t>Yes</t>
        </is>
      </c>
      <c r="F511" t="n">
        <v>186</v>
      </c>
      <c r="G511" t="n">
        <v>208</v>
      </c>
      <c r="H511" t="n">
        <v>210</v>
      </c>
      <c r="J511" t="n">
        <v>808</v>
      </c>
      <c r="K511" t="n">
        <v>234</v>
      </c>
      <c r="L511" t="n">
        <v>230</v>
      </c>
      <c r="M511" t="n">
        <v>235</v>
      </c>
      <c r="O511" t="n">
        <v>944</v>
      </c>
      <c r="P511" t="n">
        <v>261</v>
      </c>
      <c r="Q511" t="n">
        <v>295</v>
      </c>
      <c r="R511" t="n">
        <v>301</v>
      </c>
      <c r="T511" t="n">
        <v>1170</v>
      </c>
      <c r="U511" t="n">
        <v>333</v>
      </c>
      <c r="V511" t="n">
        <v>294</v>
      </c>
      <c r="W511" t="n">
        <v>278</v>
      </c>
      <c r="Y511" t="n">
        <v>1231</v>
      </c>
      <c r="Z511" t="n">
        <v>351</v>
      </c>
      <c r="AA511" t="n">
        <v>337</v>
      </c>
      <c r="AB511" t="n">
        <v>338</v>
      </c>
      <c r="AD511" t="n">
        <v>1384</v>
      </c>
      <c r="AE511" t="n">
        <v>358</v>
      </c>
      <c r="AF511" t="n">
        <v>333</v>
      </c>
      <c r="AG511" t="n">
        <v>365</v>
      </c>
      <c r="AI511" t="n">
        <v>1454</v>
      </c>
      <c r="AJ511" t="n">
        <v>431</v>
      </c>
      <c r="AK511" t="n">
        <v>394</v>
      </c>
      <c r="AL511" t="n">
        <v>422</v>
      </c>
      <c r="AN511" t="n">
        <v>1733</v>
      </c>
      <c r="AO511" t="n">
        <v>493</v>
      </c>
      <c r="AP511" t="n">
        <v>513</v>
      </c>
      <c r="AQ511" t="n">
        <v>525</v>
      </c>
      <c r="AS511" t="n">
        <v>2087</v>
      </c>
      <c r="AT511" t="n">
        <v>554</v>
      </c>
    </row>
    <row r="512">
      <c r="A512" t="inlineStr">
        <is>
          <t>Attributable to unit-holders-c</t>
        </is>
      </c>
      <c r="F512">
        <f>SUM(F505:F510)</f>
        <v/>
      </c>
      <c r="G512">
        <f>SUM(G505:G510)</f>
        <v/>
      </c>
      <c r="H512">
        <f>SUM(H505:H510)</f>
        <v/>
      </c>
      <c r="J512">
        <f>SUM(J505:J510)</f>
        <v/>
      </c>
      <c r="K512">
        <f>SUM(K505:K510)</f>
        <v/>
      </c>
      <c r="L512">
        <f>SUM(L505:L510)</f>
        <v/>
      </c>
      <c r="M512">
        <f>SUM(M505:M510)</f>
        <v/>
      </c>
      <c r="O512">
        <f>SUM(O505:O510)</f>
        <v/>
      </c>
      <c r="P512">
        <f>SUM(P505:P510)</f>
        <v/>
      </c>
      <c r="Q512">
        <f>SUM(Q505:Q510)</f>
        <v/>
      </c>
      <c r="R512">
        <f>SUM(R505:R510)</f>
        <v/>
      </c>
      <c r="T512">
        <f>SUM(T505:T510)</f>
        <v/>
      </c>
      <c r="U512">
        <f>SUM(U505:U510)</f>
        <v/>
      </c>
      <c r="V512">
        <f>SUM(V505:V510)</f>
        <v/>
      </c>
      <c r="W512">
        <f>SUM(W505:W510)</f>
        <v/>
      </c>
      <c r="Y512">
        <f>SUM(Y505:Y510)</f>
        <v/>
      </c>
      <c r="Z512">
        <f>SUM(Z505:Z510)</f>
        <v/>
      </c>
      <c r="AA512">
        <f>SUM(AA505:AA510)</f>
        <v/>
      </c>
      <c r="AB512">
        <f>SUM(AB505:AB510)</f>
        <v/>
      </c>
      <c r="AD512">
        <f>SUM(AD505:AD510)</f>
        <v/>
      </c>
      <c r="AE512">
        <f>SUM(AE505:AE510)</f>
        <v/>
      </c>
      <c r="AF512">
        <f>SUM(AF505:AF510)</f>
        <v/>
      </c>
      <c r="AG512">
        <f>SUM(AG505:AG510)</f>
        <v/>
      </c>
      <c r="AI512">
        <f>SUM(AI505:AI510)</f>
        <v/>
      </c>
      <c r="AJ512">
        <f>SUM(AJ505:AJ510)</f>
        <v/>
      </c>
      <c r="AK512">
        <f>SUM(AK505:AK510)</f>
        <v/>
      </c>
      <c r="AL512">
        <f>SUM(AL505:AL510)</f>
        <v/>
      </c>
      <c r="AN512">
        <f>SUM(AN505:AN510)</f>
        <v/>
      </c>
      <c r="AO512">
        <f>SUM(AO505:AO510)</f>
        <v/>
      </c>
      <c r="AP512">
        <f>SUM(AP505:AP510)</f>
        <v/>
      </c>
      <c r="AQ512">
        <f>SUM(AQ505:AQ510)</f>
        <v/>
      </c>
      <c r="AS512">
        <f>SUM(AS505:AS510)</f>
        <v/>
      </c>
      <c r="AT512">
        <f>SUM(AT505:AT510)</f>
        <v/>
      </c>
    </row>
    <row r="513">
      <c r="A513" t="inlineStr">
        <is>
          <t>Sum check</t>
        </is>
      </c>
      <c r="F513">
        <f>F511-F512</f>
        <v/>
      </c>
      <c r="G513">
        <f>G511-G512</f>
        <v/>
      </c>
      <c r="H513">
        <f>H511-H512</f>
        <v/>
      </c>
      <c r="J513">
        <f>J511-J512</f>
        <v/>
      </c>
      <c r="K513">
        <f>K511-K512</f>
        <v/>
      </c>
      <c r="L513">
        <f>L511-L512</f>
        <v/>
      </c>
      <c r="M513">
        <f>M511-M512</f>
        <v/>
      </c>
      <c r="O513">
        <f>O511-O512</f>
        <v/>
      </c>
      <c r="P513">
        <f>P511-P512</f>
        <v/>
      </c>
      <c r="Q513">
        <f>Q511-Q512</f>
        <v/>
      </c>
      <c r="R513">
        <f>R511-R512</f>
        <v/>
      </c>
      <c r="T513">
        <f>T511-T512</f>
        <v/>
      </c>
      <c r="U513">
        <f>U511-U512</f>
        <v/>
      </c>
      <c r="V513">
        <f>V511-V512</f>
        <v/>
      </c>
      <c r="W513">
        <f>W511-W512</f>
        <v/>
      </c>
      <c r="Y513">
        <f>Y511-Y512</f>
        <v/>
      </c>
      <c r="Z513">
        <f>Z511-Z512</f>
        <v/>
      </c>
      <c r="AA513">
        <f>AA511-AA512</f>
        <v/>
      </c>
      <c r="AB513">
        <f>AB511-AB512</f>
        <v/>
      </c>
      <c r="AD513">
        <f>AD511-AD512</f>
        <v/>
      </c>
      <c r="AE513">
        <f>AE511-AE512</f>
        <v/>
      </c>
      <c r="AF513">
        <f>AF511-AF512</f>
        <v/>
      </c>
      <c r="AG513">
        <f>AG511-AG512</f>
        <v/>
      </c>
      <c r="AI513">
        <f>AI511-AI512</f>
        <v/>
      </c>
      <c r="AJ513">
        <f>AJ511-AJ512</f>
        <v/>
      </c>
      <c r="AK513">
        <f>AK511-AK512</f>
        <v/>
      </c>
      <c r="AL513">
        <f>AL511-AL512</f>
        <v/>
      </c>
      <c r="AN513">
        <f>AN511-AN512</f>
        <v/>
      </c>
      <c r="AO513">
        <f>AO511-AO512</f>
        <v/>
      </c>
      <c r="AP513">
        <f>AP511-AP512</f>
        <v/>
      </c>
      <c r="AQ513">
        <f>AQ511-AQ512</f>
        <v/>
      </c>
      <c r="AS513">
        <f>AS511-AS512</f>
        <v/>
      </c>
      <c r="AT513">
        <f>AT511-AT512</f>
        <v/>
      </c>
    </row>
    <row r="515">
      <c r="A515" t="inlineStr">
        <is>
          <t>Segment reallocation</t>
        </is>
      </c>
      <c r="C515" t="inlineStr">
        <is>
          <t>Million</t>
        </is>
      </c>
      <c r="D515" t="inlineStr">
        <is>
          <t>QQQQ</t>
        </is>
      </c>
      <c r="E515" t="inlineStr">
        <is>
          <t>Yes</t>
        </is>
      </c>
      <c r="Z515" t="n">
        <v>0</v>
      </c>
      <c r="AA515" t="n">
        <v>0</v>
      </c>
      <c r="AB515" t="n">
        <v>-3</v>
      </c>
      <c r="AD515" t="n">
        <v>-6</v>
      </c>
      <c r="AE515" t="n">
        <v>-3</v>
      </c>
      <c r="AF515" t="n">
        <v>-3</v>
      </c>
      <c r="AG515" t="n">
        <v>-3</v>
      </c>
      <c r="AI515" t="n">
        <v>-13</v>
      </c>
      <c r="AJ515" t="n">
        <v>-4</v>
      </c>
      <c r="AK515" t="n">
        <v>-9</v>
      </c>
      <c r="AL515" t="n">
        <v>-4</v>
      </c>
      <c r="AN515" t="n">
        <v>-21</v>
      </c>
      <c r="AO515" t="n">
        <v>-4</v>
      </c>
      <c r="AP515" t="n">
        <v>-4</v>
      </c>
      <c r="AQ515" t="n">
        <v>-4</v>
      </c>
      <c r="AS515" t="n">
        <v>-16</v>
      </c>
      <c r="AT515" t="n">
        <v>-4</v>
      </c>
    </row>
    <row r="516">
      <c r="A516" t="inlineStr">
        <is>
          <t>Non-controlling interests and other</t>
        </is>
      </c>
      <c r="C516" t="inlineStr">
        <is>
          <t>Million</t>
        </is>
      </c>
      <c r="D516" t="inlineStr">
        <is>
          <t>QQQQ</t>
        </is>
      </c>
      <c r="E516" t="inlineStr">
        <is>
          <t>Yes</t>
        </is>
      </c>
      <c r="F516" t="n">
        <v>-137</v>
      </c>
      <c r="G516" t="n">
        <v>-152</v>
      </c>
      <c r="H516" t="n">
        <v>-153</v>
      </c>
      <c r="J516" t="n">
        <v>-591</v>
      </c>
      <c r="K516" t="n">
        <v>-171</v>
      </c>
      <c r="L516" t="n">
        <v>-168</v>
      </c>
      <c r="M516" t="n">
        <v>-172</v>
      </c>
      <c r="O516" t="n">
        <v>-690</v>
      </c>
      <c r="P516" t="n">
        <v>-191</v>
      </c>
      <c r="Q516" t="n">
        <v>-215</v>
      </c>
      <c r="R516" t="n">
        <v>-220</v>
      </c>
      <c r="T516" t="n">
        <v>-854</v>
      </c>
      <c r="U516" t="n">
        <v>-244</v>
      </c>
      <c r="V516" t="n">
        <v>-216</v>
      </c>
      <c r="W516" t="n">
        <v>-205</v>
      </c>
      <c r="Y516" t="n">
        <v>-904</v>
      </c>
      <c r="Z516" t="n">
        <v>-259</v>
      </c>
      <c r="AA516" t="n">
        <v>-249</v>
      </c>
      <c r="AB516" t="n">
        <v>-251</v>
      </c>
      <c r="AD516" t="n">
        <v>-1024</v>
      </c>
      <c r="AE516" t="n">
        <v>-267</v>
      </c>
      <c r="AF516" t="n">
        <v>-249</v>
      </c>
      <c r="AG516" t="n">
        <v>-272</v>
      </c>
      <c r="AI516" t="n">
        <v>-1083</v>
      </c>
      <c r="AJ516" t="n">
        <v>-324</v>
      </c>
      <c r="AK516" t="n">
        <v>-296</v>
      </c>
      <c r="AL516" t="n">
        <v>-317</v>
      </c>
      <c r="AN516" t="n">
        <v>-1301</v>
      </c>
      <c r="AO516" t="n">
        <v>-376</v>
      </c>
      <c r="AP516" t="n">
        <v>-386</v>
      </c>
      <c r="AQ516" t="n">
        <v>-395</v>
      </c>
      <c r="AS516" t="n">
        <v>-1574</v>
      </c>
      <c r="AT516" t="n">
        <v>-418</v>
      </c>
    </row>
    <row r="517">
      <c r="A517" t="inlineStr">
        <is>
          <t>Brookfield's interest</t>
        </is>
      </c>
      <c r="C517" t="inlineStr">
        <is>
          <t>Million</t>
        </is>
      </c>
      <c r="D517" t="inlineStr">
        <is>
          <t>QQQQ</t>
        </is>
      </c>
      <c r="E517" t="inlineStr">
        <is>
          <t>Yes</t>
        </is>
      </c>
      <c r="F517" t="n">
        <v>49</v>
      </c>
      <c r="G517" t="n">
        <v>56</v>
      </c>
      <c r="H517" t="n">
        <v>57</v>
      </c>
      <c r="J517" t="n">
        <v>217</v>
      </c>
      <c r="K517" t="n">
        <v>63</v>
      </c>
      <c r="L517" t="n">
        <v>62</v>
      </c>
      <c r="M517" t="n">
        <v>63</v>
      </c>
      <c r="O517" t="n">
        <v>254</v>
      </c>
      <c r="P517" t="n">
        <v>70</v>
      </c>
      <c r="Q517" t="n">
        <v>80</v>
      </c>
      <c r="R517" t="n">
        <v>81</v>
      </c>
      <c r="T517" t="n">
        <v>316</v>
      </c>
      <c r="U517" t="n">
        <v>89</v>
      </c>
      <c r="V517" t="n">
        <v>78</v>
      </c>
      <c r="W517" t="n">
        <v>73</v>
      </c>
      <c r="Y517" t="n">
        <v>327</v>
      </c>
      <c r="Z517" t="n">
        <v>92</v>
      </c>
      <c r="AA517" t="n">
        <v>88</v>
      </c>
      <c r="AB517" t="n">
        <v>84</v>
      </c>
      <c r="AD517" t="n">
        <v>354</v>
      </c>
      <c r="AE517" t="n">
        <v>88</v>
      </c>
      <c r="AF517" t="n">
        <v>81</v>
      </c>
      <c r="AG517" t="n">
        <v>90</v>
      </c>
      <c r="AI517" t="n">
        <v>358</v>
      </c>
      <c r="AJ517" t="n">
        <v>103</v>
      </c>
      <c r="AK517" t="n">
        <v>89</v>
      </c>
      <c r="AL517" t="n">
        <v>101</v>
      </c>
      <c r="AN517" t="n">
        <v>411</v>
      </c>
      <c r="AO517" t="n">
        <v>113</v>
      </c>
      <c r="AP517" t="n">
        <v>123</v>
      </c>
      <c r="AQ517" t="n">
        <v>126</v>
      </c>
      <c r="AS517" t="n">
        <v>497</v>
      </c>
      <c r="AT517" t="n">
        <v>132</v>
      </c>
    </row>
    <row r="518">
      <c r="A518" t="inlineStr">
        <is>
          <t>Brookfield's interest-c</t>
        </is>
      </c>
      <c r="F518">
        <f>SUM(F511,F515:F516)</f>
        <v/>
      </c>
      <c r="G518">
        <f>SUM(G511,G515:G516)</f>
        <v/>
      </c>
      <c r="H518">
        <f>SUM(H511,H515:H516)</f>
        <v/>
      </c>
      <c r="J518">
        <f>SUM(J511,J515:J516)</f>
        <v/>
      </c>
      <c r="K518">
        <f>SUM(K511,K515:K516)</f>
        <v/>
      </c>
      <c r="L518">
        <f>SUM(L511,L515:L516)</f>
        <v/>
      </c>
      <c r="M518">
        <f>SUM(M511,M515:M516)</f>
        <v/>
      </c>
      <c r="O518">
        <f>SUM(O511,O515:O516)</f>
        <v/>
      </c>
      <c r="P518">
        <f>SUM(P511,P515:P516)</f>
        <v/>
      </c>
      <c r="Q518">
        <f>SUM(Q511,Q515:Q516)</f>
        <v/>
      </c>
      <c r="R518">
        <f>SUM(R511,R515:R516)</f>
        <v/>
      </c>
      <c r="T518">
        <f>SUM(T511,T515:T516)</f>
        <v/>
      </c>
      <c r="U518">
        <f>SUM(U511,U515:U516)</f>
        <v/>
      </c>
      <c r="V518">
        <f>SUM(V511,V515:V516)</f>
        <v/>
      </c>
      <c r="W518">
        <f>SUM(W511,W515:W516)</f>
        <v/>
      </c>
      <c r="Y518">
        <f>SUM(Y511,Y515:Y516)</f>
        <v/>
      </c>
      <c r="Z518">
        <f>SUM(Z511,Z515:Z516)</f>
        <v/>
      </c>
      <c r="AA518">
        <f>SUM(AA511,AA515:AA516)</f>
        <v/>
      </c>
      <c r="AB518">
        <f>SUM(AB511,AB515:AB516)</f>
        <v/>
      </c>
      <c r="AD518">
        <f>SUM(AD511,AD515:AD516)</f>
        <v/>
      </c>
      <c r="AE518">
        <f>SUM(AE511,AE515:AE516)</f>
        <v/>
      </c>
      <c r="AF518">
        <f>SUM(AF511,AF515:AF516)</f>
        <v/>
      </c>
      <c r="AG518">
        <f>SUM(AG511,AG515:AG516)</f>
        <v/>
      </c>
      <c r="AI518">
        <f>SUM(AI511,AI515:AI516)</f>
        <v/>
      </c>
      <c r="AJ518">
        <f>SUM(AJ511,AJ515:AJ516)</f>
        <v/>
      </c>
      <c r="AK518">
        <f>SUM(AK511,AK515:AK516)</f>
        <v/>
      </c>
      <c r="AL518">
        <f>SUM(AL511,AL515:AL516)</f>
        <v/>
      </c>
      <c r="AN518">
        <f>SUM(AN511,AN515:AN516)</f>
        <v/>
      </c>
      <c r="AO518">
        <f>SUM(AO511,AO515:AO516)</f>
        <v/>
      </c>
      <c r="AP518">
        <f>SUM(AP511,AP515:AP516)</f>
        <v/>
      </c>
      <c r="AQ518">
        <f>SUM(AQ511,AQ515:AQ516)</f>
        <v/>
      </c>
      <c r="AS518">
        <f>SUM(AS511,AS515:AS516)</f>
        <v/>
      </c>
      <c r="AT518">
        <f>SUM(AT511,AT515:AT516)</f>
        <v/>
      </c>
    </row>
    <row r="519">
      <c r="A519" t="inlineStr">
        <is>
          <t>Sum check</t>
        </is>
      </c>
      <c r="F519">
        <f>F517-F518</f>
        <v/>
      </c>
      <c r="G519">
        <f>G517-G518</f>
        <v/>
      </c>
      <c r="H519">
        <f>H517-H518</f>
        <v/>
      </c>
      <c r="J519">
        <f>J517-J518</f>
        <v/>
      </c>
      <c r="K519">
        <f>K517-K518</f>
        <v/>
      </c>
      <c r="L519">
        <f>L517-L518</f>
        <v/>
      </c>
      <c r="M519">
        <f>M517-M518</f>
        <v/>
      </c>
      <c r="O519">
        <f>O517-O518</f>
        <v/>
      </c>
      <c r="P519">
        <f>P517-P518</f>
        <v/>
      </c>
      <c r="Q519">
        <f>Q517-Q518</f>
        <v/>
      </c>
      <c r="R519">
        <f>R517-R518</f>
        <v/>
      </c>
      <c r="T519">
        <f>T517-T518</f>
        <v/>
      </c>
      <c r="U519">
        <f>U517-U518</f>
        <v/>
      </c>
      <c r="V519">
        <f>V517-V518</f>
        <v/>
      </c>
      <c r="W519">
        <f>W517-W518</f>
        <v/>
      </c>
      <c r="Y519">
        <f>Y517-Y518</f>
        <v/>
      </c>
      <c r="Z519">
        <f>Z517-Z518</f>
        <v/>
      </c>
      <c r="AA519">
        <f>AA517-AA518</f>
        <v/>
      </c>
      <c r="AB519">
        <f>AB517-AB518</f>
        <v/>
      </c>
      <c r="AD519">
        <f>AD517-AD518</f>
        <v/>
      </c>
      <c r="AE519">
        <f>AE517-AE518</f>
        <v/>
      </c>
      <c r="AF519">
        <f>AF517-AF518</f>
        <v/>
      </c>
      <c r="AG519">
        <f>AG517-AG518</f>
        <v/>
      </c>
      <c r="AI519">
        <f>AI517-AI518</f>
        <v/>
      </c>
      <c r="AJ519">
        <f>AJ517-AJ518</f>
        <v/>
      </c>
      <c r="AK519">
        <f>AK517-AK518</f>
        <v/>
      </c>
      <c r="AL519">
        <f>AL517-AL518</f>
        <v/>
      </c>
      <c r="AN519">
        <f>AN517-AN518</f>
        <v/>
      </c>
      <c r="AO519">
        <f>AO517-AO518</f>
        <v/>
      </c>
      <c r="AP519">
        <f>AP517-AP518</f>
        <v/>
      </c>
      <c r="AQ519">
        <f>AQ517-AQ518</f>
        <v/>
      </c>
      <c r="AS519">
        <f>AS517-AS518</f>
        <v/>
      </c>
      <c r="AT519">
        <f>AT517-AT518</f>
        <v/>
      </c>
    </row>
    <row r="520">
      <c r="A520" t="inlineStr">
        <is>
          <t>Link check</t>
        </is>
      </c>
      <c r="F520">
        <f>F517-F486</f>
        <v/>
      </c>
      <c r="G520">
        <f>G517-G486</f>
        <v/>
      </c>
      <c r="H520">
        <f>H517-H486</f>
        <v/>
      </c>
      <c r="J520">
        <f>J517-J486</f>
        <v/>
      </c>
      <c r="K520">
        <f>K517-K486</f>
        <v/>
      </c>
      <c r="L520">
        <f>L517-L486</f>
        <v/>
      </c>
      <c r="M520">
        <f>M517-M486</f>
        <v/>
      </c>
      <c r="O520">
        <f>O517-O486</f>
        <v/>
      </c>
      <c r="P520">
        <f>P517-P486</f>
        <v/>
      </c>
      <c r="Q520">
        <f>Q517-Q486</f>
        <v/>
      </c>
      <c r="R520">
        <f>R517-R486</f>
        <v/>
      </c>
      <c r="T520">
        <f>T517-T486</f>
        <v/>
      </c>
      <c r="U520">
        <f>U517-U486</f>
        <v/>
      </c>
      <c r="V520">
        <f>V517-V486</f>
        <v/>
      </c>
      <c r="W520">
        <f>W517-W486</f>
        <v/>
      </c>
      <c r="Y520">
        <f>Y517-Y486</f>
        <v/>
      </c>
      <c r="Z520">
        <f>Z517-Z486</f>
        <v/>
      </c>
      <c r="AA520">
        <f>AA517-AA486</f>
        <v/>
      </c>
      <c r="AB520">
        <f>AB517-AB486</f>
        <v/>
      </c>
      <c r="AD520">
        <f>AD517-AD486</f>
        <v/>
      </c>
      <c r="AE520">
        <f>AE517-AE486</f>
        <v/>
      </c>
      <c r="AF520">
        <f>AF517-AF486</f>
        <v/>
      </c>
      <c r="AG520">
        <f>AG517-AG486</f>
        <v/>
      </c>
      <c r="AI520">
        <f>AI517-AI486</f>
        <v/>
      </c>
      <c r="AJ520">
        <f>AJ517-AJ486</f>
        <v/>
      </c>
      <c r="AK520">
        <f>AK517-AK486</f>
        <v/>
      </c>
      <c r="AL520">
        <f>AL517-AL486</f>
        <v/>
      </c>
      <c r="AN520">
        <f>AN517-AN486</f>
        <v/>
      </c>
      <c r="AO520">
        <f>AO517-AO486</f>
        <v/>
      </c>
      <c r="AP520">
        <f>AP517-AP486</f>
        <v/>
      </c>
      <c r="AQ520">
        <f>AQ517-AQ486</f>
        <v/>
      </c>
      <c r="AS520">
        <f>AS517-AS486</f>
        <v/>
      </c>
      <c r="AT520">
        <f>AT517-AT486</f>
        <v/>
      </c>
    </row>
    <row r="522">
      <c r="A522" t="inlineStr">
        <is>
          <t>Private equity</t>
        </is>
      </c>
    </row>
    <row r="523">
      <c r="A523" t="inlineStr">
        <is>
          <t>Revenues</t>
        </is>
      </c>
    </row>
    <row r="524">
      <c r="A524" t="inlineStr">
        <is>
          <t>Brookfield business partners</t>
        </is>
      </c>
      <c r="C524" t="inlineStr">
        <is>
          <t>Million</t>
        </is>
      </c>
      <c r="D524" t="inlineStr">
        <is>
          <t>QQQQ</t>
        </is>
      </c>
      <c r="E524" t="inlineStr">
        <is>
          <t>Yes</t>
        </is>
      </c>
      <c r="K524" t="n">
        <v>1677</v>
      </c>
      <c r="L524" t="n">
        <v>2008</v>
      </c>
      <c r="M524" t="n">
        <v>2070</v>
      </c>
      <c r="O524" t="n">
        <v>8017</v>
      </c>
      <c r="P524" t="n">
        <v>1977</v>
      </c>
      <c r="Q524" t="n">
        <v>4879</v>
      </c>
      <c r="R524" t="n">
        <v>7650</v>
      </c>
      <c r="T524" t="n">
        <v>22803</v>
      </c>
      <c r="U524" t="n">
        <v>8210</v>
      </c>
      <c r="V524" t="n">
        <v>8792</v>
      </c>
      <c r="W524" t="n">
        <v>9981</v>
      </c>
      <c r="Y524" t="n">
        <v>36982</v>
      </c>
      <c r="Z524" t="n">
        <v>9221</v>
      </c>
      <c r="AA524" t="n">
        <v>10769</v>
      </c>
      <c r="AB524" t="n">
        <v>11862</v>
      </c>
      <c r="AD524" t="n">
        <v>43420</v>
      </c>
      <c r="AE524" t="n">
        <v>10176</v>
      </c>
      <c r="AF524" t="n">
        <v>7382</v>
      </c>
      <c r="AG524" t="n">
        <v>10082</v>
      </c>
      <c r="AI524" t="n">
        <v>37710</v>
      </c>
      <c r="AJ524" t="n">
        <v>9857</v>
      </c>
      <c r="AK524" t="n">
        <v>11261</v>
      </c>
      <c r="AL524" t="n">
        <v>12051</v>
      </c>
      <c r="AN524" t="n">
        <v>46652</v>
      </c>
      <c r="AO524" t="n">
        <v>13476</v>
      </c>
      <c r="AP524" t="n">
        <v>14637</v>
      </c>
      <c r="AQ524" t="n">
        <v>14762</v>
      </c>
    </row>
    <row r="525">
      <c r="A525" t="inlineStr">
        <is>
          <t>Norbord</t>
        </is>
      </c>
      <c r="C525" t="inlineStr">
        <is>
          <t>Million</t>
        </is>
      </c>
      <c r="D525" t="inlineStr">
        <is>
          <t>QQQQ</t>
        </is>
      </c>
      <c r="E525" t="inlineStr">
        <is>
          <t>Yes</t>
        </is>
      </c>
      <c r="K525" t="n">
        <v>384</v>
      </c>
      <c r="L525" t="n">
        <v>447</v>
      </c>
      <c r="M525" t="n">
        <v>453</v>
      </c>
      <c r="O525" t="n">
        <v>1774</v>
      </c>
      <c r="P525" t="n">
        <v>467</v>
      </c>
      <c r="Q525" t="n">
        <v>536</v>
      </c>
      <c r="R525" t="n">
        <v>579</v>
      </c>
      <c r="T525" t="n">
        <v>1680</v>
      </c>
    </row>
    <row r="526">
      <c r="A526" t="inlineStr">
        <is>
          <t>Other investments</t>
        </is>
      </c>
      <c r="C526" t="inlineStr">
        <is>
          <t>Million</t>
        </is>
      </c>
      <c r="D526" t="inlineStr">
        <is>
          <t>QQQQ</t>
        </is>
      </c>
      <c r="E526" t="inlineStr">
        <is>
          <t>Yes</t>
        </is>
      </c>
      <c r="K526" t="n">
        <v>72</v>
      </c>
      <c r="L526" t="n">
        <v>77</v>
      </c>
      <c r="M526" t="n">
        <v>70</v>
      </c>
      <c r="O526" t="n">
        <v>171</v>
      </c>
      <c r="P526" t="n">
        <v>32</v>
      </c>
      <c r="Q526" t="n">
        <v>38</v>
      </c>
      <c r="R526" t="n">
        <v>13</v>
      </c>
      <c r="T526" t="n">
        <v>94</v>
      </c>
      <c r="U526" t="n">
        <v>10</v>
      </c>
      <c r="V526" t="n">
        <v>12</v>
      </c>
      <c r="W526" t="n">
        <v>29</v>
      </c>
      <c r="Y526" t="n">
        <v>288</v>
      </c>
      <c r="Z526" t="n">
        <v>17</v>
      </c>
      <c r="AA526" t="n">
        <v>76</v>
      </c>
      <c r="AB526" t="n">
        <v>159</v>
      </c>
      <c r="AD526" t="n">
        <v>158</v>
      </c>
      <c r="AE526" t="n">
        <v>37</v>
      </c>
      <c r="AF526" t="n">
        <v>9</v>
      </c>
      <c r="AG526" t="n">
        <v>9</v>
      </c>
      <c r="AI526" t="n">
        <v>65</v>
      </c>
      <c r="AJ526" t="n">
        <v>10</v>
      </c>
      <c r="AK526" t="n">
        <v>1</v>
      </c>
      <c r="AL526" t="n">
        <v>9</v>
      </c>
      <c r="AN526" t="n">
        <v>31</v>
      </c>
      <c r="AO526" t="n">
        <v>20</v>
      </c>
      <c r="AP526" t="n">
        <v>61</v>
      </c>
      <c r="AQ526" t="n">
        <v>129</v>
      </c>
    </row>
    <row r="527">
      <c r="A527" t="inlineStr">
        <is>
          <t>Total</t>
        </is>
      </c>
      <c r="C527" t="inlineStr">
        <is>
          <t>Million</t>
        </is>
      </c>
      <c r="D527" t="inlineStr">
        <is>
          <t>QQQQ</t>
        </is>
      </c>
      <c r="E527" t="inlineStr">
        <is>
          <t>Yes</t>
        </is>
      </c>
      <c r="K527" t="n">
        <v>2133</v>
      </c>
      <c r="L527" t="n">
        <v>2532</v>
      </c>
      <c r="M527" t="n">
        <v>2593</v>
      </c>
      <c r="O527" t="n">
        <v>9962</v>
      </c>
      <c r="P527" t="n">
        <v>2476</v>
      </c>
      <c r="Q527" t="n">
        <v>5453</v>
      </c>
      <c r="R527" t="n">
        <v>8242</v>
      </c>
      <c r="T527" t="n">
        <v>24577</v>
      </c>
      <c r="U527" t="n">
        <v>8220</v>
      </c>
      <c r="V527" t="n">
        <v>8804</v>
      </c>
      <c r="W527" t="n">
        <v>10010</v>
      </c>
      <c r="Y527" t="n">
        <v>37270</v>
      </c>
      <c r="Z527" t="n">
        <v>9238</v>
      </c>
      <c r="AA527" t="n">
        <v>10845</v>
      </c>
      <c r="AB527" t="n">
        <v>12021</v>
      </c>
      <c r="AD527" t="n">
        <v>43578</v>
      </c>
      <c r="AE527" t="n">
        <v>10213</v>
      </c>
      <c r="AF527" t="n">
        <v>7391</v>
      </c>
      <c r="AG527" t="n">
        <v>10091</v>
      </c>
      <c r="AI527" t="n">
        <v>37775</v>
      </c>
      <c r="AJ527" t="n">
        <v>9867</v>
      </c>
      <c r="AK527" t="n">
        <v>11262</v>
      </c>
      <c r="AL527" t="n">
        <v>12060</v>
      </c>
      <c r="AN527" t="n">
        <v>46683</v>
      </c>
      <c r="AO527" t="n">
        <v>13496</v>
      </c>
      <c r="AP527" t="n">
        <v>14698</v>
      </c>
      <c r="AQ527" t="n">
        <v>14891</v>
      </c>
    </row>
    <row r="528">
      <c r="A528" t="inlineStr">
        <is>
          <t>Total-c</t>
        </is>
      </c>
      <c r="K528">
        <f>SUM(K524:K526)</f>
        <v/>
      </c>
      <c r="L528">
        <f>SUM(L524:L526)</f>
        <v/>
      </c>
      <c r="M528">
        <f>SUM(M524:M526)</f>
        <v/>
      </c>
      <c r="O528">
        <f>SUM(O524:O526)</f>
        <v/>
      </c>
      <c r="P528">
        <f>SUM(P524:P526)</f>
        <v/>
      </c>
      <c r="Q528">
        <f>SUM(Q524:Q526)</f>
        <v/>
      </c>
      <c r="R528">
        <f>SUM(R524:R526)</f>
        <v/>
      </c>
      <c r="T528">
        <f>SUM(T524:T526)</f>
        <v/>
      </c>
      <c r="U528">
        <f>SUM(U524:U526)</f>
        <v/>
      </c>
      <c r="V528">
        <f>SUM(V524:V526)</f>
        <v/>
      </c>
      <c r="W528">
        <f>SUM(W524:W526)</f>
        <v/>
      </c>
      <c r="Y528">
        <f>SUM(Y524:Y526)</f>
        <v/>
      </c>
      <c r="Z528">
        <f>SUM(Z524:Z526)</f>
        <v/>
      </c>
      <c r="AA528">
        <f>SUM(AA524:AA526)</f>
        <v/>
      </c>
      <c r="AB528">
        <f>SUM(AB524:AB526)</f>
        <v/>
      </c>
      <c r="AD528">
        <f>SUM(AD524:AD526)</f>
        <v/>
      </c>
      <c r="AE528">
        <f>SUM(AE524:AE526)</f>
        <v/>
      </c>
      <c r="AF528">
        <f>SUM(AF524:AF526)</f>
        <v/>
      </c>
      <c r="AG528">
        <f>SUM(AG524:AG526)</f>
        <v/>
      </c>
      <c r="AI528">
        <f>SUM(AI524:AI526)</f>
        <v/>
      </c>
      <c r="AJ528">
        <f>SUM(AJ524:AJ526)</f>
        <v/>
      </c>
      <c r="AK528">
        <f>SUM(AK524:AK526)</f>
        <v/>
      </c>
      <c r="AL528">
        <f>SUM(AL524:AL526)</f>
        <v/>
      </c>
      <c r="AN528">
        <f>SUM(AN524:AN526)</f>
        <v/>
      </c>
      <c r="AO528">
        <f>SUM(AO524:AO526)</f>
        <v/>
      </c>
      <c r="AP528">
        <f>SUM(AP524:AP526)</f>
        <v/>
      </c>
      <c r="AQ528">
        <f>SUM(AQ524:AQ526)</f>
        <v/>
      </c>
    </row>
    <row r="529">
      <c r="A529" t="inlineStr">
        <is>
          <t>Sum check</t>
        </is>
      </c>
      <c r="K529">
        <f>K527-K528</f>
        <v/>
      </c>
      <c r="L529">
        <f>L527-L528</f>
        <v/>
      </c>
      <c r="M529">
        <f>M527-M528</f>
        <v/>
      </c>
      <c r="O529">
        <f>O527-O528</f>
        <v/>
      </c>
      <c r="P529">
        <f>P527-P528</f>
        <v/>
      </c>
      <c r="Q529">
        <f>Q527-Q528</f>
        <v/>
      </c>
      <c r="R529">
        <f>R527-R528</f>
        <v/>
      </c>
      <c r="T529">
        <f>T527-T528</f>
        <v/>
      </c>
      <c r="U529">
        <f>U527-U528</f>
        <v/>
      </c>
      <c r="V529">
        <f>V527-V528</f>
        <v/>
      </c>
      <c r="W529">
        <f>W527-W528</f>
        <v/>
      </c>
      <c r="Y529">
        <f>Y527-Y528</f>
        <v/>
      </c>
      <c r="Z529">
        <f>Z527-Z528</f>
        <v/>
      </c>
      <c r="AA529">
        <f>AA527-AA528</f>
        <v/>
      </c>
      <c r="AB529">
        <f>AB527-AB528</f>
        <v/>
      </c>
      <c r="AD529">
        <f>AD527-AD528</f>
        <v/>
      </c>
      <c r="AE529">
        <f>AE527-AE528</f>
        <v/>
      </c>
      <c r="AF529">
        <f>AF527-AF528</f>
        <v/>
      </c>
      <c r="AG529">
        <f>AG527-AG528</f>
        <v/>
      </c>
      <c r="AI529">
        <f>AI527-AI528</f>
        <v/>
      </c>
      <c r="AJ529">
        <f>AJ527-AJ528</f>
        <v/>
      </c>
      <c r="AK529">
        <f>AK527-AK528</f>
        <v/>
      </c>
      <c r="AL529">
        <f>AL527-AL528</f>
        <v/>
      </c>
      <c r="AN529">
        <f>AN527-AN528</f>
        <v/>
      </c>
      <c r="AO529">
        <f>AO527-AO528</f>
        <v/>
      </c>
      <c r="AP529">
        <f>AP527-AP528</f>
        <v/>
      </c>
      <c r="AQ529">
        <f>AQ527-AQ528</f>
        <v/>
      </c>
    </row>
    <row r="530">
      <c r="A530" t="inlineStr">
        <is>
          <t>Link check</t>
        </is>
      </c>
      <c r="K530">
        <f>K527-K247</f>
        <v/>
      </c>
      <c r="L530">
        <f>L527-L247</f>
        <v/>
      </c>
      <c r="M530">
        <f>M527-M247</f>
        <v/>
      </c>
      <c r="O530">
        <f>O527-O247</f>
        <v/>
      </c>
      <c r="P530">
        <f>P527-P247</f>
        <v/>
      </c>
      <c r="Q530">
        <f>Q527-Q247</f>
        <v/>
      </c>
      <c r="R530">
        <f>R527-R247</f>
        <v/>
      </c>
      <c r="T530">
        <f>T527-T247</f>
        <v/>
      </c>
      <c r="U530">
        <f>U527-U247</f>
        <v/>
      </c>
      <c r="V530">
        <f>V527-V247</f>
        <v/>
      </c>
      <c r="W530">
        <f>W527-W247</f>
        <v/>
      </c>
      <c r="Y530">
        <f>Y527-Y247</f>
        <v/>
      </c>
      <c r="Z530">
        <f>Z527-Z247</f>
        <v/>
      </c>
      <c r="AA530">
        <f>AA527-AA247</f>
        <v/>
      </c>
      <c r="AB530">
        <f>AB527-AB247</f>
        <v/>
      </c>
      <c r="AD530">
        <f>AD527-AD247</f>
        <v/>
      </c>
      <c r="AE530">
        <f>AE527-AE247</f>
        <v/>
      </c>
      <c r="AF530">
        <f>AF527-AF247</f>
        <v/>
      </c>
      <c r="AG530">
        <f>AG527-AG247</f>
        <v/>
      </c>
      <c r="AI530">
        <f>AI527-AI247</f>
        <v/>
      </c>
      <c r="AJ530">
        <f>AJ527-AJ247</f>
        <v/>
      </c>
      <c r="AK530">
        <f>AK527-AK247</f>
        <v/>
      </c>
      <c r="AL530">
        <f>AL527-AL247</f>
        <v/>
      </c>
      <c r="AN530">
        <f>AN527-AN247</f>
        <v/>
      </c>
      <c r="AO530">
        <f>AO527-AO247</f>
        <v/>
      </c>
      <c r="AP530">
        <f>AP527-AP247</f>
        <v/>
      </c>
      <c r="AQ530">
        <f>AQ527-AQ247</f>
        <v/>
      </c>
    </row>
    <row r="532">
      <c r="A532" t="inlineStr">
        <is>
          <t>FFO</t>
        </is>
      </c>
    </row>
    <row r="533">
      <c r="A533" t="inlineStr">
        <is>
          <t>Private funds</t>
        </is>
      </c>
      <c r="C533" t="inlineStr">
        <is>
          <t>Million</t>
        </is>
      </c>
      <c r="D533" t="inlineStr">
        <is>
          <t>QQQQ</t>
        </is>
      </c>
      <c r="E533" t="inlineStr">
        <is>
          <t>Yes</t>
        </is>
      </c>
      <c r="F533" t="n">
        <v>13</v>
      </c>
      <c r="G533" t="n">
        <v>22</v>
      </c>
    </row>
    <row r="534">
      <c r="A534" t="inlineStr">
        <is>
          <t>Industrial operations</t>
        </is>
      </c>
      <c r="C534" t="inlineStr">
        <is>
          <t>Million</t>
        </is>
      </c>
      <c r="D534" t="inlineStr">
        <is>
          <t>QQQQ</t>
        </is>
      </c>
      <c r="E534" t="inlineStr">
        <is>
          <t>Yes</t>
        </is>
      </c>
      <c r="H534" t="n">
        <v>24</v>
      </c>
      <c r="J534" t="n">
        <v>91</v>
      </c>
    </row>
    <row r="535">
      <c r="A535" t="inlineStr">
        <is>
          <t>Brookfield business partners</t>
        </is>
      </c>
      <c r="C535" t="inlineStr">
        <is>
          <t>Million</t>
        </is>
      </c>
      <c r="D535" t="inlineStr">
        <is>
          <t>QQQQ</t>
        </is>
      </c>
      <c r="E535" t="inlineStr">
        <is>
          <t>Yes</t>
        </is>
      </c>
      <c r="K535" t="n">
        <v>36</v>
      </c>
      <c r="L535" t="n">
        <v>56</v>
      </c>
      <c r="M535" t="n">
        <v>40</v>
      </c>
      <c r="O535" t="n">
        <v>177</v>
      </c>
      <c r="P535" t="n">
        <v>9</v>
      </c>
      <c r="Q535" t="n">
        <v>13</v>
      </c>
      <c r="R535" t="n">
        <v>46</v>
      </c>
      <c r="T535" t="n">
        <v>35</v>
      </c>
      <c r="U535" t="n">
        <v>2</v>
      </c>
      <c r="V535" t="n">
        <v>55</v>
      </c>
      <c r="W535" t="n">
        <v>52</v>
      </c>
      <c r="Y535" t="n">
        <v>223</v>
      </c>
      <c r="Z535" t="n">
        <v>139</v>
      </c>
      <c r="AA535" t="n">
        <v>94</v>
      </c>
      <c r="AB535" t="n">
        <v>132</v>
      </c>
      <c r="AD535" t="n">
        <v>494</v>
      </c>
      <c r="AE535" t="n">
        <v>96</v>
      </c>
      <c r="AF535" t="n">
        <v>109</v>
      </c>
      <c r="AG535" t="n">
        <v>132</v>
      </c>
      <c r="AI535" t="n">
        <v>498</v>
      </c>
      <c r="AJ535" t="n">
        <v>137</v>
      </c>
      <c r="AK535" t="n">
        <v>79</v>
      </c>
      <c r="AL535" t="n">
        <v>177</v>
      </c>
      <c r="AN535" t="n">
        <v>597</v>
      </c>
      <c r="AO535" t="n">
        <v>201</v>
      </c>
      <c r="AP535" t="n">
        <v>211</v>
      </c>
      <c r="AQ535" t="n">
        <v>214</v>
      </c>
    </row>
    <row r="536">
      <c r="A536" t="inlineStr">
        <is>
          <t>Norbord</t>
        </is>
      </c>
      <c r="C536" t="inlineStr">
        <is>
          <t>Million</t>
        </is>
      </c>
      <c r="D536" t="inlineStr">
        <is>
          <t>QQQQ</t>
        </is>
      </c>
      <c r="E536" t="inlineStr">
        <is>
          <t>Yes</t>
        </is>
      </c>
      <c r="F536" t="n">
        <v>1</v>
      </c>
      <c r="G536" t="n">
        <v>2</v>
      </c>
      <c r="H536" t="n">
        <v>7</v>
      </c>
      <c r="J536" t="n">
        <v>21</v>
      </c>
      <c r="K536" t="n">
        <v>19</v>
      </c>
      <c r="L536" t="n">
        <v>31</v>
      </c>
      <c r="M536" t="n">
        <v>40</v>
      </c>
      <c r="O536" t="n">
        <v>133</v>
      </c>
      <c r="P536" t="n">
        <v>37</v>
      </c>
      <c r="Q536" t="n">
        <v>56</v>
      </c>
      <c r="R536" t="n">
        <v>62</v>
      </c>
      <c r="T536" t="n">
        <v>219</v>
      </c>
      <c r="U536" t="n">
        <v>52</v>
      </c>
      <c r="V536" t="n">
        <v>97</v>
      </c>
      <c r="W536" t="n">
        <v>68</v>
      </c>
      <c r="Y536" t="n">
        <v>243</v>
      </c>
      <c r="Z536" t="n">
        <v>25</v>
      </c>
      <c r="AA536" t="n">
        <v>14</v>
      </c>
      <c r="AB536" t="n">
        <v>15</v>
      </c>
    </row>
    <row r="537">
      <c r="A537" t="inlineStr">
        <is>
          <t>Other investments</t>
        </is>
      </c>
      <c r="C537" t="inlineStr">
        <is>
          <t>Million</t>
        </is>
      </c>
      <c r="D537" t="inlineStr">
        <is>
          <t>QQQQ</t>
        </is>
      </c>
      <c r="E537" t="inlineStr">
        <is>
          <t>Yes</t>
        </is>
      </c>
      <c r="H537" t="n">
        <v>7</v>
      </c>
      <c r="J537" t="n">
        <v>23</v>
      </c>
      <c r="K537" t="n">
        <v>21</v>
      </c>
      <c r="L537" t="n">
        <v>17</v>
      </c>
      <c r="M537" t="n">
        <v>17</v>
      </c>
      <c r="O537" t="n">
        <v>95</v>
      </c>
      <c r="P537" t="n">
        <v>-6</v>
      </c>
      <c r="Q537" t="n">
        <v>-7</v>
      </c>
      <c r="R537" t="n">
        <v>9</v>
      </c>
      <c r="T537" t="n">
        <v>-3</v>
      </c>
      <c r="U537" t="n">
        <v>5</v>
      </c>
      <c r="V537" t="n">
        <v>4</v>
      </c>
      <c r="W537" t="n">
        <v>7</v>
      </c>
      <c r="Y537" t="n">
        <v>34</v>
      </c>
      <c r="Z537" t="n">
        <v>11</v>
      </c>
      <c r="AA537" t="n">
        <v>9</v>
      </c>
      <c r="AB537" t="n">
        <v>1</v>
      </c>
      <c r="AD537" t="n">
        <v>57</v>
      </c>
      <c r="AE537" t="n">
        <v>43</v>
      </c>
      <c r="AF537" t="n">
        <v>28</v>
      </c>
      <c r="AG537" t="n">
        <v>117</v>
      </c>
      <c r="AI537" t="n">
        <v>323</v>
      </c>
      <c r="AJ537" t="n">
        <v>8</v>
      </c>
      <c r="AK537" t="n">
        <v>15</v>
      </c>
      <c r="AL537" t="n">
        <v>17</v>
      </c>
      <c r="AN537" t="n">
        <v>57</v>
      </c>
      <c r="AO537" t="n">
        <v>18</v>
      </c>
      <c r="AP537" t="n">
        <v>22</v>
      </c>
      <c r="AQ537" t="n">
        <v>8</v>
      </c>
    </row>
    <row r="538">
      <c r="A538" t="inlineStr">
        <is>
          <t>Other direct investments</t>
        </is>
      </c>
      <c r="C538" t="inlineStr">
        <is>
          <t>Million</t>
        </is>
      </c>
      <c r="D538" t="inlineStr">
        <is>
          <t>QQQQ</t>
        </is>
      </c>
      <c r="E538" t="inlineStr">
        <is>
          <t>Yes</t>
        </is>
      </c>
      <c r="F538" t="n">
        <v>3</v>
      </c>
      <c r="G538" t="n">
        <v>-1</v>
      </c>
    </row>
    <row r="539">
      <c r="A539" t="inlineStr">
        <is>
          <t>Realized disposition gains</t>
        </is>
      </c>
      <c r="C539" t="inlineStr">
        <is>
          <t>Million</t>
        </is>
      </c>
      <c r="D539" t="inlineStr">
        <is>
          <t>QQQQ</t>
        </is>
      </c>
      <c r="E539" t="inlineStr">
        <is>
          <t>Yes</t>
        </is>
      </c>
      <c r="G539" t="n">
        <v>-10</v>
      </c>
      <c r="J539" t="n">
        <v>-10</v>
      </c>
      <c r="P539" t="n">
        <v>62</v>
      </c>
      <c r="R539" t="n">
        <v>20</v>
      </c>
      <c r="T539" t="n">
        <v>82</v>
      </c>
      <c r="U539" t="n">
        <v>-5</v>
      </c>
      <c r="V539" t="n">
        <v>126</v>
      </c>
      <c r="W539" t="n">
        <v>120</v>
      </c>
      <c r="Y539" t="n">
        <v>295</v>
      </c>
      <c r="Z539" t="n">
        <v>0</v>
      </c>
      <c r="AA539" t="n">
        <v>209</v>
      </c>
      <c r="AB539" t="n">
        <v>6</v>
      </c>
      <c r="AD539" t="n">
        <v>293</v>
      </c>
      <c r="AE539" t="n">
        <v>26</v>
      </c>
      <c r="AF539" t="n">
        <v>0</v>
      </c>
      <c r="AG539" t="n">
        <v>0</v>
      </c>
      <c r="AI539" t="n">
        <v>114</v>
      </c>
      <c r="AJ539" t="n">
        <v>847</v>
      </c>
      <c r="AK539" t="n">
        <v>243</v>
      </c>
      <c r="AL539" t="n">
        <v>239</v>
      </c>
      <c r="AN539" t="n">
        <v>1376</v>
      </c>
      <c r="AP539" t="n">
        <v>31</v>
      </c>
      <c r="AQ539" t="n">
        <v>7</v>
      </c>
    </row>
    <row r="540">
      <c r="A540" t="inlineStr">
        <is>
          <t>Total</t>
        </is>
      </c>
      <c r="C540" t="inlineStr">
        <is>
          <t>Million</t>
        </is>
      </c>
      <c r="D540" t="inlineStr">
        <is>
          <t>QQQQ</t>
        </is>
      </c>
      <c r="E540" t="inlineStr">
        <is>
          <t>Yes</t>
        </is>
      </c>
      <c r="F540" t="n">
        <v>17</v>
      </c>
      <c r="G540" t="n">
        <v>13</v>
      </c>
      <c r="H540" t="n">
        <v>38</v>
      </c>
      <c r="J540" t="n">
        <v>125</v>
      </c>
      <c r="K540" t="n">
        <v>76</v>
      </c>
      <c r="L540" t="n">
        <v>104</v>
      </c>
      <c r="M540" t="n">
        <v>97</v>
      </c>
      <c r="O540" t="n">
        <v>405</v>
      </c>
      <c r="P540" t="n">
        <v>102</v>
      </c>
      <c r="Q540" t="n">
        <v>62</v>
      </c>
      <c r="R540" t="n">
        <v>137</v>
      </c>
      <c r="T540" t="n">
        <v>333</v>
      </c>
      <c r="U540" t="n">
        <v>54</v>
      </c>
      <c r="V540" t="n">
        <v>282</v>
      </c>
      <c r="W540" t="n">
        <v>247</v>
      </c>
      <c r="Y540" t="n">
        <v>795</v>
      </c>
      <c r="Z540" t="n">
        <v>175</v>
      </c>
      <c r="AA540" t="n">
        <v>326</v>
      </c>
      <c r="AB540" t="n">
        <v>154</v>
      </c>
      <c r="AD540" t="n">
        <v>844</v>
      </c>
      <c r="AE540" t="n">
        <v>165</v>
      </c>
      <c r="AF540" t="n">
        <v>137</v>
      </c>
      <c r="AG540" t="n">
        <v>249</v>
      </c>
      <c r="AI540" t="n">
        <v>935</v>
      </c>
      <c r="AJ540" t="n">
        <v>992</v>
      </c>
      <c r="AK540" t="n">
        <v>337</v>
      </c>
      <c r="AL540" t="n">
        <v>433</v>
      </c>
      <c r="AN540" t="n">
        <v>2030</v>
      </c>
      <c r="AO540" t="n">
        <v>219</v>
      </c>
      <c r="AP540" t="n">
        <v>264</v>
      </c>
      <c r="AQ540" t="n">
        <v>229</v>
      </c>
    </row>
    <row r="541">
      <c r="A541" t="inlineStr">
        <is>
          <t>Total-c</t>
        </is>
      </c>
      <c r="F541">
        <f>SUM(F533:F539)</f>
        <v/>
      </c>
      <c r="G541">
        <f>SUM(G533:G539)</f>
        <v/>
      </c>
      <c r="H541">
        <f>SUM(H533:H539)</f>
        <v/>
      </c>
      <c r="J541">
        <f>SUM(J533:J539)</f>
        <v/>
      </c>
      <c r="K541">
        <f>SUM(K533:K539)</f>
        <v/>
      </c>
      <c r="L541">
        <f>SUM(L533:L539)</f>
        <v/>
      </c>
      <c r="M541">
        <f>SUM(M533:M539)</f>
        <v/>
      </c>
      <c r="O541">
        <f>SUM(O533:O539)</f>
        <v/>
      </c>
      <c r="P541">
        <f>SUM(P533:P539)</f>
        <v/>
      </c>
      <c r="Q541">
        <f>SUM(Q533:Q539)</f>
        <v/>
      </c>
      <c r="R541">
        <f>SUM(R533:R539)</f>
        <v/>
      </c>
      <c r="T541">
        <f>SUM(T533:T539)</f>
        <v/>
      </c>
      <c r="U541">
        <f>SUM(U533:U539)</f>
        <v/>
      </c>
      <c r="V541">
        <f>SUM(V533:V539)</f>
        <v/>
      </c>
      <c r="W541">
        <f>SUM(W533:W539)</f>
        <v/>
      </c>
      <c r="Y541">
        <f>SUM(Y533:Y539)</f>
        <v/>
      </c>
      <c r="Z541">
        <f>SUM(Z533:Z539)</f>
        <v/>
      </c>
      <c r="AA541">
        <f>SUM(AA533:AA539)</f>
        <v/>
      </c>
      <c r="AB541">
        <f>SUM(AB533:AB539)</f>
        <v/>
      </c>
      <c r="AD541">
        <f>SUM(AD533:AD539)</f>
        <v/>
      </c>
      <c r="AE541">
        <f>SUM(AE533:AE539)</f>
        <v/>
      </c>
      <c r="AF541">
        <f>SUM(AF533:AF539)</f>
        <v/>
      </c>
      <c r="AG541">
        <f>SUM(AG533:AG539)</f>
        <v/>
      </c>
      <c r="AI541">
        <f>SUM(AI533:AI539)</f>
        <v/>
      </c>
      <c r="AJ541">
        <f>SUM(AJ533:AJ539)</f>
        <v/>
      </c>
      <c r="AK541">
        <f>SUM(AK533:AK539)</f>
        <v/>
      </c>
      <c r="AL541">
        <f>SUM(AL533:AL539)</f>
        <v/>
      </c>
      <c r="AN541">
        <f>SUM(AN533:AN539)</f>
        <v/>
      </c>
      <c r="AO541">
        <f>SUM(AO533:AO539)</f>
        <v/>
      </c>
      <c r="AP541">
        <f>SUM(AP533:AP539)</f>
        <v/>
      </c>
      <c r="AQ541">
        <f>SUM(AQ533:AQ539)</f>
        <v/>
      </c>
    </row>
    <row r="542">
      <c r="A542" t="inlineStr">
        <is>
          <t>Sum check</t>
        </is>
      </c>
      <c r="F542">
        <f>F540-F541</f>
        <v/>
      </c>
      <c r="G542">
        <f>G540-G541</f>
        <v/>
      </c>
      <c r="H542">
        <f>H540-H541</f>
        <v/>
      </c>
      <c r="J542">
        <f>J540-J541</f>
        <v/>
      </c>
      <c r="K542">
        <f>K540-K541</f>
        <v/>
      </c>
      <c r="L542">
        <f>L540-L541</f>
        <v/>
      </c>
      <c r="M542">
        <f>M540-M541</f>
        <v/>
      </c>
      <c r="O542">
        <f>O540-O541</f>
        <v/>
      </c>
      <c r="P542">
        <f>P540-P541</f>
        <v/>
      </c>
      <c r="Q542">
        <f>Q540-Q541</f>
        <v/>
      </c>
      <c r="R542">
        <f>R540-R541</f>
        <v/>
      </c>
      <c r="T542">
        <f>T540-T541</f>
        <v/>
      </c>
      <c r="U542">
        <f>U540-U541</f>
        <v/>
      </c>
      <c r="V542">
        <f>V540-V541</f>
        <v/>
      </c>
      <c r="W542">
        <f>W540-W541</f>
        <v/>
      </c>
      <c r="Y542">
        <f>Y540-Y541</f>
        <v/>
      </c>
      <c r="Z542">
        <f>Z540-Z541</f>
        <v/>
      </c>
      <c r="AA542">
        <f>AA540-AA541</f>
        <v/>
      </c>
      <c r="AB542">
        <f>AB540-AB541</f>
        <v/>
      </c>
      <c r="AD542">
        <f>AD540-AD541</f>
        <v/>
      </c>
      <c r="AE542">
        <f>AE540-AE541</f>
        <v/>
      </c>
      <c r="AF542">
        <f>AF540-AF541</f>
        <v/>
      </c>
      <c r="AG542">
        <f>AG540-AG541</f>
        <v/>
      </c>
      <c r="AI542">
        <f>AI540-AI541</f>
        <v/>
      </c>
      <c r="AJ542">
        <f>AJ540-AJ541</f>
        <v/>
      </c>
      <c r="AK542">
        <f>AK540-AK541</f>
        <v/>
      </c>
      <c r="AL542">
        <f>AL540-AL541</f>
        <v/>
      </c>
      <c r="AN542">
        <f>AN540-AN541</f>
        <v/>
      </c>
      <c r="AO542">
        <f>AO540-AO541</f>
        <v/>
      </c>
      <c r="AP542">
        <f>AP540-AP541</f>
        <v/>
      </c>
      <c r="AQ542">
        <f>AQ540-AQ541</f>
        <v/>
      </c>
    </row>
    <row r="543">
      <c r="A543" t="inlineStr">
        <is>
          <t>Link check</t>
        </is>
      </c>
      <c r="F543">
        <f>F540-F255</f>
        <v/>
      </c>
      <c r="G543">
        <f>G540-G255</f>
        <v/>
      </c>
      <c r="H543">
        <f>H540-H255</f>
        <v/>
      </c>
      <c r="J543">
        <f>J540-J255</f>
        <v/>
      </c>
      <c r="K543">
        <f>K540-K255</f>
        <v/>
      </c>
      <c r="L543">
        <f>L540-L255</f>
        <v/>
      </c>
      <c r="M543">
        <f>M540-M255</f>
        <v/>
      </c>
      <c r="O543">
        <f>O540-O255</f>
        <v/>
      </c>
      <c r="P543">
        <f>P540-P255</f>
        <v/>
      </c>
      <c r="Q543">
        <f>Q540-Q255</f>
        <v/>
      </c>
      <c r="R543">
        <f>R540-R255</f>
        <v/>
      </c>
      <c r="T543">
        <f>T540-T255</f>
        <v/>
      </c>
      <c r="U543">
        <f>U540-U255</f>
        <v/>
      </c>
      <c r="V543">
        <f>V540-V255</f>
        <v/>
      </c>
      <c r="W543">
        <f>W540-W255</f>
        <v/>
      </c>
      <c r="Y543">
        <f>Y540-Y255</f>
        <v/>
      </c>
      <c r="Z543">
        <f>Z540-Z255</f>
        <v/>
      </c>
      <c r="AA543">
        <f>AA540-AA255</f>
        <v/>
      </c>
      <c r="AB543">
        <f>AB540-AB255</f>
        <v/>
      </c>
      <c r="AD543">
        <f>AD540-AD255</f>
        <v/>
      </c>
      <c r="AE543">
        <f>AE540-AE255</f>
        <v/>
      </c>
      <c r="AF543">
        <f>AF540-AF255</f>
        <v/>
      </c>
      <c r="AG543">
        <f>AG540-AG255</f>
        <v/>
      </c>
      <c r="AI543">
        <f>AI540-AI255</f>
        <v/>
      </c>
      <c r="AJ543">
        <f>AJ540-AJ255</f>
        <v/>
      </c>
      <c r="AK543">
        <f>AK540-AK255</f>
        <v/>
      </c>
      <c r="AL543">
        <f>AL540-AL255</f>
        <v/>
      </c>
      <c r="AN543">
        <f>AN540-AN255</f>
        <v/>
      </c>
      <c r="AO543">
        <f>AO540-AO255</f>
        <v/>
      </c>
      <c r="AP543">
        <f>AP540-AP255</f>
        <v/>
      </c>
      <c r="AQ543">
        <f>AQ540-AQ255</f>
        <v/>
      </c>
    </row>
    <row r="545">
      <c r="A545" t="inlineStr">
        <is>
          <t>Common equity</t>
        </is>
      </c>
    </row>
    <row r="546">
      <c r="A546" t="inlineStr">
        <is>
          <t>Private funds</t>
        </is>
      </c>
      <c r="C546" t="inlineStr">
        <is>
          <t>Million</t>
        </is>
      </c>
      <c r="D546" t="inlineStr">
        <is>
          <t>QQQQ</t>
        </is>
      </c>
      <c r="F546" t="n">
        <v>835</v>
      </c>
      <c r="G546" t="n">
        <v>734</v>
      </c>
    </row>
    <row r="547">
      <c r="A547" t="inlineStr">
        <is>
          <t>Industrial operations</t>
        </is>
      </c>
      <c r="C547" t="inlineStr">
        <is>
          <t>Million</t>
        </is>
      </c>
      <c r="D547" t="inlineStr">
        <is>
          <t>QQQQ</t>
        </is>
      </c>
      <c r="H547" t="n">
        <v>642</v>
      </c>
      <c r="I547" t="n">
        <v>746</v>
      </c>
    </row>
    <row r="548">
      <c r="A548" t="inlineStr">
        <is>
          <t>Brookfield business partners</t>
        </is>
      </c>
      <c r="C548" t="inlineStr">
        <is>
          <t>Million</t>
        </is>
      </c>
      <c r="D548" t="inlineStr">
        <is>
          <t>QQQQ</t>
        </is>
      </c>
      <c r="K548" t="n">
        <v>1844</v>
      </c>
      <c r="L548" t="n">
        <v>1667</v>
      </c>
      <c r="M548" t="n">
        <v>1668</v>
      </c>
      <c r="N548" t="n">
        <v>1865</v>
      </c>
      <c r="P548" t="n">
        <v>1926</v>
      </c>
      <c r="Q548" t="n">
        <v>1928</v>
      </c>
      <c r="R548" t="n">
        <v>2189</v>
      </c>
      <c r="S548" t="n">
        <v>2064</v>
      </c>
      <c r="U548" t="n">
        <v>1827</v>
      </c>
      <c r="V548" t="n">
        <v>1921</v>
      </c>
      <c r="W548" t="n">
        <v>1982</v>
      </c>
      <c r="X548" t="n">
        <v>2017</v>
      </c>
      <c r="Z548" t="n">
        <v>2065</v>
      </c>
      <c r="AA548" t="n">
        <v>2454</v>
      </c>
      <c r="AB548" t="n">
        <v>2410</v>
      </c>
      <c r="AC548" t="n">
        <v>2389</v>
      </c>
      <c r="AE548" t="n">
        <v>1874</v>
      </c>
      <c r="AF548" t="n">
        <v>1893</v>
      </c>
      <c r="AG548" t="n">
        <v>1891</v>
      </c>
      <c r="AH548" t="n">
        <v>2175</v>
      </c>
      <c r="AJ548" t="n">
        <v>2562</v>
      </c>
      <c r="AK548" t="n">
        <v>2735</v>
      </c>
      <c r="AL548" t="n">
        <v>2706</v>
      </c>
      <c r="AM548" t="n">
        <v>2803</v>
      </c>
      <c r="AO548" t="n">
        <v>2829</v>
      </c>
      <c r="AP548" t="n">
        <v>2768</v>
      </c>
      <c r="AQ548" t="n">
        <v>2616</v>
      </c>
    </row>
    <row r="549">
      <c r="A549" t="inlineStr">
        <is>
          <t>Norbord</t>
        </is>
      </c>
      <c r="C549" t="inlineStr">
        <is>
          <t>Million</t>
        </is>
      </c>
      <c r="D549" t="inlineStr">
        <is>
          <t>QQQQ</t>
        </is>
      </c>
      <c r="F549" t="n">
        <v>245</v>
      </c>
      <c r="G549" t="n">
        <v>239</v>
      </c>
      <c r="H549" t="n">
        <v>223</v>
      </c>
      <c r="I549" t="n">
        <v>224</v>
      </c>
      <c r="K549" t="n">
        <v>227</v>
      </c>
      <c r="L549" t="n">
        <v>237</v>
      </c>
      <c r="M549" t="n">
        <v>252</v>
      </c>
      <c r="N549" t="n">
        <v>276</v>
      </c>
      <c r="P549" t="n">
        <v>295</v>
      </c>
      <c r="Q549" t="n">
        <v>330</v>
      </c>
      <c r="R549" t="n">
        <v>359</v>
      </c>
      <c r="S549" t="n">
        <v>1364</v>
      </c>
      <c r="U549" t="n">
        <v>1419</v>
      </c>
      <c r="V549" t="n">
        <v>1412</v>
      </c>
      <c r="W549" t="n">
        <v>1332</v>
      </c>
      <c r="X549" t="n">
        <v>1287</v>
      </c>
      <c r="Z549" t="n">
        <v>1267</v>
      </c>
      <c r="AA549" t="n">
        <v>1230</v>
      </c>
      <c r="AB549" t="n">
        <v>1202</v>
      </c>
    </row>
    <row r="550">
      <c r="A550" t="inlineStr">
        <is>
          <t>Other direct investments</t>
        </is>
      </c>
      <c r="C550" t="inlineStr">
        <is>
          <t>Million</t>
        </is>
      </c>
      <c r="D550" t="inlineStr">
        <is>
          <t>QQQQ</t>
        </is>
      </c>
      <c r="F550" t="n">
        <v>89</v>
      </c>
      <c r="G550" t="n">
        <v>88</v>
      </c>
    </row>
    <row r="551">
      <c r="A551" t="inlineStr">
        <is>
          <t>Other investments</t>
        </is>
      </c>
      <c r="C551" t="inlineStr">
        <is>
          <t>Million</t>
        </is>
      </c>
      <c r="D551" t="inlineStr">
        <is>
          <t>QQQQ</t>
        </is>
      </c>
      <c r="H551" t="n">
        <v>252</v>
      </c>
      <c r="I551" t="n">
        <v>228</v>
      </c>
      <c r="K551" t="n">
        <v>369</v>
      </c>
      <c r="L551" t="n">
        <v>604</v>
      </c>
      <c r="M551" t="n">
        <v>585</v>
      </c>
      <c r="N551" t="n">
        <v>721</v>
      </c>
      <c r="P551" t="n">
        <v>670</v>
      </c>
      <c r="Q551" t="n">
        <v>609</v>
      </c>
      <c r="R551" t="n">
        <v>737</v>
      </c>
      <c r="S551" t="n">
        <v>787</v>
      </c>
      <c r="U551" t="n">
        <v>848</v>
      </c>
      <c r="V551" t="n">
        <v>871</v>
      </c>
      <c r="W551" t="n">
        <v>984</v>
      </c>
      <c r="X551" t="n">
        <v>975</v>
      </c>
      <c r="Z551" t="n">
        <v>1041</v>
      </c>
      <c r="AA551" t="n">
        <v>1059</v>
      </c>
      <c r="AB551" t="n">
        <v>1045</v>
      </c>
      <c r="AC551" t="n">
        <v>1697</v>
      </c>
      <c r="AE551" t="n">
        <v>1670</v>
      </c>
      <c r="AF551" t="n">
        <v>1601</v>
      </c>
      <c r="AG551" t="n">
        <v>1727</v>
      </c>
      <c r="AH551" t="n">
        <v>1790</v>
      </c>
      <c r="AJ551" t="n">
        <v>1218</v>
      </c>
      <c r="AK551" t="n">
        <v>968</v>
      </c>
      <c r="AL551" t="n">
        <v>796</v>
      </c>
      <c r="AM551" t="n">
        <v>762</v>
      </c>
      <c r="AO551" t="n">
        <v>701</v>
      </c>
      <c r="AP551" t="n">
        <v>852</v>
      </c>
      <c r="AQ551" t="n">
        <v>531</v>
      </c>
    </row>
    <row r="552">
      <c r="A552" t="inlineStr">
        <is>
          <t>Total</t>
        </is>
      </c>
      <c r="C552" t="inlineStr">
        <is>
          <t>Million</t>
        </is>
      </c>
      <c r="D552" t="inlineStr">
        <is>
          <t>QQQQ</t>
        </is>
      </c>
      <c r="F552" t="n">
        <v>1169</v>
      </c>
      <c r="G552" t="n">
        <v>1061</v>
      </c>
      <c r="H552" t="n">
        <v>1117</v>
      </c>
      <c r="I552" t="n">
        <v>1198</v>
      </c>
      <c r="K552" t="n">
        <v>2440</v>
      </c>
      <c r="L552" t="n">
        <v>2508</v>
      </c>
      <c r="M552" t="n">
        <v>2505</v>
      </c>
      <c r="N552" t="n">
        <v>2862</v>
      </c>
      <c r="P552" t="n">
        <v>2891</v>
      </c>
      <c r="Q552" t="n">
        <v>2867</v>
      </c>
      <c r="R552" t="n">
        <v>3285</v>
      </c>
      <c r="S552" t="n">
        <v>4215</v>
      </c>
      <c r="U552" t="n">
        <v>4094</v>
      </c>
      <c r="V552" t="n">
        <v>4204</v>
      </c>
      <c r="W552" t="n">
        <v>4298</v>
      </c>
      <c r="X552" t="n">
        <v>4279</v>
      </c>
      <c r="Z552" t="n">
        <v>4373</v>
      </c>
      <c r="AA552" t="n">
        <v>4743</v>
      </c>
      <c r="AB552" t="n">
        <v>4657</v>
      </c>
      <c r="AC552" t="n">
        <v>4086</v>
      </c>
      <c r="AE552" t="n">
        <v>3544</v>
      </c>
      <c r="AF552" t="n">
        <v>3494</v>
      </c>
      <c r="AG552" t="n">
        <v>3618</v>
      </c>
      <c r="AH552" t="n">
        <v>3965</v>
      </c>
      <c r="AJ552" t="n">
        <v>3780</v>
      </c>
      <c r="AK552" t="n">
        <v>3703</v>
      </c>
      <c r="AL552" t="n">
        <v>3502</v>
      </c>
      <c r="AM552" t="n">
        <v>3565</v>
      </c>
      <c r="AO552" t="n">
        <v>3530</v>
      </c>
      <c r="AP552" t="n">
        <v>3620</v>
      </c>
      <c r="AQ552" t="n">
        <v>3147</v>
      </c>
    </row>
    <row r="553">
      <c r="A553" t="inlineStr">
        <is>
          <t>Total-c</t>
        </is>
      </c>
      <c r="F553">
        <f>SUM(F546:F551)</f>
        <v/>
      </c>
      <c r="G553">
        <f>SUM(G546:G551)</f>
        <v/>
      </c>
      <c r="H553">
        <f>SUM(H546:H551)</f>
        <v/>
      </c>
      <c r="I553">
        <f>SUM(I546:I551)</f>
        <v/>
      </c>
      <c r="K553">
        <f>SUM(K546:K551)</f>
        <v/>
      </c>
      <c r="L553">
        <f>SUM(L546:L551)</f>
        <v/>
      </c>
      <c r="M553">
        <f>SUM(M546:M551)</f>
        <v/>
      </c>
      <c r="N553">
        <f>SUM(N546:N551)</f>
        <v/>
      </c>
      <c r="P553">
        <f>SUM(P546:P551)</f>
        <v/>
      </c>
      <c r="Q553">
        <f>SUM(Q546:Q551)</f>
        <v/>
      </c>
      <c r="R553">
        <f>SUM(R546:R551)</f>
        <v/>
      </c>
      <c r="S553">
        <f>SUM(S546:S551)</f>
        <v/>
      </c>
      <c r="U553">
        <f>SUM(U546:U551)</f>
        <v/>
      </c>
      <c r="V553">
        <f>SUM(V546:V551)</f>
        <v/>
      </c>
      <c r="W553">
        <f>SUM(W546:W551)</f>
        <v/>
      </c>
      <c r="X553">
        <f>SUM(X546:X551)</f>
        <v/>
      </c>
      <c r="Z553">
        <f>SUM(Z546:Z551)</f>
        <v/>
      </c>
      <c r="AA553">
        <f>SUM(AA546:AA551)</f>
        <v/>
      </c>
      <c r="AB553">
        <f>SUM(AB546:AB551)</f>
        <v/>
      </c>
      <c r="AC553">
        <f>SUM(AC546:AC551)</f>
        <v/>
      </c>
      <c r="AE553">
        <f>SUM(AE546:AE551)</f>
        <v/>
      </c>
      <c r="AF553">
        <f>SUM(AF546:AF551)</f>
        <v/>
      </c>
      <c r="AG553">
        <f>SUM(AG546:AG551)</f>
        <v/>
      </c>
      <c r="AH553">
        <f>SUM(AH546:AH551)</f>
        <v/>
      </c>
      <c r="AJ553">
        <f>SUM(AJ546:AJ551)</f>
        <v/>
      </c>
      <c r="AK553">
        <f>SUM(AK546:AK551)</f>
        <v/>
      </c>
      <c r="AL553">
        <f>SUM(AL546:AL551)</f>
        <v/>
      </c>
      <c r="AM553">
        <f>SUM(AM546:AM551)</f>
        <v/>
      </c>
      <c r="AO553">
        <f>SUM(AO546:AO551)</f>
        <v/>
      </c>
      <c r="AP553">
        <f>SUM(AP546:AP551)</f>
        <v/>
      </c>
      <c r="AQ553">
        <f>SUM(AQ546:AQ551)</f>
        <v/>
      </c>
    </row>
    <row r="554">
      <c r="A554" t="inlineStr">
        <is>
          <t>Sum check</t>
        </is>
      </c>
      <c r="F554">
        <f>F552-F553</f>
        <v/>
      </c>
      <c r="G554">
        <f>G552-G553</f>
        <v/>
      </c>
      <c r="H554">
        <f>H552-H553</f>
        <v/>
      </c>
      <c r="I554">
        <f>I552-I553</f>
        <v/>
      </c>
      <c r="K554">
        <f>K552-K553</f>
        <v/>
      </c>
      <c r="L554">
        <f>L552-L553</f>
        <v/>
      </c>
      <c r="M554">
        <f>M552-M553</f>
        <v/>
      </c>
      <c r="N554">
        <f>N552-N553</f>
        <v/>
      </c>
      <c r="P554">
        <f>P552-P553</f>
        <v/>
      </c>
      <c r="Q554">
        <f>Q552-Q553</f>
        <v/>
      </c>
      <c r="R554">
        <f>R552-R553</f>
        <v/>
      </c>
      <c r="S554">
        <f>S552-S553</f>
        <v/>
      </c>
      <c r="U554">
        <f>U552-U553</f>
        <v/>
      </c>
      <c r="V554">
        <f>V552-V553</f>
        <v/>
      </c>
      <c r="W554">
        <f>W552-W553</f>
        <v/>
      </c>
      <c r="X554">
        <f>X552-X553</f>
        <v/>
      </c>
      <c r="Z554">
        <f>Z552-Z553</f>
        <v/>
      </c>
      <c r="AA554">
        <f>AA552-AA553</f>
        <v/>
      </c>
      <c r="AB554">
        <f>AB552-AB553</f>
        <v/>
      </c>
      <c r="AC554">
        <f>AC552-AC553</f>
        <v/>
      </c>
      <c r="AE554">
        <f>AE552-AE553</f>
        <v/>
      </c>
      <c r="AF554">
        <f>AF552-AF553</f>
        <v/>
      </c>
      <c r="AG554">
        <f>AG552-AG553</f>
        <v/>
      </c>
      <c r="AH554">
        <f>AH552-AH553</f>
        <v/>
      </c>
      <c r="AJ554">
        <f>AJ552-AJ553</f>
        <v/>
      </c>
      <c r="AK554">
        <f>AK552-AK553</f>
        <v/>
      </c>
      <c r="AL554">
        <f>AL552-AL553</f>
        <v/>
      </c>
      <c r="AM554">
        <f>AM552-AM553</f>
        <v/>
      </c>
      <c r="AO554">
        <f>AO552-AO553</f>
        <v/>
      </c>
      <c r="AP554">
        <f>AP552-AP553</f>
        <v/>
      </c>
      <c r="AQ554">
        <f>AQ552-AQ553</f>
        <v/>
      </c>
    </row>
    <row r="555">
      <c r="A555" t="inlineStr">
        <is>
          <t>Link check</t>
        </is>
      </c>
      <c r="F555">
        <f>F552-F166</f>
        <v/>
      </c>
      <c r="G555">
        <f>G552-G166</f>
        <v/>
      </c>
      <c r="H555">
        <f>H552-H166</f>
        <v/>
      </c>
      <c r="I555">
        <f>I552-I166</f>
        <v/>
      </c>
      <c r="K555">
        <f>K552-K166</f>
        <v/>
      </c>
      <c r="L555">
        <f>L552-L166</f>
        <v/>
      </c>
      <c r="M555">
        <f>M552-M166</f>
        <v/>
      </c>
      <c r="N555">
        <f>N552-N166</f>
        <v/>
      </c>
      <c r="P555">
        <f>P552-P166</f>
        <v/>
      </c>
      <c r="Q555">
        <f>Q552-Q166</f>
        <v/>
      </c>
      <c r="R555">
        <f>R552-R166</f>
        <v/>
      </c>
      <c r="S555">
        <f>S552-S166</f>
        <v/>
      </c>
      <c r="U555">
        <f>U552-U166</f>
        <v/>
      </c>
      <c r="V555">
        <f>V552-V166</f>
        <v/>
      </c>
      <c r="W555">
        <f>W552-W166</f>
        <v/>
      </c>
      <c r="X555">
        <f>X552-X166</f>
        <v/>
      </c>
      <c r="Z555">
        <f>Z552-Z166</f>
        <v/>
      </c>
      <c r="AA555">
        <f>AA552-AA166</f>
        <v/>
      </c>
      <c r="AB555">
        <f>AB552-AB166</f>
        <v/>
      </c>
      <c r="AC555">
        <f>AC552-AC166</f>
        <v/>
      </c>
      <c r="AE555">
        <f>AE552-AE166</f>
        <v/>
      </c>
      <c r="AF555">
        <f>AF552-AF166</f>
        <v/>
      </c>
      <c r="AG555">
        <f>AG552-AG166</f>
        <v/>
      </c>
      <c r="AH555">
        <f>AH552-AH166</f>
        <v/>
      </c>
      <c r="AJ555">
        <f>AJ552-AJ166</f>
        <v/>
      </c>
      <c r="AK555">
        <f>AK552-AK166</f>
        <v/>
      </c>
      <c r="AL555">
        <f>AL552-AL166</f>
        <v/>
      </c>
      <c r="AM555">
        <f>AM552-AM166</f>
        <v/>
      </c>
      <c r="AO555">
        <f>AO552-AO166</f>
        <v/>
      </c>
      <c r="AP555">
        <f>AP552-AP166</f>
        <v/>
      </c>
      <c r="AQ555">
        <f>AQ552-AQ166</f>
        <v/>
      </c>
    </row>
    <row r="557">
      <c r="A557" t="inlineStr">
        <is>
          <t>Private equity (post restructuring in Q4 2022)</t>
        </is>
      </c>
    </row>
    <row r="558">
      <c r="A558" t="inlineStr">
        <is>
          <t>Revenues</t>
        </is>
      </c>
    </row>
    <row r="559">
      <c r="A559" t="inlineStr">
        <is>
          <t>Brookfield business partners</t>
        </is>
      </c>
      <c r="C559" t="inlineStr">
        <is>
          <t>Million</t>
        </is>
      </c>
      <c r="D559" t="inlineStr">
        <is>
          <t>QQQQ</t>
        </is>
      </c>
      <c r="AS559" t="n">
        <v>57590</v>
      </c>
    </row>
    <row r="560">
      <c r="A560" t="inlineStr">
        <is>
          <t>Other investments</t>
        </is>
      </c>
      <c r="C560" t="inlineStr">
        <is>
          <t>Million</t>
        </is>
      </c>
      <c r="D560" t="inlineStr">
        <is>
          <t>QQQQ</t>
        </is>
      </c>
      <c r="AS560" t="n">
        <v>842</v>
      </c>
    </row>
    <row r="561">
      <c r="A561" t="inlineStr">
        <is>
          <t>Total</t>
        </is>
      </c>
      <c r="C561" t="inlineStr">
        <is>
          <t>Million</t>
        </is>
      </c>
      <c r="D561" t="inlineStr">
        <is>
          <t>QQQQ</t>
        </is>
      </c>
      <c r="AS561" t="n">
        <v>58432</v>
      </c>
    </row>
    <row r="562">
      <c r="A562" t="inlineStr">
        <is>
          <t>Total-c</t>
        </is>
      </c>
      <c r="AS562">
        <f>SUM(AS559:AS560)</f>
        <v/>
      </c>
    </row>
    <row r="563">
      <c r="A563" t="inlineStr">
        <is>
          <t>Sum check</t>
        </is>
      </c>
      <c r="AS563">
        <f>AS561-AS562</f>
        <v/>
      </c>
    </row>
    <row r="564">
      <c r="A564" t="inlineStr">
        <is>
          <t>Link check</t>
        </is>
      </c>
      <c r="AS564">
        <f>AS561-AS87</f>
        <v/>
      </c>
    </row>
    <row r="566">
      <c r="A566" t="inlineStr">
        <is>
          <t>FFO</t>
        </is>
      </c>
    </row>
    <row r="567">
      <c r="A567" t="inlineStr">
        <is>
          <t>Brookfield business partners</t>
        </is>
      </c>
      <c r="C567" t="inlineStr">
        <is>
          <t>Million</t>
        </is>
      </c>
      <c r="D567" t="inlineStr">
        <is>
          <t>QQQQ</t>
        </is>
      </c>
      <c r="AS567" t="n">
        <v>820</v>
      </c>
      <c r="AT567" t="n">
        <v>156</v>
      </c>
    </row>
    <row r="568">
      <c r="A568" t="inlineStr">
        <is>
          <t>Other investments</t>
        </is>
      </c>
      <c r="C568" t="inlineStr">
        <is>
          <t>Million</t>
        </is>
      </c>
      <c r="D568" t="inlineStr">
        <is>
          <t>QQQQ</t>
        </is>
      </c>
      <c r="AS568" t="n">
        <v>125</v>
      </c>
      <c r="AT568" t="n">
        <v>25</v>
      </c>
    </row>
    <row r="569">
      <c r="A569" t="inlineStr">
        <is>
          <t>Realized disposition gains</t>
        </is>
      </c>
      <c r="C569" t="inlineStr">
        <is>
          <t>Million</t>
        </is>
      </c>
      <c r="D569" t="inlineStr">
        <is>
          <t>QQQQ</t>
        </is>
      </c>
      <c r="AS569" t="n">
        <v>81</v>
      </c>
      <c r="AT569" t="n">
        <v>93</v>
      </c>
    </row>
    <row r="570">
      <c r="A570" t="inlineStr">
        <is>
          <t>Total</t>
        </is>
      </c>
      <c r="C570" t="inlineStr">
        <is>
          <t>Million</t>
        </is>
      </c>
      <c r="D570" t="inlineStr">
        <is>
          <t>QQQQ</t>
        </is>
      </c>
      <c r="AS570" t="n">
        <v>1026</v>
      </c>
      <c r="AT570" t="n">
        <v>274</v>
      </c>
    </row>
    <row r="571">
      <c r="A571" t="inlineStr">
        <is>
          <t>Total-c</t>
        </is>
      </c>
      <c r="AS571">
        <f>SUM(AS567:AS569)</f>
        <v/>
      </c>
    </row>
    <row r="572">
      <c r="A572" t="inlineStr">
        <is>
          <t>Sum check</t>
        </is>
      </c>
      <c r="AS572">
        <f>AS570-AS571</f>
        <v/>
      </c>
    </row>
    <row r="573">
      <c r="A573" t="inlineStr">
        <is>
          <t>Link check</t>
        </is>
      </c>
      <c r="AS573">
        <f>AS570-AS271</f>
        <v/>
      </c>
    </row>
    <row r="575">
      <c r="A575" t="inlineStr">
        <is>
          <t>Cash distributions received</t>
        </is>
      </c>
      <c r="C575" t="inlineStr">
        <is>
          <t>Million</t>
        </is>
      </c>
      <c r="D575" t="inlineStr">
        <is>
          <t>QQQQ</t>
        </is>
      </c>
      <c r="AT575" t="n">
        <v>34</v>
      </c>
    </row>
    <row r="577">
      <c r="A577" t="inlineStr">
        <is>
          <t>Common equity</t>
        </is>
      </c>
    </row>
    <row r="578">
      <c r="A578" t="inlineStr">
        <is>
          <t>Brookfield business partners</t>
        </is>
      </c>
      <c r="C578" t="inlineStr">
        <is>
          <t>Million</t>
        </is>
      </c>
      <c r="D578" t="inlineStr">
        <is>
          <t>QQQQ</t>
        </is>
      </c>
      <c r="AR578" t="n">
        <v>2439</v>
      </c>
      <c r="AT578" t="n">
        <v>2548</v>
      </c>
    </row>
    <row r="579">
      <c r="A579" t="inlineStr">
        <is>
          <t>Other investments</t>
        </is>
      </c>
      <c r="C579" t="inlineStr">
        <is>
          <t>Million</t>
        </is>
      </c>
      <c r="D579" t="inlineStr">
        <is>
          <t>QQQQ</t>
        </is>
      </c>
      <c r="AR579" t="n">
        <v>2047</v>
      </c>
      <c r="AT579" t="n">
        <v>2296</v>
      </c>
    </row>
    <row r="580">
      <c r="A580" t="inlineStr">
        <is>
          <t>Total</t>
        </is>
      </c>
      <c r="C580" t="inlineStr">
        <is>
          <t>Million</t>
        </is>
      </c>
      <c r="D580" t="inlineStr">
        <is>
          <t>QQQQ</t>
        </is>
      </c>
      <c r="AR580" t="n">
        <v>4486</v>
      </c>
      <c r="AT580" t="n">
        <v>4844</v>
      </c>
    </row>
    <row r="581">
      <c r="A581" t="inlineStr">
        <is>
          <t>Total-c</t>
        </is>
      </c>
      <c r="AR581">
        <f>SUM(AR578:AR579)</f>
        <v/>
      </c>
      <c r="AT581">
        <f>SUM(AT578:AT579)</f>
        <v/>
      </c>
    </row>
    <row r="582">
      <c r="A582" t="inlineStr">
        <is>
          <t>Sum check</t>
        </is>
      </c>
      <c r="AR582">
        <f>AR580-AR581</f>
        <v/>
      </c>
      <c r="AT582">
        <f>AT580-AT581</f>
        <v/>
      </c>
    </row>
    <row r="583">
      <c r="A583" t="inlineStr">
        <is>
          <t>Link check</t>
        </is>
      </c>
      <c r="AR583">
        <f>AR580-AR167</f>
        <v/>
      </c>
      <c r="AT583">
        <f>AT580-AT167</f>
        <v/>
      </c>
    </row>
    <row r="585">
      <c r="A585" t="inlineStr">
        <is>
          <t>Brookfield business partners</t>
        </is>
      </c>
    </row>
    <row r="586">
      <c r="A586" t="inlineStr">
        <is>
          <t>Energy</t>
        </is>
      </c>
      <c r="C586" t="inlineStr">
        <is>
          <t>Million</t>
        </is>
      </c>
      <c r="D586" t="inlineStr">
        <is>
          <t>QQQQ</t>
        </is>
      </c>
      <c r="E586" t="inlineStr">
        <is>
          <t>Yes</t>
        </is>
      </c>
      <c r="F586" t="n">
        <v>10</v>
      </c>
      <c r="G586" t="n">
        <v>2</v>
      </c>
      <c r="H586" t="n">
        <v>16</v>
      </c>
      <c r="J586" t="n">
        <v>69</v>
      </c>
      <c r="K586" t="n">
        <v>18</v>
      </c>
      <c r="L586" t="n">
        <v>17</v>
      </c>
      <c r="M586" t="n">
        <v>12</v>
      </c>
      <c r="O586" t="n">
        <v>63</v>
      </c>
      <c r="P586" t="n">
        <v>20</v>
      </c>
      <c r="Q586" t="n">
        <v>11</v>
      </c>
      <c r="R586" t="n">
        <v>-5</v>
      </c>
      <c r="T586" t="n">
        <v>52</v>
      </c>
      <c r="U586" t="n">
        <v>38</v>
      </c>
      <c r="V586" t="n">
        <v>31</v>
      </c>
      <c r="W586" t="n">
        <v>35</v>
      </c>
    </row>
    <row r="587">
      <c r="A587" t="inlineStr">
        <is>
          <t>Infrastructure services</t>
        </is>
      </c>
      <c r="C587" t="inlineStr">
        <is>
          <t>Million</t>
        </is>
      </c>
      <c r="D587" t="inlineStr">
        <is>
          <t>QQQQ</t>
        </is>
      </c>
      <c r="E587" t="inlineStr">
        <is>
          <t>Yes</t>
        </is>
      </c>
      <c r="W587" t="n">
        <v>49</v>
      </c>
      <c r="Y587" t="n">
        <v>195</v>
      </c>
      <c r="Z587" t="n">
        <v>102</v>
      </c>
      <c r="AA587" t="n">
        <v>54</v>
      </c>
      <c r="AB587" t="n">
        <v>95</v>
      </c>
      <c r="AD587" t="n">
        <v>314</v>
      </c>
      <c r="AE587" t="n">
        <v>104</v>
      </c>
      <c r="AF587" t="n">
        <v>87</v>
      </c>
      <c r="AG587" t="n">
        <v>78</v>
      </c>
      <c r="AI587" t="n">
        <v>364</v>
      </c>
      <c r="AJ587" t="n">
        <v>73</v>
      </c>
      <c r="AK587" t="n">
        <v>72</v>
      </c>
      <c r="AL587" t="n">
        <v>91</v>
      </c>
      <c r="AN587" t="n">
        <v>396</v>
      </c>
      <c r="AO587" t="n">
        <v>139</v>
      </c>
      <c r="AP587" t="n">
        <v>124</v>
      </c>
      <c r="AQ587" t="n">
        <v>102</v>
      </c>
    </row>
    <row r="588">
      <c r="A588" t="inlineStr">
        <is>
          <t>Industrials</t>
        </is>
      </c>
      <c r="C588" t="inlineStr">
        <is>
          <t>Million</t>
        </is>
      </c>
      <c r="D588" t="inlineStr">
        <is>
          <t>QQQQ</t>
        </is>
      </c>
      <c r="E588" t="inlineStr">
        <is>
          <t>Yes</t>
        </is>
      </c>
      <c r="F588" t="n">
        <v>3</v>
      </c>
      <c r="G588" t="n">
        <v>8</v>
      </c>
      <c r="H588" t="n">
        <v>5</v>
      </c>
      <c r="J588" t="n">
        <v>14</v>
      </c>
      <c r="K588" t="n">
        <v>-5</v>
      </c>
      <c r="L588" t="n">
        <v>2</v>
      </c>
      <c r="M588" t="n">
        <v>11</v>
      </c>
      <c r="O588" t="n">
        <v>6</v>
      </c>
      <c r="P588" t="n">
        <v>79</v>
      </c>
      <c r="Q588" t="n">
        <v>8</v>
      </c>
      <c r="R588" t="n">
        <v>22</v>
      </c>
      <c r="T588" t="n">
        <v>132</v>
      </c>
      <c r="U588" t="n">
        <v>98</v>
      </c>
      <c r="V588" t="n">
        <v>94</v>
      </c>
      <c r="W588" t="n">
        <v>76</v>
      </c>
      <c r="Y588" t="n">
        <v>470</v>
      </c>
      <c r="Z588" t="n">
        <v>81</v>
      </c>
      <c r="AA588" t="n">
        <v>46</v>
      </c>
      <c r="AB588" t="n">
        <v>103</v>
      </c>
      <c r="AD588" t="n">
        <v>393</v>
      </c>
      <c r="AE588" t="n">
        <v>57</v>
      </c>
      <c r="AF588" t="n">
        <v>62</v>
      </c>
      <c r="AG588" t="n">
        <v>86</v>
      </c>
      <c r="AI588" t="n">
        <v>336</v>
      </c>
      <c r="AJ588" t="n">
        <v>421</v>
      </c>
      <c r="AK588" t="n">
        <v>216</v>
      </c>
      <c r="AL588" t="n">
        <v>101</v>
      </c>
      <c r="AN588" t="n">
        <v>879</v>
      </c>
      <c r="AO588" t="n">
        <v>122</v>
      </c>
      <c r="AP588" t="n">
        <v>101</v>
      </c>
      <c r="AQ588" t="n">
        <v>131</v>
      </c>
    </row>
    <row r="589">
      <c r="A589" t="inlineStr">
        <is>
          <t>Business services</t>
        </is>
      </c>
      <c r="C589" t="inlineStr">
        <is>
          <t>Million</t>
        </is>
      </c>
      <c r="D589" t="inlineStr">
        <is>
          <t>QQQQ</t>
        </is>
      </c>
      <c r="E589" t="inlineStr">
        <is>
          <t>Yes</t>
        </is>
      </c>
      <c r="F589" t="n">
        <v>1</v>
      </c>
      <c r="G589" t="n">
        <v>14</v>
      </c>
      <c r="H589" t="n">
        <v>17</v>
      </c>
      <c r="J589" t="n">
        <v>43</v>
      </c>
      <c r="K589" t="n">
        <v>2</v>
      </c>
      <c r="L589" t="n">
        <v>15</v>
      </c>
      <c r="M589" t="n">
        <v>18</v>
      </c>
      <c r="O589" t="n">
        <v>54</v>
      </c>
      <c r="P589" t="n">
        <v>4</v>
      </c>
      <c r="Q589" t="n">
        <v>17</v>
      </c>
      <c r="R589" t="n">
        <v>23</v>
      </c>
      <c r="T589" t="n">
        <v>66</v>
      </c>
      <c r="U589" t="n">
        <v>8</v>
      </c>
      <c r="V589" t="n">
        <v>61</v>
      </c>
    </row>
    <row r="590">
      <c r="A590" t="inlineStr">
        <is>
          <t>Business services (post amalgamation with construction services)</t>
        </is>
      </c>
      <c r="C590" t="inlineStr">
        <is>
          <t>Million</t>
        </is>
      </c>
      <c r="D590" t="inlineStr">
        <is>
          <t>QQQQ</t>
        </is>
      </c>
      <c r="E590" t="inlineStr">
        <is>
          <t>Yes</t>
        </is>
      </c>
      <c r="W590" t="n">
        <v>26</v>
      </c>
      <c r="Y590" t="n">
        <v>131</v>
      </c>
      <c r="Z590" t="n">
        <v>32</v>
      </c>
      <c r="AA590" t="n">
        <v>342</v>
      </c>
      <c r="AB590" t="n">
        <v>31</v>
      </c>
      <c r="AD590" t="n">
        <v>432</v>
      </c>
      <c r="AE590" t="n">
        <v>42</v>
      </c>
      <c r="AF590" t="n">
        <v>39</v>
      </c>
      <c r="AG590" t="n">
        <v>62</v>
      </c>
      <c r="AI590" t="n">
        <v>229</v>
      </c>
      <c r="AJ590" t="n">
        <v>70</v>
      </c>
      <c r="AK590" t="n">
        <v>93</v>
      </c>
      <c r="AL590" t="n">
        <v>109</v>
      </c>
      <c r="AN590" t="n">
        <v>397</v>
      </c>
      <c r="AO590" t="n">
        <v>80</v>
      </c>
      <c r="AP590" t="n">
        <v>151</v>
      </c>
      <c r="AQ590" t="n">
        <v>152</v>
      </c>
    </row>
    <row r="591">
      <c r="A591" t="inlineStr">
        <is>
          <t>Construction</t>
        </is>
      </c>
      <c r="C591" t="inlineStr">
        <is>
          <t>Million</t>
        </is>
      </c>
      <c r="D591" t="inlineStr">
        <is>
          <t>QQQQ</t>
        </is>
      </c>
      <c r="E591" t="inlineStr">
        <is>
          <t>Yes</t>
        </is>
      </c>
      <c r="F591" t="n">
        <v>34</v>
      </c>
      <c r="G591" t="n">
        <v>17</v>
      </c>
      <c r="H591" t="n">
        <v>20</v>
      </c>
      <c r="J591" t="n">
        <v>105</v>
      </c>
      <c r="K591" t="n">
        <v>22</v>
      </c>
      <c r="L591" t="n">
        <v>25</v>
      </c>
      <c r="M591" t="n">
        <v>16</v>
      </c>
      <c r="O591" t="n">
        <v>94</v>
      </c>
      <c r="P591" t="n">
        <v>-3</v>
      </c>
      <c r="Q591" t="n">
        <v>12</v>
      </c>
      <c r="R591" t="n">
        <v>17</v>
      </c>
      <c r="T591" t="n">
        <v>26</v>
      </c>
      <c r="U591" t="n">
        <v>9</v>
      </c>
      <c r="V591" t="n">
        <v>5</v>
      </c>
    </row>
    <row r="592">
      <c r="A592" t="inlineStr">
        <is>
          <t>Corporate</t>
        </is>
      </c>
      <c r="C592" t="inlineStr">
        <is>
          <t>Million</t>
        </is>
      </c>
      <c r="D592" t="inlineStr">
        <is>
          <t>QQQQ</t>
        </is>
      </c>
      <c r="E592" t="inlineStr">
        <is>
          <t>Yes</t>
        </is>
      </c>
      <c r="K592" t="n">
        <v>0</v>
      </c>
      <c r="L592" t="n">
        <v>-1</v>
      </c>
      <c r="M592" t="n">
        <v>-7</v>
      </c>
      <c r="O592" t="n">
        <v>-17</v>
      </c>
      <c r="P592" t="n">
        <v>-5</v>
      </c>
      <c r="Q592" t="n">
        <v>-5</v>
      </c>
      <c r="R592" t="n">
        <v>-11</v>
      </c>
      <c r="T592" t="n">
        <v>-24</v>
      </c>
      <c r="U592" t="n">
        <v>-15</v>
      </c>
      <c r="V592" t="n">
        <v>-14</v>
      </c>
      <c r="W592" t="n">
        <v>-16</v>
      </c>
      <c r="Y592" t="n">
        <v>-63</v>
      </c>
      <c r="Z592" t="n">
        <v>-10</v>
      </c>
      <c r="AA592" t="n">
        <v>-7</v>
      </c>
      <c r="AB592" t="n">
        <v>-10</v>
      </c>
      <c r="AD592" t="n">
        <v>-37</v>
      </c>
      <c r="AE592" t="n">
        <v>-9</v>
      </c>
      <c r="AF592" t="n">
        <v>-15</v>
      </c>
      <c r="AG592" t="n">
        <v>-18</v>
      </c>
      <c r="AI592" t="n">
        <v>-59</v>
      </c>
      <c r="AJ592" t="n">
        <v>-19</v>
      </c>
      <c r="AK592" t="n">
        <v>-25</v>
      </c>
      <c r="AL592" t="n">
        <v>-25</v>
      </c>
      <c r="AN592" t="n">
        <v>-99</v>
      </c>
      <c r="AO592" t="n">
        <v>-31</v>
      </c>
      <c r="AP592" t="n">
        <v>-34</v>
      </c>
      <c r="AQ592" t="n">
        <v>-46</v>
      </c>
    </row>
    <row r="593">
      <c r="A593" t="inlineStr">
        <is>
          <t>Attributable to unit-holders</t>
        </is>
      </c>
      <c r="C593" t="inlineStr">
        <is>
          <t>Million</t>
        </is>
      </c>
      <c r="D593" t="inlineStr">
        <is>
          <t>QQQQ</t>
        </is>
      </c>
      <c r="E593" t="inlineStr">
        <is>
          <t>Yes</t>
        </is>
      </c>
      <c r="F593" t="n">
        <v>48</v>
      </c>
      <c r="G593" t="n">
        <v>41</v>
      </c>
      <c r="H593" t="n">
        <v>58</v>
      </c>
      <c r="J593" t="n">
        <v>231</v>
      </c>
      <c r="K593" t="n">
        <v>37</v>
      </c>
      <c r="L593" t="n">
        <v>58</v>
      </c>
      <c r="M593" t="n">
        <v>50</v>
      </c>
      <c r="O593" t="n">
        <v>200</v>
      </c>
      <c r="P593" t="n">
        <v>95</v>
      </c>
      <c r="Q593" t="n">
        <v>43</v>
      </c>
      <c r="R593" t="n">
        <v>46</v>
      </c>
      <c r="T593" t="n">
        <v>252</v>
      </c>
      <c r="U593" t="n">
        <v>138</v>
      </c>
      <c r="V593" t="n">
        <v>177</v>
      </c>
      <c r="W593" t="n">
        <v>170</v>
      </c>
      <c r="Y593" t="n">
        <v>733</v>
      </c>
      <c r="Z593" t="n">
        <v>205</v>
      </c>
      <c r="AA593" t="n">
        <v>435</v>
      </c>
      <c r="AB593" t="n">
        <v>219</v>
      </c>
      <c r="AD593" t="n">
        <v>1102</v>
      </c>
      <c r="AE593" t="n">
        <v>194</v>
      </c>
      <c r="AF593" t="n">
        <v>173</v>
      </c>
      <c r="AG593" t="n">
        <v>208</v>
      </c>
      <c r="AI593" t="n">
        <v>870</v>
      </c>
      <c r="AJ593" t="n">
        <v>545</v>
      </c>
      <c r="AK593" t="n">
        <v>356</v>
      </c>
      <c r="AL593" t="n">
        <v>276</v>
      </c>
      <c r="AN593" t="n">
        <v>1573</v>
      </c>
      <c r="AO593" t="n">
        <v>310</v>
      </c>
      <c r="AP593" t="n">
        <v>342</v>
      </c>
      <c r="AQ593" t="n">
        <v>339</v>
      </c>
    </row>
    <row r="594">
      <c r="A594" t="inlineStr">
        <is>
          <t>Attributable to unit-holders-c</t>
        </is>
      </c>
      <c r="F594">
        <f>SUM(F586:F592)</f>
        <v/>
      </c>
      <c r="G594">
        <f>SUM(G586:G592)</f>
        <v/>
      </c>
      <c r="H594">
        <f>SUM(H586:H592)</f>
        <v/>
      </c>
      <c r="J594">
        <f>SUM(J586:J592)</f>
        <v/>
      </c>
      <c r="K594">
        <f>SUM(K586:K592)</f>
        <v/>
      </c>
      <c r="L594">
        <f>SUM(L586:L592)</f>
        <v/>
      </c>
      <c r="M594">
        <f>SUM(M586:M592)</f>
        <v/>
      </c>
      <c r="O594">
        <f>SUM(O586:O592)</f>
        <v/>
      </c>
      <c r="P594">
        <f>SUM(P586:P592)</f>
        <v/>
      </c>
      <c r="Q594">
        <f>SUM(Q586:Q592)</f>
        <v/>
      </c>
      <c r="R594">
        <f>SUM(R586:R592)</f>
        <v/>
      </c>
      <c r="T594">
        <f>SUM(T586:T592)</f>
        <v/>
      </c>
      <c r="U594">
        <f>SUM(U586:U592)</f>
        <v/>
      </c>
      <c r="V594">
        <f>SUM(V586:V592)</f>
        <v/>
      </c>
      <c r="W594">
        <f>SUM(W586:W592)</f>
        <v/>
      </c>
      <c r="Y594">
        <f>SUM(Y586:Y592)</f>
        <v/>
      </c>
      <c r="Z594">
        <f>SUM(Z586:Z592)</f>
        <v/>
      </c>
      <c r="AA594">
        <f>SUM(AA586:AA592)</f>
        <v/>
      </c>
      <c r="AB594">
        <f>SUM(AB586:AB592)</f>
        <v/>
      </c>
      <c r="AD594">
        <f>SUM(AD586:AD592)</f>
        <v/>
      </c>
      <c r="AE594">
        <f>SUM(AE586:AE592)</f>
        <v/>
      </c>
      <c r="AF594">
        <f>SUM(AF586:AF592)</f>
        <v/>
      </c>
      <c r="AG594">
        <f>SUM(AG586:AG592)</f>
        <v/>
      </c>
      <c r="AI594">
        <f>SUM(AI586:AI592)</f>
        <v/>
      </c>
      <c r="AJ594">
        <f>SUM(AJ586:AJ592)</f>
        <v/>
      </c>
      <c r="AK594">
        <f>SUM(AK586:AK592)</f>
        <v/>
      </c>
      <c r="AL594">
        <f>SUM(AL586:AL592)</f>
        <v/>
      </c>
      <c r="AN594">
        <f>SUM(AN586:AN592)</f>
        <v/>
      </c>
      <c r="AO594">
        <f>SUM(AO586:AO592)</f>
        <v/>
      </c>
      <c r="AP594">
        <f>SUM(AP586:AP592)</f>
        <v/>
      </c>
      <c r="AQ594">
        <f>SUM(AQ586:AQ592)</f>
        <v/>
      </c>
    </row>
    <row r="595">
      <c r="A595" t="inlineStr">
        <is>
          <t>Sum check</t>
        </is>
      </c>
      <c r="F595">
        <f>F593-F594</f>
        <v/>
      </c>
      <c r="G595">
        <f>G593-G594</f>
        <v/>
      </c>
      <c r="H595">
        <f>H593-H594</f>
        <v/>
      </c>
      <c r="J595">
        <f>J593-J594</f>
        <v/>
      </c>
      <c r="K595">
        <f>K593-K594</f>
        <v/>
      </c>
      <c r="L595">
        <f>L593-L594</f>
        <v/>
      </c>
      <c r="M595">
        <f>M593-M594</f>
        <v/>
      </c>
      <c r="O595">
        <f>O593-O594</f>
        <v/>
      </c>
      <c r="P595">
        <f>P593-P594</f>
        <v/>
      </c>
      <c r="Q595">
        <f>Q593-Q594</f>
        <v/>
      </c>
      <c r="R595">
        <f>R593-R594</f>
        <v/>
      </c>
      <c r="T595">
        <f>T593-T594</f>
        <v/>
      </c>
      <c r="U595">
        <f>U593-U594</f>
        <v/>
      </c>
      <c r="V595">
        <f>V593-V594</f>
        <v/>
      </c>
      <c r="W595">
        <f>W593-W594</f>
        <v/>
      </c>
      <c r="Y595">
        <f>Y593-Y594</f>
        <v/>
      </c>
      <c r="Z595">
        <f>Z593-Z594</f>
        <v/>
      </c>
      <c r="AA595">
        <f>AA593-AA594</f>
        <v/>
      </c>
      <c r="AB595">
        <f>AB593-AB594</f>
        <v/>
      </c>
      <c r="AD595">
        <f>AD593-AD594</f>
        <v/>
      </c>
      <c r="AE595">
        <f>AE593-AE594</f>
        <v/>
      </c>
      <c r="AF595">
        <f>AF593-AF594</f>
        <v/>
      </c>
      <c r="AG595">
        <f>AG593-AG594</f>
        <v/>
      </c>
      <c r="AI595">
        <f>AI593-AI594</f>
        <v/>
      </c>
      <c r="AJ595">
        <f>AJ593-AJ594</f>
        <v/>
      </c>
      <c r="AK595">
        <f>AK593-AK594</f>
        <v/>
      </c>
      <c r="AL595">
        <f>AL593-AL594</f>
        <v/>
      </c>
      <c r="AN595">
        <f>AN593-AN594</f>
        <v/>
      </c>
      <c r="AO595">
        <f>AO593-AO594</f>
        <v/>
      </c>
      <c r="AP595">
        <f>AP593-AP594</f>
        <v/>
      </c>
      <c r="AQ595">
        <f>AQ593-AQ594</f>
        <v/>
      </c>
    </row>
    <row r="597">
      <c r="A597" t="inlineStr">
        <is>
          <t>Performance fees</t>
        </is>
      </c>
      <c r="C597" t="inlineStr">
        <is>
          <t>Million</t>
        </is>
      </c>
      <c r="D597" t="inlineStr">
        <is>
          <t>QQQQ</t>
        </is>
      </c>
      <c r="E597" t="inlineStr">
        <is>
          <t>Yes</t>
        </is>
      </c>
      <c r="P597" t="n">
        <v>0</v>
      </c>
      <c r="Q597" t="n">
        <v>-25</v>
      </c>
      <c r="R597" t="n">
        <v>0</v>
      </c>
      <c r="T597" t="n">
        <v>-142</v>
      </c>
      <c r="U597" t="n">
        <v>-143</v>
      </c>
      <c r="V597" t="n">
        <v>-41</v>
      </c>
      <c r="W597" t="n">
        <v>-94</v>
      </c>
      <c r="Y597" t="n">
        <v>-278</v>
      </c>
      <c r="AJ597" t="n">
        <v>0</v>
      </c>
      <c r="AK597" t="n">
        <v>-79</v>
      </c>
      <c r="AL597" t="n">
        <v>0</v>
      </c>
      <c r="AN597" t="n">
        <v>-157</v>
      </c>
    </row>
    <row r="598">
      <c r="A598" t="inlineStr">
        <is>
          <t>Non-controlling interests</t>
        </is>
      </c>
      <c r="C598" t="inlineStr">
        <is>
          <t>Million</t>
        </is>
      </c>
      <c r="D598" t="inlineStr">
        <is>
          <t>QQQQ</t>
        </is>
      </c>
      <c r="E598" t="inlineStr">
        <is>
          <t>Yes</t>
        </is>
      </c>
      <c r="K598" t="n">
        <v>0</v>
      </c>
      <c r="L598" t="n">
        <v>-1</v>
      </c>
      <c r="M598" t="n">
        <v>-10</v>
      </c>
      <c r="O598" t="n">
        <v>-23</v>
      </c>
      <c r="P598" t="n">
        <v>-24</v>
      </c>
      <c r="Q598" t="n">
        <v>-5</v>
      </c>
      <c r="R598" t="n">
        <v>-12</v>
      </c>
      <c r="T598" t="n">
        <v>-25</v>
      </c>
      <c r="U598" t="n">
        <v>2</v>
      </c>
      <c r="V598" t="n">
        <v>-44</v>
      </c>
      <c r="W598" t="n">
        <v>-24</v>
      </c>
      <c r="Y598" t="n">
        <v>-146</v>
      </c>
      <c r="Z598" t="n">
        <v>-66</v>
      </c>
      <c r="AA598" t="n">
        <v>-139</v>
      </c>
      <c r="AB598" t="n">
        <v>-82</v>
      </c>
      <c r="AD598" t="n">
        <v>-379</v>
      </c>
      <c r="AE598" t="n">
        <v>-72</v>
      </c>
      <c r="AF598" t="n">
        <v>-64</v>
      </c>
      <c r="AG598" t="n">
        <v>-76</v>
      </c>
      <c r="AI598" t="n">
        <v>-320</v>
      </c>
      <c r="AJ598" t="n">
        <v>-198</v>
      </c>
      <c r="AK598" t="n">
        <v>-104</v>
      </c>
      <c r="AL598" t="n">
        <v>-99</v>
      </c>
      <c r="AN598" t="n">
        <v>-515</v>
      </c>
      <c r="AO598" t="n">
        <v>-109</v>
      </c>
      <c r="AP598" t="n">
        <v>-119</v>
      </c>
      <c r="AQ598" t="n">
        <v>-118</v>
      </c>
    </row>
    <row r="599">
      <c r="A599" t="inlineStr">
        <is>
          <t>Segment reallocation</t>
        </is>
      </c>
      <c r="C599" t="inlineStr">
        <is>
          <t>Million</t>
        </is>
      </c>
      <c r="D599" t="inlineStr">
        <is>
          <t>QQQQ</t>
        </is>
      </c>
      <c r="E599" t="inlineStr">
        <is>
          <t>Yes</t>
        </is>
      </c>
      <c r="F599" t="n">
        <v>3</v>
      </c>
      <c r="G599" t="n">
        <v>-8</v>
      </c>
      <c r="K599" t="n">
        <v>-1</v>
      </c>
      <c r="L599" t="n">
        <v>-1</v>
      </c>
    </row>
    <row r="600">
      <c r="A600" t="inlineStr">
        <is>
          <t>Segment reallocation and other</t>
        </is>
      </c>
      <c r="C600" t="inlineStr">
        <is>
          <t>Million</t>
        </is>
      </c>
      <c r="D600" t="inlineStr">
        <is>
          <t>QQQQ</t>
        </is>
      </c>
      <c r="E600" t="inlineStr">
        <is>
          <t>Yes</t>
        </is>
      </c>
      <c r="J600" t="n">
        <v>9</v>
      </c>
      <c r="P600" t="n">
        <v>-62</v>
      </c>
      <c r="R600" t="n">
        <v>12</v>
      </c>
      <c r="T600" t="n">
        <v>-50</v>
      </c>
      <c r="U600" t="n">
        <v>5</v>
      </c>
      <c r="V600" t="n">
        <v>-37</v>
      </c>
      <c r="W600" t="n">
        <v>0</v>
      </c>
      <c r="Y600" t="n">
        <v>-86</v>
      </c>
      <c r="Z600" t="n">
        <v>0</v>
      </c>
      <c r="AA600" t="n">
        <v>-202</v>
      </c>
      <c r="AB600" t="n">
        <v>-5</v>
      </c>
      <c r="AD600" t="n">
        <v>-229</v>
      </c>
      <c r="AE600" t="n">
        <v>-26</v>
      </c>
      <c r="AF600" t="n">
        <v>0</v>
      </c>
      <c r="AG600" t="n">
        <v>0</v>
      </c>
      <c r="AI600" t="n">
        <v>-52</v>
      </c>
      <c r="AJ600" t="n">
        <v>-210</v>
      </c>
      <c r="AK600" t="n">
        <v>-94</v>
      </c>
      <c r="AL600" t="n">
        <v>0</v>
      </c>
      <c r="AN600" t="n">
        <v>-304</v>
      </c>
      <c r="AP600" t="n">
        <v>-12</v>
      </c>
      <c r="AQ600" t="n">
        <v>-7</v>
      </c>
    </row>
    <row r="601">
      <c r="A601" t="inlineStr">
        <is>
          <t>Brookfield's interest</t>
        </is>
      </c>
      <c r="C601" t="inlineStr">
        <is>
          <t>Million</t>
        </is>
      </c>
      <c r="D601" t="inlineStr">
        <is>
          <t>QQQQ</t>
        </is>
      </c>
      <c r="E601" t="inlineStr">
        <is>
          <t>Yes</t>
        </is>
      </c>
      <c r="F601" t="n">
        <v>51</v>
      </c>
      <c r="G601" t="n">
        <v>33</v>
      </c>
      <c r="H601" t="n">
        <v>58</v>
      </c>
      <c r="J601" t="n">
        <v>240</v>
      </c>
      <c r="K601" t="n">
        <v>36</v>
      </c>
      <c r="L601" t="n">
        <v>56</v>
      </c>
      <c r="M601" t="n">
        <v>40</v>
      </c>
      <c r="O601" t="n">
        <v>177</v>
      </c>
      <c r="P601" t="n">
        <v>9</v>
      </c>
      <c r="Q601" t="n">
        <v>13</v>
      </c>
      <c r="R601" t="n">
        <v>46</v>
      </c>
      <c r="T601" t="n">
        <v>35</v>
      </c>
      <c r="U601" t="n">
        <v>2</v>
      </c>
      <c r="V601" t="n">
        <v>55</v>
      </c>
      <c r="W601" t="n">
        <v>52</v>
      </c>
      <c r="Y601" t="n">
        <v>223</v>
      </c>
      <c r="Z601" t="n">
        <v>139</v>
      </c>
      <c r="AA601" t="n">
        <v>94</v>
      </c>
      <c r="AB601" t="n">
        <v>132</v>
      </c>
      <c r="AD601" t="n">
        <v>494</v>
      </c>
      <c r="AE601" t="n">
        <v>96</v>
      </c>
      <c r="AF601" t="n">
        <v>109</v>
      </c>
      <c r="AG601" t="n">
        <v>132</v>
      </c>
      <c r="AI601" t="n">
        <v>498</v>
      </c>
      <c r="AJ601" t="n">
        <v>137</v>
      </c>
      <c r="AK601" t="n">
        <v>79</v>
      </c>
      <c r="AL601" t="n">
        <v>177</v>
      </c>
      <c r="AN601" t="n">
        <v>597</v>
      </c>
      <c r="AO601" t="n">
        <v>201</v>
      </c>
      <c r="AP601" t="n">
        <v>211</v>
      </c>
      <c r="AQ601" t="n">
        <v>214</v>
      </c>
    </row>
    <row r="602">
      <c r="A602" t="inlineStr">
        <is>
          <t>Brookfield's interest-c</t>
        </is>
      </c>
      <c r="F602">
        <f>F593+SUM(F597:F600)</f>
        <v/>
      </c>
      <c r="G602">
        <f>G593+SUM(G597:G600)</f>
        <v/>
      </c>
      <c r="H602">
        <f>H593+SUM(H597:H600)</f>
        <v/>
      </c>
      <c r="J602">
        <f>J593+SUM(J597:J600)</f>
        <v/>
      </c>
      <c r="K602">
        <f>K593+SUM(K597:K600)</f>
        <v/>
      </c>
      <c r="L602">
        <f>L593+SUM(L597:L600)</f>
        <v/>
      </c>
      <c r="M602">
        <f>M593+SUM(M597:M600)</f>
        <v/>
      </c>
      <c r="O602">
        <f>O593+SUM(O597:O600)</f>
        <v/>
      </c>
      <c r="P602">
        <f>P593+SUM(P597:P600)</f>
        <v/>
      </c>
      <c r="Q602">
        <f>Q593+SUM(Q597:Q600)</f>
        <v/>
      </c>
      <c r="R602">
        <f>R593+SUM(R597:R600)</f>
        <v/>
      </c>
      <c r="T602">
        <f>T593+SUM(T597:T600)</f>
        <v/>
      </c>
      <c r="U602">
        <f>U593+SUM(U597:U600)</f>
        <v/>
      </c>
      <c r="V602">
        <f>V593+SUM(V597:V600)</f>
        <v/>
      </c>
      <c r="W602">
        <f>W593+SUM(W597:W600)</f>
        <v/>
      </c>
      <c r="Y602">
        <f>Y593+SUM(Y597:Y600)</f>
        <v/>
      </c>
      <c r="Z602">
        <f>Z593+SUM(Z597:Z600)</f>
        <v/>
      </c>
      <c r="AA602">
        <f>AA593+SUM(AA597:AA600)</f>
        <v/>
      </c>
      <c r="AB602">
        <f>AB593+SUM(AB597:AB600)</f>
        <v/>
      </c>
      <c r="AD602">
        <f>AD593+SUM(AD597:AD600)</f>
        <v/>
      </c>
      <c r="AE602">
        <f>AE593+SUM(AE597:AE600)</f>
        <v/>
      </c>
      <c r="AF602">
        <f>AF593+SUM(AF597:AF600)</f>
        <v/>
      </c>
      <c r="AG602">
        <f>AG593+SUM(AG597:AG600)</f>
        <v/>
      </c>
      <c r="AI602">
        <f>AI593+SUM(AI597:AI600)</f>
        <v/>
      </c>
      <c r="AJ602">
        <f>AJ593+SUM(AJ597:AJ600)</f>
        <v/>
      </c>
      <c r="AK602">
        <f>AK593+SUM(AK597:AK600)</f>
        <v/>
      </c>
      <c r="AL602">
        <f>AL593+SUM(AL597:AL600)</f>
        <v/>
      </c>
      <c r="AN602">
        <f>AN593+SUM(AN597:AN600)</f>
        <v/>
      </c>
      <c r="AO602">
        <f>AO593+SUM(AO597:AO600)</f>
        <v/>
      </c>
      <c r="AP602">
        <f>AP593+SUM(AP597:AP600)</f>
        <v/>
      </c>
      <c r="AQ602">
        <f>AQ593+SUM(AQ597:AQ600)</f>
        <v/>
      </c>
    </row>
    <row r="603">
      <c r="A603" t="inlineStr">
        <is>
          <t>Sum check</t>
        </is>
      </c>
      <c r="F603">
        <f>F601-F602</f>
        <v/>
      </c>
      <c r="G603">
        <f>G601-G602</f>
        <v/>
      </c>
      <c r="H603">
        <f>H601-H602</f>
        <v/>
      </c>
      <c r="J603">
        <f>J601-J602</f>
        <v/>
      </c>
      <c r="K603">
        <f>K601-K602</f>
        <v/>
      </c>
      <c r="L603">
        <f>L601-L602</f>
        <v/>
      </c>
      <c r="M603">
        <f>M601-M602</f>
        <v/>
      </c>
      <c r="O603">
        <f>O601-O602</f>
        <v/>
      </c>
      <c r="P603">
        <f>P601-P602</f>
        <v/>
      </c>
      <c r="Q603">
        <f>Q601-Q602</f>
        <v/>
      </c>
      <c r="R603">
        <f>R601-R602</f>
        <v/>
      </c>
      <c r="T603">
        <f>T601-T602</f>
        <v/>
      </c>
      <c r="U603">
        <f>U601-U602</f>
        <v/>
      </c>
      <c r="V603">
        <f>V601-V602</f>
        <v/>
      </c>
      <c r="W603">
        <f>W601-W602</f>
        <v/>
      </c>
      <c r="Y603">
        <f>Y601-Y602</f>
        <v/>
      </c>
      <c r="Z603">
        <f>Z601-Z602</f>
        <v/>
      </c>
      <c r="AA603">
        <f>AA601-AA602</f>
        <v/>
      </c>
      <c r="AB603">
        <f>AB601-AB602</f>
        <v/>
      </c>
      <c r="AD603">
        <f>AD601-AD602</f>
        <v/>
      </c>
      <c r="AE603">
        <f>AE601-AE602</f>
        <v/>
      </c>
      <c r="AF603">
        <f>AF601-AF602</f>
        <v/>
      </c>
      <c r="AG603">
        <f>AG601-AG602</f>
        <v/>
      </c>
      <c r="AI603">
        <f>AI601-AI602</f>
        <v/>
      </c>
      <c r="AJ603">
        <f>AJ601-AJ602</f>
        <v/>
      </c>
      <c r="AK603">
        <f>AK601-AK602</f>
        <v/>
      </c>
      <c r="AL603">
        <f>AL601-AL602</f>
        <v/>
      </c>
      <c r="AN603">
        <f>AN601-AN602</f>
        <v/>
      </c>
      <c r="AO603">
        <f>AO601-AO602</f>
        <v/>
      </c>
      <c r="AP603">
        <f>AP601-AP602</f>
        <v/>
      </c>
      <c r="AQ603">
        <f>AQ601-AQ602</f>
        <v/>
      </c>
    </row>
    <row r="604">
      <c r="A604" t="inlineStr">
        <is>
          <t>Link check</t>
        </is>
      </c>
      <c r="K604">
        <f>K601-K535</f>
        <v/>
      </c>
      <c r="L604">
        <f>L601-L535</f>
        <v/>
      </c>
      <c r="M604">
        <f>M601-M535</f>
        <v/>
      </c>
      <c r="O604">
        <f>O601-O535</f>
        <v/>
      </c>
      <c r="P604">
        <f>P601-P535</f>
        <v/>
      </c>
      <c r="Q604">
        <f>Q601-Q535</f>
        <v/>
      </c>
      <c r="R604">
        <f>R601-R535</f>
        <v/>
      </c>
      <c r="T604">
        <f>T601-T535</f>
        <v/>
      </c>
      <c r="U604">
        <f>U601-U535</f>
        <v/>
      </c>
      <c r="V604">
        <f>V601-V535</f>
        <v/>
      </c>
      <c r="W604">
        <f>W601-W535</f>
        <v/>
      </c>
      <c r="Y604">
        <f>Y601-Y535</f>
        <v/>
      </c>
      <c r="Z604">
        <f>Z601-Z535</f>
        <v/>
      </c>
      <c r="AA604">
        <f>AA601-AA535</f>
        <v/>
      </c>
      <c r="AB604">
        <f>AB601-AB535</f>
        <v/>
      </c>
      <c r="AD604">
        <f>AD601-AD535</f>
        <v/>
      </c>
      <c r="AE604">
        <f>AE601-AE535</f>
        <v/>
      </c>
      <c r="AF604">
        <f>AF601-AF535</f>
        <v/>
      </c>
      <c r="AG604">
        <f>AG601-AG535</f>
        <v/>
      </c>
      <c r="AI604">
        <f>AI601-AI535</f>
        <v/>
      </c>
      <c r="AJ604">
        <f>AJ601-AJ535</f>
        <v/>
      </c>
      <c r="AK604">
        <f>AK601-AK535</f>
        <v/>
      </c>
      <c r="AL604">
        <f>AL601-AL535</f>
        <v/>
      </c>
      <c r="AN604">
        <f>AN601-AN535</f>
        <v/>
      </c>
      <c r="AO604">
        <f>AO601-AO535</f>
        <v/>
      </c>
      <c r="AP604">
        <f>AP601-AP535</f>
        <v/>
      </c>
      <c r="AQ604">
        <f>AQ601-AQ535</f>
        <v/>
      </c>
    </row>
    <row r="606">
      <c r="A606" t="inlineStr">
        <is>
          <t>Brookfield business partners (post restructuring in Q4 2022)</t>
        </is>
      </c>
    </row>
    <row r="607">
      <c r="A607" t="inlineStr">
        <is>
          <t>Infrastructure services</t>
        </is>
      </c>
      <c r="C607" t="inlineStr">
        <is>
          <t>Million</t>
        </is>
      </c>
      <c r="D607" t="inlineStr">
        <is>
          <t>QQQQ</t>
        </is>
      </c>
      <c r="AS607" t="n">
        <v>513</v>
      </c>
      <c r="AT607" t="n">
        <v>86</v>
      </c>
    </row>
    <row r="608">
      <c r="A608" t="inlineStr">
        <is>
          <t>Industrials</t>
        </is>
      </c>
      <c r="C608" t="inlineStr">
        <is>
          <t>Million</t>
        </is>
      </c>
      <c r="D608" t="inlineStr">
        <is>
          <t>QQQQ</t>
        </is>
      </c>
      <c r="AS608" t="n">
        <v>473</v>
      </c>
      <c r="AT608" t="n">
        <v>162</v>
      </c>
    </row>
    <row r="609">
      <c r="A609" t="inlineStr">
        <is>
          <t>Other business services</t>
        </is>
      </c>
      <c r="C609" t="inlineStr">
        <is>
          <t>Million</t>
        </is>
      </c>
      <c r="D609" t="inlineStr">
        <is>
          <t>QQQQ</t>
        </is>
      </c>
      <c r="AS609" t="n">
        <v>508</v>
      </c>
      <c r="AT609" t="n">
        <v>213</v>
      </c>
    </row>
    <row r="610">
      <c r="A610" t="inlineStr">
        <is>
          <t>Corporate</t>
        </is>
      </c>
      <c r="C610" t="inlineStr">
        <is>
          <t>Million</t>
        </is>
      </c>
      <c r="D610" t="inlineStr">
        <is>
          <t>QQQQ</t>
        </is>
      </c>
      <c r="AS610" t="n">
        <v>-178</v>
      </c>
      <c r="AT610" t="n">
        <v>-80</v>
      </c>
    </row>
    <row r="611">
      <c r="A611" t="inlineStr">
        <is>
          <t>Attributable to unit-holders</t>
        </is>
      </c>
      <c r="C611" t="inlineStr">
        <is>
          <t>Million</t>
        </is>
      </c>
      <c r="D611" t="inlineStr">
        <is>
          <t>QQQQ</t>
        </is>
      </c>
      <c r="AS611" t="n">
        <v>1316</v>
      </c>
      <c r="AT611" t="n">
        <v>381</v>
      </c>
    </row>
    <row r="612">
      <c r="A612" t="inlineStr">
        <is>
          <t>Attributable to unit-holders-c</t>
        </is>
      </c>
      <c r="AS612">
        <f>SUM(AS607:AS610)</f>
        <v/>
      </c>
      <c r="AT612">
        <f>SUM(AT607:AT610)</f>
        <v/>
      </c>
    </row>
    <row r="613">
      <c r="A613" t="inlineStr">
        <is>
          <t>Sum check</t>
        </is>
      </c>
      <c r="AS613">
        <f>AS611-AS612</f>
        <v/>
      </c>
      <c r="AT613">
        <f>AT611-AT612</f>
        <v/>
      </c>
    </row>
    <row r="615">
      <c r="A615" t="inlineStr">
        <is>
          <t>Non-controlling interests</t>
        </is>
      </c>
      <c r="C615" t="inlineStr">
        <is>
          <t>Million</t>
        </is>
      </c>
      <c r="D615" t="inlineStr">
        <is>
          <t>QQQQ</t>
        </is>
      </c>
      <c r="AS615" t="n">
        <v>-474</v>
      </c>
      <c r="AT615" t="n">
        <v>-132</v>
      </c>
    </row>
    <row r="616">
      <c r="A616" t="inlineStr">
        <is>
          <t>Segment reallocation and other</t>
        </is>
      </c>
      <c r="C616" t="inlineStr">
        <is>
          <t>Million</t>
        </is>
      </c>
      <c r="D616" t="inlineStr">
        <is>
          <t>QQQQ</t>
        </is>
      </c>
      <c r="AS616" t="n">
        <v>-22</v>
      </c>
      <c r="AT616" t="n">
        <v>-93</v>
      </c>
    </row>
    <row r="617">
      <c r="A617" t="inlineStr">
        <is>
          <t>Brookfield's interest</t>
        </is>
      </c>
      <c r="C617" t="inlineStr">
        <is>
          <t>Million</t>
        </is>
      </c>
      <c r="D617" t="inlineStr">
        <is>
          <t>QQQQ</t>
        </is>
      </c>
      <c r="AS617" t="n">
        <v>820</v>
      </c>
      <c r="AT617" t="n">
        <v>156</v>
      </c>
    </row>
    <row r="618">
      <c r="A618" t="inlineStr">
        <is>
          <t>Brookfield's interest-c</t>
        </is>
      </c>
      <c r="AS618">
        <f>SUM(AS615:AS616,AS611)</f>
        <v/>
      </c>
      <c r="AT618">
        <f>SUM(AT615:AT616,AT611)</f>
        <v/>
      </c>
    </row>
    <row r="619">
      <c r="A619" t="inlineStr">
        <is>
          <t>Sum check</t>
        </is>
      </c>
      <c r="AS619">
        <f>AS617-AS618</f>
        <v/>
      </c>
      <c r="AT619">
        <f>AT617-AT618</f>
        <v/>
      </c>
    </row>
    <row r="620">
      <c r="A620" t="inlineStr">
        <is>
          <t>Link check</t>
        </is>
      </c>
      <c r="AS620">
        <f>AS617-AS567</f>
        <v/>
      </c>
      <c r="AT620">
        <f>AT617-AT567</f>
        <v/>
      </c>
    </row>
    <row r="622">
      <c r="A622" t="inlineStr">
        <is>
          <t>Real estate</t>
        </is>
      </c>
    </row>
    <row r="623">
      <c r="A623" t="inlineStr">
        <is>
          <t>Revenues</t>
        </is>
      </c>
    </row>
    <row r="624">
      <c r="A624" t="inlineStr">
        <is>
          <t>Equity units</t>
        </is>
      </c>
      <c r="C624" t="inlineStr">
        <is>
          <t>Million</t>
        </is>
      </c>
      <c r="D624" t="inlineStr">
        <is>
          <t>QQQQ</t>
        </is>
      </c>
      <c r="E624" t="inlineStr">
        <is>
          <t>Yes</t>
        </is>
      </c>
      <c r="K624" t="n">
        <v>1237</v>
      </c>
      <c r="L624" t="n">
        <v>1293</v>
      </c>
      <c r="M624" t="n">
        <v>1359</v>
      </c>
      <c r="O624" t="n">
        <v>5180</v>
      </c>
      <c r="P624" t="n">
        <v>1510</v>
      </c>
      <c r="Q624" t="n">
        <v>1489</v>
      </c>
      <c r="R624" t="n">
        <v>1479</v>
      </c>
      <c r="T624" t="n">
        <v>6012</v>
      </c>
      <c r="U624" t="n">
        <v>1594</v>
      </c>
      <c r="V624" t="n">
        <v>1629</v>
      </c>
      <c r="W624" t="n">
        <v>1811</v>
      </c>
      <c r="Y624" t="n">
        <v>7164</v>
      </c>
      <c r="Z624" t="n">
        <v>2074</v>
      </c>
      <c r="AA624" t="n">
        <v>2024</v>
      </c>
      <c r="AB624" t="n">
        <v>2019</v>
      </c>
      <c r="AD624" t="n">
        <v>8196</v>
      </c>
      <c r="AE624" t="n">
        <v>1906</v>
      </c>
      <c r="AF624" t="n">
        <v>1437</v>
      </c>
      <c r="AG624" t="n">
        <v>1637</v>
      </c>
      <c r="AI624" t="n">
        <v>6597</v>
      </c>
      <c r="AJ624" t="n">
        <v>1449</v>
      </c>
      <c r="AK624" t="n">
        <v>1621</v>
      </c>
    </row>
    <row r="625">
      <c r="A625" t="inlineStr">
        <is>
          <t>Preferred shares</t>
        </is>
      </c>
      <c r="C625" t="inlineStr">
        <is>
          <t>Million</t>
        </is>
      </c>
      <c r="D625" t="inlineStr">
        <is>
          <t>QQQQ</t>
        </is>
      </c>
      <c r="E625" t="inlineStr">
        <is>
          <t>Yes</t>
        </is>
      </c>
      <c r="K625" t="n">
        <v>19</v>
      </c>
      <c r="L625" t="n">
        <v>19</v>
      </c>
      <c r="M625" t="n">
        <v>19</v>
      </c>
      <c r="O625" t="n">
        <v>76</v>
      </c>
      <c r="P625" t="n">
        <v>19</v>
      </c>
      <c r="Q625" t="n">
        <v>19</v>
      </c>
      <c r="R625" t="n">
        <v>19</v>
      </c>
      <c r="T625" t="n">
        <v>76</v>
      </c>
      <c r="U625" t="n">
        <v>19</v>
      </c>
      <c r="V625" t="n">
        <v>19</v>
      </c>
      <c r="W625" t="n">
        <v>16</v>
      </c>
      <c r="Y625" t="n">
        <v>64</v>
      </c>
      <c r="Z625" t="n">
        <v>9</v>
      </c>
      <c r="AA625" t="n">
        <v>2</v>
      </c>
      <c r="AD625" t="n">
        <v>11</v>
      </c>
    </row>
    <row r="626">
      <c r="A626" t="inlineStr">
        <is>
          <t>Total</t>
        </is>
      </c>
      <c r="C626" t="inlineStr">
        <is>
          <t>Million</t>
        </is>
      </c>
      <c r="D626" t="inlineStr">
        <is>
          <t>QQQQ</t>
        </is>
      </c>
      <c r="E626" t="inlineStr">
        <is>
          <t>Yes</t>
        </is>
      </c>
      <c r="K626" t="n">
        <v>1256</v>
      </c>
      <c r="L626" t="n">
        <v>1312</v>
      </c>
      <c r="M626" t="n">
        <v>1378</v>
      </c>
      <c r="O626" t="n">
        <v>5256</v>
      </c>
      <c r="P626" t="n">
        <v>1529</v>
      </c>
      <c r="Q626" t="n">
        <v>1508</v>
      </c>
      <c r="R626" t="n">
        <v>1498</v>
      </c>
      <c r="T626" t="n">
        <v>6088</v>
      </c>
      <c r="U626" t="n">
        <v>1613</v>
      </c>
      <c r="V626" t="n">
        <v>1648</v>
      </c>
      <c r="W626" t="n">
        <v>1827</v>
      </c>
      <c r="Y626" t="n">
        <v>7228</v>
      </c>
      <c r="Z626" t="n">
        <v>2083</v>
      </c>
      <c r="AA626" t="n">
        <v>2026</v>
      </c>
      <c r="AB626" t="n">
        <v>2019</v>
      </c>
      <c r="AD626" t="n">
        <v>8207</v>
      </c>
      <c r="AE626" t="n">
        <v>1906</v>
      </c>
      <c r="AF626" t="n">
        <v>1437</v>
      </c>
      <c r="AG626" t="n">
        <v>1637</v>
      </c>
      <c r="AI626" t="n">
        <v>6597</v>
      </c>
      <c r="AJ626" t="n">
        <v>1449</v>
      </c>
      <c r="AK626" t="n">
        <v>1621</v>
      </c>
    </row>
    <row r="627">
      <c r="A627" t="inlineStr">
        <is>
          <t>Total-c</t>
        </is>
      </c>
      <c r="K627">
        <f>SUM(K624:K625)</f>
        <v/>
      </c>
      <c r="L627">
        <f>SUM(L624:L625)</f>
        <v/>
      </c>
      <c r="M627">
        <f>SUM(M624:M625)</f>
        <v/>
      </c>
      <c r="O627">
        <f>SUM(O624:O625)</f>
        <v/>
      </c>
      <c r="P627">
        <f>SUM(P624:P625)</f>
        <v/>
      </c>
      <c r="Q627">
        <f>SUM(Q624:Q625)</f>
        <v/>
      </c>
      <c r="R627">
        <f>SUM(R624:R625)</f>
        <v/>
      </c>
      <c r="T627">
        <f>SUM(T624:T625)</f>
        <v/>
      </c>
      <c r="U627">
        <f>SUM(U624:U625)</f>
        <v/>
      </c>
      <c r="V627">
        <f>SUM(V624:V625)</f>
        <v/>
      </c>
      <c r="W627">
        <f>SUM(W624:W625)</f>
        <v/>
      </c>
      <c r="Y627">
        <f>SUM(Y624:Y625)</f>
        <v/>
      </c>
      <c r="Z627">
        <f>SUM(Z624:Z625)</f>
        <v/>
      </c>
      <c r="AA627">
        <f>SUM(AA624:AA625)</f>
        <v/>
      </c>
      <c r="AB627">
        <f>SUM(AB624:AB625)</f>
        <v/>
      </c>
      <c r="AD627">
        <f>SUM(AD624:AD625)</f>
        <v/>
      </c>
      <c r="AE627">
        <f>SUM(AE624:AE625)</f>
        <v/>
      </c>
      <c r="AF627">
        <f>SUM(AF624:AF625)</f>
        <v/>
      </c>
      <c r="AG627">
        <f>SUM(AG624:AG625)</f>
        <v/>
      </c>
      <c r="AI627">
        <f>SUM(AI624:AI625)</f>
        <v/>
      </c>
      <c r="AJ627">
        <f>SUM(AJ624:AJ625)</f>
        <v/>
      </c>
      <c r="AK627">
        <f>SUM(AK624:AK625)</f>
        <v/>
      </c>
    </row>
    <row r="628">
      <c r="A628" t="inlineStr">
        <is>
          <t>Sum check</t>
        </is>
      </c>
      <c r="K628">
        <f>K626-K627</f>
        <v/>
      </c>
      <c r="L628">
        <f>L626-L627</f>
        <v/>
      </c>
      <c r="M628">
        <f>M626-M627</f>
        <v/>
      </c>
      <c r="O628">
        <f>O626-O627</f>
        <v/>
      </c>
      <c r="P628">
        <f>P626-P627</f>
        <v/>
      </c>
      <c r="Q628">
        <f>Q626-Q627</f>
        <v/>
      </c>
      <c r="R628">
        <f>R626-R627</f>
        <v/>
      </c>
      <c r="T628">
        <f>T626-T627</f>
        <v/>
      </c>
      <c r="U628">
        <f>U626-U627</f>
        <v/>
      </c>
      <c r="V628">
        <f>V626-V627</f>
        <v/>
      </c>
      <c r="W628">
        <f>W626-W627</f>
        <v/>
      </c>
      <c r="Y628">
        <f>Y626-Y627</f>
        <v/>
      </c>
      <c r="Z628">
        <f>Z626-Z627</f>
        <v/>
      </c>
      <c r="AA628">
        <f>AA626-AA627</f>
        <v/>
      </c>
      <c r="AB628">
        <f>AB626-AB627</f>
        <v/>
      </c>
      <c r="AD628">
        <f>AD626-AD627</f>
        <v/>
      </c>
      <c r="AE628">
        <f>AE626-AE627</f>
        <v/>
      </c>
      <c r="AF628">
        <f>AF626-AF627</f>
        <v/>
      </c>
      <c r="AG628">
        <f>AG626-AG627</f>
        <v/>
      </c>
      <c r="AI628">
        <f>AI626-AI627</f>
        <v/>
      </c>
      <c r="AJ628">
        <f>AJ626-AJ627</f>
        <v/>
      </c>
      <c r="AK628">
        <f>AK626-AK627</f>
        <v/>
      </c>
    </row>
    <row r="630">
      <c r="A630" t="inlineStr">
        <is>
          <t>Other real estate investments</t>
        </is>
      </c>
      <c r="C630" t="inlineStr">
        <is>
          <t>Million</t>
        </is>
      </c>
      <c r="D630" t="inlineStr">
        <is>
          <t>QQQQ</t>
        </is>
      </c>
      <c r="E630" t="inlineStr">
        <is>
          <t>Yes</t>
        </is>
      </c>
      <c r="K630" t="n">
        <v>158</v>
      </c>
      <c r="L630" t="n">
        <v>385</v>
      </c>
      <c r="M630" t="n">
        <v>280</v>
      </c>
      <c r="O630" t="n">
        <v>1082</v>
      </c>
      <c r="P630" t="n">
        <v>166</v>
      </c>
      <c r="Q630" t="n">
        <v>249</v>
      </c>
      <c r="R630" t="n">
        <v>173</v>
      </c>
      <c r="T630" t="n">
        <v>774</v>
      </c>
      <c r="U630" t="n">
        <v>272</v>
      </c>
      <c r="V630" t="n">
        <v>155</v>
      </c>
      <c r="W630" t="n">
        <v>212</v>
      </c>
      <c r="Y630" t="n">
        <v>888</v>
      </c>
      <c r="Z630" t="n">
        <v>518</v>
      </c>
      <c r="AA630" t="n">
        <v>543</v>
      </c>
      <c r="AB630" t="n">
        <v>686</v>
      </c>
      <c r="AD630" t="n">
        <v>2268</v>
      </c>
      <c r="AE630" t="n">
        <v>716</v>
      </c>
      <c r="AF630" t="n">
        <v>419</v>
      </c>
      <c r="AG630" t="n">
        <v>565</v>
      </c>
      <c r="AI630" t="n">
        <v>2286</v>
      </c>
      <c r="AJ630" t="n">
        <v>653</v>
      </c>
      <c r="AK630" t="n">
        <v>613</v>
      </c>
    </row>
    <row r="631">
      <c r="A631" t="inlineStr">
        <is>
          <t>Brookfield property group</t>
        </is>
      </c>
      <c r="C631" t="inlineStr">
        <is>
          <t>Million</t>
        </is>
      </c>
      <c r="D631" t="inlineStr">
        <is>
          <t>QQQQ</t>
        </is>
      </c>
      <c r="E631" t="inlineStr">
        <is>
          <t>Yes</t>
        </is>
      </c>
      <c r="AL631" t="n">
        <v>2580</v>
      </c>
      <c r="AN631" t="n">
        <v>9955</v>
      </c>
      <c r="AO631" t="n">
        <v>2994</v>
      </c>
      <c r="AP631" t="n">
        <v>2765</v>
      </c>
      <c r="AQ631" t="n">
        <v>2819</v>
      </c>
    </row>
    <row r="632">
      <c r="A632" t="inlineStr">
        <is>
          <t>Total</t>
        </is>
      </c>
      <c r="C632" t="inlineStr">
        <is>
          <t>Million</t>
        </is>
      </c>
      <c r="D632" t="inlineStr">
        <is>
          <t>QQQQ</t>
        </is>
      </c>
      <c r="E632" t="inlineStr">
        <is>
          <t>Yes</t>
        </is>
      </c>
      <c r="K632" t="n">
        <v>1414</v>
      </c>
      <c r="L632" t="n">
        <v>1697</v>
      </c>
      <c r="M632" t="n">
        <v>1658</v>
      </c>
      <c r="O632" t="n">
        <v>6338</v>
      </c>
      <c r="P632" t="n">
        <v>1695</v>
      </c>
      <c r="Q632" t="n">
        <v>1757</v>
      </c>
      <c r="R632" t="n">
        <v>1671</v>
      </c>
      <c r="T632" t="n">
        <v>6862</v>
      </c>
      <c r="U632" t="n">
        <v>1885</v>
      </c>
      <c r="V632" t="n">
        <v>1803</v>
      </c>
      <c r="W632" t="n">
        <v>2039</v>
      </c>
      <c r="Y632" t="n">
        <v>8116</v>
      </c>
      <c r="Z632" t="n">
        <v>2601</v>
      </c>
      <c r="AA632" t="n">
        <v>2569</v>
      </c>
      <c r="AB632" t="n">
        <v>2705</v>
      </c>
      <c r="AD632" t="n">
        <v>10475</v>
      </c>
      <c r="AE632" t="n">
        <v>2622</v>
      </c>
      <c r="AF632" t="n">
        <v>1856</v>
      </c>
      <c r="AG632" t="n">
        <v>2202</v>
      </c>
      <c r="AI632" t="n">
        <v>8883</v>
      </c>
      <c r="AJ632" t="n">
        <v>2102</v>
      </c>
      <c r="AK632" t="n">
        <v>2234</v>
      </c>
      <c r="AL632" t="n">
        <v>2580</v>
      </c>
      <c r="AN632" t="n">
        <v>9955</v>
      </c>
      <c r="AO632" t="n">
        <v>2994</v>
      </c>
      <c r="AP632" t="n">
        <v>2765</v>
      </c>
      <c r="AQ632" t="n">
        <v>2819</v>
      </c>
    </row>
    <row r="633">
      <c r="A633" t="inlineStr">
        <is>
          <t>Total-c</t>
        </is>
      </c>
      <c r="K633">
        <f>SUM(K630:K631,K626)</f>
        <v/>
      </c>
      <c r="L633">
        <f>SUM(L630:L631,L626)</f>
        <v/>
      </c>
      <c r="M633">
        <f>SUM(M630:M631,M626)</f>
        <v/>
      </c>
      <c r="O633">
        <f>SUM(O630:O631,O626)</f>
        <v/>
      </c>
      <c r="P633">
        <f>SUM(P630:P631,P626)</f>
        <v/>
      </c>
      <c r="Q633">
        <f>SUM(Q630:Q631,Q626)</f>
        <v/>
      </c>
      <c r="R633">
        <f>SUM(R630:R631,R626)</f>
        <v/>
      </c>
      <c r="T633">
        <f>SUM(T630:T631,T626)</f>
        <v/>
      </c>
      <c r="U633">
        <f>SUM(U630:U631,U626)</f>
        <v/>
      </c>
      <c r="V633">
        <f>SUM(V630:V631,V626)</f>
        <v/>
      </c>
      <c r="W633">
        <f>SUM(W630:W631,W626)</f>
        <v/>
      </c>
      <c r="Y633">
        <f>SUM(Y630:Y631,Y626)</f>
        <v/>
      </c>
      <c r="Z633">
        <f>SUM(Z630:Z631,Z626)</f>
        <v/>
      </c>
      <c r="AA633">
        <f>SUM(AA630:AA631,AA626)</f>
        <v/>
      </c>
      <c r="AB633">
        <f>SUM(AB630:AB631,AB626)</f>
        <v/>
      </c>
      <c r="AD633">
        <f>SUM(AD630:AD631,AD626)</f>
        <v/>
      </c>
      <c r="AE633">
        <f>SUM(AE630:AE631,AE626)</f>
        <v/>
      </c>
      <c r="AF633">
        <f>SUM(AF630:AF631,AF626)</f>
        <v/>
      </c>
      <c r="AG633">
        <f>SUM(AG630:AG631,AG626)</f>
        <v/>
      </c>
      <c r="AI633">
        <f>SUM(AI630:AI631,AI626)</f>
        <v/>
      </c>
      <c r="AJ633">
        <f>SUM(AJ630:AJ631,AJ626)</f>
        <v/>
      </c>
      <c r="AK633">
        <f>SUM(AK630:AK631,AK626)</f>
        <v/>
      </c>
      <c r="AL633">
        <f>SUM(AL630:AL631,AL626)</f>
        <v/>
      </c>
      <c r="AN633">
        <f>SUM(AN630:AN631,AN626)</f>
        <v/>
      </c>
      <c r="AO633">
        <f>SUM(AO630:AO631,AO626)</f>
        <v/>
      </c>
      <c r="AP633">
        <f>SUM(AP630:AP631,AP626)</f>
        <v/>
      </c>
      <c r="AQ633">
        <f>SUM(AQ630:AQ631,AQ626)</f>
        <v/>
      </c>
    </row>
    <row r="634">
      <c r="A634" t="inlineStr">
        <is>
          <t>Sum check</t>
        </is>
      </c>
      <c r="K634">
        <f>K632-K633</f>
        <v/>
      </c>
      <c r="L634">
        <f>L632-L633</f>
        <v/>
      </c>
      <c r="M634">
        <f>M632-M633</f>
        <v/>
      </c>
      <c r="O634">
        <f>O632-O633</f>
        <v/>
      </c>
      <c r="P634">
        <f>P632-P633</f>
        <v/>
      </c>
      <c r="Q634">
        <f>Q632-Q633</f>
        <v/>
      </c>
      <c r="R634">
        <f>R632-R633</f>
        <v/>
      </c>
      <c r="T634">
        <f>T632-T633</f>
        <v/>
      </c>
      <c r="U634">
        <f>U632-U633</f>
        <v/>
      </c>
      <c r="V634">
        <f>V632-V633</f>
        <v/>
      </c>
      <c r="W634">
        <f>W632-W633</f>
        <v/>
      </c>
      <c r="Y634">
        <f>Y632-Y633</f>
        <v/>
      </c>
      <c r="Z634">
        <f>Z632-Z633</f>
        <v/>
      </c>
      <c r="AA634">
        <f>AA632-AA633</f>
        <v/>
      </c>
      <c r="AB634">
        <f>AB632-AB633</f>
        <v/>
      </c>
      <c r="AD634">
        <f>AD632-AD633</f>
        <v/>
      </c>
      <c r="AE634">
        <f>AE632-AE633</f>
        <v/>
      </c>
      <c r="AF634">
        <f>AF632-AF633</f>
        <v/>
      </c>
      <c r="AG634">
        <f>AG632-AG633</f>
        <v/>
      </c>
      <c r="AI634">
        <f>AI632-AI633</f>
        <v/>
      </c>
      <c r="AJ634">
        <f>AJ632-AJ633</f>
        <v/>
      </c>
      <c r="AK634">
        <f>AK632-AK633</f>
        <v/>
      </c>
      <c r="AL634">
        <f>AL632-AL633</f>
        <v/>
      </c>
      <c r="AN634">
        <f>AN632-AN633</f>
        <v/>
      </c>
      <c r="AO634">
        <f>AO632-AO633</f>
        <v/>
      </c>
      <c r="AP634">
        <f>AP632-AP633</f>
        <v/>
      </c>
      <c r="AQ634">
        <f>AQ632-AQ633</f>
        <v/>
      </c>
    </row>
    <row r="635">
      <c r="A635" t="inlineStr">
        <is>
          <t>Link check</t>
        </is>
      </c>
      <c r="K635">
        <f>K632-K279</f>
        <v/>
      </c>
      <c r="L635">
        <f>L632-L279</f>
        <v/>
      </c>
      <c r="M635">
        <f>M632-M279</f>
        <v/>
      </c>
      <c r="O635">
        <f>O632-O279</f>
        <v/>
      </c>
      <c r="P635">
        <f>P632-P279</f>
        <v/>
      </c>
      <c r="Q635">
        <f>Q632-Q279</f>
        <v/>
      </c>
      <c r="R635">
        <f>R632-R279</f>
        <v/>
      </c>
      <c r="T635">
        <f>T632-T279</f>
        <v/>
      </c>
      <c r="U635">
        <f>U632-U279</f>
        <v/>
      </c>
      <c r="V635">
        <f>V632-V279</f>
        <v/>
      </c>
      <c r="W635">
        <f>W632-W279</f>
        <v/>
      </c>
      <c r="Y635">
        <f>Y632-Y279</f>
        <v/>
      </c>
      <c r="Z635">
        <f>Z632-Z279</f>
        <v/>
      </c>
      <c r="AA635">
        <f>AA632-AA279</f>
        <v/>
      </c>
      <c r="AB635">
        <f>AB632-AB279</f>
        <v/>
      </c>
      <c r="AD635">
        <f>AD632-AD279</f>
        <v/>
      </c>
      <c r="AE635">
        <f>AE632-AE279</f>
        <v/>
      </c>
      <c r="AF635">
        <f>AF632-AF279</f>
        <v/>
      </c>
      <c r="AG635">
        <f>AG632-AG279</f>
        <v/>
      </c>
      <c r="AI635">
        <f>AI632-AI279</f>
        <v/>
      </c>
      <c r="AJ635">
        <f>AJ632-AJ279</f>
        <v/>
      </c>
      <c r="AK635">
        <f>AK632-AK279</f>
        <v/>
      </c>
      <c r="AL635">
        <f>AL632-AL279</f>
        <v/>
      </c>
      <c r="AN635">
        <f>AN632-AN279</f>
        <v/>
      </c>
      <c r="AO635">
        <f>AO632-AO279</f>
        <v/>
      </c>
      <c r="AP635">
        <f>AP632-AP279</f>
        <v/>
      </c>
      <c r="AQ635">
        <f>AQ632-AQ279</f>
        <v/>
      </c>
    </row>
    <row r="637">
      <c r="A637" t="inlineStr">
        <is>
          <t>FFO</t>
        </is>
      </c>
    </row>
    <row r="638">
      <c r="A638" t="inlineStr">
        <is>
          <t>Equity units</t>
        </is>
      </c>
      <c r="C638" t="inlineStr">
        <is>
          <t>Million</t>
        </is>
      </c>
      <c r="D638" t="inlineStr">
        <is>
          <t>QQQQ</t>
        </is>
      </c>
      <c r="E638" t="inlineStr">
        <is>
          <t>Yes</t>
        </is>
      </c>
      <c r="F638" t="n">
        <v>112</v>
      </c>
      <c r="G638" t="n">
        <v>128</v>
      </c>
      <c r="H638" t="n">
        <v>138</v>
      </c>
      <c r="J638" t="n">
        <v>534</v>
      </c>
      <c r="K638" t="n">
        <v>140</v>
      </c>
      <c r="L638" t="n">
        <v>163</v>
      </c>
      <c r="M638" t="n">
        <v>153</v>
      </c>
      <c r="O638" t="n">
        <v>635</v>
      </c>
      <c r="P638" t="n">
        <v>155</v>
      </c>
      <c r="Q638" t="n">
        <v>173</v>
      </c>
      <c r="R638" t="n">
        <v>163</v>
      </c>
      <c r="T638" t="n">
        <v>668</v>
      </c>
      <c r="U638" t="n">
        <v>191</v>
      </c>
      <c r="V638" t="n">
        <v>170</v>
      </c>
      <c r="W638" t="n">
        <v>159</v>
      </c>
      <c r="Y638" t="n">
        <v>736</v>
      </c>
      <c r="Z638" t="n">
        <v>159</v>
      </c>
      <c r="AA638" t="n">
        <v>176</v>
      </c>
      <c r="AB638" t="n">
        <v>168</v>
      </c>
      <c r="AD638" t="n">
        <v>699</v>
      </c>
      <c r="AE638" t="n">
        <v>160</v>
      </c>
      <c r="AF638" t="n">
        <v>87</v>
      </c>
      <c r="AG638" t="n">
        <v>79</v>
      </c>
      <c r="AI638" t="n">
        <v>413</v>
      </c>
      <c r="AJ638" t="n">
        <v>61</v>
      </c>
      <c r="AK638" t="n">
        <v>94</v>
      </c>
    </row>
    <row r="639">
      <c r="A639" t="inlineStr">
        <is>
          <t>Preferred shares</t>
        </is>
      </c>
      <c r="C639" t="inlineStr">
        <is>
          <t>Million</t>
        </is>
      </c>
      <c r="D639" t="inlineStr">
        <is>
          <t>QQQQ</t>
        </is>
      </c>
      <c r="E639" t="inlineStr">
        <is>
          <t>Yes</t>
        </is>
      </c>
      <c r="F639" t="n">
        <v>19</v>
      </c>
      <c r="G639" t="n">
        <v>19</v>
      </c>
      <c r="H639" t="n">
        <v>19</v>
      </c>
      <c r="J639" t="n">
        <v>76</v>
      </c>
      <c r="K639" t="n">
        <v>19</v>
      </c>
      <c r="L639" t="n">
        <v>19</v>
      </c>
      <c r="M639" t="n">
        <v>19</v>
      </c>
      <c r="O639" t="n">
        <v>76</v>
      </c>
      <c r="P639" t="n">
        <v>19</v>
      </c>
      <c r="Q639" t="n">
        <v>19</v>
      </c>
      <c r="R639" t="n">
        <v>19</v>
      </c>
      <c r="T639" t="n">
        <v>76</v>
      </c>
      <c r="U639" t="n">
        <v>19</v>
      </c>
      <c r="V639" t="n">
        <v>19</v>
      </c>
      <c r="W639" t="n">
        <v>16</v>
      </c>
      <c r="Y639" t="n">
        <v>64</v>
      </c>
      <c r="Z639" t="n">
        <v>9</v>
      </c>
      <c r="AA639" t="n">
        <v>2</v>
      </c>
      <c r="AD639" t="n">
        <v>11</v>
      </c>
    </row>
    <row r="640">
      <c r="A640" t="inlineStr">
        <is>
          <t>Total</t>
        </is>
      </c>
      <c r="C640" t="inlineStr">
        <is>
          <t>Million</t>
        </is>
      </c>
      <c r="D640" t="inlineStr">
        <is>
          <t>QQQQ</t>
        </is>
      </c>
      <c r="E640" t="inlineStr">
        <is>
          <t>Yes</t>
        </is>
      </c>
      <c r="F640" t="n">
        <v>131</v>
      </c>
      <c r="G640" t="n">
        <v>147</v>
      </c>
      <c r="H640" t="n">
        <v>157</v>
      </c>
      <c r="J640" t="n">
        <v>610</v>
      </c>
      <c r="K640" t="n">
        <v>159</v>
      </c>
      <c r="L640" t="n">
        <v>182</v>
      </c>
      <c r="M640" t="n">
        <v>172</v>
      </c>
      <c r="O640" t="n">
        <v>711</v>
      </c>
      <c r="P640" t="n">
        <v>174</v>
      </c>
      <c r="Q640" t="n">
        <v>192</v>
      </c>
      <c r="R640" t="n">
        <v>182</v>
      </c>
      <c r="T640" t="n">
        <v>744</v>
      </c>
      <c r="U640" t="n">
        <v>210</v>
      </c>
      <c r="V640" t="n">
        <v>189</v>
      </c>
      <c r="W640" t="n">
        <v>175</v>
      </c>
      <c r="Y640" t="n">
        <v>800</v>
      </c>
      <c r="Z640" t="n">
        <v>168</v>
      </c>
      <c r="AA640" t="n">
        <v>178</v>
      </c>
      <c r="AB640" t="n">
        <v>168</v>
      </c>
      <c r="AD640" t="n">
        <v>710</v>
      </c>
      <c r="AE640" t="n">
        <v>160</v>
      </c>
      <c r="AF640" t="n">
        <v>87</v>
      </c>
      <c r="AG640" t="n">
        <v>79</v>
      </c>
      <c r="AI640" t="n">
        <v>413</v>
      </c>
      <c r="AJ640" t="n">
        <v>61</v>
      </c>
      <c r="AK640" t="n">
        <v>94</v>
      </c>
    </row>
    <row r="641">
      <c r="A641" t="inlineStr">
        <is>
          <t>Total-c</t>
        </is>
      </c>
      <c r="F641">
        <f>SUM(F638:F639)</f>
        <v/>
      </c>
      <c r="G641">
        <f>SUM(G638:G639)</f>
        <v/>
      </c>
      <c r="H641">
        <f>SUM(H638:H639)</f>
        <v/>
      </c>
      <c r="J641">
        <f>SUM(J638:J639)</f>
        <v/>
      </c>
      <c r="K641">
        <f>SUM(K638:K639)</f>
        <v/>
      </c>
      <c r="L641">
        <f>SUM(L638:L639)</f>
        <v/>
      </c>
      <c r="M641">
        <f>SUM(M638:M639)</f>
        <v/>
      </c>
      <c r="O641">
        <f>SUM(O638:O639)</f>
        <v/>
      </c>
      <c r="P641">
        <f>SUM(P638:P639)</f>
        <v/>
      </c>
      <c r="Q641">
        <f>SUM(Q638:Q639)</f>
        <v/>
      </c>
      <c r="R641">
        <f>SUM(R638:R639)</f>
        <v/>
      </c>
      <c r="T641">
        <f>SUM(T638:T639)</f>
        <v/>
      </c>
      <c r="U641">
        <f>SUM(U638:U639)</f>
        <v/>
      </c>
      <c r="V641">
        <f>SUM(V638:V639)</f>
        <v/>
      </c>
      <c r="W641">
        <f>SUM(W638:W639)</f>
        <v/>
      </c>
      <c r="Y641">
        <f>SUM(Y638:Y639)</f>
        <v/>
      </c>
      <c r="Z641">
        <f>SUM(Z638:Z639)</f>
        <v/>
      </c>
      <c r="AA641">
        <f>SUM(AA638:AA639)</f>
        <v/>
      </c>
      <c r="AB641">
        <f>SUM(AB638:AB639)</f>
        <v/>
      </c>
      <c r="AD641">
        <f>SUM(AD638:AD639)</f>
        <v/>
      </c>
      <c r="AE641">
        <f>SUM(AE638:AE639)</f>
        <v/>
      </c>
      <c r="AF641">
        <f>SUM(AF638:AF639)</f>
        <v/>
      </c>
      <c r="AG641">
        <f>SUM(AG638:AG639)</f>
        <v/>
      </c>
      <c r="AI641">
        <f>SUM(AI638:AI639)</f>
        <v/>
      </c>
      <c r="AJ641">
        <f>SUM(AJ638:AJ639)</f>
        <v/>
      </c>
      <c r="AK641">
        <f>SUM(AK638:AK639)</f>
        <v/>
      </c>
    </row>
    <row r="642">
      <c r="A642" t="inlineStr">
        <is>
          <t>Sum check</t>
        </is>
      </c>
      <c r="F642">
        <f>F640-F641</f>
        <v/>
      </c>
      <c r="G642">
        <f>G640-G641</f>
        <v/>
      </c>
      <c r="H642">
        <f>H640-H641</f>
        <v/>
      </c>
      <c r="J642">
        <f>J640-J641</f>
        <v/>
      </c>
      <c r="K642">
        <f>K640-K641</f>
        <v/>
      </c>
      <c r="L642">
        <f>L640-L641</f>
        <v/>
      </c>
      <c r="M642">
        <f>M640-M641</f>
        <v/>
      </c>
      <c r="O642">
        <f>O640-O641</f>
        <v/>
      </c>
      <c r="P642">
        <f>P640-P641</f>
        <v/>
      </c>
      <c r="Q642">
        <f>Q640-Q641</f>
        <v/>
      </c>
      <c r="R642">
        <f>R640-R641</f>
        <v/>
      </c>
      <c r="T642">
        <f>T640-T641</f>
        <v/>
      </c>
      <c r="U642">
        <f>U640-U641</f>
        <v/>
      </c>
      <c r="V642">
        <f>V640-V641</f>
        <v/>
      </c>
      <c r="W642">
        <f>W640-W641</f>
        <v/>
      </c>
      <c r="Y642">
        <f>Y640-Y641</f>
        <v/>
      </c>
      <c r="Z642">
        <f>Z640-Z641</f>
        <v/>
      </c>
      <c r="AA642">
        <f>AA640-AA641</f>
        <v/>
      </c>
      <c r="AB642">
        <f>AB640-AB641</f>
        <v/>
      </c>
      <c r="AD642">
        <f>AD640-AD641</f>
        <v/>
      </c>
      <c r="AE642">
        <f>AE640-AE641</f>
        <v/>
      </c>
      <c r="AF642">
        <f>AF640-AF641</f>
        <v/>
      </c>
      <c r="AG642">
        <f>AG640-AG641</f>
        <v/>
      </c>
      <c r="AI642">
        <f>AI640-AI641</f>
        <v/>
      </c>
      <c r="AJ642">
        <f>AJ640-AJ641</f>
        <v/>
      </c>
      <c r="AK642">
        <f>AK640-AK641</f>
        <v/>
      </c>
    </row>
    <row r="644">
      <c r="A644" t="inlineStr">
        <is>
          <t>Other real estate investments</t>
        </is>
      </c>
      <c r="C644" t="inlineStr">
        <is>
          <t>Million</t>
        </is>
      </c>
      <c r="D644" t="inlineStr">
        <is>
          <t>QQQQ</t>
        </is>
      </c>
      <c r="E644" t="inlineStr">
        <is>
          <t>Yes</t>
        </is>
      </c>
      <c r="O644" t="n">
        <v>27</v>
      </c>
      <c r="P644" t="n">
        <v>9</v>
      </c>
      <c r="Q644" t="n">
        <v>5</v>
      </c>
      <c r="R644" t="n">
        <v>0</v>
      </c>
      <c r="T644" t="n">
        <v>36</v>
      </c>
      <c r="U644" t="n">
        <v>-5</v>
      </c>
      <c r="V644" t="n">
        <v>11</v>
      </c>
      <c r="W644" t="n">
        <v>8</v>
      </c>
      <c r="Y644" t="n">
        <v>47</v>
      </c>
      <c r="Z644" t="n">
        <v>22</v>
      </c>
      <c r="AA644" t="n">
        <v>18</v>
      </c>
      <c r="AB644" t="n">
        <v>3</v>
      </c>
      <c r="AD644" t="n">
        <v>71</v>
      </c>
      <c r="AE644" t="n">
        <v>32</v>
      </c>
      <c r="AF644" t="n">
        <v>12</v>
      </c>
      <c r="AG644" t="n">
        <v>18</v>
      </c>
      <c r="AI644" t="n">
        <v>70</v>
      </c>
      <c r="AJ644" t="n">
        <v>24</v>
      </c>
      <c r="AK644" t="n">
        <v>60</v>
      </c>
    </row>
    <row r="645">
      <c r="A645" t="inlineStr">
        <is>
          <t>Brookfield property group</t>
        </is>
      </c>
      <c r="C645" t="inlineStr">
        <is>
          <t>Million</t>
        </is>
      </c>
      <c r="D645" t="inlineStr">
        <is>
          <t>QQQQ</t>
        </is>
      </c>
      <c r="E645" t="inlineStr">
        <is>
          <t>Yes</t>
        </is>
      </c>
      <c r="AL645" t="n">
        <v>201</v>
      </c>
      <c r="AN645" t="n">
        <v>747</v>
      </c>
      <c r="AO645" t="n">
        <v>271</v>
      </c>
      <c r="AP645" t="n">
        <v>220</v>
      </c>
      <c r="AQ645" t="n">
        <v>86</v>
      </c>
    </row>
    <row r="646">
      <c r="A646" t="inlineStr">
        <is>
          <t>Realized disposition gains (losses)</t>
        </is>
      </c>
      <c r="C646" t="inlineStr">
        <is>
          <t>Million</t>
        </is>
      </c>
      <c r="D646" t="inlineStr">
        <is>
          <t>QQQQ</t>
        </is>
      </c>
      <c r="E646" t="inlineStr">
        <is>
          <t>Yes</t>
        </is>
      </c>
      <c r="F646" t="n">
        <v>162</v>
      </c>
      <c r="G646" t="n">
        <v>181</v>
      </c>
      <c r="H646" t="n">
        <v>56</v>
      </c>
      <c r="J646" t="n">
        <v>785</v>
      </c>
      <c r="K646" t="n">
        <v>212</v>
      </c>
      <c r="L646" t="n">
        <v>80</v>
      </c>
      <c r="M646" t="n">
        <v>367</v>
      </c>
      <c r="O646" t="n">
        <v>823</v>
      </c>
      <c r="P646" t="n">
        <v>142</v>
      </c>
      <c r="Q646" t="n">
        <v>464</v>
      </c>
      <c r="R646" t="n">
        <v>200</v>
      </c>
      <c r="T646" t="n">
        <v>1224</v>
      </c>
      <c r="U646" t="n">
        <v>234</v>
      </c>
      <c r="V646" t="n">
        <v>6</v>
      </c>
      <c r="W646" t="n">
        <v>281</v>
      </c>
      <c r="Y646" t="n">
        <v>939</v>
      </c>
      <c r="Z646" t="n">
        <v>60</v>
      </c>
      <c r="AA646" t="n">
        <v>120</v>
      </c>
      <c r="AB646" t="n">
        <v>100</v>
      </c>
      <c r="AD646" t="n">
        <v>404</v>
      </c>
      <c r="AE646" t="n">
        <v>27</v>
      </c>
      <c r="AF646" t="n">
        <v>-10</v>
      </c>
      <c r="AG646" t="n">
        <v>-7</v>
      </c>
      <c r="AI646" t="n">
        <v>393</v>
      </c>
      <c r="AJ646" t="n">
        <v>165</v>
      </c>
      <c r="AK646" t="n">
        <v>35</v>
      </c>
      <c r="AL646" t="n">
        <v>-54</v>
      </c>
      <c r="AN646" t="n">
        <v>438</v>
      </c>
      <c r="AO646" t="n">
        <v>327</v>
      </c>
      <c r="AP646" t="n">
        <v>3</v>
      </c>
      <c r="AQ646" t="n">
        <v>106</v>
      </c>
    </row>
    <row r="647">
      <c r="A647" t="inlineStr">
        <is>
          <t>Property assets</t>
        </is>
      </c>
      <c r="C647" t="inlineStr">
        <is>
          <t>Million</t>
        </is>
      </c>
      <c r="D647" t="inlineStr">
        <is>
          <t>QQQQ</t>
        </is>
      </c>
      <c r="E647" t="inlineStr">
        <is>
          <t>Yes</t>
        </is>
      </c>
      <c r="F647" t="n">
        <v>1</v>
      </c>
      <c r="G647" t="n">
        <v>2</v>
      </c>
      <c r="H647" t="n">
        <v>8</v>
      </c>
      <c r="J647" t="n">
        <v>22</v>
      </c>
      <c r="K647" t="n">
        <v>9</v>
      </c>
      <c r="L647" t="n">
        <v>19</v>
      </c>
      <c r="M647" t="n">
        <v>12</v>
      </c>
    </row>
    <row r="648">
      <c r="A648" t="inlineStr">
        <is>
          <t>Liabilities and other carrying costs</t>
        </is>
      </c>
      <c r="C648" t="inlineStr">
        <is>
          <t>Million</t>
        </is>
      </c>
      <c r="D648" t="inlineStr">
        <is>
          <t>QQQQ</t>
        </is>
      </c>
      <c r="E648" t="inlineStr">
        <is>
          <t>Yes</t>
        </is>
      </c>
      <c r="F648" t="n">
        <v>-11</v>
      </c>
      <c r="G648" t="n">
        <v>-6</v>
      </c>
      <c r="H648" t="n">
        <v>-7</v>
      </c>
      <c r="J648" t="n">
        <v>-30</v>
      </c>
      <c r="K648" t="n">
        <v>-7</v>
      </c>
      <c r="L648" t="n">
        <v>-6</v>
      </c>
      <c r="M648" t="n">
        <v>-6</v>
      </c>
    </row>
    <row r="649">
      <c r="A649" t="inlineStr">
        <is>
          <t>Total</t>
        </is>
      </c>
      <c r="C649" t="inlineStr">
        <is>
          <t>Million</t>
        </is>
      </c>
      <c r="D649" t="inlineStr">
        <is>
          <t>QQQQ</t>
        </is>
      </c>
      <c r="E649" t="inlineStr">
        <is>
          <t>Yes</t>
        </is>
      </c>
      <c r="F649" t="n">
        <v>283</v>
      </c>
      <c r="G649" t="n">
        <v>324</v>
      </c>
      <c r="H649" t="n">
        <v>214</v>
      </c>
      <c r="J649" t="n">
        <v>1387</v>
      </c>
      <c r="K649" t="n">
        <v>373</v>
      </c>
      <c r="L649" t="n">
        <v>275</v>
      </c>
      <c r="M649" t="n">
        <v>545</v>
      </c>
      <c r="O649" t="n">
        <v>1561</v>
      </c>
      <c r="P649" t="n">
        <v>325</v>
      </c>
      <c r="Q649" t="n">
        <v>661</v>
      </c>
      <c r="R649" t="n">
        <v>382</v>
      </c>
      <c r="T649" t="n">
        <v>2004</v>
      </c>
      <c r="U649" t="n">
        <v>439</v>
      </c>
      <c r="V649" t="n">
        <v>206</v>
      </c>
      <c r="W649" t="n">
        <v>464</v>
      </c>
      <c r="Y649" t="n">
        <v>1786</v>
      </c>
      <c r="Z649" t="n">
        <v>250</v>
      </c>
      <c r="AA649" t="n">
        <v>316</v>
      </c>
      <c r="AB649" t="n">
        <v>271</v>
      </c>
      <c r="AD649" t="n">
        <v>1185</v>
      </c>
      <c r="AE649" t="n">
        <v>219</v>
      </c>
      <c r="AF649" t="n">
        <v>89</v>
      </c>
      <c r="AG649" t="n">
        <v>90</v>
      </c>
      <c r="AI649" t="n">
        <v>876</v>
      </c>
      <c r="AJ649" t="n">
        <v>250</v>
      </c>
      <c r="AK649" t="n">
        <v>189</v>
      </c>
      <c r="AL649" t="n">
        <v>147</v>
      </c>
      <c r="AN649" t="n">
        <v>1185</v>
      </c>
      <c r="AO649" t="n">
        <v>598</v>
      </c>
      <c r="AP649" t="n">
        <v>223</v>
      </c>
      <c r="AQ649" t="n">
        <v>192</v>
      </c>
    </row>
    <row r="650">
      <c r="A650" t="inlineStr">
        <is>
          <t>Total-c</t>
        </is>
      </c>
      <c r="F650">
        <f>SUM(F644:F648,F640)</f>
        <v/>
      </c>
      <c r="G650">
        <f>SUM(G644:G648,G640)</f>
        <v/>
      </c>
      <c r="H650">
        <f>SUM(H644:H648,H640)</f>
        <v/>
      </c>
      <c r="J650">
        <f>SUM(J644:J648,J640)</f>
        <v/>
      </c>
      <c r="K650">
        <f>SUM(K644:K648,K640)</f>
        <v/>
      </c>
      <c r="L650">
        <f>SUM(L644:L648,L640)</f>
        <v/>
      </c>
      <c r="M650">
        <f>SUM(M644:M648,M640)</f>
        <v/>
      </c>
      <c r="O650">
        <f>SUM(O644:O648,O640)</f>
        <v/>
      </c>
      <c r="P650">
        <f>SUM(P644:P648,P640)</f>
        <v/>
      </c>
      <c r="Q650">
        <f>SUM(Q644:Q648,Q640)</f>
        <v/>
      </c>
      <c r="R650">
        <f>SUM(R644:R648,R640)</f>
        <v/>
      </c>
      <c r="T650">
        <f>SUM(T644:T648,T640)</f>
        <v/>
      </c>
      <c r="U650">
        <f>SUM(U644:U648,U640)</f>
        <v/>
      </c>
      <c r="V650">
        <f>SUM(V644:V648,V640)</f>
        <v/>
      </c>
      <c r="W650">
        <f>SUM(W644:W648,W640)</f>
        <v/>
      </c>
      <c r="Y650">
        <f>SUM(Y644:Y648,Y640)</f>
        <v/>
      </c>
      <c r="Z650">
        <f>SUM(Z644:Z648,Z640)</f>
        <v/>
      </c>
      <c r="AA650">
        <f>SUM(AA644:AA648,AA640)</f>
        <v/>
      </c>
      <c r="AB650">
        <f>SUM(AB644:AB648,AB640)</f>
        <v/>
      </c>
      <c r="AD650">
        <f>SUM(AD644:AD648,AD640)</f>
        <v/>
      </c>
      <c r="AE650">
        <f>SUM(AE644:AE648,AE640)</f>
        <v/>
      </c>
      <c r="AF650">
        <f>SUM(AF644:AF648,AF640)</f>
        <v/>
      </c>
      <c r="AG650">
        <f>SUM(AG644:AG648,AG640)</f>
        <v/>
      </c>
      <c r="AI650">
        <f>SUM(AI644:AI648,AI640)</f>
        <v/>
      </c>
      <c r="AJ650">
        <f>SUM(AJ644:AJ648,AJ640)</f>
        <v/>
      </c>
      <c r="AK650">
        <f>SUM(AK644:AK648,AK640)</f>
        <v/>
      </c>
      <c r="AL650">
        <f>SUM(AL644:AL648,AL640)</f>
        <v/>
      </c>
      <c r="AN650">
        <f>SUM(AN644:AN648,AN640)</f>
        <v/>
      </c>
      <c r="AO650">
        <f>SUM(AO644:AO648,AO640)</f>
        <v/>
      </c>
      <c r="AP650">
        <f>SUM(AP644:AP648,AP640)</f>
        <v/>
      </c>
      <c r="AQ650">
        <f>SUM(AQ644:AQ648,AQ640)</f>
        <v/>
      </c>
    </row>
    <row r="651">
      <c r="A651" t="inlineStr">
        <is>
          <t>Sum check</t>
        </is>
      </c>
      <c r="F651">
        <f>F649-F650</f>
        <v/>
      </c>
      <c r="G651">
        <f>G649-G650</f>
        <v/>
      </c>
      <c r="H651">
        <f>H649-H650</f>
        <v/>
      </c>
      <c r="J651">
        <f>J649-J650</f>
        <v/>
      </c>
      <c r="K651">
        <f>K649-K650</f>
        <v/>
      </c>
      <c r="L651">
        <f>L649-L650</f>
        <v/>
      </c>
      <c r="M651">
        <f>M649-M650</f>
        <v/>
      </c>
      <c r="O651">
        <f>O649-O650</f>
        <v/>
      </c>
      <c r="P651">
        <f>P649-P650</f>
        <v/>
      </c>
      <c r="Q651">
        <f>Q649-Q650</f>
        <v/>
      </c>
      <c r="R651">
        <f>R649-R650</f>
        <v/>
      </c>
      <c r="T651">
        <f>T649-T650</f>
        <v/>
      </c>
      <c r="U651">
        <f>U649-U650</f>
        <v/>
      </c>
      <c r="V651">
        <f>V649-V650</f>
        <v/>
      </c>
      <c r="W651">
        <f>W649-W650</f>
        <v/>
      </c>
      <c r="Y651">
        <f>Y649-Y650</f>
        <v/>
      </c>
      <c r="Z651">
        <f>Z649-Z650</f>
        <v/>
      </c>
      <c r="AA651">
        <f>AA649-AA650</f>
        <v/>
      </c>
      <c r="AB651">
        <f>AB649-AB650</f>
        <v/>
      </c>
      <c r="AD651">
        <f>AD649-AD650</f>
        <v/>
      </c>
      <c r="AE651">
        <f>AE649-AE650</f>
        <v/>
      </c>
      <c r="AF651">
        <f>AF649-AF650</f>
        <v/>
      </c>
      <c r="AG651">
        <f>AG649-AG650</f>
        <v/>
      </c>
      <c r="AI651">
        <f>AI649-AI650</f>
        <v/>
      </c>
      <c r="AJ651">
        <f>AJ649-AJ650</f>
        <v/>
      </c>
      <c r="AK651">
        <f>AK649-AK650</f>
        <v/>
      </c>
      <c r="AL651">
        <f>AL649-AL650</f>
        <v/>
      </c>
      <c r="AN651">
        <f>AN649-AN650</f>
        <v/>
      </c>
      <c r="AO651">
        <f>AO649-AO650</f>
        <v/>
      </c>
      <c r="AP651">
        <f>AP649-AP650</f>
        <v/>
      </c>
      <c r="AQ651">
        <f>AQ649-AQ650</f>
        <v/>
      </c>
    </row>
    <row r="652">
      <c r="A652" t="inlineStr">
        <is>
          <t>Link check</t>
        </is>
      </c>
      <c r="F652">
        <f>F649-F287</f>
        <v/>
      </c>
      <c r="G652">
        <f>G649-G287</f>
        <v/>
      </c>
      <c r="H652">
        <f>H649-H287</f>
        <v/>
      </c>
      <c r="J652">
        <f>J649-J287</f>
        <v/>
      </c>
      <c r="K652">
        <f>K649-K287</f>
        <v/>
      </c>
      <c r="L652">
        <f>L649-L287</f>
        <v/>
      </c>
      <c r="M652">
        <f>M649-M287</f>
        <v/>
      </c>
      <c r="O652">
        <f>O649-O287</f>
        <v/>
      </c>
      <c r="P652">
        <f>P649-P287</f>
        <v/>
      </c>
      <c r="Q652">
        <f>Q649-Q287</f>
        <v/>
      </c>
      <c r="R652">
        <f>R649-R287</f>
        <v/>
      </c>
      <c r="T652">
        <f>T649-T287</f>
        <v/>
      </c>
      <c r="U652">
        <f>U649-U287</f>
        <v/>
      </c>
      <c r="V652">
        <f>V649-V287</f>
        <v/>
      </c>
      <c r="W652">
        <f>W649-W287</f>
        <v/>
      </c>
      <c r="Y652">
        <f>Y649-Y287</f>
        <v/>
      </c>
      <c r="Z652">
        <f>Z649-Z287</f>
        <v/>
      </c>
      <c r="AA652">
        <f>AA649-AA287</f>
        <v/>
      </c>
      <c r="AB652">
        <f>AB649-AB287</f>
        <v/>
      </c>
      <c r="AD652">
        <f>AD649-AD287</f>
        <v/>
      </c>
      <c r="AE652">
        <f>AE649-AE287</f>
        <v/>
      </c>
      <c r="AF652">
        <f>AF649-AF287</f>
        <v/>
      </c>
      <c r="AG652">
        <f>AG649-AG287</f>
        <v/>
      </c>
      <c r="AI652">
        <f>AI649-AI287</f>
        <v/>
      </c>
      <c r="AJ652">
        <f>AJ649-AJ287</f>
        <v/>
      </c>
      <c r="AK652">
        <f>AK649-AK287</f>
        <v/>
      </c>
      <c r="AL652">
        <f>AL649-AL287</f>
        <v/>
      </c>
      <c r="AN652">
        <f>AN649-AN287</f>
        <v/>
      </c>
      <c r="AO652">
        <f>AO649-AO287</f>
        <v/>
      </c>
      <c r="AP652">
        <f>AP649-AP287</f>
        <v/>
      </c>
      <c r="AQ652">
        <f>AQ649-AQ287</f>
        <v/>
      </c>
    </row>
    <row r="654">
      <c r="A654" t="inlineStr">
        <is>
          <t>Common equity</t>
        </is>
      </c>
    </row>
    <row r="655">
      <c r="A655" t="inlineStr">
        <is>
          <t>Equity units</t>
        </is>
      </c>
      <c r="C655" t="inlineStr">
        <is>
          <t>Million</t>
        </is>
      </c>
      <c r="D655" t="inlineStr">
        <is>
          <t>QQQQ</t>
        </is>
      </c>
      <c r="F655" t="n">
        <v>13870</v>
      </c>
      <c r="G655" t="n">
        <v>14621</v>
      </c>
      <c r="H655" t="n">
        <v>14424</v>
      </c>
      <c r="I655" t="n">
        <v>14888</v>
      </c>
      <c r="K655" t="n">
        <v>14821</v>
      </c>
      <c r="L655" t="n">
        <v>14780</v>
      </c>
      <c r="M655" t="n">
        <v>15524</v>
      </c>
      <c r="N655" t="n">
        <v>15371</v>
      </c>
      <c r="P655" t="n">
        <v>15227</v>
      </c>
      <c r="Q655" t="n">
        <v>15240</v>
      </c>
      <c r="R655" t="n">
        <v>15374</v>
      </c>
      <c r="S655" t="n">
        <v>15388</v>
      </c>
      <c r="U655" t="n">
        <v>15639</v>
      </c>
      <c r="V655" t="n">
        <v>15642</v>
      </c>
      <c r="W655" t="n">
        <v>14902</v>
      </c>
      <c r="X655" t="n">
        <v>15160</v>
      </c>
      <c r="Z655" t="n">
        <v>15289</v>
      </c>
      <c r="AA655" t="n">
        <v>15291</v>
      </c>
      <c r="AB655" t="n">
        <v>15162</v>
      </c>
      <c r="AC655" t="n">
        <v>15770</v>
      </c>
      <c r="AE655" t="n">
        <v>15283</v>
      </c>
      <c r="AF655" t="n">
        <v>14407</v>
      </c>
      <c r="AG655" t="n">
        <v>15177</v>
      </c>
      <c r="AH655" t="n">
        <v>15522</v>
      </c>
      <c r="AJ655" t="n">
        <v>15541</v>
      </c>
      <c r="AK655" t="n">
        <v>15813</v>
      </c>
    </row>
    <row r="656">
      <c r="A656" t="inlineStr">
        <is>
          <t>Preferred shares</t>
        </is>
      </c>
      <c r="C656" t="inlineStr">
        <is>
          <t>Million</t>
        </is>
      </c>
      <c r="D656" t="inlineStr">
        <is>
          <t>QQQQ</t>
        </is>
      </c>
      <c r="F656" t="n">
        <v>1275</v>
      </c>
      <c r="G656" t="n">
        <v>1275</v>
      </c>
      <c r="H656" t="n">
        <v>1275</v>
      </c>
      <c r="I656" t="n">
        <v>1275</v>
      </c>
      <c r="K656" t="n">
        <v>1275</v>
      </c>
      <c r="L656" t="n">
        <v>1275</v>
      </c>
      <c r="M656" t="n">
        <v>1265</v>
      </c>
      <c r="N656" t="n">
        <v>1265</v>
      </c>
      <c r="P656" t="n">
        <v>1265</v>
      </c>
      <c r="Q656" t="n">
        <v>1265</v>
      </c>
      <c r="R656" t="n">
        <v>1265</v>
      </c>
      <c r="S656" t="n">
        <v>1265</v>
      </c>
      <c r="U656" t="n">
        <v>1265</v>
      </c>
      <c r="V656" t="n">
        <v>1265</v>
      </c>
      <c r="W656" t="n">
        <v>765</v>
      </c>
      <c r="X656" t="n">
        <v>435</v>
      </c>
      <c r="Z656" t="n">
        <v>166</v>
      </c>
      <c r="AA656" t="n">
        <v>16</v>
      </c>
      <c r="AB656" t="n">
        <v>16</v>
      </c>
      <c r="AC656" t="n">
        <v>16</v>
      </c>
      <c r="AE656" t="n">
        <v>16</v>
      </c>
      <c r="AF656" t="n">
        <v>16</v>
      </c>
      <c r="AG656" t="n">
        <v>16</v>
      </c>
      <c r="AH656" t="n">
        <v>16</v>
      </c>
      <c r="AJ656" t="n">
        <v>16</v>
      </c>
      <c r="AK656" t="n">
        <v>16</v>
      </c>
    </row>
    <row r="657">
      <c r="A657" t="inlineStr">
        <is>
          <t>Total</t>
        </is>
      </c>
      <c r="C657" t="inlineStr">
        <is>
          <t>Million</t>
        </is>
      </c>
      <c r="D657" t="inlineStr">
        <is>
          <t>QQQQ</t>
        </is>
      </c>
      <c r="F657" t="n">
        <v>15145</v>
      </c>
      <c r="G657" t="n">
        <v>15896</v>
      </c>
      <c r="H657" t="n">
        <v>15699</v>
      </c>
      <c r="I657" t="n">
        <v>16163</v>
      </c>
      <c r="K657" t="n">
        <v>16096</v>
      </c>
      <c r="L657" t="n">
        <v>16055</v>
      </c>
      <c r="M657" t="n">
        <v>16789</v>
      </c>
      <c r="N657" t="n">
        <v>16636</v>
      </c>
      <c r="P657" t="n">
        <v>16492</v>
      </c>
      <c r="Q657" t="n">
        <v>16505</v>
      </c>
      <c r="R657" t="n">
        <v>16639</v>
      </c>
      <c r="S657" t="n">
        <v>16653</v>
      </c>
      <c r="U657" t="n">
        <v>16904</v>
      </c>
      <c r="V657" t="n">
        <v>16907</v>
      </c>
      <c r="W657" t="n">
        <v>15667</v>
      </c>
      <c r="X657" t="n">
        <v>15595</v>
      </c>
      <c r="Z657" t="n">
        <v>15455</v>
      </c>
      <c r="AA657" t="n">
        <v>15307</v>
      </c>
      <c r="AB657" t="n">
        <v>15178</v>
      </c>
      <c r="AC657" t="n">
        <v>15786</v>
      </c>
      <c r="AE657" t="n">
        <v>15299</v>
      </c>
      <c r="AF657" t="n">
        <v>14423</v>
      </c>
      <c r="AG657" t="n">
        <v>15193</v>
      </c>
      <c r="AH657" t="n">
        <v>15538</v>
      </c>
      <c r="AJ657" t="n">
        <v>15557</v>
      </c>
      <c r="AK657" t="n">
        <v>15829</v>
      </c>
    </row>
    <row r="658">
      <c r="A658" t="inlineStr">
        <is>
          <t>Total-c</t>
        </is>
      </c>
      <c r="F658">
        <f>SUM(F655:F656)</f>
        <v/>
      </c>
      <c r="G658">
        <f>SUM(G655:G656)</f>
        <v/>
      </c>
      <c r="H658">
        <f>SUM(H655:H656)</f>
        <v/>
      </c>
      <c r="I658">
        <f>SUM(I655:I656)</f>
        <v/>
      </c>
      <c r="K658">
        <f>SUM(K655:K656)</f>
        <v/>
      </c>
      <c r="L658">
        <f>SUM(L655:L656)</f>
        <v/>
      </c>
      <c r="M658">
        <f>SUM(M655:M656)</f>
        <v/>
      </c>
      <c r="N658">
        <f>SUM(N655:N656)</f>
        <v/>
      </c>
      <c r="P658">
        <f>SUM(P655:P656)</f>
        <v/>
      </c>
      <c r="Q658">
        <f>SUM(Q655:Q656)</f>
        <v/>
      </c>
      <c r="R658">
        <f>SUM(R655:R656)</f>
        <v/>
      </c>
      <c r="S658">
        <f>SUM(S655:S656)</f>
        <v/>
      </c>
      <c r="U658">
        <f>SUM(U655:U656)</f>
        <v/>
      </c>
      <c r="V658">
        <f>SUM(V655:V656)</f>
        <v/>
      </c>
      <c r="W658">
        <f>SUM(W655:W656)</f>
        <v/>
      </c>
      <c r="X658">
        <f>SUM(X655:X656)</f>
        <v/>
      </c>
      <c r="Z658">
        <f>SUM(Z655:Z656)</f>
        <v/>
      </c>
      <c r="AA658">
        <f>SUM(AA655:AA656)</f>
        <v/>
      </c>
      <c r="AB658">
        <f>SUM(AB655:AB656)</f>
        <v/>
      </c>
      <c r="AC658">
        <f>SUM(AC655:AC656)</f>
        <v/>
      </c>
      <c r="AE658">
        <f>SUM(AE655:AE656)</f>
        <v/>
      </c>
      <c r="AF658">
        <f>SUM(AF655:AF656)</f>
        <v/>
      </c>
      <c r="AG658">
        <f>SUM(AG655:AG656)</f>
        <v/>
      </c>
      <c r="AH658">
        <f>SUM(AH655:AH656)</f>
        <v/>
      </c>
      <c r="AJ658">
        <f>SUM(AJ655:AJ656)</f>
        <v/>
      </c>
      <c r="AK658">
        <f>SUM(AK655:AK656)</f>
        <v/>
      </c>
    </row>
    <row r="659">
      <c r="A659" t="inlineStr">
        <is>
          <t>Sum check</t>
        </is>
      </c>
      <c r="F659">
        <f>F657-F658</f>
        <v/>
      </c>
      <c r="G659">
        <f>G657-G658</f>
        <v/>
      </c>
      <c r="H659">
        <f>H657-H658</f>
        <v/>
      </c>
      <c r="I659">
        <f>I657-I658</f>
        <v/>
      </c>
      <c r="K659">
        <f>K657-K658</f>
        <v/>
      </c>
      <c r="L659">
        <f>L657-L658</f>
        <v/>
      </c>
      <c r="M659">
        <f>M657-M658</f>
        <v/>
      </c>
      <c r="N659">
        <f>N657-N658</f>
        <v/>
      </c>
      <c r="P659">
        <f>P657-P658</f>
        <v/>
      </c>
      <c r="Q659">
        <f>Q657-Q658</f>
        <v/>
      </c>
      <c r="R659">
        <f>R657-R658</f>
        <v/>
      </c>
      <c r="S659">
        <f>S657-S658</f>
        <v/>
      </c>
      <c r="U659">
        <f>U657-U658</f>
        <v/>
      </c>
      <c r="V659">
        <f>V657-V658</f>
        <v/>
      </c>
      <c r="W659">
        <f>W657-W658</f>
        <v/>
      </c>
      <c r="X659">
        <f>X657-X658</f>
        <v/>
      </c>
      <c r="Z659">
        <f>Z657-Z658</f>
        <v/>
      </c>
      <c r="AA659">
        <f>AA657-AA658</f>
        <v/>
      </c>
      <c r="AB659">
        <f>AB657-AB658</f>
        <v/>
      </c>
      <c r="AC659">
        <f>AC657-AC658</f>
        <v/>
      </c>
      <c r="AE659">
        <f>AE657-AE658</f>
        <v/>
      </c>
      <c r="AF659">
        <f>AF657-AF658</f>
        <v/>
      </c>
      <c r="AG659">
        <f>AG657-AG658</f>
        <v/>
      </c>
      <c r="AH659">
        <f>AH657-AH658</f>
        <v/>
      </c>
      <c r="AJ659">
        <f>AJ657-AJ658</f>
        <v/>
      </c>
      <c r="AK659">
        <f>AK657-AK658</f>
        <v/>
      </c>
    </row>
    <row r="661">
      <c r="A661" t="inlineStr">
        <is>
          <t>Property assets</t>
        </is>
      </c>
      <c r="C661" t="inlineStr">
        <is>
          <t>Million</t>
        </is>
      </c>
      <c r="D661" t="inlineStr">
        <is>
          <t>QQQQ</t>
        </is>
      </c>
      <c r="F661" t="n">
        <v>456</v>
      </c>
      <c r="G661" t="n">
        <v>488</v>
      </c>
      <c r="H661" t="n">
        <v>536</v>
      </c>
      <c r="I661" t="n">
        <v>621</v>
      </c>
      <c r="K661" t="n">
        <v>728</v>
      </c>
      <c r="L661" t="n">
        <v>677</v>
      </c>
      <c r="M661" t="n">
        <v>856</v>
      </c>
    </row>
    <row r="662">
      <c r="A662" t="inlineStr">
        <is>
          <t>Other real estate investments</t>
        </is>
      </c>
      <c r="C662" t="inlineStr">
        <is>
          <t>Million</t>
        </is>
      </c>
      <c r="D662" t="inlineStr">
        <is>
          <t>QQQQ</t>
        </is>
      </c>
      <c r="N662" t="n">
        <v>91</v>
      </c>
      <c r="P662" t="n">
        <v>177</v>
      </c>
      <c r="Q662" t="n">
        <v>287</v>
      </c>
      <c r="R662" t="n">
        <v>114</v>
      </c>
      <c r="S662" t="n">
        <v>72</v>
      </c>
      <c r="U662" t="n">
        <v>69</v>
      </c>
      <c r="V662" t="n">
        <v>209</v>
      </c>
      <c r="W662" t="n">
        <v>1304</v>
      </c>
      <c r="X662" t="n">
        <v>1828</v>
      </c>
      <c r="Z662" t="n">
        <v>2261</v>
      </c>
      <c r="AA662" t="n">
        <v>2146</v>
      </c>
      <c r="AB662" t="n">
        <v>2304</v>
      </c>
      <c r="AC662" t="n">
        <v>2995</v>
      </c>
      <c r="AE662" t="n">
        <v>3256</v>
      </c>
      <c r="AF662" t="n">
        <v>3402</v>
      </c>
      <c r="AG662" t="n">
        <v>3590</v>
      </c>
      <c r="AH662" t="n">
        <v>3793</v>
      </c>
      <c r="AJ662" t="n">
        <v>4101</v>
      </c>
      <c r="AK662" t="n">
        <v>4279</v>
      </c>
    </row>
    <row r="663">
      <c r="A663" t="inlineStr">
        <is>
          <t>Liabilities</t>
        </is>
      </c>
      <c r="C663" t="inlineStr">
        <is>
          <t>Million</t>
        </is>
      </c>
      <c r="D663" t="inlineStr">
        <is>
          <t>QQQQ</t>
        </is>
      </c>
      <c r="F663" t="n">
        <v>-524</v>
      </c>
      <c r="G663" t="n">
        <v>-520</v>
      </c>
      <c r="H663" t="n">
        <v>-509</v>
      </c>
      <c r="I663" t="n">
        <v>-519</v>
      </c>
      <c r="K663" t="n">
        <v>-526</v>
      </c>
      <c r="L663" t="n">
        <v>-528</v>
      </c>
      <c r="M663" t="n">
        <v>-524</v>
      </c>
    </row>
    <row r="664">
      <c r="A664" t="inlineStr">
        <is>
          <t>Brookfield property group</t>
        </is>
      </c>
      <c r="C664" t="inlineStr">
        <is>
          <t>Million</t>
        </is>
      </c>
      <c r="D664" t="inlineStr">
        <is>
          <t>QQQQ</t>
        </is>
      </c>
      <c r="AL664" t="n">
        <v>30010</v>
      </c>
      <c r="AM664" t="n">
        <v>32004</v>
      </c>
      <c r="AO664" t="n">
        <v>32682</v>
      </c>
      <c r="AP664" t="n">
        <v>31542</v>
      </c>
      <c r="AQ664" t="n">
        <v>31041</v>
      </c>
    </row>
    <row r="665">
      <c r="A665" t="inlineStr">
        <is>
          <t>Total</t>
        </is>
      </c>
      <c r="C665" t="inlineStr">
        <is>
          <t>Million</t>
        </is>
      </c>
      <c r="D665" t="inlineStr">
        <is>
          <t>QQQQ</t>
        </is>
      </c>
      <c r="F665" t="n">
        <v>15077</v>
      </c>
      <c r="G665" t="n">
        <v>15864</v>
      </c>
      <c r="H665" t="n">
        <v>15726</v>
      </c>
      <c r="I665" t="n">
        <v>16265</v>
      </c>
      <c r="K665" t="n">
        <v>16298</v>
      </c>
      <c r="L665" t="n">
        <v>16204</v>
      </c>
      <c r="M665" t="n">
        <v>17121</v>
      </c>
      <c r="N665" t="n">
        <v>16727</v>
      </c>
      <c r="P665" t="n">
        <v>16669</v>
      </c>
      <c r="Q665" t="n">
        <v>16792</v>
      </c>
      <c r="R665" t="n">
        <v>16753</v>
      </c>
      <c r="S665" t="n">
        <v>16725</v>
      </c>
      <c r="U665" t="n">
        <v>16973</v>
      </c>
      <c r="V665" t="n">
        <v>17116</v>
      </c>
      <c r="W665" t="n">
        <v>16971</v>
      </c>
      <c r="X665" t="n">
        <v>17423</v>
      </c>
      <c r="Z665" t="n">
        <v>17716</v>
      </c>
      <c r="AA665" t="n">
        <v>17453</v>
      </c>
      <c r="AB665" t="n">
        <v>17482</v>
      </c>
      <c r="AC665" t="n">
        <v>18781</v>
      </c>
      <c r="AE665" t="n">
        <v>18555</v>
      </c>
      <c r="AF665" t="n">
        <v>17825</v>
      </c>
      <c r="AG665" t="n">
        <v>18783</v>
      </c>
      <c r="AH665" t="n">
        <v>19331</v>
      </c>
      <c r="AJ665" t="n">
        <v>19658</v>
      </c>
      <c r="AK665" t="n">
        <v>20108</v>
      </c>
      <c r="AL665" t="n">
        <v>30010</v>
      </c>
      <c r="AM665" t="n">
        <v>32004</v>
      </c>
      <c r="AO665" t="n">
        <v>32682</v>
      </c>
      <c r="AP665" t="n">
        <v>31542</v>
      </c>
      <c r="AQ665" t="n">
        <v>31041</v>
      </c>
    </row>
    <row r="666">
      <c r="A666" t="inlineStr">
        <is>
          <t>Total-c</t>
        </is>
      </c>
      <c r="F666">
        <f>SUM(F661:F664,F657)</f>
        <v/>
      </c>
      <c r="G666">
        <f>SUM(G661:G664,G657)</f>
        <v/>
      </c>
      <c r="H666">
        <f>SUM(H661:H664,H657)</f>
        <v/>
      </c>
      <c r="I666">
        <f>SUM(I661:I664,I657)</f>
        <v/>
      </c>
      <c r="K666">
        <f>SUM(K661:K664,K657)</f>
        <v/>
      </c>
      <c r="L666">
        <f>SUM(L661:L664,L657)</f>
        <v/>
      </c>
      <c r="M666">
        <f>SUM(M661:M664,M657)</f>
        <v/>
      </c>
      <c r="N666">
        <f>SUM(N661:N664,N657)</f>
        <v/>
      </c>
      <c r="P666">
        <f>SUM(P661:P664,P657)</f>
        <v/>
      </c>
      <c r="Q666">
        <f>SUM(Q661:Q664,Q657)</f>
        <v/>
      </c>
      <c r="R666">
        <f>SUM(R661:R664,R657)</f>
        <v/>
      </c>
      <c r="S666">
        <f>SUM(S661:S664,S657)</f>
        <v/>
      </c>
      <c r="U666">
        <f>SUM(U661:U664,U657)</f>
        <v/>
      </c>
      <c r="V666">
        <f>SUM(V661:V664,V657)</f>
        <v/>
      </c>
      <c r="W666">
        <f>SUM(W661:W664,W657)</f>
        <v/>
      </c>
      <c r="X666">
        <f>SUM(X661:X664,X657)</f>
        <v/>
      </c>
      <c r="Z666">
        <f>SUM(Z661:Z664,Z657)</f>
        <v/>
      </c>
      <c r="AA666">
        <f>SUM(AA661:AA664,AA657)</f>
        <v/>
      </c>
      <c r="AB666">
        <f>SUM(AB661:AB664,AB657)</f>
        <v/>
      </c>
      <c r="AC666">
        <f>SUM(AC661:AC664,AC657)</f>
        <v/>
      </c>
      <c r="AE666">
        <f>SUM(AE661:AE664,AE657)</f>
        <v/>
      </c>
      <c r="AF666">
        <f>SUM(AF661:AF664,AF657)</f>
        <v/>
      </c>
      <c r="AG666">
        <f>SUM(AG661:AG664,AG657)</f>
        <v/>
      </c>
      <c r="AH666">
        <f>SUM(AH661:AH664,AH657)</f>
        <v/>
      </c>
      <c r="AJ666">
        <f>SUM(AJ661:AJ664,AJ657)</f>
        <v/>
      </c>
      <c r="AK666">
        <f>SUM(AK661:AK664,AK657)</f>
        <v/>
      </c>
      <c r="AL666">
        <f>SUM(AL661:AL664,AL657)</f>
        <v/>
      </c>
      <c r="AM666">
        <f>SUM(AM661:AM664,AM657)</f>
        <v/>
      </c>
      <c r="AO666">
        <f>SUM(AO661:AO664,AO657)</f>
        <v/>
      </c>
      <c r="AP666">
        <f>SUM(AP661:AP664,AP657)</f>
        <v/>
      </c>
      <c r="AQ666">
        <f>SUM(AQ661:AQ664,AQ657)</f>
        <v/>
      </c>
    </row>
    <row r="667">
      <c r="A667" t="inlineStr">
        <is>
          <t>Sum check</t>
        </is>
      </c>
      <c r="F667">
        <f>F665-F666</f>
        <v/>
      </c>
      <c r="G667">
        <f>G665-G666</f>
        <v/>
      </c>
      <c r="H667">
        <f>H665-H666</f>
        <v/>
      </c>
      <c r="I667">
        <f>I665-I666</f>
        <v/>
      </c>
      <c r="K667">
        <f>K665-K666</f>
        <v/>
      </c>
      <c r="L667">
        <f>L665-L666</f>
        <v/>
      </c>
      <c r="M667">
        <f>M665-M666</f>
        <v/>
      </c>
      <c r="N667">
        <f>N665-N666</f>
        <v/>
      </c>
      <c r="P667">
        <f>P665-P666</f>
        <v/>
      </c>
      <c r="Q667">
        <f>Q665-Q666</f>
        <v/>
      </c>
      <c r="R667">
        <f>R665-R666</f>
        <v/>
      </c>
      <c r="S667">
        <f>S665-S666</f>
        <v/>
      </c>
      <c r="U667">
        <f>U665-U666</f>
        <v/>
      </c>
      <c r="V667">
        <f>V665-V666</f>
        <v/>
      </c>
      <c r="W667">
        <f>W665-W666</f>
        <v/>
      </c>
      <c r="X667">
        <f>X665-X666</f>
        <v/>
      </c>
      <c r="Z667">
        <f>Z665-Z666</f>
        <v/>
      </c>
      <c r="AA667">
        <f>AA665-AA666</f>
        <v/>
      </c>
      <c r="AB667">
        <f>AB665-AB666</f>
        <v/>
      </c>
      <c r="AC667">
        <f>AC665-AC666</f>
        <v/>
      </c>
      <c r="AE667">
        <f>AE665-AE666</f>
        <v/>
      </c>
      <c r="AF667">
        <f>AF665-AF666</f>
        <v/>
      </c>
      <c r="AG667">
        <f>AG665-AG666</f>
        <v/>
      </c>
      <c r="AH667">
        <f>AH665-AH666</f>
        <v/>
      </c>
      <c r="AJ667">
        <f>AJ665-AJ666</f>
        <v/>
      </c>
      <c r="AK667">
        <f>AK665-AK666</f>
        <v/>
      </c>
      <c r="AL667">
        <f>AL665-AL666</f>
        <v/>
      </c>
      <c r="AM667">
        <f>AM665-AM666</f>
        <v/>
      </c>
      <c r="AO667">
        <f>AO665-AO666</f>
        <v/>
      </c>
      <c r="AP667">
        <f>AP665-AP666</f>
        <v/>
      </c>
      <c r="AQ667">
        <f>AQ665-AQ666</f>
        <v/>
      </c>
    </row>
    <row r="668">
      <c r="A668" t="inlineStr">
        <is>
          <t>Link check</t>
        </is>
      </c>
      <c r="F668">
        <f>SUM(F665-F162)</f>
        <v/>
      </c>
      <c r="G668">
        <f>SUM(G665-G162)</f>
        <v/>
      </c>
      <c r="H668">
        <f>SUM(H665-H162)</f>
        <v/>
      </c>
      <c r="I668">
        <f>SUM(I665-I162)</f>
        <v/>
      </c>
      <c r="K668">
        <f>SUM(K665-K162)</f>
        <v/>
      </c>
      <c r="L668">
        <f>SUM(L665-L162)</f>
        <v/>
      </c>
      <c r="M668">
        <f>SUM(M665-M162)</f>
        <v/>
      </c>
      <c r="N668">
        <f>SUM(N665-N162)</f>
        <v/>
      </c>
      <c r="P668">
        <f>SUM(P665-P162)</f>
        <v/>
      </c>
      <c r="Q668">
        <f>SUM(Q665-Q162)</f>
        <v/>
      </c>
      <c r="R668">
        <f>SUM(R665-R162)</f>
        <v/>
      </c>
      <c r="S668">
        <f>SUM(S665-S162)</f>
        <v/>
      </c>
      <c r="U668">
        <f>SUM(U665-U162)</f>
        <v/>
      </c>
      <c r="V668">
        <f>SUM(V665-V162)</f>
        <v/>
      </c>
      <c r="W668">
        <f>SUM(W665-W162)</f>
        <v/>
      </c>
      <c r="X668">
        <f>SUM(X665-X162)</f>
        <v/>
      </c>
      <c r="Z668">
        <f>SUM(Z665-Z162)</f>
        <v/>
      </c>
      <c r="AA668">
        <f>SUM(AA665-AA162)</f>
        <v/>
      </c>
      <c r="AB668">
        <f>SUM(AB665-AB162)</f>
        <v/>
      </c>
      <c r="AC668">
        <f>SUM(AC665-AC162)</f>
        <v/>
      </c>
      <c r="AE668">
        <f>SUM(AE665-AE162)</f>
        <v/>
      </c>
      <c r="AF668">
        <f>SUM(AF665-AF162)</f>
        <v/>
      </c>
      <c r="AG668">
        <f>SUM(AG665-AG162)</f>
        <v/>
      </c>
      <c r="AH668">
        <f>SUM(AH665-AH162)</f>
        <v/>
      </c>
      <c r="AJ668">
        <f>SUM(AJ665-AJ162)</f>
        <v/>
      </c>
      <c r="AK668">
        <f>SUM(AK665-AK162)</f>
        <v/>
      </c>
      <c r="AL668">
        <f>SUM(AL665-AL162)</f>
        <v/>
      </c>
      <c r="AM668">
        <f>SUM(AM665-AM162)</f>
        <v/>
      </c>
      <c r="AO668">
        <f>SUM(AO665-AO162)</f>
        <v/>
      </c>
      <c r="AP668">
        <f>SUM(AP665-AP162)</f>
        <v/>
      </c>
      <c r="AQ668">
        <f>SUM(AQ665-AQ162)</f>
        <v/>
      </c>
    </row>
    <row r="670">
      <c r="A670" t="inlineStr">
        <is>
          <t>Real estate (post restructuring in Q4 2022)</t>
        </is>
      </c>
    </row>
    <row r="671">
      <c r="A671" t="inlineStr">
        <is>
          <t>Revenues</t>
        </is>
      </c>
    </row>
    <row r="672">
      <c r="A672" t="inlineStr">
        <is>
          <t>Brookfield property group</t>
        </is>
      </c>
      <c r="C672" t="inlineStr">
        <is>
          <t>Million</t>
        </is>
      </c>
      <c r="D672" t="inlineStr">
        <is>
          <t>QQQQ</t>
        </is>
      </c>
      <c r="AS672" t="n">
        <v>13835</v>
      </c>
    </row>
    <row r="673">
      <c r="A673" t="inlineStr">
        <is>
          <t>Total</t>
        </is>
      </c>
      <c r="C673" t="inlineStr">
        <is>
          <t>Million</t>
        </is>
      </c>
      <c r="D673" t="inlineStr">
        <is>
          <t>QQQQ</t>
        </is>
      </c>
      <c r="AS673" t="n">
        <v>13835</v>
      </c>
    </row>
    <row r="674">
      <c r="A674" t="inlineStr">
        <is>
          <t>Link check</t>
        </is>
      </c>
      <c r="AS674">
        <f>SUM(AS673-AS83)</f>
        <v/>
      </c>
    </row>
    <row r="676">
      <c r="A676" t="inlineStr">
        <is>
          <t>FFO</t>
        </is>
      </c>
    </row>
    <row r="677">
      <c r="A677" t="inlineStr">
        <is>
          <t>Brookfield property group</t>
        </is>
      </c>
      <c r="C677" t="inlineStr">
        <is>
          <t>Million</t>
        </is>
      </c>
      <c r="D677" t="inlineStr">
        <is>
          <t>QQQQ</t>
        </is>
      </c>
      <c r="AS677" t="n">
        <v>953</v>
      </c>
      <c r="AT677" t="n">
        <v>-54</v>
      </c>
    </row>
    <row r="678">
      <c r="A678" t="inlineStr">
        <is>
          <t>Realized disposition gains (losses)</t>
        </is>
      </c>
      <c r="C678" t="inlineStr">
        <is>
          <t>Million</t>
        </is>
      </c>
      <c r="D678" t="inlineStr">
        <is>
          <t>QQQQ</t>
        </is>
      </c>
      <c r="AS678" t="n">
        <v>791</v>
      </c>
      <c r="AT678" t="n">
        <v>114</v>
      </c>
    </row>
    <row r="679">
      <c r="A679" t="inlineStr">
        <is>
          <t>Total</t>
        </is>
      </c>
      <c r="C679" t="inlineStr">
        <is>
          <t>Million</t>
        </is>
      </c>
      <c r="D679" t="inlineStr">
        <is>
          <t>QQQQ</t>
        </is>
      </c>
      <c r="AS679" t="n">
        <v>1744</v>
      </c>
      <c r="AT679" t="n">
        <v>60</v>
      </c>
    </row>
    <row r="680">
      <c r="A680" t="inlineStr">
        <is>
          <t>Total-c</t>
        </is>
      </c>
      <c r="AS680">
        <f>SUM(AS677:AS678)</f>
        <v/>
      </c>
      <c r="AT680">
        <f>SUM(AT677:AT678)</f>
        <v/>
      </c>
    </row>
    <row r="681">
      <c r="A681" t="inlineStr">
        <is>
          <t>Sum check</t>
        </is>
      </c>
      <c r="AS681">
        <f>AS679-AS680</f>
        <v/>
      </c>
      <c r="AT681">
        <f>AT679-AT680</f>
        <v/>
      </c>
    </row>
    <row r="682">
      <c r="A682" t="inlineStr">
        <is>
          <t>Link check</t>
        </is>
      </c>
      <c r="AS682">
        <f>AS679-AS304</f>
        <v/>
      </c>
    </row>
    <row r="684">
      <c r="A684" t="inlineStr">
        <is>
          <t>Cash distributions received</t>
        </is>
      </c>
      <c r="C684" t="inlineStr">
        <is>
          <t>Million</t>
        </is>
      </c>
      <c r="D684" t="inlineStr">
        <is>
          <t>QQQQ</t>
        </is>
      </c>
      <c r="AT684" t="n">
        <v>345</v>
      </c>
    </row>
    <row r="686">
      <c r="A686" t="inlineStr">
        <is>
          <t>NOI</t>
        </is>
      </c>
    </row>
    <row r="687">
      <c r="A687" t="inlineStr">
        <is>
          <t>Brookfield property group</t>
        </is>
      </c>
      <c r="C687" t="inlineStr">
        <is>
          <t>Million</t>
        </is>
      </c>
      <c r="D687" t="inlineStr">
        <is>
          <t>QQQQ</t>
        </is>
      </c>
      <c r="AT687" t="n">
        <v>1157</v>
      </c>
    </row>
    <row r="688">
      <c r="A688" t="inlineStr">
        <is>
          <t>Realized disposition gains (losses)</t>
        </is>
      </c>
      <c r="C688" t="inlineStr">
        <is>
          <t>Million</t>
        </is>
      </c>
      <c r="D688" t="inlineStr">
        <is>
          <t>QQQQ</t>
        </is>
      </c>
      <c r="AT688" t="n">
        <v>114</v>
      </c>
    </row>
    <row r="689">
      <c r="A689" t="inlineStr">
        <is>
          <t>Total</t>
        </is>
      </c>
      <c r="C689" t="inlineStr">
        <is>
          <t>Million</t>
        </is>
      </c>
      <c r="D689" t="inlineStr">
        <is>
          <t>QQQQ</t>
        </is>
      </c>
      <c r="AT689" t="n">
        <v>1271</v>
      </c>
    </row>
    <row r="690">
      <c r="A690" t="inlineStr">
        <is>
          <t>Total-c</t>
        </is>
      </c>
      <c r="AT690">
        <f>SUM(AT687:AT688)</f>
        <v/>
      </c>
    </row>
    <row r="691">
      <c r="A691" t="inlineStr">
        <is>
          <t>Sum check</t>
        </is>
      </c>
      <c r="AT691">
        <f>AT689-AT690</f>
        <v/>
      </c>
    </row>
    <row r="693">
      <c r="A693" t="inlineStr">
        <is>
          <t>Common equity</t>
        </is>
      </c>
    </row>
    <row r="694">
      <c r="A694" t="inlineStr">
        <is>
          <t>Brookfield property group</t>
        </is>
      </c>
      <c r="C694" t="inlineStr">
        <is>
          <t>Million</t>
        </is>
      </c>
      <c r="D694" t="inlineStr">
        <is>
          <t>QQQQ</t>
        </is>
      </c>
      <c r="AR694" t="n">
        <v>31868</v>
      </c>
      <c r="AT694" t="n">
        <v>32205</v>
      </c>
    </row>
    <row r="695">
      <c r="A695" t="inlineStr">
        <is>
          <t>Total</t>
        </is>
      </c>
      <c r="C695" t="inlineStr">
        <is>
          <t>Million</t>
        </is>
      </c>
      <c r="D695" t="inlineStr">
        <is>
          <t>QQQQ</t>
        </is>
      </c>
      <c r="AR695" t="n">
        <v>31868</v>
      </c>
      <c r="AT695" t="n">
        <v>32205</v>
      </c>
    </row>
    <row r="696">
      <c r="A696" t="inlineStr">
        <is>
          <t>Link check</t>
        </is>
      </c>
      <c r="AR696">
        <f>SUM(AR695-AR163)</f>
        <v/>
      </c>
      <c r="AT696">
        <f>SUM(AT695-AT163)</f>
        <v/>
      </c>
    </row>
    <row r="698">
      <c r="A698" t="inlineStr">
        <is>
          <t>Brookfield business group</t>
        </is>
      </c>
    </row>
    <row r="699">
      <c r="A699" t="inlineStr">
        <is>
          <t>Core</t>
        </is>
      </c>
      <c r="C699" t="inlineStr">
        <is>
          <t>Million</t>
        </is>
      </c>
      <c r="D699" t="inlineStr">
        <is>
          <t>QQQQ</t>
        </is>
      </c>
      <c r="E699" t="inlineStr">
        <is>
          <t>Yes</t>
        </is>
      </c>
      <c r="AL699" t="n">
        <v>143</v>
      </c>
      <c r="AN699" t="n">
        <v>557</v>
      </c>
      <c r="AO699" t="n">
        <v>152</v>
      </c>
      <c r="AP699" t="n">
        <v>129</v>
      </c>
      <c r="AQ699" t="n">
        <v>78</v>
      </c>
    </row>
    <row r="700">
      <c r="A700" t="inlineStr">
        <is>
          <t>Core office</t>
        </is>
      </c>
      <c r="C700" t="inlineStr">
        <is>
          <t>Million</t>
        </is>
      </c>
      <c r="D700" t="inlineStr">
        <is>
          <t>QQQQ</t>
        </is>
      </c>
      <c r="E700" t="inlineStr">
        <is>
          <t>Yes</t>
        </is>
      </c>
      <c r="F700" t="n">
        <v>143</v>
      </c>
      <c r="G700" t="n">
        <v>146</v>
      </c>
      <c r="H700" t="n">
        <v>163</v>
      </c>
      <c r="J700" t="n">
        <v>612</v>
      </c>
      <c r="K700" t="n">
        <v>149</v>
      </c>
      <c r="L700" t="n">
        <v>150</v>
      </c>
      <c r="M700" t="n">
        <v>149</v>
      </c>
      <c r="O700" t="n">
        <v>630</v>
      </c>
      <c r="P700" t="n">
        <v>156</v>
      </c>
      <c r="Q700" t="n">
        <v>162</v>
      </c>
      <c r="R700" t="n">
        <v>126</v>
      </c>
      <c r="T700" t="n">
        <v>592</v>
      </c>
      <c r="U700" t="n">
        <v>153</v>
      </c>
      <c r="V700" t="n">
        <v>149</v>
      </c>
      <c r="W700" t="n">
        <v>136</v>
      </c>
      <c r="Y700" t="n">
        <v>608</v>
      </c>
      <c r="Z700" t="n">
        <v>140</v>
      </c>
      <c r="AA700" t="n">
        <v>187</v>
      </c>
      <c r="AB700" t="n">
        <v>150</v>
      </c>
      <c r="AD700" t="n">
        <v>662</v>
      </c>
      <c r="AE700" t="n">
        <v>135</v>
      </c>
      <c r="AF700" t="n">
        <v>126</v>
      </c>
      <c r="AG700" t="n">
        <v>141</v>
      </c>
      <c r="AI700" t="n">
        <v>540</v>
      </c>
      <c r="AJ700" t="n">
        <v>140</v>
      </c>
      <c r="AK700" t="n">
        <v>147</v>
      </c>
    </row>
    <row r="701">
      <c r="A701" t="inlineStr">
        <is>
          <t>Transitional and development</t>
        </is>
      </c>
      <c r="C701" t="inlineStr">
        <is>
          <t>Million</t>
        </is>
      </c>
      <c r="D701" t="inlineStr">
        <is>
          <t>QQQQ</t>
        </is>
      </c>
      <c r="E701" t="inlineStr">
        <is>
          <t>Yes</t>
        </is>
      </c>
      <c r="AL701" t="n">
        <v>145</v>
      </c>
      <c r="AN701" t="n">
        <v>631</v>
      </c>
      <c r="AO701" t="n">
        <v>173</v>
      </c>
      <c r="AP701" t="n">
        <v>126</v>
      </c>
      <c r="AQ701" t="n">
        <v>98</v>
      </c>
    </row>
    <row r="702">
      <c r="A702" t="inlineStr">
        <is>
          <t>LP investments</t>
        </is>
      </c>
      <c r="C702" t="inlineStr">
        <is>
          <t>Million</t>
        </is>
      </c>
      <c r="D702" t="inlineStr">
        <is>
          <t>QQQQ</t>
        </is>
      </c>
      <c r="E702" t="inlineStr">
        <is>
          <t>Yes</t>
        </is>
      </c>
      <c r="F702" t="n">
        <v>54</v>
      </c>
      <c r="G702" t="n">
        <v>57</v>
      </c>
      <c r="H702" t="n">
        <v>66</v>
      </c>
      <c r="J702" t="n">
        <v>245</v>
      </c>
      <c r="K702" t="n">
        <v>73</v>
      </c>
      <c r="L702" t="n">
        <v>110</v>
      </c>
      <c r="M702" t="n">
        <v>90</v>
      </c>
      <c r="O702" t="n">
        <v>341</v>
      </c>
      <c r="P702" t="n">
        <v>83</v>
      </c>
      <c r="Q702" t="n">
        <v>96</v>
      </c>
      <c r="R702" t="n">
        <v>99</v>
      </c>
      <c r="T702" t="n">
        <v>377</v>
      </c>
      <c r="U702" t="n">
        <v>114</v>
      </c>
      <c r="V702" t="n">
        <v>99</v>
      </c>
      <c r="W702" t="n">
        <v>74</v>
      </c>
      <c r="Y702" t="n">
        <v>330</v>
      </c>
      <c r="Z702" t="n">
        <v>86</v>
      </c>
      <c r="AA702" t="n">
        <v>79</v>
      </c>
      <c r="AB702" t="n">
        <v>74</v>
      </c>
      <c r="AD702" t="n">
        <v>309</v>
      </c>
      <c r="AE702" t="n">
        <v>62</v>
      </c>
      <c r="AF702" t="n">
        <v>-8</v>
      </c>
      <c r="AG702" t="n">
        <v>23</v>
      </c>
      <c r="AI702" t="n">
        <v>95</v>
      </c>
      <c r="AJ702" t="n">
        <v>2</v>
      </c>
      <c r="AK702" t="n">
        <v>38</v>
      </c>
      <c r="AL702" t="n">
        <v>78</v>
      </c>
      <c r="AN702" t="n">
        <v>217</v>
      </c>
      <c r="AO702" t="n">
        <v>84</v>
      </c>
      <c r="AP702" t="n">
        <v>84</v>
      </c>
      <c r="AQ702" t="n">
        <v>32</v>
      </c>
    </row>
    <row r="703">
      <c r="A703" t="inlineStr">
        <is>
          <t>Corporate attributable to unit-holders</t>
        </is>
      </c>
      <c r="C703" t="inlineStr">
        <is>
          <t>Million</t>
        </is>
      </c>
      <c r="D703" t="inlineStr">
        <is>
          <t>QQQQ</t>
        </is>
      </c>
      <c r="E703" t="inlineStr">
        <is>
          <t>Yes</t>
        </is>
      </c>
      <c r="F703" t="n">
        <v>-119</v>
      </c>
      <c r="G703" t="n">
        <v>-114</v>
      </c>
      <c r="H703" t="n">
        <v>-120</v>
      </c>
      <c r="J703" t="n">
        <v>-470</v>
      </c>
      <c r="K703" t="n">
        <v>-116</v>
      </c>
      <c r="L703" t="n">
        <v>-118</v>
      </c>
      <c r="M703" t="n">
        <v>-115</v>
      </c>
      <c r="O703" t="n">
        <v>-463</v>
      </c>
      <c r="P703" t="n">
        <v>-112</v>
      </c>
      <c r="Q703" t="n">
        <v>-119</v>
      </c>
      <c r="R703" t="n">
        <v>-117</v>
      </c>
      <c r="T703" t="n">
        <v>-467</v>
      </c>
      <c r="U703" t="n">
        <v>-115</v>
      </c>
      <c r="V703" t="n">
        <v>-121</v>
      </c>
      <c r="W703" t="n">
        <v>-107</v>
      </c>
      <c r="Y703" t="n">
        <v>-410</v>
      </c>
      <c r="Z703" t="n">
        <v>-103</v>
      </c>
      <c r="AA703" t="n">
        <v>-101</v>
      </c>
      <c r="AB703" t="n">
        <v>-101</v>
      </c>
      <c r="AD703" t="n">
        <v>-398</v>
      </c>
      <c r="AE703" t="n">
        <v>-83</v>
      </c>
      <c r="AF703" t="n">
        <v>-80</v>
      </c>
      <c r="AG703" t="n">
        <v>-100</v>
      </c>
      <c r="AI703" t="n">
        <v>-370</v>
      </c>
      <c r="AJ703" t="n">
        <v>-125</v>
      </c>
      <c r="AK703" t="n">
        <v>-129</v>
      </c>
      <c r="AL703" t="n">
        <v>-118</v>
      </c>
      <c r="AN703" t="n">
        <v>-438</v>
      </c>
      <c r="AO703" t="n">
        <v>-127</v>
      </c>
      <c r="AP703" t="n">
        <v>-108</v>
      </c>
      <c r="AQ703" t="n">
        <v>-111</v>
      </c>
    </row>
    <row r="704">
      <c r="A704" t="inlineStr">
        <is>
          <t>Core retail</t>
        </is>
      </c>
      <c r="C704" t="inlineStr">
        <is>
          <t>Million</t>
        </is>
      </c>
      <c r="D704" t="inlineStr">
        <is>
          <t>QQQQ</t>
        </is>
      </c>
      <c r="E704" t="inlineStr">
        <is>
          <t>Yes</t>
        </is>
      </c>
      <c r="F704" t="n">
        <v>103</v>
      </c>
      <c r="G704" t="n">
        <v>109</v>
      </c>
      <c r="H704" t="n">
        <v>109</v>
      </c>
      <c r="J704" t="n">
        <v>452</v>
      </c>
      <c r="K704" t="n">
        <v>111</v>
      </c>
      <c r="L704" t="n">
        <v>108</v>
      </c>
      <c r="M704" t="n">
        <v>108</v>
      </c>
      <c r="O704" t="n">
        <v>459</v>
      </c>
      <c r="P704" t="n">
        <v>110</v>
      </c>
      <c r="Q704" t="n">
        <v>119</v>
      </c>
      <c r="R704" t="n">
        <v>128</v>
      </c>
      <c r="T704" t="n">
        <v>515</v>
      </c>
      <c r="U704" t="n">
        <v>116</v>
      </c>
      <c r="V704" t="n">
        <v>119</v>
      </c>
      <c r="W704" t="n">
        <v>146</v>
      </c>
      <c r="Y704" t="n">
        <v>651</v>
      </c>
      <c r="Z704" t="n">
        <v>184</v>
      </c>
      <c r="AA704" t="n">
        <v>170</v>
      </c>
      <c r="AB704" t="n">
        <v>201</v>
      </c>
      <c r="AD704" t="n">
        <v>772</v>
      </c>
      <c r="AE704" t="n">
        <v>195</v>
      </c>
      <c r="AF704" t="n">
        <v>140</v>
      </c>
      <c r="AG704" t="n">
        <v>97</v>
      </c>
      <c r="AI704" t="n">
        <v>550</v>
      </c>
      <c r="AJ704" t="n">
        <v>108</v>
      </c>
      <c r="AK704" t="n">
        <v>120</v>
      </c>
    </row>
    <row r="705">
      <c r="A705" t="inlineStr">
        <is>
          <t>Attributable to BPG</t>
        </is>
      </c>
      <c r="C705" t="inlineStr">
        <is>
          <t>Million</t>
        </is>
      </c>
      <c r="D705" t="inlineStr">
        <is>
          <t>QQQQ</t>
        </is>
      </c>
      <c r="E705" t="inlineStr">
        <is>
          <t>Yes</t>
        </is>
      </c>
      <c r="F705" t="n">
        <v>181</v>
      </c>
      <c r="G705" t="n">
        <v>198</v>
      </c>
      <c r="H705" t="n">
        <v>218</v>
      </c>
      <c r="J705" t="n">
        <v>839</v>
      </c>
      <c r="K705" t="n">
        <v>217</v>
      </c>
      <c r="L705" t="n">
        <v>250</v>
      </c>
      <c r="M705" t="n">
        <v>232</v>
      </c>
      <c r="O705" t="n">
        <v>967</v>
      </c>
      <c r="P705" t="n">
        <v>237</v>
      </c>
      <c r="Q705" t="n">
        <v>258</v>
      </c>
      <c r="R705" t="n">
        <v>236</v>
      </c>
      <c r="T705" t="n">
        <v>1017</v>
      </c>
      <c r="U705" t="n">
        <v>268</v>
      </c>
      <c r="V705" t="n">
        <v>246</v>
      </c>
      <c r="W705" t="n">
        <v>249</v>
      </c>
      <c r="Y705" t="n">
        <v>1179</v>
      </c>
      <c r="Z705" t="n">
        <v>307</v>
      </c>
      <c r="AA705" t="n">
        <v>335</v>
      </c>
      <c r="AB705" t="n">
        <v>324</v>
      </c>
      <c r="AD705" t="n">
        <v>1345</v>
      </c>
      <c r="AE705" t="n">
        <v>309</v>
      </c>
      <c r="AF705" t="n">
        <v>178</v>
      </c>
      <c r="AG705" t="n">
        <v>161</v>
      </c>
      <c r="AI705" t="n">
        <v>815</v>
      </c>
      <c r="AJ705" t="n">
        <v>125</v>
      </c>
      <c r="AK705" t="n">
        <v>176</v>
      </c>
      <c r="AL705" t="n">
        <v>248</v>
      </c>
      <c r="AN705" t="n">
        <v>967</v>
      </c>
      <c r="AO705" t="n">
        <v>282</v>
      </c>
      <c r="AP705" t="n">
        <v>231</v>
      </c>
      <c r="AQ705" t="n">
        <v>97</v>
      </c>
    </row>
    <row r="706">
      <c r="A706" t="inlineStr">
        <is>
          <t>Attributable to BPG-c</t>
        </is>
      </c>
      <c r="F706">
        <f>SUM(F699:F704)</f>
        <v/>
      </c>
      <c r="G706">
        <f>SUM(G699:G704)</f>
        <v/>
      </c>
      <c r="H706">
        <f>SUM(H699:H704)</f>
        <v/>
      </c>
      <c r="J706">
        <f>SUM(J699:J704)</f>
        <v/>
      </c>
      <c r="K706">
        <f>SUM(K699:K704)</f>
        <v/>
      </c>
      <c r="L706">
        <f>SUM(L699:L704)</f>
        <v/>
      </c>
      <c r="M706">
        <f>SUM(M699:M704)</f>
        <v/>
      </c>
      <c r="O706">
        <f>SUM(O699:O704)</f>
        <v/>
      </c>
      <c r="P706">
        <f>SUM(P699:P704)</f>
        <v/>
      </c>
      <c r="Q706">
        <f>SUM(Q699:Q704)</f>
        <v/>
      </c>
      <c r="R706">
        <f>SUM(R699:R704)</f>
        <v/>
      </c>
      <c r="T706">
        <f>SUM(T699:T704)</f>
        <v/>
      </c>
      <c r="U706">
        <f>SUM(U699:U704)</f>
        <v/>
      </c>
      <c r="V706">
        <f>SUM(V699:V704)</f>
        <v/>
      </c>
      <c r="W706">
        <f>SUM(W699:W704)</f>
        <v/>
      </c>
      <c r="Y706">
        <f>SUM(Y699:Y704)</f>
        <v/>
      </c>
      <c r="Z706">
        <f>SUM(Z699:Z704)</f>
        <v/>
      </c>
      <c r="AA706">
        <f>SUM(AA699:AA704)</f>
        <v/>
      </c>
      <c r="AB706">
        <f>SUM(AB699:AB704)</f>
        <v/>
      </c>
      <c r="AD706">
        <f>SUM(AD699:AD704)</f>
        <v/>
      </c>
      <c r="AE706">
        <f>SUM(AE699:AE704)</f>
        <v/>
      </c>
      <c r="AF706">
        <f>SUM(AF699:AF704)</f>
        <v/>
      </c>
      <c r="AG706">
        <f>SUM(AG699:AG704)</f>
        <v/>
      </c>
      <c r="AI706">
        <f>SUM(AI699:AI704)</f>
        <v/>
      </c>
      <c r="AJ706">
        <f>SUM(AJ699:AJ704)</f>
        <v/>
      </c>
      <c r="AK706">
        <f>SUM(AK699:AK704)</f>
        <v/>
      </c>
      <c r="AL706">
        <f>SUM(AL699:AL704)</f>
        <v/>
      </c>
      <c r="AN706">
        <f>SUM(AN699:AN704)</f>
        <v/>
      </c>
      <c r="AO706">
        <f>SUM(AO699:AO704)</f>
        <v/>
      </c>
      <c r="AP706">
        <f>SUM(AP699:AP704)</f>
        <v/>
      </c>
      <c r="AQ706">
        <f>SUM(AQ699:AQ704)</f>
        <v/>
      </c>
    </row>
    <row r="707">
      <c r="A707" t="inlineStr">
        <is>
          <t>Sum check</t>
        </is>
      </c>
      <c r="F707">
        <f>F705-F706</f>
        <v/>
      </c>
      <c r="G707">
        <f>G705-G706</f>
        <v/>
      </c>
      <c r="H707">
        <f>H705-H706</f>
        <v/>
      </c>
      <c r="J707">
        <f>J705-J706</f>
        <v/>
      </c>
      <c r="K707">
        <f>K705-K706</f>
        <v/>
      </c>
      <c r="L707">
        <f>L705-L706</f>
        <v/>
      </c>
      <c r="M707">
        <f>M705-M706</f>
        <v/>
      </c>
      <c r="O707">
        <f>O705-O706</f>
        <v/>
      </c>
      <c r="P707">
        <f>P705-P706</f>
        <v/>
      </c>
      <c r="Q707">
        <f>Q705-Q706</f>
        <v/>
      </c>
      <c r="R707">
        <f>R705-R706</f>
        <v/>
      </c>
      <c r="T707">
        <f>T705-T706</f>
        <v/>
      </c>
      <c r="U707">
        <f>U705-U706</f>
        <v/>
      </c>
      <c r="V707">
        <f>V705-V706</f>
        <v/>
      </c>
      <c r="W707">
        <f>W705-W706</f>
        <v/>
      </c>
      <c r="Y707">
        <f>Y705-Y706</f>
        <v/>
      </c>
      <c r="Z707">
        <f>Z705-Z706</f>
        <v/>
      </c>
      <c r="AA707">
        <f>AA705-AA706</f>
        <v/>
      </c>
      <c r="AB707">
        <f>AB705-AB706</f>
        <v/>
      </c>
      <c r="AD707">
        <f>AD705-AD706</f>
        <v/>
      </c>
      <c r="AE707">
        <f>AE705-AE706</f>
        <v/>
      </c>
      <c r="AF707">
        <f>AF705-AF706</f>
        <v/>
      </c>
      <c r="AG707">
        <f>AG705-AG706</f>
        <v/>
      </c>
      <c r="AI707">
        <f>AI705-AI706</f>
        <v/>
      </c>
      <c r="AJ707">
        <f>AJ705-AJ706</f>
        <v/>
      </c>
      <c r="AK707">
        <f>AK705-AK706</f>
        <v/>
      </c>
      <c r="AL707">
        <f>AL705-AL706</f>
        <v/>
      </c>
      <c r="AN707">
        <f>AN705-AN706</f>
        <v/>
      </c>
      <c r="AO707">
        <f>AO705-AO706</f>
        <v/>
      </c>
      <c r="AP707">
        <f>AP705-AP706</f>
        <v/>
      </c>
      <c r="AQ707">
        <f>AQ705-AQ706</f>
        <v/>
      </c>
    </row>
    <row r="709">
      <c r="A709" t="inlineStr">
        <is>
          <t>Non-controlling interests segment reallocation and other</t>
        </is>
      </c>
      <c r="C709" t="inlineStr">
        <is>
          <t>Million</t>
        </is>
      </c>
      <c r="D709" t="inlineStr">
        <is>
          <t>QQQQ</t>
        </is>
      </c>
      <c r="E709" t="inlineStr">
        <is>
          <t>Yes</t>
        </is>
      </c>
      <c r="F709" t="n">
        <v>-58</v>
      </c>
      <c r="G709" t="n">
        <v>-64</v>
      </c>
      <c r="H709" t="n">
        <v>-71</v>
      </c>
      <c r="J709" t="n">
        <v>-271</v>
      </c>
      <c r="K709" t="n">
        <v>-69</v>
      </c>
      <c r="L709" t="n">
        <v>-80</v>
      </c>
      <c r="M709" t="n">
        <v>-72</v>
      </c>
      <c r="O709" t="n">
        <v>-304</v>
      </c>
      <c r="P709" t="n">
        <v>-74</v>
      </c>
      <c r="Q709" t="n">
        <v>-81</v>
      </c>
      <c r="R709" t="n">
        <v>-73</v>
      </c>
      <c r="T709" t="n">
        <v>-322</v>
      </c>
      <c r="U709" t="n">
        <v>-83</v>
      </c>
      <c r="V709" t="n">
        <v>-76</v>
      </c>
      <c r="W709" t="n">
        <v>-90</v>
      </c>
      <c r="Y709" t="n">
        <v>-444</v>
      </c>
      <c r="Z709" t="n">
        <v>-141</v>
      </c>
      <c r="AA709" t="n">
        <v>-151</v>
      </c>
      <c r="AB709" t="n">
        <v>-146</v>
      </c>
      <c r="AD709" t="n">
        <v>-611</v>
      </c>
      <c r="AE709" t="n">
        <v>-136</v>
      </c>
      <c r="AF709" t="n">
        <v>-77</v>
      </c>
      <c r="AG709" t="n">
        <v>-67</v>
      </c>
      <c r="AI709" t="n">
        <v>-344</v>
      </c>
      <c r="AJ709" t="n">
        <v>-48</v>
      </c>
      <c r="AK709" t="n">
        <v>-67</v>
      </c>
      <c r="AL709" t="n">
        <v>-23</v>
      </c>
      <c r="AN709" t="n">
        <v>-138</v>
      </c>
    </row>
    <row r="710">
      <c r="A710" t="inlineStr">
        <is>
          <t>Segment reallocation and other</t>
        </is>
      </c>
      <c r="C710" t="inlineStr">
        <is>
          <t>Million</t>
        </is>
      </c>
      <c r="D710" t="inlineStr">
        <is>
          <t>QQQQ</t>
        </is>
      </c>
      <c r="E710" t="inlineStr">
        <is>
          <t>Yes</t>
        </is>
      </c>
      <c r="F710" t="n">
        <v>-11</v>
      </c>
      <c r="G710" t="n">
        <v>-6</v>
      </c>
      <c r="H710" t="n">
        <v>-9</v>
      </c>
      <c r="J710" t="n">
        <v>-34</v>
      </c>
      <c r="K710" t="n">
        <v>-8</v>
      </c>
      <c r="L710" t="n">
        <v>-7</v>
      </c>
      <c r="M710" t="n">
        <v>-7</v>
      </c>
      <c r="O710" t="n">
        <v>-28</v>
      </c>
      <c r="P710" t="n">
        <v>-8</v>
      </c>
      <c r="Q710" t="n">
        <v>-4</v>
      </c>
      <c r="R710" t="n">
        <v>0</v>
      </c>
      <c r="T710" t="n">
        <v>-27</v>
      </c>
      <c r="U710" t="n">
        <v>6</v>
      </c>
      <c r="V710" t="n">
        <v>0</v>
      </c>
      <c r="W710" t="n">
        <v>0</v>
      </c>
      <c r="Y710" t="n">
        <v>1</v>
      </c>
      <c r="Z710" t="n">
        <v>-7</v>
      </c>
      <c r="AA710" t="n">
        <v>-8</v>
      </c>
      <c r="AB710" t="n">
        <v>-10</v>
      </c>
      <c r="AD710" t="n">
        <v>-35</v>
      </c>
      <c r="AE710" t="n">
        <v>-13</v>
      </c>
      <c r="AF710" t="n">
        <v>-14</v>
      </c>
      <c r="AG710" t="n">
        <v>-15</v>
      </c>
      <c r="AI710" t="n">
        <v>-58</v>
      </c>
      <c r="AJ710" t="n">
        <v>-16</v>
      </c>
      <c r="AK710" t="n">
        <v>-15</v>
      </c>
      <c r="AL710" t="n">
        <v>-24</v>
      </c>
      <c r="AN710" t="n">
        <v>-82</v>
      </c>
      <c r="AO710" t="n">
        <v>-11</v>
      </c>
      <c r="AP710" t="n">
        <v>-11</v>
      </c>
      <c r="AQ710" t="n">
        <v>-11</v>
      </c>
    </row>
    <row r="711">
      <c r="A711" t="inlineStr">
        <is>
          <t>Brookfield's interest</t>
        </is>
      </c>
      <c r="C711" t="inlineStr">
        <is>
          <t>Million</t>
        </is>
      </c>
      <c r="D711" t="inlineStr">
        <is>
          <t>QQQQ</t>
        </is>
      </c>
      <c r="E711" t="inlineStr">
        <is>
          <t>Yes</t>
        </is>
      </c>
      <c r="F711" t="n">
        <v>112</v>
      </c>
      <c r="G711" t="n">
        <v>128</v>
      </c>
      <c r="H711" t="n">
        <v>138</v>
      </c>
      <c r="J711" t="n">
        <v>534</v>
      </c>
      <c r="K711" t="n">
        <v>140</v>
      </c>
      <c r="L711" t="n">
        <v>163</v>
      </c>
      <c r="M711" t="n">
        <v>153</v>
      </c>
      <c r="O711" t="n">
        <v>635</v>
      </c>
      <c r="P711" t="n">
        <v>155</v>
      </c>
      <c r="Q711" t="n">
        <v>173</v>
      </c>
      <c r="R711" t="n">
        <v>163</v>
      </c>
      <c r="T711" t="n">
        <v>668</v>
      </c>
      <c r="U711" t="n">
        <v>191</v>
      </c>
      <c r="V711" t="n">
        <v>170</v>
      </c>
      <c r="W711" t="n">
        <v>159</v>
      </c>
      <c r="Y711" t="n">
        <v>736</v>
      </c>
      <c r="Z711" t="n">
        <v>159</v>
      </c>
      <c r="AA711" t="n">
        <v>176</v>
      </c>
      <c r="AB711" t="n">
        <v>168</v>
      </c>
      <c r="AD711" t="n">
        <v>699</v>
      </c>
      <c r="AE711" t="n">
        <v>160</v>
      </c>
      <c r="AF711" t="n">
        <v>87</v>
      </c>
      <c r="AG711" t="n">
        <v>79</v>
      </c>
      <c r="AI711" t="n">
        <v>413</v>
      </c>
      <c r="AJ711" t="n">
        <v>61</v>
      </c>
      <c r="AK711" t="n">
        <v>94</v>
      </c>
      <c r="AL711" t="n">
        <v>201</v>
      </c>
      <c r="AN711" t="n">
        <v>747</v>
      </c>
      <c r="AO711" t="n">
        <v>271</v>
      </c>
      <c r="AP711" t="n">
        <v>220</v>
      </c>
      <c r="AQ711" t="n">
        <v>86</v>
      </c>
    </row>
    <row r="712">
      <c r="A712" t="inlineStr">
        <is>
          <t>Brookfield's interest-c</t>
        </is>
      </c>
      <c r="F712">
        <f>SUM(F705,F709:F710)</f>
        <v/>
      </c>
      <c r="G712">
        <f>SUM(G705,G709:G710)</f>
        <v/>
      </c>
      <c r="H712">
        <f>SUM(H705,H709:H710)</f>
        <v/>
      </c>
      <c r="J712">
        <f>SUM(J705,J709:J710)</f>
        <v/>
      </c>
      <c r="K712">
        <f>SUM(K705,K709:K710)</f>
        <v/>
      </c>
      <c r="L712">
        <f>SUM(L705,L709:L710)</f>
        <v/>
      </c>
      <c r="M712">
        <f>SUM(M705,M709:M710)</f>
        <v/>
      </c>
      <c r="O712">
        <f>SUM(O705,O709:O710)</f>
        <v/>
      </c>
      <c r="P712">
        <f>SUM(P705,P709:P710)</f>
        <v/>
      </c>
      <c r="Q712">
        <f>SUM(Q705,Q709:Q710)</f>
        <v/>
      </c>
      <c r="R712">
        <f>SUM(R705,R709:R710)</f>
        <v/>
      </c>
      <c r="T712">
        <f>SUM(T705,T709:T710)</f>
        <v/>
      </c>
      <c r="U712">
        <f>SUM(U705,U709:U710)</f>
        <v/>
      </c>
      <c r="V712">
        <f>SUM(V705,V709:V710)</f>
        <v/>
      </c>
      <c r="W712">
        <f>SUM(W705,W709:W710)</f>
        <v/>
      </c>
      <c r="Y712">
        <f>SUM(Y705,Y709:Y710)</f>
        <v/>
      </c>
      <c r="Z712">
        <f>SUM(Z705,Z709:Z710)</f>
        <v/>
      </c>
      <c r="AA712">
        <f>SUM(AA705,AA709:AA710)</f>
        <v/>
      </c>
      <c r="AB712">
        <f>SUM(AB705,AB709:AB710)</f>
        <v/>
      </c>
      <c r="AD712">
        <f>SUM(AD705,AD709:AD710)</f>
        <v/>
      </c>
      <c r="AE712">
        <f>SUM(AE705,AE709:AE710)</f>
        <v/>
      </c>
      <c r="AF712">
        <f>SUM(AF705,AF709:AF710)</f>
        <v/>
      </c>
      <c r="AG712">
        <f>SUM(AG705,AG709:AG710)</f>
        <v/>
      </c>
      <c r="AI712">
        <f>SUM(AI705,AI709:AI710)</f>
        <v/>
      </c>
      <c r="AJ712">
        <f>SUM(AJ705,AJ709:AJ710)</f>
        <v/>
      </c>
      <c r="AK712">
        <f>SUM(AK705,AK709:AK710)</f>
        <v/>
      </c>
      <c r="AL712">
        <f>SUM(AL705,AL709:AL710)</f>
        <v/>
      </c>
      <c r="AN712">
        <f>SUM(AN705,AN709:AN710)</f>
        <v/>
      </c>
      <c r="AO712">
        <f>SUM(AO705,AO709:AO710)</f>
        <v/>
      </c>
      <c r="AP712">
        <f>SUM(AP705,AP709:AP710)</f>
        <v/>
      </c>
      <c r="AQ712">
        <f>SUM(AQ705,AQ709:AQ710)</f>
        <v/>
      </c>
    </row>
    <row r="713">
      <c r="A713" t="inlineStr">
        <is>
          <t>Sum check</t>
        </is>
      </c>
      <c r="F713">
        <f>F711-F712</f>
        <v/>
      </c>
      <c r="G713">
        <f>G711-G712</f>
        <v/>
      </c>
      <c r="H713">
        <f>H711-H712</f>
        <v/>
      </c>
      <c r="J713">
        <f>J711-J712</f>
        <v/>
      </c>
      <c r="K713">
        <f>K711-K712</f>
        <v/>
      </c>
      <c r="L713">
        <f>L711-L712</f>
        <v/>
      </c>
      <c r="M713">
        <f>M711-M712</f>
        <v/>
      </c>
      <c r="O713">
        <f>O711-O712</f>
        <v/>
      </c>
      <c r="P713">
        <f>P711-P712</f>
        <v/>
      </c>
      <c r="Q713">
        <f>Q711-Q712</f>
        <v/>
      </c>
      <c r="R713">
        <f>R711-R712</f>
        <v/>
      </c>
      <c r="T713">
        <f>T711-T712</f>
        <v/>
      </c>
      <c r="U713">
        <f>U711-U712</f>
        <v/>
      </c>
      <c r="V713">
        <f>V711-V712</f>
        <v/>
      </c>
      <c r="W713">
        <f>W711-W712</f>
        <v/>
      </c>
      <c r="Y713">
        <f>Y711-Y712</f>
        <v/>
      </c>
      <c r="Z713">
        <f>Z711-Z712</f>
        <v/>
      </c>
      <c r="AA713">
        <f>AA711-AA712</f>
        <v/>
      </c>
      <c r="AB713">
        <f>AB711-AB712</f>
        <v/>
      </c>
      <c r="AD713">
        <f>AD711-AD712</f>
        <v/>
      </c>
      <c r="AE713">
        <f>AE711-AE712</f>
        <v/>
      </c>
      <c r="AF713">
        <f>AF711-AF712</f>
        <v/>
      </c>
      <c r="AG713">
        <f>AG711-AG712</f>
        <v/>
      </c>
      <c r="AI713">
        <f>AI711-AI712</f>
        <v/>
      </c>
      <c r="AJ713">
        <f>AJ711-AJ712</f>
        <v/>
      </c>
      <c r="AK713">
        <f>AK711-AK712</f>
        <v/>
      </c>
      <c r="AL713">
        <f>AL711-AL712</f>
        <v/>
      </c>
      <c r="AN713">
        <f>AN711-AN712</f>
        <v/>
      </c>
      <c r="AO713">
        <f>AO711-AO712</f>
        <v/>
      </c>
      <c r="AP713">
        <f>AP711-AP712</f>
        <v/>
      </c>
      <c r="AQ713">
        <f>AQ711-AQ712</f>
        <v/>
      </c>
    </row>
    <row r="714">
      <c r="A714" t="inlineStr">
        <is>
          <t>Link check</t>
        </is>
      </c>
      <c r="F714">
        <f>F711-SUM(F645,F638)</f>
        <v/>
      </c>
      <c r="G714">
        <f>G711-SUM(G645,G638)</f>
        <v/>
      </c>
      <c r="H714">
        <f>H711-SUM(H645,H638)</f>
        <v/>
      </c>
      <c r="J714">
        <f>J711-SUM(J645,J638)</f>
        <v/>
      </c>
      <c r="K714">
        <f>K711-SUM(K645,K638)</f>
        <v/>
      </c>
      <c r="L714">
        <f>L711-SUM(L645,L638)</f>
        <v/>
      </c>
      <c r="M714">
        <f>M711-SUM(M645,M638)</f>
        <v/>
      </c>
      <c r="O714">
        <f>O711-SUM(O645,O638)</f>
        <v/>
      </c>
      <c r="P714">
        <f>P711-SUM(P645,P638)</f>
        <v/>
      </c>
      <c r="Q714">
        <f>Q711-SUM(Q645,Q638)</f>
        <v/>
      </c>
      <c r="R714">
        <f>R711-SUM(R645,R638)</f>
        <v/>
      </c>
      <c r="T714">
        <f>T711-SUM(T645,T638)</f>
        <v/>
      </c>
      <c r="U714">
        <f>U711-SUM(U645,U638)</f>
        <v/>
      </c>
      <c r="V714">
        <f>V711-SUM(V645,V638)</f>
        <v/>
      </c>
      <c r="W714">
        <f>W711-SUM(W645,W638)</f>
        <v/>
      </c>
      <c r="Y714">
        <f>Y711-SUM(Y645,Y638)</f>
        <v/>
      </c>
      <c r="Z714">
        <f>Z711-SUM(Z645,Z638)</f>
        <v/>
      </c>
      <c r="AA714">
        <f>AA711-SUM(AA645,AA638)</f>
        <v/>
      </c>
      <c r="AB714">
        <f>AB711-SUM(AB645,AB638)</f>
        <v/>
      </c>
      <c r="AD714">
        <f>AD711-SUM(AD645,AD638)</f>
        <v/>
      </c>
      <c r="AE714">
        <f>AE711-SUM(AE645,AE638)</f>
        <v/>
      </c>
      <c r="AF714">
        <f>AF711-SUM(AF645,AF638)</f>
        <v/>
      </c>
      <c r="AG714">
        <f>AG711-SUM(AG645,AG638)</f>
        <v/>
      </c>
      <c r="AI714">
        <f>AI711-SUM(AI645,AI638)</f>
        <v/>
      </c>
      <c r="AJ714">
        <f>AJ711-SUM(AJ645,AJ638)</f>
        <v/>
      </c>
      <c r="AK714">
        <f>AK711-SUM(AK645,AK638)</f>
        <v/>
      </c>
      <c r="AL714">
        <f>AL711-SUM(AL645,AL638)</f>
        <v/>
      </c>
      <c r="AN714">
        <f>AN711-SUM(AN645,AN638)</f>
        <v/>
      </c>
      <c r="AO714">
        <f>AO711-SUM(AO645,AO638)</f>
        <v/>
      </c>
      <c r="AP714">
        <f>AP711-SUM(AP645,AP638)</f>
        <v/>
      </c>
      <c r="AQ714">
        <f>AQ711-SUM(AQ645,AQ638)</f>
        <v/>
      </c>
    </row>
    <row r="716">
      <c r="A716" t="inlineStr">
        <is>
          <t>Brookfield business group (post restructuring in Q4 2022)</t>
        </is>
      </c>
    </row>
    <row r="717">
      <c r="A717" t="inlineStr">
        <is>
          <t>Core</t>
        </is>
      </c>
      <c r="C717" t="inlineStr">
        <is>
          <t>Million</t>
        </is>
      </c>
      <c r="D717" t="inlineStr">
        <is>
          <t>QQQQ</t>
        </is>
      </c>
      <c r="AS717" t="n">
        <v>471</v>
      </c>
      <c r="AT717" t="n">
        <v>365</v>
      </c>
    </row>
    <row r="718">
      <c r="A718" t="inlineStr">
        <is>
          <t>Transitional and development</t>
        </is>
      </c>
      <c r="C718" t="inlineStr">
        <is>
          <t>Million</t>
        </is>
      </c>
      <c r="D718" t="inlineStr">
        <is>
          <t>QQQQ</t>
        </is>
      </c>
      <c r="AS718" t="n">
        <v>820</v>
      </c>
      <c r="AT718" t="n">
        <v>512</v>
      </c>
    </row>
    <row r="719">
      <c r="A719" t="inlineStr">
        <is>
          <t>LP investments</t>
        </is>
      </c>
      <c r="C719" t="inlineStr">
        <is>
          <t>Million</t>
        </is>
      </c>
      <c r="D719" t="inlineStr">
        <is>
          <t>QQQQ</t>
        </is>
      </c>
      <c r="AS719" t="n">
        <v>200</v>
      </c>
      <c r="AT719" t="n">
        <v>280</v>
      </c>
    </row>
    <row r="720">
      <c r="A720" t="inlineStr">
        <is>
          <t>Corporate attributable to unit-holders</t>
        </is>
      </c>
      <c r="C720" t="inlineStr">
        <is>
          <t>Million</t>
        </is>
      </c>
      <c r="D720" t="inlineStr">
        <is>
          <t>QQQQ</t>
        </is>
      </c>
      <c r="AS720" t="n">
        <v>-494</v>
      </c>
    </row>
    <row r="721">
      <c r="A721" t="inlineStr">
        <is>
          <t>Attributable to BPG</t>
        </is>
      </c>
      <c r="C721" t="inlineStr">
        <is>
          <t>Million</t>
        </is>
      </c>
      <c r="D721" t="inlineStr">
        <is>
          <t>QQQQ</t>
        </is>
      </c>
      <c r="AS721" t="n">
        <v>997</v>
      </c>
    </row>
    <row r="722">
      <c r="A722" t="inlineStr">
        <is>
          <t>Attributable to BPG-c</t>
        </is>
      </c>
      <c r="AS722">
        <f>SUM(AS717:AS720)</f>
        <v/>
      </c>
    </row>
    <row r="723">
      <c r="A723" t="inlineStr">
        <is>
          <t>Sum check</t>
        </is>
      </c>
      <c r="AS723">
        <f>AS721-AS722</f>
        <v/>
      </c>
    </row>
    <row r="725">
      <c r="A725" t="inlineStr">
        <is>
          <t>Non-controlling interests segment reallocation and other</t>
        </is>
      </c>
      <c r="C725" t="inlineStr">
        <is>
          <t>Million</t>
        </is>
      </c>
      <c r="D725" t="inlineStr">
        <is>
          <t>QQQQ</t>
        </is>
      </c>
    </row>
    <row r="726">
      <c r="A726" t="inlineStr">
        <is>
          <t>Segment reallocation and other</t>
        </is>
      </c>
      <c r="C726" t="inlineStr">
        <is>
          <t>Million</t>
        </is>
      </c>
      <c r="D726" t="inlineStr">
        <is>
          <t>QQQQ</t>
        </is>
      </c>
      <c r="AS726" t="n">
        <v>-44</v>
      </c>
    </row>
    <row r="727">
      <c r="A727" t="inlineStr">
        <is>
          <t>Brookfield's interest</t>
        </is>
      </c>
      <c r="C727" t="inlineStr">
        <is>
          <t>Million</t>
        </is>
      </c>
      <c r="D727" t="inlineStr">
        <is>
          <t>QQQQ</t>
        </is>
      </c>
      <c r="AS727" t="n">
        <v>953</v>
      </c>
      <c r="AT727" t="n">
        <v>1157</v>
      </c>
    </row>
    <row r="728">
      <c r="A728" t="inlineStr">
        <is>
          <t>Brookfield's interest-c</t>
        </is>
      </c>
      <c r="AS728">
        <f>SUM(AS717:AS720,AS725:AS726)</f>
        <v/>
      </c>
      <c r="AT728">
        <f>SUM(AT717:AT720,AT725:AT726)</f>
        <v/>
      </c>
    </row>
    <row r="729">
      <c r="A729" t="inlineStr">
        <is>
          <t>Sum check</t>
        </is>
      </c>
      <c r="AS729">
        <f>AS727-AS728</f>
        <v/>
      </c>
      <c r="AT729">
        <f>AT727-AT728</f>
        <v/>
      </c>
    </row>
    <row r="730">
      <c r="A730" t="inlineStr">
        <is>
          <t>Link check</t>
        </is>
      </c>
      <c r="AS730">
        <f>AS727-AS677</f>
        <v/>
      </c>
    </row>
    <row r="732">
      <c r="A732" t="inlineStr">
        <is>
          <t>Residential development</t>
        </is>
      </c>
    </row>
    <row r="733">
      <c r="A733" t="inlineStr">
        <is>
          <t>Revenues</t>
        </is>
      </c>
    </row>
    <row r="734">
      <c r="A734" t="inlineStr">
        <is>
          <t>North America</t>
        </is>
      </c>
      <c r="C734" t="inlineStr">
        <is>
          <t>Million</t>
        </is>
      </c>
      <c r="D734" t="inlineStr">
        <is>
          <t>QQQQ</t>
        </is>
      </c>
      <c r="E734" t="inlineStr">
        <is>
          <t>Yes</t>
        </is>
      </c>
      <c r="K734" t="n">
        <v>270</v>
      </c>
      <c r="L734" t="n">
        <v>363</v>
      </c>
      <c r="M734" t="n">
        <v>422</v>
      </c>
      <c r="O734" t="n">
        <v>1926</v>
      </c>
      <c r="P734" t="n">
        <v>339</v>
      </c>
      <c r="Q734" t="n">
        <v>445</v>
      </c>
      <c r="R734" t="n">
        <v>455</v>
      </c>
      <c r="T734" t="n">
        <v>2062</v>
      </c>
      <c r="U734" t="n">
        <v>283</v>
      </c>
      <c r="V734" t="n">
        <v>601</v>
      </c>
      <c r="W734" t="n">
        <v>516</v>
      </c>
      <c r="Y734" t="n">
        <v>2213</v>
      </c>
      <c r="Z734" t="n">
        <v>364</v>
      </c>
      <c r="AA734" t="n">
        <v>476</v>
      </c>
      <c r="AB734" t="n">
        <v>479</v>
      </c>
      <c r="AD734" t="n">
        <v>1987</v>
      </c>
      <c r="AE734" t="n">
        <v>324</v>
      </c>
      <c r="AF734" t="n">
        <v>379</v>
      </c>
      <c r="AG734" t="n">
        <v>512</v>
      </c>
      <c r="AI734" t="n">
        <v>1904</v>
      </c>
      <c r="AJ734" t="n">
        <v>518</v>
      </c>
      <c r="AK734" t="n">
        <v>526</v>
      </c>
      <c r="AL734" t="n">
        <v>507</v>
      </c>
      <c r="AN734" t="n">
        <v>2290</v>
      </c>
      <c r="AO734" t="n">
        <v>515</v>
      </c>
      <c r="AP734" t="n">
        <v>434</v>
      </c>
      <c r="AQ734" t="n">
        <v>452</v>
      </c>
    </row>
    <row r="735">
      <c r="A735" t="inlineStr">
        <is>
          <t>Brazil and other</t>
        </is>
      </c>
      <c r="C735" t="inlineStr">
        <is>
          <t>Million</t>
        </is>
      </c>
      <c r="D735" t="inlineStr">
        <is>
          <t>QQQQ</t>
        </is>
      </c>
      <c r="E735" t="inlineStr">
        <is>
          <t>Yes</t>
        </is>
      </c>
      <c r="K735" t="n">
        <v>141</v>
      </c>
      <c r="L735" t="n">
        <v>202</v>
      </c>
      <c r="M735" t="n">
        <v>410</v>
      </c>
      <c r="O735" t="n">
        <v>1093</v>
      </c>
      <c r="P735" t="n">
        <v>100</v>
      </c>
      <c r="Q735" t="n">
        <v>54</v>
      </c>
      <c r="R735" t="n">
        <v>243</v>
      </c>
      <c r="T735" t="n">
        <v>385</v>
      </c>
      <c r="U735" t="n">
        <v>176</v>
      </c>
      <c r="V735" t="n">
        <v>85</v>
      </c>
      <c r="W735" t="n">
        <v>124</v>
      </c>
      <c r="Y735" t="n">
        <v>470</v>
      </c>
      <c r="Z735" t="n">
        <v>75</v>
      </c>
      <c r="AA735" t="n">
        <v>118</v>
      </c>
      <c r="AB735" t="n">
        <v>118</v>
      </c>
      <c r="AD735" t="n">
        <v>469</v>
      </c>
      <c r="AE735" t="n">
        <v>84</v>
      </c>
      <c r="AF735" t="n">
        <v>68</v>
      </c>
      <c r="AG735" t="n">
        <v>83</v>
      </c>
      <c r="AI735" t="n">
        <v>339</v>
      </c>
      <c r="AJ735" t="n">
        <v>71</v>
      </c>
      <c r="AK735" t="n">
        <v>83</v>
      </c>
      <c r="AL735" t="n">
        <v>40</v>
      </c>
      <c r="AN735" t="n">
        <v>270</v>
      </c>
      <c r="AO735" t="n">
        <v>81</v>
      </c>
      <c r="AP735" t="n">
        <v>125</v>
      </c>
      <c r="AQ735" t="n">
        <v>145</v>
      </c>
    </row>
    <row r="736">
      <c r="A736" t="inlineStr">
        <is>
          <t>Total</t>
        </is>
      </c>
      <c r="C736" t="inlineStr">
        <is>
          <t>Million</t>
        </is>
      </c>
      <c r="D736" t="inlineStr">
        <is>
          <t>QQQQ</t>
        </is>
      </c>
      <c r="E736" t="inlineStr">
        <is>
          <t>Yes</t>
        </is>
      </c>
      <c r="K736" t="n">
        <v>411</v>
      </c>
      <c r="L736" t="n">
        <v>565</v>
      </c>
      <c r="M736" t="n">
        <v>832</v>
      </c>
      <c r="O736" t="n">
        <v>3019</v>
      </c>
      <c r="P736" t="n">
        <v>439</v>
      </c>
      <c r="Q736" t="n">
        <v>499</v>
      </c>
      <c r="R736" t="n">
        <v>698</v>
      </c>
      <c r="T736" t="n">
        <v>2447</v>
      </c>
      <c r="U736" t="n">
        <v>459</v>
      </c>
      <c r="V736" t="n">
        <v>686</v>
      </c>
      <c r="W736" t="n">
        <v>640</v>
      </c>
      <c r="Y736" t="n">
        <v>2683</v>
      </c>
      <c r="Z736" t="n">
        <v>439</v>
      </c>
      <c r="AA736" t="n">
        <v>594</v>
      </c>
      <c r="AB736" t="n">
        <v>597</v>
      </c>
      <c r="AD736" t="n">
        <v>2456</v>
      </c>
      <c r="AE736" t="n">
        <v>408</v>
      </c>
      <c r="AF736" t="n">
        <v>447</v>
      </c>
      <c r="AG736" t="n">
        <v>595</v>
      </c>
      <c r="AI736" t="n">
        <v>2243</v>
      </c>
      <c r="AJ736" t="n">
        <v>589</v>
      </c>
      <c r="AK736" t="n">
        <v>609</v>
      </c>
      <c r="AL736" t="n">
        <v>547</v>
      </c>
      <c r="AN736" t="n">
        <v>2560</v>
      </c>
      <c r="AO736" t="n">
        <v>596</v>
      </c>
      <c r="AP736" t="n">
        <v>559</v>
      </c>
      <c r="AQ736" t="n">
        <v>597</v>
      </c>
    </row>
    <row r="737">
      <c r="A737" t="inlineStr">
        <is>
          <t>Total-c</t>
        </is>
      </c>
      <c r="K737">
        <f>SUM(K734:K735)</f>
        <v/>
      </c>
      <c r="L737">
        <f>SUM(L734:L735)</f>
        <v/>
      </c>
      <c r="M737">
        <f>SUM(M734:M735)</f>
        <v/>
      </c>
      <c r="O737">
        <f>SUM(O734:O735)</f>
        <v/>
      </c>
      <c r="P737">
        <f>SUM(P734:P735)</f>
        <v/>
      </c>
      <c r="Q737">
        <f>SUM(Q734:Q735)</f>
        <v/>
      </c>
      <c r="R737">
        <f>SUM(R734:R735)</f>
        <v/>
      </c>
      <c r="T737">
        <f>SUM(T734:T735)</f>
        <v/>
      </c>
      <c r="U737">
        <f>SUM(U734:U735)</f>
        <v/>
      </c>
      <c r="V737">
        <f>SUM(V734:V735)</f>
        <v/>
      </c>
      <c r="W737">
        <f>SUM(W734:W735)</f>
        <v/>
      </c>
      <c r="Y737">
        <f>SUM(Y734:Y735)</f>
        <v/>
      </c>
      <c r="Z737">
        <f>SUM(Z734:Z735)</f>
        <v/>
      </c>
      <c r="AA737">
        <f>SUM(AA734:AA735)</f>
        <v/>
      </c>
      <c r="AB737">
        <f>SUM(AB734:AB735)</f>
        <v/>
      </c>
      <c r="AD737">
        <f>SUM(AD734:AD735)</f>
        <v/>
      </c>
      <c r="AE737">
        <f>SUM(AE734:AE735)</f>
        <v/>
      </c>
      <c r="AF737">
        <f>SUM(AF734:AF735)</f>
        <v/>
      </c>
      <c r="AG737">
        <f>SUM(AG734:AG735)</f>
        <v/>
      </c>
      <c r="AI737">
        <f>SUM(AI734:AI735)</f>
        <v/>
      </c>
      <c r="AJ737">
        <f>SUM(AJ734:AJ735)</f>
        <v/>
      </c>
      <c r="AK737">
        <f>SUM(AK734:AK735)</f>
        <v/>
      </c>
      <c r="AL737">
        <f>SUM(AL734:AL735)</f>
        <v/>
      </c>
      <c r="AN737">
        <f>SUM(AN734:AN735)</f>
        <v/>
      </c>
      <c r="AO737">
        <f>SUM(AO734:AO735)</f>
        <v/>
      </c>
      <c r="AP737">
        <f>SUM(AP734:AP735)</f>
        <v/>
      </c>
      <c r="AQ737">
        <f>SUM(AQ734:AQ735)</f>
        <v/>
      </c>
    </row>
    <row r="738">
      <c r="A738" t="inlineStr">
        <is>
          <t>Sum check</t>
        </is>
      </c>
      <c r="K738">
        <f>K736-K737</f>
        <v/>
      </c>
      <c r="L738">
        <f>L736-L737</f>
        <v/>
      </c>
      <c r="M738">
        <f>M736-M737</f>
        <v/>
      </c>
      <c r="O738">
        <f>O736-O737</f>
        <v/>
      </c>
      <c r="P738">
        <f>P736-P737</f>
        <v/>
      </c>
      <c r="Q738">
        <f>Q736-Q737</f>
        <v/>
      </c>
      <c r="R738">
        <f>R736-R737</f>
        <v/>
      </c>
      <c r="T738">
        <f>T736-T737</f>
        <v/>
      </c>
      <c r="U738">
        <f>U736-U737</f>
        <v/>
      </c>
      <c r="V738">
        <f>V736-V737</f>
        <v/>
      </c>
      <c r="W738">
        <f>W736-W737</f>
        <v/>
      </c>
      <c r="Y738">
        <f>Y736-Y737</f>
        <v/>
      </c>
      <c r="Z738">
        <f>Z736-Z737</f>
        <v/>
      </c>
      <c r="AA738">
        <f>AA736-AA737</f>
        <v/>
      </c>
      <c r="AB738">
        <f>AB736-AB737</f>
        <v/>
      </c>
      <c r="AD738">
        <f>AD736-AD737</f>
        <v/>
      </c>
      <c r="AE738">
        <f>AE736-AE737</f>
        <v/>
      </c>
      <c r="AF738">
        <f>AF736-AF737</f>
        <v/>
      </c>
      <c r="AG738">
        <f>AG736-AG737</f>
        <v/>
      </c>
      <c r="AI738">
        <f>AI736-AI737</f>
        <v/>
      </c>
      <c r="AJ738">
        <f>AJ736-AJ737</f>
        <v/>
      </c>
      <c r="AK738">
        <f>AK736-AK737</f>
        <v/>
      </c>
      <c r="AL738">
        <f>AL736-AL737</f>
        <v/>
      </c>
      <c r="AN738">
        <f>AN736-AN737</f>
        <v/>
      </c>
      <c r="AO738">
        <f>AO736-AO737</f>
        <v/>
      </c>
      <c r="AP738">
        <f>AP736-AP737</f>
        <v/>
      </c>
      <c r="AQ738">
        <f>AQ736-AQ737</f>
        <v/>
      </c>
    </row>
    <row r="739">
      <c r="A739" t="inlineStr">
        <is>
          <t>Link check</t>
        </is>
      </c>
      <c r="K739">
        <f>K736-K311</f>
        <v/>
      </c>
      <c r="L739">
        <f>L736-L311</f>
        <v/>
      </c>
      <c r="M739">
        <f>M736-M311</f>
        <v/>
      </c>
      <c r="O739">
        <f>O736-O311</f>
        <v/>
      </c>
      <c r="P739">
        <f>P736-P311</f>
        <v/>
      </c>
      <c r="Q739">
        <f>Q736-Q311</f>
        <v/>
      </c>
      <c r="R739">
        <f>R736-R311</f>
        <v/>
      </c>
      <c r="T739">
        <f>T736-T311</f>
        <v/>
      </c>
      <c r="U739">
        <f>U736-U311</f>
        <v/>
      </c>
      <c r="V739">
        <f>V736-V311</f>
        <v/>
      </c>
      <c r="W739">
        <f>W736-W311</f>
        <v/>
      </c>
      <c r="Y739">
        <f>Y736-Y311</f>
        <v/>
      </c>
      <c r="Z739">
        <f>Z736-Z311</f>
        <v/>
      </c>
      <c r="AA739">
        <f>AA736-AA311</f>
        <v/>
      </c>
      <c r="AB739">
        <f>AB736-AB311</f>
        <v/>
      </c>
      <c r="AD739">
        <f>AD736-AD311</f>
        <v/>
      </c>
      <c r="AE739">
        <f>AE736-AE311</f>
        <v/>
      </c>
      <c r="AF739">
        <f>AF736-AF311</f>
        <v/>
      </c>
      <c r="AG739">
        <f>AG736-AG311</f>
        <v/>
      </c>
      <c r="AI739">
        <f>AI736-AI311</f>
        <v/>
      </c>
      <c r="AJ739">
        <f>AJ736-AJ311</f>
        <v/>
      </c>
      <c r="AK739">
        <f>AK736-AK311</f>
        <v/>
      </c>
      <c r="AL739">
        <f>AL736-AL311</f>
        <v/>
      </c>
      <c r="AN739">
        <f>AN736-AN311</f>
        <v/>
      </c>
      <c r="AO739">
        <f>AO736-AO311</f>
        <v/>
      </c>
      <c r="AP739">
        <f>AP736-AP311</f>
        <v/>
      </c>
      <c r="AQ739">
        <f>AQ736-AQ311</f>
        <v/>
      </c>
    </row>
    <row r="741">
      <c r="A741" t="inlineStr">
        <is>
          <t>FFO</t>
        </is>
      </c>
    </row>
    <row r="742">
      <c r="A742" t="inlineStr">
        <is>
          <t>North America Brazil and other</t>
        </is>
      </c>
      <c r="C742" t="inlineStr">
        <is>
          <t>Million</t>
        </is>
      </c>
      <c r="D742" t="inlineStr">
        <is>
          <t>QQQQ</t>
        </is>
      </c>
      <c r="E742" t="inlineStr">
        <is>
          <t>Yes</t>
        </is>
      </c>
      <c r="F742" t="n">
        <v>12</v>
      </c>
      <c r="G742" t="n">
        <v>14</v>
      </c>
      <c r="H742" t="n">
        <v>46</v>
      </c>
      <c r="J742" t="n">
        <v>171</v>
      </c>
      <c r="K742" t="n">
        <v>-2</v>
      </c>
      <c r="L742" t="n">
        <v>15</v>
      </c>
      <c r="M742" t="n">
        <v>25</v>
      </c>
      <c r="O742" t="n">
        <v>160</v>
      </c>
      <c r="P742" t="n">
        <v>11</v>
      </c>
      <c r="Q742" t="n">
        <v>22</v>
      </c>
      <c r="R742" t="n">
        <v>33</v>
      </c>
      <c r="T742" t="n">
        <v>169</v>
      </c>
      <c r="U742" t="n">
        <v>-4</v>
      </c>
      <c r="V742" t="n">
        <v>52</v>
      </c>
      <c r="W742" t="n">
        <v>40</v>
      </c>
      <c r="Y742" t="n">
        <v>161</v>
      </c>
      <c r="Z742" t="n">
        <v>1</v>
      </c>
      <c r="AA742" t="n">
        <v>22</v>
      </c>
      <c r="AB742" t="n">
        <v>41</v>
      </c>
      <c r="AD742" t="n">
        <v>146</v>
      </c>
      <c r="AE742" t="n">
        <v>-2</v>
      </c>
      <c r="AF742" t="n">
        <v>-7</v>
      </c>
      <c r="AG742" t="n">
        <v>36</v>
      </c>
      <c r="AI742" t="n">
        <v>76</v>
      </c>
      <c r="AJ742" t="n">
        <v>27</v>
      </c>
      <c r="AK742" t="n">
        <v>31</v>
      </c>
      <c r="AL742" t="n">
        <v>85</v>
      </c>
      <c r="AN742" t="n">
        <v>256</v>
      </c>
      <c r="AO742" t="n">
        <v>69</v>
      </c>
      <c r="AP742" t="n">
        <v>80</v>
      </c>
      <c r="AQ742" t="n">
        <v>48</v>
      </c>
    </row>
    <row r="743">
      <c r="A743" t="inlineStr">
        <is>
          <t>Brazil (BISA) and other</t>
        </is>
      </c>
      <c r="C743" t="inlineStr">
        <is>
          <t>Million</t>
        </is>
      </c>
      <c r="D743" t="inlineStr">
        <is>
          <t>QQQQ</t>
        </is>
      </c>
      <c r="E743" t="inlineStr">
        <is>
          <t>Yes</t>
        </is>
      </c>
      <c r="G743" t="n">
        <v>-37</v>
      </c>
      <c r="H743" t="n">
        <v>-5</v>
      </c>
      <c r="J743" t="n">
        <v>-36</v>
      </c>
      <c r="K743" t="n">
        <v>-13</v>
      </c>
      <c r="L743" t="n">
        <v>-22</v>
      </c>
      <c r="M743" t="n">
        <v>-15</v>
      </c>
      <c r="O743" t="n">
        <v>-97</v>
      </c>
      <c r="P743" t="n">
        <v>-19</v>
      </c>
      <c r="Q743" t="n">
        <v>-52</v>
      </c>
      <c r="R743" t="n">
        <v>-57</v>
      </c>
      <c r="T743" t="n">
        <v>-135</v>
      </c>
      <c r="U743" t="n">
        <v>-29</v>
      </c>
      <c r="V743" t="n">
        <v>-38</v>
      </c>
      <c r="W743" t="n">
        <v>-24</v>
      </c>
      <c r="Y743" t="n">
        <v>-112</v>
      </c>
      <c r="Z743" t="n">
        <v>-23</v>
      </c>
      <c r="AA743" t="n">
        <v>-4</v>
      </c>
      <c r="AB743" t="n">
        <v>1</v>
      </c>
      <c r="AD743" t="n">
        <v>-21</v>
      </c>
      <c r="AE743" t="n">
        <v>-7</v>
      </c>
      <c r="AF743" t="n">
        <v>-4</v>
      </c>
      <c r="AG743" t="n">
        <v>1</v>
      </c>
      <c r="AI743" t="n">
        <v>-10</v>
      </c>
      <c r="AJ743" t="n">
        <v>-4</v>
      </c>
      <c r="AK743" t="n">
        <v>11</v>
      </c>
      <c r="AL743" t="n">
        <v>-9</v>
      </c>
      <c r="AN743" t="n">
        <v>2</v>
      </c>
      <c r="AO743" t="n">
        <v>3</v>
      </c>
      <c r="AP743" t="n">
        <v>20</v>
      </c>
      <c r="AQ743" t="n">
        <v>18</v>
      </c>
    </row>
    <row r="744">
      <c r="A744" t="inlineStr">
        <is>
          <t>Brazil (BISA)</t>
        </is>
      </c>
      <c r="C744" t="inlineStr">
        <is>
          <t>Million</t>
        </is>
      </c>
      <c r="D744" t="inlineStr">
        <is>
          <t>QQQQ</t>
        </is>
      </c>
      <c r="E744" t="inlineStr">
        <is>
          <t>Yes</t>
        </is>
      </c>
      <c r="F744" t="n">
        <v>-15</v>
      </c>
    </row>
    <row r="745">
      <c r="A745" t="inlineStr">
        <is>
          <t>Australia and other</t>
        </is>
      </c>
      <c r="C745" t="inlineStr">
        <is>
          <t>Million</t>
        </is>
      </c>
      <c r="D745" t="inlineStr">
        <is>
          <t>QQQQ</t>
        </is>
      </c>
      <c r="E745" t="inlineStr">
        <is>
          <t>Yes</t>
        </is>
      </c>
      <c r="F745" t="n">
        <v>5</v>
      </c>
    </row>
    <row r="746">
      <c r="A746" t="inlineStr">
        <is>
          <t>Total</t>
        </is>
      </c>
      <c r="C746" t="inlineStr">
        <is>
          <t>Million</t>
        </is>
      </c>
      <c r="D746" t="inlineStr">
        <is>
          <t>QQQQ</t>
        </is>
      </c>
      <c r="E746" t="inlineStr">
        <is>
          <t>Yes</t>
        </is>
      </c>
      <c r="F746" t="n">
        <v>2</v>
      </c>
      <c r="G746" t="n">
        <v>-23</v>
      </c>
      <c r="H746" t="n">
        <v>41</v>
      </c>
      <c r="J746" t="n">
        <v>135</v>
      </c>
      <c r="K746" t="n">
        <v>-15</v>
      </c>
      <c r="L746" t="n">
        <v>-7</v>
      </c>
      <c r="M746" t="n">
        <v>10</v>
      </c>
      <c r="O746" t="n">
        <v>63</v>
      </c>
      <c r="P746" t="n">
        <v>-8</v>
      </c>
      <c r="Q746" t="n">
        <v>-30</v>
      </c>
      <c r="R746" t="n">
        <v>-24</v>
      </c>
      <c r="T746" t="n">
        <v>34</v>
      </c>
      <c r="U746" t="n">
        <v>-33</v>
      </c>
      <c r="V746" t="n">
        <v>14</v>
      </c>
      <c r="W746" t="n">
        <v>16</v>
      </c>
      <c r="Y746" t="n">
        <v>49</v>
      </c>
      <c r="Z746" t="n">
        <v>-22</v>
      </c>
      <c r="AA746" t="n">
        <v>18</v>
      </c>
      <c r="AB746" t="n">
        <v>42</v>
      </c>
      <c r="AD746" t="n">
        <v>125</v>
      </c>
      <c r="AE746" t="n">
        <v>-9</v>
      </c>
      <c r="AF746" t="n">
        <v>-11</v>
      </c>
      <c r="AG746" t="n">
        <v>37</v>
      </c>
      <c r="AI746" t="n">
        <v>66</v>
      </c>
      <c r="AJ746" t="n">
        <v>23</v>
      </c>
      <c r="AK746" t="n">
        <v>42</v>
      </c>
      <c r="AL746" t="n">
        <v>76</v>
      </c>
      <c r="AN746" t="n">
        <v>258</v>
      </c>
      <c r="AO746" t="n">
        <v>72</v>
      </c>
      <c r="AP746" t="n">
        <v>100</v>
      </c>
      <c r="AQ746" t="n">
        <v>66</v>
      </c>
    </row>
    <row r="747">
      <c r="A747" t="inlineStr">
        <is>
          <t>Total-c</t>
        </is>
      </c>
      <c r="F747">
        <f>SUM(F742:F745)</f>
        <v/>
      </c>
      <c r="G747">
        <f>SUM(G742:G745)</f>
        <v/>
      </c>
      <c r="H747">
        <f>SUM(H742:H745)</f>
        <v/>
      </c>
      <c r="J747">
        <f>SUM(J742:J745)</f>
        <v/>
      </c>
      <c r="K747">
        <f>SUM(K742:K745)</f>
        <v/>
      </c>
      <c r="L747">
        <f>SUM(L742:L745)</f>
        <v/>
      </c>
      <c r="M747">
        <f>SUM(M742:M745)</f>
        <v/>
      </c>
      <c r="O747">
        <f>SUM(O742:O745)</f>
        <v/>
      </c>
      <c r="P747">
        <f>SUM(P742:P745)</f>
        <v/>
      </c>
      <c r="Q747">
        <f>SUM(Q742:Q745)</f>
        <v/>
      </c>
      <c r="R747">
        <f>SUM(R742:R745)</f>
        <v/>
      </c>
      <c r="T747">
        <f>SUM(T742:T745)</f>
        <v/>
      </c>
      <c r="U747">
        <f>SUM(U742:U745)</f>
        <v/>
      </c>
      <c r="V747">
        <f>SUM(V742:V745)</f>
        <v/>
      </c>
      <c r="W747">
        <f>SUM(W742:W745)</f>
        <v/>
      </c>
      <c r="Y747">
        <f>SUM(Y742:Y745)</f>
        <v/>
      </c>
      <c r="Z747">
        <f>SUM(Z742:Z745)</f>
        <v/>
      </c>
      <c r="AA747">
        <f>SUM(AA742:AA745)</f>
        <v/>
      </c>
      <c r="AB747">
        <f>SUM(AB742:AB745)</f>
        <v/>
      </c>
      <c r="AD747">
        <f>SUM(AD742:AD745)</f>
        <v/>
      </c>
      <c r="AE747">
        <f>SUM(AE742:AE745)</f>
        <v/>
      </c>
      <c r="AF747">
        <f>SUM(AF742:AF745)</f>
        <v/>
      </c>
      <c r="AG747">
        <f>SUM(AG742:AG745)</f>
        <v/>
      </c>
      <c r="AI747">
        <f>SUM(AI742:AI745)</f>
        <v/>
      </c>
      <c r="AJ747">
        <f>SUM(AJ742:AJ745)</f>
        <v/>
      </c>
      <c r="AK747">
        <f>SUM(AK742:AK745)</f>
        <v/>
      </c>
      <c r="AL747">
        <f>SUM(AL742:AL745)</f>
        <v/>
      </c>
      <c r="AN747">
        <f>SUM(AN742:AN745)</f>
        <v/>
      </c>
      <c r="AO747">
        <f>SUM(AO742:AO745)</f>
        <v/>
      </c>
      <c r="AP747">
        <f>SUM(AP742:AP745)</f>
        <v/>
      </c>
      <c r="AQ747">
        <f>SUM(AQ742:AQ745)</f>
        <v/>
      </c>
    </row>
    <row r="748">
      <c r="A748" t="inlineStr">
        <is>
          <t>Sum check</t>
        </is>
      </c>
      <c r="F748">
        <f>F746-F747</f>
        <v/>
      </c>
      <c r="G748">
        <f>G746-G747</f>
        <v/>
      </c>
      <c r="H748">
        <f>H746-H747</f>
        <v/>
      </c>
      <c r="J748">
        <f>J746-J747</f>
        <v/>
      </c>
      <c r="K748">
        <f>K746-K747</f>
        <v/>
      </c>
      <c r="L748">
        <f>L746-L747</f>
        <v/>
      </c>
      <c r="M748">
        <f>M746-M747</f>
        <v/>
      </c>
      <c r="O748">
        <f>O746-O747</f>
        <v/>
      </c>
      <c r="P748">
        <f>P746-P747</f>
        <v/>
      </c>
      <c r="Q748">
        <f>Q746-Q747</f>
        <v/>
      </c>
      <c r="R748">
        <f>R746-R747</f>
        <v/>
      </c>
      <c r="T748">
        <f>T746-T747</f>
        <v/>
      </c>
      <c r="U748">
        <f>U746-U747</f>
        <v/>
      </c>
      <c r="V748">
        <f>V746-V747</f>
        <v/>
      </c>
      <c r="W748">
        <f>W746-W747</f>
        <v/>
      </c>
      <c r="Y748">
        <f>Y746-Y747</f>
        <v/>
      </c>
      <c r="Z748">
        <f>Z746-Z747</f>
        <v/>
      </c>
      <c r="AA748">
        <f>AA746-AA747</f>
        <v/>
      </c>
      <c r="AB748">
        <f>AB746-AB747</f>
        <v/>
      </c>
      <c r="AD748">
        <f>AD746-AD747</f>
        <v/>
      </c>
      <c r="AE748">
        <f>AE746-AE747</f>
        <v/>
      </c>
      <c r="AF748">
        <f>AF746-AF747</f>
        <v/>
      </c>
      <c r="AG748">
        <f>AG746-AG747</f>
        <v/>
      </c>
      <c r="AI748">
        <f>AI746-AI747</f>
        <v/>
      </c>
      <c r="AJ748">
        <f>AJ746-AJ747</f>
        <v/>
      </c>
      <c r="AK748">
        <f>AK746-AK747</f>
        <v/>
      </c>
      <c r="AL748">
        <f>AL746-AL747</f>
        <v/>
      </c>
      <c r="AN748">
        <f>AN746-AN747</f>
        <v/>
      </c>
      <c r="AO748">
        <f>AO746-AO747</f>
        <v/>
      </c>
      <c r="AP748">
        <f>AP746-AP747</f>
        <v/>
      </c>
      <c r="AQ748">
        <f>AQ746-AQ747</f>
        <v/>
      </c>
    </row>
    <row r="749">
      <c r="A749" t="inlineStr">
        <is>
          <t>Link check</t>
        </is>
      </c>
      <c r="F749">
        <f>F746-F119</f>
        <v/>
      </c>
      <c r="G749">
        <f>G746-G119</f>
        <v/>
      </c>
      <c r="H749">
        <f>H746-H119</f>
        <v/>
      </c>
      <c r="J749">
        <f>J746-J119</f>
        <v/>
      </c>
      <c r="K749">
        <f>K746-K119</f>
        <v/>
      </c>
      <c r="L749">
        <f>L746-L119</f>
        <v/>
      </c>
      <c r="M749">
        <f>M746-M119</f>
        <v/>
      </c>
      <c r="O749">
        <f>O746-O119</f>
        <v/>
      </c>
      <c r="P749">
        <f>P746-P119</f>
        <v/>
      </c>
      <c r="Q749">
        <f>Q746-Q119</f>
        <v/>
      </c>
      <c r="R749">
        <f>R746-R119</f>
        <v/>
      </c>
      <c r="T749">
        <f>T746-T119</f>
        <v/>
      </c>
      <c r="U749">
        <f>U746-U119</f>
        <v/>
      </c>
      <c r="V749">
        <f>V746-V119</f>
        <v/>
      </c>
      <c r="W749">
        <f>W746-W119</f>
        <v/>
      </c>
      <c r="Y749">
        <f>Y746-Y119</f>
        <v/>
      </c>
      <c r="Z749">
        <f>Z746-Z119</f>
        <v/>
      </c>
      <c r="AA749">
        <f>AA746-AA119</f>
        <v/>
      </c>
      <c r="AB749">
        <f>AB746-AB119</f>
        <v/>
      </c>
      <c r="AD749">
        <f>AD746-AD119</f>
        <v/>
      </c>
      <c r="AE749">
        <f>AE746-AE119</f>
        <v/>
      </c>
      <c r="AF749">
        <f>AF746-AF119</f>
        <v/>
      </c>
      <c r="AG749">
        <f>AG746-AG119</f>
        <v/>
      </c>
      <c r="AI749">
        <f>AI746-AI119</f>
        <v/>
      </c>
      <c r="AJ749">
        <f>AJ746-AJ119</f>
        <v/>
      </c>
      <c r="AK749">
        <f>AK746-AK119</f>
        <v/>
      </c>
      <c r="AL749">
        <f>AL746-AL119</f>
        <v/>
      </c>
      <c r="AN749">
        <f>AN746-AN119</f>
        <v/>
      </c>
      <c r="AO749">
        <f>AO746-AO119</f>
        <v/>
      </c>
      <c r="AP749">
        <f>AP746-AP119</f>
        <v/>
      </c>
      <c r="AQ749">
        <f>AQ746-AQ119</f>
        <v/>
      </c>
    </row>
    <row r="751">
      <c r="A751" t="inlineStr">
        <is>
          <t>Common equity</t>
        </is>
      </c>
    </row>
    <row r="752">
      <c r="A752" t="inlineStr">
        <is>
          <t>North America Brazil and other</t>
        </is>
      </c>
      <c r="C752" t="inlineStr">
        <is>
          <t>Million</t>
        </is>
      </c>
      <c r="D752" t="inlineStr">
        <is>
          <t>QQQQ</t>
        </is>
      </c>
      <c r="F752" t="n">
        <v>1245</v>
      </c>
      <c r="G752" t="n">
        <v>1282</v>
      </c>
      <c r="H752" t="n">
        <v>1275</v>
      </c>
      <c r="I752" t="n">
        <v>1318</v>
      </c>
      <c r="K752" t="n">
        <v>1362</v>
      </c>
      <c r="L752" t="n">
        <v>1373</v>
      </c>
      <c r="M752" t="n">
        <v>1382</v>
      </c>
      <c r="N752" t="n">
        <v>1441</v>
      </c>
      <c r="P752" t="n">
        <v>1473</v>
      </c>
      <c r="Q752" t="n">
        <v>1524</v>
      </c>
      <c r="R752" t="n">
        <v>1606</v>
      </c>
      <c r="S752" t="n">
        <v>1711</v>
      </c>
      <c r="U752" t="n">
        <v>1656</v>
      </c>
      <c r="V752" t="n">
        <v>1677</v>
      </c>
      <c r="W752" t="n">
        <v>1737</v>
      </c>
      <c r="X752" t="n">
        <v>1758</v>
      </c>
      <c r="Z752" t="n">
        <v>1790</v>
      </c>
      <c r="AA752" t="n">
        <v>1828</v>
      </c>
      <c r="AB752" t="n">
        <v>1860</v>
      </c>
      <c r="AC752" t="n">
        <v>2083</v>
      </c>
      <c r="AE752" t="n">
        <v>1956</v>
      </c>
      <c r="AF752" t="n">
        <v>1947</v>
      </c>
      <c r="AG752" t="n">
        <v>1983</v>
      </c>
      <c r="AH752" t="n">
        <v>2119</v>
      </c>
      <c r="AJ752" t="n">
        <v>1750</v>
      </c>
      <c r="AK752" t="n">
        <v>1812</v>
      </c>
      <c r="AL752" t="n">
        <v>1996</v>
      </c>
      <c r="AM752" t="n">
        <v>1892</v>
      </c>
      <c r="AO752" t="n">
        <v>1520</v>
      </c>
      <c r="AP752" t="n">
        <v>1480</v>
      </c>
      <c r="AQ752" t="n">
        <v>1440</v>
      </c>
    </row>
    <row r="753">
      <c r="A753" t="inlineStr">
        <is>
          <t>Brazil (BISA) and other</t>
        </is>
      </c>
      <c r="C753" t="inlineStr">
        <is>
          <t>Million</t>
        </is>
      </c>
      <c r="D753" t="inlineStr">
        <is>
          <t>QQQQ</t>
        </is>
      </c>
      <c r="G753" t="n">
        <v>1122</v>
      </c>
      <c r="H753" t="n">
        <v>929</v>
      </c>
      <c r="I753" t="n">
        <v>903</v>
      </c>
      <c r="K753" t="n">
        <v>1071</v>
      </c>
      <c r="L753" t="n">
        <v>1205</v>
      </c>
      <c r="M753" t="n">
        <v>1317</v>
      </c>
      <c r="N753" t="n">
        <v>1238</v>
      </c>
      <c r="P753" t="n">
        <v>1244</v>
      </c>
      <c r="Q753" t="n">
        <v>1225</v>
      </c>
      <c r="R753" t="n">
        <v>1279</v>
      </c>
      <c r="S753" t="n">
        <v>1204</v>
      </c>
      <c r="U753" t="n">
        <v>1112</v>
      </c>
      <c r="V753" t="n">
        <v>924</v>
      </c>
      <c r="W753" t="n">
        <v>841</v>
      </c>
      <c r="X753" t="n">
        <v>848</v>
      </c>
      <c r="Z753" t="n">
        <v>862</v>
      </c>
      <c r="AA753" t="n">
        <v>867</v>
      </c>
      <c r="AB753" t="n">
        <v>843</v>
      </c>
      <c r="AC753" t="n">
        <v>776</v>
      </c>
      <c r="AE753" t="n">
        <v>619</v>
      </c>
      <c r="AF753" t="n">
        <v>556</v>
      </c>
      <c r="AG753" t="n">
        <v>542</v>
      </c>
      <c r="AH753" t="n">
        <v>611</v>
      </c>
      <c r="AJ753" t="n">
        <v>605</v>
      </c>
      <c r="AK753" t="n">
        <v>640</v>
      </c>
      <c r="AL753" t="n">
        <v>561</v>
      </c>
      <c r="AM753" t="n">
        <v>500</v>
      </c>
      <c r="AO753" t="n">
        <v>640</v>
      </c>
      <c r="AP753" t="n">
        <v>597</v>
      </c>
      <c r="AQ753" t="n">
        <v>609</v>
      </c>
    </row>
    <row r="754">
      <c r="A754" t="inlineStr">
        <is>
          <t>Brazil (BISA)</t>
        </is>
      </c>
      <c r="C754" t="inlineStr">
        <is>
          <t>Million</t>
        </is>
      </c>
      <c r="D754" t="inlineStr">
        <is>
          <t>QQQQ</t>
        </is>
      </c>
      <c r="F754" t="n">
        <v>743</v>
      </c>
    </row>
    <row r="755">
      <c r="A755" t="inlineStr">
        <is>
          <t>Australia and other</t>
        </is>
      </c>
      <c r="C755" t="inlineStr">
        <is>
          <t>Million</t>
        </is>
      </c>
      <c r="D755" t="inlineStr">
        <is>
          <t>QQQQ</t>
        </is>
      </c>
      <c r="F755" t="n">
        <v>155</v>
      </c>
    </row>
    <row r="756">
      <c r="A756" t="inlineStr">
        <is>
          <t>Total</t>
        </is>
      </c>
      <c r="C756" t="inlineStr">
        <is>
          <t>Million</t>
        </is>
      </c>
      <c r="D756" t="inlineStr">
        <is>
          <t>QQQQ</t>
        </is>
      </c>
      <c r="F756" t="n">
        <v>2143</v>
      </c>
      <c r="G756" t="n">
        <v>2404</v>
      </c>
      <c r="H756" t="n">
        <v>2204</v>
      </c>
      <c r="I756" t="n">
        <v>2221</v>
      </c>
      <c r="K756" t="n">
        <v>2433</v>
      </c>
      <c r="L756" t="n">
        <v>2578</v>
      </c>
      <c r="M756" t="n">
        <v>2699</v>
      </c>
      <c r="N756" t="n">
        <v>2679</v>
      </c>
      <c r="P756" t="n">
        <v>2717</v>
      </c>
      <c r="Q756" t="n">
        <v>2749</v>
      </c>
      <c r="R756" t="n">
        <v>2885</v>
      </c>
      <c r="S756" t="n">
        <v>2915</v>
      </c>
      <c r="U756" t="n">
        <v>2768</v>
      </c>
      <c r="V756" t="n">
        <v>2601</v>
      </c>
      <c r="W756" t="n">
        <v>2578</v>
      </c>
      <c r="X756" t="n">
        <v>2606</v>
      </c>
      <c r="Z756" t="n">
        <v>2652</v>
      </c>
      <c r="AA756" t="n">
        <v>2695</v>
      </c>
      <c r="AB756" t="n">
        <v>2703</v>
      </c>
      <c r="AC756" t="n">
        <v>2859</v>
      </c>
      <c r="AE756" t="n">
        <v>2575</v>
      </c>
      <c r="AF756" t="n">
        <v>2503</v>
      </c>
      <c r="AG756" t="n">
        <v>2525</v>
      </c>
      <c r="AH756" t="n">
        <v>2730</v>
      </c>
      <c r="AJ756" t="n">
        <v>2355</v>
      </c>
      <c r="AK756" t="n">
        <v>2452</v>
      </c>
      <c r="AL756" t="n">
        <v>2557</v>
      </c>
      <c r="AM756" t="n">
        <v>2392</v>
      </c>
      <c r="AO756" t="n">
        <v>2160</v>
      </c>
      <c r="AP756" t="n">
        <v>2077</v>
      </c>
      <c r="AQ756" t="n">
        <v>2049</v>
      </c>
    </row>
    <row r="757">
      <c r="A757" t="inlineStr">
        <is>
          <t>Total-c</t>
        </is>
      </c>
      <c r="F757">
        <f>SUM(F752:F755)</f>
        <v/>
      </c>
      <c r="G757">
        <f>SUM(G752:G755)</f>
        <v/>
      </c>
      <c r="H757">
        <f>SUM(H752:H755)</f>
        <v/>
      </c>
      <c r="I757">
        <f>SUM(I752:I755)</f>
        <v/>
      </c>
      <c r="K757">
        <f>SUM(K752:K755)</f>
        <v/>
      </c>
      <c r="L757">
        <f>SUM(L752:L755)</f>
        <v/>
      </c>
      <c r="M757">
        <f>SUM(M752:M755)</f>
        <v/>
      </c>
      <c r="N757">
        <f>SUM(N752:N755)</f>
        <v/>
      </c>
      <c r="P757">
        <f>SUM(P752:P755)</f>
        <v/>
      </c>
      <c r="Q757">
        <f>SUM(Q752:Q755)</f>
        <v/>
      </c>
      <c r="R757">
        <f>SUM(R752:R755)</f>
        <v/>
      </c>
      <c r="S757">
        <f>SUM(S752:S755)</f>
        <v/>
      </c>
      <c r="U757">
        <f>SUM(U752:U755)</f>
        <v/>
      </c>
      <c r="V757">
        <f>SUM(V752:V755)</f>
        <v/>
      </c>
      <c r="W757">
        <f>SUM(W752:W755)</f>
        <v/>
      </c>
      <c r="X757">
        <f>SUM(X752:X755)</f>
        <v/>
      </c>
      <c r="Z757">
        <f>SUM(Z752:Z755)</f>
        <v/>
      </c>
      <c r="AA757">
        <f>SUM(AA752:AA755)</f>
        <v/>
      </c>
      <c r="AB757">
        <f>SUM(AB752:AB755)</f>
        <v/>
      </c>
      <c r="AC757">
        <f>SUM(AC752:AC755)</f>
        <v/>
      </c>
      <c r="AE757">
        <f>SUM(AE752:AE755)</f>
        <v/>
      </c>
      <c r="AF757">
        <f>SUM(AF752:AF755)</f>
        <v/>
      </c>
      <c r="AG757">
        <f>SUM(AG752:AG755)</f>
        <v/>
      </c>
      <c r="AH757">
        <f>SUM(AH752:AH755)</f>
        <v/>
      </c>
      <c r="AJ757">
        <f>SUM(AJ752:AJ755)</f>
        <v/>
      </c>
      <c r="AK757">
        <f>SUM(AK752:AK755)</f>
        <v/>
      </c>
      <c r="AL757">
        <f>SUM(AL752:AL755)</f>
        <v/>
      </c>
      <c r="AM757">
        <f>SUM(AM752:AM755)</f>
        <v/>
      </c>
      <c r="AO757">
        <f>SUM(AO752:AO755)</f>
        <v/>
      </c>
      <c r="AP757">
        <f>SUM(AP752:AP755)</f>
        <v/>
      </c>
      <c r="AQ757">
        <f>SUM(AQ752:AQ755)</f>
        <v/>
      </c>
    </row>
    <row r="758">
      <c r="A758" t="inlineStr">
        <is>
          <t>Sum check</t>
        </is>
      </c>
      <c r="F758">
        <f>F756-F757</f>
        <v/>
      </c>
      <c r="G758">
        <f>G756-G757</f>
        <v/>
      </c>
      <c r="H758">
        <f>H756-H757</f>
        <v/>
      </c>
      <c r="I758">
        <f>I756-I757</f>
        <v/>
      </c>
      <c r="K758">
        <f>K756-K757</f>
        <v/>
      </c>
      <c r="L758">
        <f>L756-L757</f>
        <v/>
      </c>
      <c r="M758">
        <f>M756-M757</f>
        <v/>
      </c>
      <c r="N758">
        <f>N756-N757</f>
        <v/>
      </c>
      <c r="P758">
        <f>P756-P757</f>
        <v/>
      </c>
      <c r="Q758">
        <f>Q756-Q757</f>
        <v/>
      </c>
      <c r="R758">
        <f>R756-R757</f>
        <v/>
      </c>
      <c r="S758">
        <f>S756-S757</f>
        <v/>
      </c>
      <c r="U758">
        <f>U756-U757</f>
        <v/>
      </c>
      <c r="V758">
        <f>V756-V757</f>
        <v/>
      </c>
      <c r="W758">
        <f>W756-W757</f>
        <v/>
      </c>
      <c r="X758">
        <f>X756-X757</f>
        <v/>
      </c>
      <c r="Z758">
        <f>Z756-Z757</f>
        <v/>
      </c>
      <c r="AA758">
        <f>AA756-AA757</f>
        <v/>
      </c>
      <c r="AB758">
        <f>AB756-AB757</f>
        <v/>
      </c>
      <c r="AC758">
        <f>AC756-AC757</f>
        <v/>
      </c>
      <c r="AE758">
        <f>AE756-AE757</f>
        <v/>
      </c>
      <c r="AF758">
        <f>AF756-AF757</f>
        <v/>
      </c>
      <c r="AG758">
        <f>AG756-AG757</f>
        <v/>
      </c>
      <c r="AH758">
        <f>AH756-AH757</f>
        <v/>
      </c>
      <c r="AJ758">
        <f>AJ756-AJ757</f>
        <v/>
      </c>
      <c r="AK758">
        <f>AK756-AK757</f>
        <v/>
      </c>
      <c r="AL758">
        <f>AL756-AL757</f>
        <v/>
      </c>
      <c r="AM758">
        <f>AM756-AM757</f>
        <v/>
      </c>
      <c r="AO758">
        <f>AO756-AO757</f>
        <v/>
      </c>
      <c r="AP758">
        <f>AP756-AP757</f>
        <v/>
      </c>
      <c r="AQ758">
        <f>AQ756-AQ757</f>
        <v/>
      </c>
    </row>
    <row r="759">
      <c r="A759" t="inlineStr">
        <is>
          <t>Link check</t>
        </is>
      </c>
      <c r="F759">
        <f>F756-F168</f>
        <v/>
      </c>
      <c r="G759">
        <f>G756-G168</f>
        <v/>
      </c>
      <c r="H759">
        <f>H756-H168</f>
        <v/>
      </c>
      <c r="I759">
        <f>I756-I168</f>
        <v/>
      </c>
      <c r="K759">
        <f>K756-K168</f>
        <v/>
      </c>
      <c r="L759">
        <f>L756-L168</f>
        <v/>
      </c>
      <c r="M759">
        <f>M756-M168</f>
        <v/>
      </c>
      <c r="N759">
        <f>N756-N168</f>
        <v/>
      </c>
      <c r="P759">
        <f>P756-P168</f>
        <v/>
      </c>
      <c r="Q759">
        <f>Q756-Q168</f>
        <v/>
      </c>
      <c r="R759">
        <f>R756-R168</f>
        <v/>
      </c>
      <c r="S759">
        <f>S756-S168</f>
        <v/>
      </c>
      <c r="U759">
        <f>U756-U168</f>
        <v/>
      </c>
      <c r="V759">
        <f>V756-V168</f>
        <v/>
      </c>
      <c r="W759">
        <f>W756-W168</f>
        <v/>
      </c>
      <c r="X759">
        <f>X756-X168</f>
        <v/>
      </c>
      <c r="Z759">
        <f>Z756-Z168</f>
        <v/>
      </c>
      <c r="AA759">
        <f>AA756-AA168</f>
        <v/>
      </c>
      <c r="AB759">
        <f>AB756-AB168</f>
        <v/>
      </c>
      <c r="AC759">
        <f>AC756-AC168</f>
        <v/>
      </c>
      <c r="AE759">
        <f>AE756-AE168</f>
        <v/>
      </c>
      <c r="AF759">
        <f>AF756-AF168</f>
        <v/>
      </c>
      <c r="AG759">
        <f>AG756-AG168</f>
        <v/>
      </c>
      <c r="AH759">
        <f>AH756-AH168</f>
        <v/>
      </c>
      <c r="AJ759">
        <f>AJ756-AJ168</f>
        <v/>
      </c>
      <c r="AK759">
        <f>AK756-AK168</f>
        <v/>
      </c>
      <c r="AL759">
        <f>AL756-AL168</f>
        <v/>
      </c>
      <c r="AM759">
        <f>AM756-AM168</f>
        <v/>
      </c>
      <c r="AO759">
        <f>AO756-AO168</f>
        <v/>
      </c>
      <c r="AP759">
        <f>AP756-AP168</f>
        <v/>
      </c>
      <c r="AQ759">
        <f>AQ756-AQ168</f>
        <v/>
      </c>
    </row>
    <row r="761">
      <c r="A761" t="inlineStr">
        <is>
          <t>Corporate activities</t>
        </is>
      </c>
    </row>
    <row r="762">
      <c r="A762" t="inlineStr">
        <is>
          <t>Revenues</t>
        </is>
      </c>
    </row>
    <row r="763">
      <c r="A763" t="inlineStr">
        <is>
          <t>Corporate cash and financial assets, net</t>
        </is>
      </c>
      <c r="C763" t="inlineStr">
        <is>
          <t>Million</t>
        </is>
      </c>
      <c r="D763" t="inlineStr">
        <is>
          <t>QQQQ</t>
        </is>
      </c>
      <c r="E763" t="inlineStr">
        <is>
          <t>Yes</t>
        </is>
      </c>
      <c r="K763" t="n">
        <v>52</v>
      </c>
      <c r="L763" t="n">
        <v>62</v>
      </c>
      <c r="M763" t="n">
        <v>32</v>
      </c>
      <c r="O763" t="n">
        <v>230</v>
      </c>
      <c r="P763" t="n">
        <v>49</v>
      </c>
      <c r="Q763" t="n">
        <v>19</v>
      </c>
      <c r="R763" t="n">
        <v>76</v>
      </c>
      <c r="T763" t="n">
        <v>193</v>
      </c>
      <c r="U763" t="n">
        <v>26</v>
      </c>
      <c r="V763" t="n">
        <v>17</v>
      </c>
      <c r="W763" t="n">
        <v>24</v>
      </c>
      <c r="Y763" t="n">
        <v>17</v>
      </c>
      <c r="Z763" t="n">
        <v>90</v>
      </c>
      <c r="AA763" t="n">
        <v>32</v>
      </c>
      <c r="AB763" t="n">
        <v>-44</v>
      </c>
      <c r="AD763" t="n">
        <v>112</v>
      </c>
      <c r="AE763" t="n">
        <v>66</v>
      </c>
      <c r="AF763" t="n">
        <v>81</v>
      </c>
      <c r="AG763" t="n">
        <v>87</v>
      </c>
      <c r="AI763" t="n">
        <v>422</v>
      </c>
      <c r="AJ763" t="n">
        <v>71</v>
      </c>
      <c r="AK763" t="n">
        <v>25</v>
      </c>
      <c r="AL763" t="n">
        <v>-18</v>
      </c>
      <c r="AN763" t="n">
        <v>70</v>
      </c>
      <c r="AO763" t="n">
        <v>39</v>
      </c>
      <c r="AP763" t="n">
        <v>-7</v>
      </c>
      <c r="AQ763" t="n">
        <v>98</v>
      </c>
      <c r="AS763" t="n">
        <v>125</v>
      </c>
    </row>
    <row r="764">
      <c r="A764" t="inlineStr">
        <is>
          <t>Other corporate investments</t>
        </is>
      </c>
      <c r="C764" t="inlineStr">
        <is>
          <t>Million</t>
        </is>
      </c>
      <c r="D764" t="inlineStr">
        <is>
          <t>QQQQ</t>
        </is>
      </c>
      <c r="E764" t="inlineStr">
        <is>
          <t>Yes</t>
        </is>
      </c>
      <c r="K764" t="n">
        <v>0</v>
      </c>
      <c r="L764" t="n">
        <v>2</v>
      </c>
      <c r="M764" t="n">
        <v>1</v>
      </c>
      <c r="O764" t="n">
        <v>5</v>
      </c>
      <c r="Q764" t="n">
        <v>54</v>
      </c>
      <c r="R764" t="n">
        <v>27</v>
      </c>
      <c r="T764" t="n">
        <v>169</v>
      </c>
      <c r="U764" t="n">
        <v>27</v>
      </c>
      <c r="V764" t="n">
        <v>30</v>
      </c>
      <c r="W764" t="n">
        <v>30</v>
      </c>
      <c r="Y764" t="n">
        <v>171</v>
      </c>
      <c r="Z764" t="n">
        <v>128</v>
      </c>
      <c r="AA764" t="n">
        <v>90</v>
      </c>
      <c r="AB764" t="n">
        <v>16</v>
      </c>
      <c r="AD764" t="n">
        <v>347</v>
      </c>
      <c r="AE764" t="n">
        <v>37</v>
      </c>
      <c r="AF764" t="n">
        <v>7</v>
      </c>
      <c r="AG764" t="n">
        <v>110</v>
      </c>
      <c r="AI764" t="n">
        <v>449</v>
      </c>
      <c r="AJ764" t="n">
        <v>15</v>
      </c>
      <c r="AK764" t="n">
        <v>63</v>
      </c>
      <c r="AL764" t="n">
        <v>3</v>
      </c>
      <c r="AN764" t="n">
        <v>81</v>
      </c>
    </row>
    <row r="765">
      <c r="A765" t="inlineStr">
        <is>
          <t>Total</t>
        </is>
      </c>
      <c r="C765" t="inlineStr">
        <is>
          <t>Million</t>
        </is>
      </c>
      <c r="D765" t="inlineStr">
        <is>
          <t>QQQQ</t>
        </is>
      </c>
      <c r="E765" t="inlineStr">
        <is>
          <t>Yes</t>
        </is>
      </c>
      <c r="K765" t="n">
        <v>52</v>
      </c>
      <c r="L765" t="n">
        <v>64</v>
      </c>
      <c r="M765" t="n">
        <v>33</v>
      </c>
      <c r="O765" t="n">
        <v>235</v>
      </c>
      <c r="P765" t="n">
        <v>49</v>
      </c>
      <c r="Q765" t="n">
        <v>73</v>
      </c>
      <c r="R765" t="n">
        <v>103</v>
      </c>
      <c r="T765" t="n">
        <v>362</v>
      </c>
      <c r="U765" t="n">
        <v>53</v>
      </c>
      <c r="V765" t="n">
        <v>47</v>
      </c>
      <c r="W765" t="n">
        <v>54</v>
      </c>
      <c r="Y765" t="n">
        <v>188</v>
      </c>
      <c r="Z765" t="n">
        <v>218</v>
      </c>
      <c r="AA765" t="n">
        <v>122</v>
      </c>
      <c r="AB765" t="n">
        <v>-28</v>
      </c>
      <c r="AD765" t="n">
        <v>459</v>
      </c>
      <c r="AE765" t="n">
        <v>103</v>
      </c>
      <c r="AF765" t="n">
        <v>88</v>
      </c>
      <c r="AG765" t="n">
        <v>197</v>
      </c>
      <c r="AI765" t="n">
        <v>871</v>
      </c>
      <c r="AJ765" t="n">
        <v>85</v>
      </c>
      <c r="AK765" t="n">
        <v>88</v>
      </c>
      <c r="AL765" t="n">
        <v>-15</v>
      </c>
      <c r="AN765" t="n">
        <v>151</v>
      </c>
      <c r="AO765" t="n">
        <v>39</v>
      </c>
      <c r="AP765" t="n">
        <v>-7</v>
      </c>
      <c r="AQ765" t="n">
        <v>98</v>
      </c>
      <c r="AS765" t="n">
        <v>125</v>
      </c>
    </row>
    <row r="766">
      <c r="A766" t="inlineStr">
        <is>
          <t>Total-c</t>
        </is>
      </c>
      <c r="K766">
        <f>SUM(K763:K764)</f>
        <v/>
      </c>
      <c r="L766">
        <f>SUM(L763:L764)</f>
        <v/>
      </c>
      <c r="M766">
        <f>SUM(M763:M764)</f>
        <v/>
      </c>
      <c r="O766">
        <f>SUM(O763:O764)</f>
        <v/>
      </c>
      <c r="P766">
        <f>SUM(P763:P764)</f>
        <v/>
      </c>
      <c r="Q766">
        <f>SUM(Q763:Q764)</f>
        <v/>
      </c>
      <c r="R766">
        <f>SUM(R763:R764)</f>
        <v/>
      </c>
      <c r="T766">
        <f>SUM(T763:T764)</f>
        <v/>
      </c>
      <c r="U766">
        <f>SUM(U763:U764)</f>
        <v/>
      </c>
      <c r="V766">
        <f>SUM(V763:V764)</f>
        <v/>
      </c>
      <c r="W766">
        <f>SUM(W763:W764)</f>
        <v/>
      </c>
      <c r="Y766">
        <f>SUM(Y763:Y764)</f>
        <v/>
      </c>
      <c r="Z766">
        <f>SUM(Z763:Z764)</f>
        <v/>
      </c>
      <c r="AA766">
        <f>SUM(AA763:AA764)</f>
        <v/>
      </c>
      <c r="AB766">
        <f>SUM(AB763:AB764)</f>
        <v/>
      </c>
      <c r="AD766">
        <f>SUM(AD763:AD764)</f>
        <v/>
      </c>
      <c r="AE766">
        <f>SUM(AE763:AE764)</f>
        <v/>
      </c>
      <c r="AF766">
        <f>SUM(AF763:AF764)</f>
        <v/>
      </c>
      <c r="AG766">
        <f>SUM(AG763:AG764)</f>
        <v/>
      </c>
      <c r="AI766">
        <f>SUM(AI763:AI764)</f>
        <v/>
      </c>
      <c r="AJ766">
        <f>SUM(AJ763:AJ764)</f>
        <v/>
      </c>
      <c r="AK766">
        <f>SUM(AK763:AK764)</f>
        <v/>
      </c>
      <c r="AL766">
        <f>SUM(AL763:AL764)</f>
        <v/>
      </c>
      <c r="AN766">
        <f>SUM(AN763:AN764)</f>
        <v/>
      </c>
      <c r="AO766">
        <f>SUM(AO763:AO764)</f>
        <v/>
      </c>
      <c r="AP766">
        <f>SUM(AP763:AP764)</f>
        <v/>
      </c>
      <c r="AQ766">
        <f>SUM(AQ763:AQ764)</f>
        <v/>
      </c>
      <c r="AS766">
        <f>SUM(AS763:AS764)</f>
        <v/>
      </c>
    </row>
    <row r="767">
      <c r="A767" t="inlineStr">
        <is>
          <t>Sum check</t>
        </is>
      </c>
      <c r="K767">
        <f>K765-K766</f>
        <v/>
      </c>
      <c r="L767">
        <f>L765-L766</f>
        <v/>
      </c>
      <c r="M767">
        <f>M765-M766</f>
        <v/>
      </c>
      <c r="O767">
        <f>O765-O766</f>
        <v/>
      </c>
      <c r="P767">
        <f>P765-P766</f>
        <v/>
      </c>
      <c r="Q767">
        <f>Q765-Q766</f>
        <v/>
      </c>
      <c r="R767">
        <f>R765-R766</f>
        <v/>
      </c>
      <c r="T767">
        <f>T765-T766</f>
        <v/>
      </c>
      <c r="U767">
        <f>U765-U766</f>
        <v/>
      </c>
      <c r="V767">
        <f>V765-V766</f>
        <v/>
      </c>
      <c r="W767">
        <f>W765-W766</f>
        <v/>
      </c>
      <c r="Y767">
        <f>Y765-Y766</f>
        <v/>
      </c>
      <c r="Z767">
        <f>Z765-Z766</f>
        <v/>
      </c>
      <c r="AA767">
        <f>AA765-AA766</f>
        <v/>
      </c>
      <c r="AB767">
        <f>AB765-AB766</f>
        <v/>
      </c>
      <c r="AD767">
        <f>AD765-AD766</f>
        <v/>
      </c>
      <c r="AE767">
        <f>AE765-AE766</f>
        <v/>
      </c>
      <c r="AF767">
        <f>AF765-AF766</f>
        <v/>
      </c>
      <c r="AG767">
        <f>AG765-AG766</f>
        <v/>
      </c>
      <c r="AI767">
        <f>AI765-AI766</f>
        <v/>
      </c>
      <c r="AJ767">
        <f>AJ765-AJ766</f>
        <v/>
      </c>
      <c r="AK767">
        <f>AK765-AK766</f>
        <v/>
      </c>
      <c r="AL767">
        <f>AL765-AL766</f>
        <v/>
      </c>
      <c r="AN767">
        <f>AN765-AN766</f>
        <v/>
      </c>
      <c r="AO767">
        <f>AO765-AO766</f>
        <v/>
      </c>
      <c r="AP767">
        <f>AP765-AP766</f>
        <v/>
      </c>
      <c r="AQ767">
        <f>AQ765-AQ766</f>
        <v/>
      </c>
      <c r="AS767">
        <f>AS765-AS766</f>
        <v/>
      </c>
    </row>
    <row r="768">
      <c r="A768" t="inlineStr">
        <is>
          <t>Link check</t>
        </is>
      </c>
      <c r="K768">
        <f>K765-K199</f>
        <v/>
      </c>
      <c r="L768">
        <f>L765-L199</f>
        <v/>
      </c>
      <c r="M768">
        <f>M765-M199</f>
        <v/>
      </c>
      <c r="O768">
        <f>O765-O199</f>
        <v/>
      </c>
      <c r="P768">
        <f>P765-P199</f>
        <v/>
      </c>
      <c r="Q768">
        <f>Q765-Q199</f>
        <v/>
      </c>
      <c r="R768">
        <f>R765-R199</f>
        <v/>
      </c>
      <c r="T768">
        <f>T765-T199</f>
        <v/>
      </c>
      <c r="U768">
        <f>U765-U199</f>
        <v/>
      </c>
      <c r="V768">
        <f>V765-V199</f>
        <v/>
      </c>
      <c r="W768">
        <f>W765-W199</f>
        <v/>
      </c>
      <c r="Y768">
        <f>Y765-Y199</f>
        <v/>
      </c>
      <c r="Z768">
        <f>Z765-Z199</f>
        <v/>
      </c>
      <c r="AA768">
        <f>AA765-AA199</f>
        <v/>
      </c>
      <c r="AB768">
        <f>AB765-AB199</f>
        <v/>
      </c>
      <c r="AD768">
        <f>AD765-AD199</f>
        <v/>
      </c>
      <c r="AE768">
        <f>AE765-AE199</f>
        <v/>
      </c>
      <c r="AF768">
        <f>AF765-AF199</f>
        <v/>
      </c>
      <c r="AG768">
        <f>AG765-AG199</f>
        <v/>
      </c>
      <c r="AI768">
        <f>AI765-AI199</f>
        <v/>
      </c>
      <c r="AJ768">
        <f>AJ765-AJ199</f>
        <v/>
      </c>
      <c r="AK768">
        <f>AK765-AK199</f>
        <v/>
      </c>
      <c r="AL768">
        <f>AL765-AL199</f>
        <v/>
      </c>
      <c r="AN768">
        <f>AN765-AN199</f>
        <v/>
      </c>
      <c r="AO768">
        <f>AO765-AO199</f>
        <v/>
      </c>
      <c r="AP768">
        <f>AP765-AP199</f>
        <v/>
      </c>
      <c r="AQ768">
        <f>AQ765-AQ199</f>
        <v/>
      </c>
      <c r="AS768">
        <f>AS765-AS199</f>
        <v/>
      </c>
    </row>
    <row r="770">
      <c r="A770" t="inlineStr">
        <is>
          <t>FFO</t>
        </is>
      </c>
    </row>
    <row r="771">
      <c r="A771" t="inlineStr">
        <is>
          <t>Corporate cash and financial assets, net</t>
        </is>
      </c>
      <c r="C771" t="inlineStr">
        <is>
          <t>Million</t>
        </is>
      </c>
      <c r="D771" t="inlineStr">
        <is>
          <t>QQQQ</t>
        </is>
      </c>
      <c r="E771" t="inlineStr">
        <is>
          <t>Yes</t>
        </is>
      </c>
      <c r="F771" t="n">
        <v>51</v>
      </c>
      <c r="G771" t="n">
        <v>2</v>
      </c>
      <c r="H771" t="n">
        <v>-17</v>
      </c>
      <c r="J771" t="n">
        <v>30</v>
      </c>
      <c r="K771" t="n">
        <v>34</v>
      </c>
      <c r="L771" t="n">
        <v>27</v>
      </c>
      <c r="M771" t="n">
        <v>8</v>
      </c>
      <c r="O771" t="n">
        <v>151</v>
      </c>
      <c r="P771" t="n">
        <v>14</v>
      </c>
      <c r="Q771" t="n">
        <v>11</v>
      </c>
      <c r="R771" t="n">
        <v>54</v>
      </c>
      <c r="T771" t="n">
        <v>145</v>
      </c>
      <c r="U771" t="n">
        <v>22</v>
      </c>
      <c r="V771" t="n">
        <v>14</v>
      </c>
      <c r="W771" t="n">
        <v>19</v>
      </c>
      <c r="Y771" t="n">
        <v>11</v>
      </c>
      <c r="Z771" t="n">
        <v>98</v>
      </c>
      <c r="AA771" t="n">
        <v>35</v>
      </c>
      <c r="AB771" t="n">
        <v>-32</v>
      </c>
      <c r="AD771" t="n">
        <v>123</v>
      </c>
      <c r="AE771" t="n">
        <v>55</v>
      </c>
      <c r="AF771" t="n">
        <v>79</v>
      </c>
      <c r="AG771" t="n">
        <v>80</v>
      </c>
      <c r="AI771" t="n">
        <v>377</v>
      </c>
      <c r="AJ771" t="n">
        <v>73</v>
      </c>
      <c r="AK771" t="n">
        <v>20</v>
      </c>
      <c r="AL771" t="n">
        <v>-29</v>
      </c>
      <c r="AN771" t="n">
        <v>42</v>
      </c>
      <c r="AO771" t="n">
        <v>25</v>
      </c>
      <c r="AP771" t="n">
        <v>-31</v>
      </c>
      <c r="AQ771" t="n">
        <v>89</v>
      </c>
      <c r="AS771" t="n">
        <v>77</v>
      </c>
      <c r="AT771" t="n">
        <v>-15</v>
      </c>
    </row>
    <row r="772">
      <c r="A772" t="inlineStr">
        <is>
          <t>Corporate borrowings</t>
        </is>
      </c>
      <c r="C772" t="inlineStr">
        <is>
          <t>Million</t>
        </is>
      </c>
      <c r="D772" t="inlineStr">
        <is>
          <t>QQQQ</t>
        </is>
      </c>
      <c r="E772" t="inlineStr">
        <is>
          <t>Yes</t>
        </is>
      </c>
      <c r="F772" t="n">
        <v>-57</v>
      </c>
      <c r="G772" t="n">
        <v>-55</v>
      </c>
      <c r="H772" t="n">
        <v>-56</v>
      </c>
      <c r="J772" t="n">
        <v>-224</v>
      </c>
      <c r="K772" t="n">
        <v>-56</v>
      </c>
      <c r="L772" t="n">
        <v>-60</v>
      </c>
      <c r="M772" t="n">
        <v>-64</v>
      </c>
      <c r="O772" t="n">
        <v>-241</v>
      </c>
      <c r="P772" t="n">
        <v>-62</v>
      </c>
      <c r="Q772" t="n">
        <v>-63</v>
      </c>
      <c r="R772" t="n">
        <v>-66</v>
      </c>
      <c r="T772" t="n">
        <v>-261</v>
      </c>
      <c r="U772" t="n">
        <v>-78</v>
      </c>
      <c r="V772" t="n">
        <v>-80</v>
      </c>
      <c r="W772" t="n">
        <v>-83</v>
      </c>
      <c r="Y772" t="n">
        <v>-323</v>
      </c>
      <c r="Z772" t="n">
        <v>-87</v>
      </c>
      <c r="AA772" t="n">
        <v>-86</v>
      </c>
      <c r="AB772" t="n">
        <v>-87</v>
      </c>
      <c r="AD772" t="n">
        <v>-348</v>
      </c>
      <c r="AE772" t="n">
        <v>-89</v>
      </c>
      <c r="AF772" t="n">
        <v>-95</v>
      </c>
      <c r="AG772" t="n">
        <v>-98</v>
      </c>
      <c r="AI772" t="n">
        <v>-388</v>
      </c>
      <c r="AJ772" t="n">
        <v>-108</v>
      </c>
      <c r="AK772" t="n">
        <v>-106</v>
      </c>
      <c r="AL772" t="n">
        <v>-111</v>
      </c>
      <c r="AN772" t="n">
        <v>-438</v>
      </c>
      <c r="AO772" t="n">
        <v>-117</v>
      </c>
      <c r="AP772" t="n">
        <v>-124</v>
      </c>
      <c r="AQ772" t="n">
        <v>-128</v>
      </c>
      <c r="AS772" t="n">
        <v>-504</v>
      </c>
      <c r="AT772" t="n">
        <v>-136</v>
      </c>
    </row>
    <row r="773">
      <c r="A773" t="inlineStr">
        <is>
          <t>Insurance solutions</t>
        </is>
      </c>
      <c r="C773" t="inlineStr">
        <is>
          <t>Million</t>
        </is>
      </c>
      <c r="D773" t="inlineStr">
        <is>
          <t>QQQQ</t>
        </is>
      </c>
      <c r="E773" t="inlineStr">
        <is>
          <t>Yes</t>
        </is>
      </c>
      <c r="AP773" t="n">
        <v>46</v>
      </c>
      <c r="AQ773" t="n">
        <v>159</v>
      </c>
      <c r="AS773" t="n">
        <v>388</v>
      </c>
      <c r="AT773" t="n">
        <v>145</v>
      </c>
    </row>
    <row r="774">
      <c r="A774" t="inlineStr">
        <is>
          <t>Other corporate investments</t>
        </is>
      </c>
      <c r="C774" t="inlineStr">
        <is>
          <t>Million</t>
        </is>
      </c>
      <c r="D774" t="inlineStr">
        <is>
          <t>QQQQ</t>
        </is>
      </c>
      <c r="E774" t="inlineStr">
        <is>
          <t>Yes</t>
        </is>
      </c>
      <c r="Q774" t="n">
        <v>2</v>
      </c>
      <c r="R774" t="n">
        <v>0</v>
      </c>
      <c r="T774" t="n">
        <v>9</v>
      </c>
      <c r="U774" t="n">
        <v>-1</v>
      </c>
      <c r="V774" t="n">
        <v>3</v>
      </c>
      <c r="W774" t="n">
        <v>1</v>
      </c>
      <c r="Y774" t="n">
        <v>-1</v>
      </c>
      <c r="Z774" t="n">
        <v>3</v>
      </c>
      <c r="AA774" t="n">
        <v>4</v>
      </c>
      <c r="AB774" t="n">
        <v>-5</v>
      </c>
      <c r="AD774" t="n">
        <v>1</v>
      </c>
      <c r="AE774" t="n">
        <v>-3</v>
      </c>
      <c r="AF774" t="n">
        <v>-4</v>
      </c>
      <c r="AG774" t="n">
        <v>-3</v>
      </c>
      <c r="AI774" t="n">
        <v>5</v>
      </c>
      <c r="AJ774" t="n">
        <v>29</v>
      </c>
      <c r="AK774" t="n">
        <v>13</v>
      </c>
      <c r="AL774" t="n">
        <v>22</v>
      </c>
      <c r="AN774" t="n">
        <v>83</v>
      </c>
      <c r="AO774" t="n">
        <v>18</v>
      </c>
      <c r="AP774" t="n">
        <v>2</v>
      </c>
      <c r="AQ774" t="n">
        <v>12</v>
      </c>
      <c r="AS774" t="n">
        <v>30</v>
      </c>
      <c r="AT774" t="n">
        <v>31</v>
      </c>
    </row>
    <row r="775">
      <c r="A775" t="inlineStr">
        <is>
          <t>Corporate costs and taxes/ net working capital</t>
        </is>
      </c>
      <c r="C775" t="inlineStr">
        <is>
          <t>Million</t>
        </is>
      </c>
      <c r="D775" t="inlineStr">
        <is>
          <t>QQQQ</t>
        </is>
      </c>
      <c r="E775" t="inlineStr">
        <is>
          <t>Yes</t>
        </is>
      </c>
      <c r="F775" t="n">
        <v>-30</v>
      </c>
      <c r="G775" t="n">
        <v>-32</v>
      </c>
      <c r="H775" t="n">
        <v>-25</v>
      </c>
      <c r="J775" t="n">
        <v>-116</v>
      </c>
      <c r="K775" t="n">
        <v>-33</v>
      </c>
      <c r="L775" t="n">
        <v>-41</v>
      </c>
      <c r="M775" t="n">
        <v>-29</v>
      </c>
      <c r="O775" t="n">
        <v>-122</v>
      </c>
      <c r="P775" t="n">
        <v>-13</v>
      </c>
      <c r="Q775" t="n">
        <v>3</v>
      </c>
      <c r="R775" t="n">
        <v>-17</v>
      </c>
      <c r="T775" t="n">
        <v>-39</v>
      </c>
      <c r="U775" t="n">
        <v>-37</v>
      </c>
      <c r="V775" t="n">
        <v>-42</v>
      </c>
      <c r="W775" t="n">
        <v>-27</v>
      </c>
      <c r="Y775" t="n">
        <v>-163</v>
      </c>
      <c r="Z775" t="n">
        <v>-37</v>
      </c>
      <c r="AA775" t="n">
        <v>-36</v>
      </c>
      <c r="AB775" t="n">
        <v>-9</v>
      </c>
      <c r="AD775" t="n">
        <v>-135</v>
      </c>
      <c r="AE775" t="n">
        <v>-37</v>
      </c>
      <c r="AF775" t="n">
        <v>-39</v>
      </c>
      <c r="AG775" t="n">
        <v>-37</v>
      </c>
      <c r="AI775" t="n">
        <v>-151</v>
      </c>
      <c r="AJ775" t="n">
        <v>-44</v>
      </c>
      <c r="AK775" t="n">
        <v>-38</v>
      </c>
      <c r="AL775" t="n">
        <v>-33</v>
      </c>
      <c r="AN775" t="n">
        <v>-154</v>
      </c>
      <c r="AO775" t="n">
        <v>-56</v>
      </c>
      <c r="AP775" t="n">
        <v>-50</v>
      </c>
      <c r="AQ775" t="n">
        <v>-45</v>
      </c>
      <c r="AS775" t="n">
        <v>-114</v>
      </c>
      <c r="AT775" t="n">
        <v>-14</v>
      </c>
    </row>
    <row r="776">
      <c r="A776" t="inlineStr">
        <is>
          <t>Realized disposition gains (losses)</t>
        </is>
      </c>
      <c r="C776" t="inlineStr">
        <is>
          <t>Million</t>
        </is>
      </c>
      <c r="D776" t="inlineStr">
        <is>
          <t>QQQQ</t>
        </is>
      </c>
      <c r="E776" t="inlineStr">
        <is>
          <t>Yes</t>
        </is>
      </c>
      <c r="AE776" t="n">
        <v>0</v>
      </c>
      <c r="AF776" t="n">
        <v>0</v>
      </c>
      <c r="AG776" t="n">
        <v>14</v>
      </c>
      <c r="AI776" t="n">
        <v>71</v>
      </c>
      <c r="AJ776" t="n">
        <v>17</v>
      </c>
      <c r="AK776" t="n">
        <v>50</v>
      </c>
      <c r="AL776" t="n">
        <v>0</v>
      </c>
      <c r="AN776" t="n">
        <v>97</v>
      </c>
      <c r="AO776" t="n">
        <v>24</v>
      </c>
      <c r="AP776" t="n">
        <v>29</v>
      </c>
      <c r="AQ776" t="n">
        <v>35</v>
      </c>
      <c r="AS776" t="n">
        <v>88</v>
      </c>
      <c r="AT776" t="n">
        <v>2</v>
      </c>
    </row>
    <row r="777">
      <c r="A777" t="inlineStr">
        <is>
          <t>Total</t>
        </is>
      </c>
      <c r="C777" t="inlineStr">
        <is>
          <t>Million</t>
        </is>
      </c>
      <c r="D777" t="inlineStr">
        <is>
          <t>QQQQ</t>
        </is>
      </c>
      <c r="E777" t="inlineStr">
        <is>
          <t>Yes</t>
        </is>
      </c>
      <c r="F777" t="n">
        <v>-36</v>
      </c>
      <c r="G777" t="n">
        <v>-85</v>
      </c>
      <c r="H777" t="n">
        <v>-98</v>
      </c>
      <c r="J777" t="n">
        <v>-310</v>
      </c>
      <c r="K777" t="n">
        <v>-55</v>
      </c>
      <c r="L777" t="n">
        <v>-74</v>
      </c>
      <c r="M777" t="n">
        <v>-85</v>
      </c>
      <c r="O777" t="n">
        <v>-212</v>
      </c>
      <c r="P777" t="n">
        <v>-61</v>
      </c>
      <c r="Q777" t="n">
        <v>-47</v>
      </c>
      <c r="R777" t="n">
        <v>-29</v>
      </c>
      <c r="T777" t="n">
        <v>-146</v>
      </c>
      <c r="U777" t="n">
        <v>-94</v>
      </c>
      <c r="V777" t="n">
        <v>-105</v>
      </c>
      <c r="W777" t="n">
        <v>-90</v>
      </c>
      <c r="Y777" t="n">
        <v>-476</v>
      </c>
      <c r="Z777" t="n">
        <v>-23</v>
      </c>
      <c r="AA777" t="n">
        <v>-83</v>
      </c>
      <c r="AB777" t="n">
        <v>-133</v>
      </c>
      <c r="AD777" t="n">
        <v>-359</v>
      </c>
      <c r="AE777" t="n">
        <v>-74</v>
      </c>
      <c r="AF777" t="n">
        <v>-59</v>
      </c>
      <c r="AG777" t="n">
        <v>-44</v>
      </c>
      <c r="AI777" t="n">
        <v>-86</v>
      </c>
      <c r="AJ777" t="n">
        <v>-33</v>
      </c>
      <c r="AK777" t="n">
        <v>-61</v>
      </c>
      <c r="AL777" t="n">
        <v>-151</v>
      </c>
      <c r="AN777" t="n">
        <v>-370</v>
      </c>
      <c r="AO777" t="n">
        <v>-106</v>
      </c>
      <c r="AP777" t="n">
        <v>-128</v>
      </c>
      <c r="AQ777" t="n">
        <v>122</v>
      </c>
      <c r="AS777" t="n">
        <v>-35</v>
      </c>
      <c r="AT777" t="n">
        <v>13</v>
      </c>
    </row>
    <row r="778">
      <c r="A778" t="inlineStr">
        <is>
          <t>Total-c</t>
        </is>
      </c>
      <c r="F778">
        <f>SUM(F771:F776)</f>
        <v/>
      </c>
      <c r="G778">
        <f>SUM(G771:G776)</f>
        <v/>
      </c>
      <c r="H778">
        <f>SUM(H771:H776)</f>
        <v/>
      </c>
      <c r="J778">
        <f>SUM(J771:J776)</f>
        <v/>
      </c>
      <c r="K778">
        <f>SUM(K771:K776)</f>
        <v/>
      </c>
      <c r="L778">
        <f>SUM(L771:L776)</f>
        <v/>
      </c>
      <c r="M778">
        <f>SUM(M771:M776)</f>
        <v/>
      </c>
      <c r="O778">
        <f>SUM(O771:O776)</f>
        <v/>
      </c>
      <c r="P778">
        <f>SUM(P771:P776)</f>
        <v/>
      </c>
      <c r="Q778">
        <f>SUM(Q771:Q776)</f>
        <v/>
      </c>
      <c r="R778">
        <f>SUM(R771:R776)</f>
        <v/>
      </c>
      <c r="T778">
        <f>SUM(T771:T776)</f>
        <v/>
      </c>
      <c r="U778">
        <f>SUM(U771:U776)</f>
        <v/>
      </c>
      <c r="V778">
        <f>SUM(V771:V776)</f>
        <v/>
      </c>
      <c r="W778">
        <f>SUM(W771:W776)</f>
        <v/>
      </c>
      <c r="Y778">
        <f>SUM(Y771:Y776)</f>
        <v/>
      </c>
      <c r="Z778">
        <f>SUM(Z771:Z776)</f>
        <v/>
      </c>
      <c r="AA778">
        <f>SUM(AA771:AA776)</f>
        <v/>
      </c>
      <c r="AB778">
        <f>SUM(AB771:AB776)</f>
        <v/>
      </c>
      <c r="AD778">
        <f>SUM(AD771:AD776)</f>
        <v/>
      </c>
      <c r="AE778">
        <f>SUM(AE771:AE776)</f>
        <v/>
      </c>
      <c r="AF778">
        <f>SUM(AF771:AF776)</f>
        <v/>
      </c>
      <c r="AG778">
        <f>SUM(AG771:AG776)</f>
        <v/>
      </c>
      <c r="AI778">
        <f>SUM(AI771:AI776)</f>
        <v/>
      </c>
      <c r="AJ778">
        <f>SUM(AJ771:AJ776)</f>
        <v/>
      </c>
      <c r="AK778">
        <f>SUM(AK771:AK776)</f>
        <v/>
      </c>
      <c r="AL778">
        <f>SUM(AL771:AL776)</f>
        <v/>
      </c>
      <c r="AN778">
        <f>SUM(AN771:AN776)</f>
        <v/>
      </c>
      <c r="AO778">
        <f>SUM(AO771:AO776)</f>
        <v/>
      </c>
      <c r="AP778">
        <f>SUM(AP771:AP776)</f>
        <v/>
      </c>
      <c r="AQ778">
        <f>SUM(AQ771:AQ776)</f>
        <v/>
      </c>
      <c r="AS778">
        <f>SUM(AS771:AS776)</f>
        <v/>
      </c>
      <c r="AT778">
        <f>SUM(AT771:AT776)</f>
        <v/>
      </c>
    </row>
    <row r="779">
      <c r="A779" t="inlineStr">
        <is>
          <t>Sum check</t>
        </is>
      </c>
      <c r="F779">
        <f>F777-F778</f>
        <v/>
      </c>
      <c r="G779">
        <f>G777-G778</f>
        <v/>
      </c>
      <c r="H779">
        <f>H777-H778</f>
        <v/>
      </c>
      <c r="J779">
        <f>J777-J778</f>
        <v/>
      </c>
      <c r="K779">
        <f>K777-K778</f>
        <v/>
      </c>
      <c r="L779">
        <f>L777-L778</f>
        <v/>
      </c>
      <c r="M779">
        <f>M777-M778</f>
        <v/>
      </c>
      <c r="O779">
        <f>O777-O778</f>
        <v/>
      </c>
      <c r="P779">
        <f>P777-P778</f>
        <v/>
      </c>
      <c r="Q779">
        <f>Q777-Q778</f>
        <v/>
      </c>
      <c r="R779">
        <f>R777-R778</f>
        <v/>
      </c>
      <c r="T779">
        <f>T777-T778</f>
        <v/>
      </c>
      <c r="U779">
        <f>U777-U778</f>
        <v/>
      </c>
      <c r="V779">
        <f>V777-V778</f>
        <v/>
      </c>
      <c r="W779">
        <f>W777-W778</f>
        <v/>
      </c>
      <c r="Y779">
        <f>Y777-Y778</f>
        <v/>
      </c>
      <c r="Z779">
        <f>Z777-Z778</f>
        <v/>
      </c>
      <c r="AA779">
        <f>AA777-AA778</f>
        <v/>
      </c>
      <c r="AB779">
        <f>AB777-AB778</f>
        <v/>
      </c>
      <c r="AD779">
        <f>AD777-AD778</f>
        <v/>
      </c>
      <c r="AE779">
        <f>AE777-AE778</f>
        <v/>
      </c>
      <c r="AF779">
        <f>AF777-AF778</f>
        <v/>
      </c>
      <c r="AG779">
        <f>AG777-AG778</f>
        <v/>
      </c>
      <c r="AI779">
        <f>AI777-AI778</f>
        <v/>
      </c>
      <c r="AJ779">
        <f>AJ777-AJ778</f>
        <v/>
      </c>
      <c r="AK779">
        <f>AK777-AK778</f>
        <v/>
      </c>
      <c r="AL779">
        <f>AL777-AL778</f>
        <v/>
      </c>
      <c r="AN779">
        <f>AN777-AN778</f>
        <v/>
      </c>
      <c r="AO779">
        <f>AO777-AO778</f>
        <v/>
      </c>
      <c r="AP779">
        <f>AP777-AP778</f>
        <v/>
      </c>
      <c r="AQ779">
        <f>AQ777-AQ778</f>
        <v/>
      </c>
      <c r="AS779">
        <f>AS777-AS778</f>
        <v/>
      </c>
      <c r="AT779">
        <f>AT777-AT778</f>
        <v/>
      </c>
    </row>
    <row r="780">
      <c r="A780" t="inlineStr">
        <is>
          <t>Link check</t>
        </is>
      </c>
      <c r="F780">
        <f>F777-F207</f>
        <v/>
      </c>
      <c r="G780">
        <f>G777-G207</f>
        <v/>
      </c>
      <c r="H780">
        <f>H777-H207</f>
        <v/>
      </c>
      <c r="J780">
        <f>J777-J207</f>
        <v/>
      </c>
      <c r="K780">
        <f>K777-K207</f>
        <v/>
      </c>
      <c r="L780">
        <f>L777-L207</f>
        <v/>
      </c>
      <c r="M780">
        <f>M777-M207</f>
        <v/>
      </c>
      <c r="O780">
        <f>O777-O207</f>
        <v/>
      </c>
      <c r="P780">
        <f>P777-P207</f>
        <v/>
      </c>
      <c r="Q780">
        <f>Q777-Q207</f>
        <v/>
      </c>
      <c r="R780">
        <f>R777-R207</f>
        <v/>
      </c>
      <c r="T780">
        <f>T777-T207</f>
        <v/>
      </c>
      <c r="U780">
        <f>U777-U207</f>
        <v/>
      </c>
      <c r="V780">
        <f>V777-V207</f>
        <v/>
      </c>
      <c r="W780">
        <f>W777-W207</f>
        <v/>
      </c>
      <c r="Y780">
        <f>Y777-Y207</f>
        <v/>
      </c>
      <c r="Z780">
        <f>Z777-Z207</f>
        <v/>
      </c>
      <c r="AA780">
        <f>AA777-AA207</f>
        <v/>
      </c>
      <c r="AB780">
        <f>AB777-AB207</f>
        <v/>
      </c>
      <c r="AD780">
        <f>AD777-AD207</f>
        <v/>
      </c>
      <c r="AE780">
        <f>AE777-AE207</f>
        <v/>
      </c>
      <c r="AF780">
        <f>AF777-AF207</f>
        <v/>
      </c>
      <c r="AG780">
        <f>AG777-AG207</f>
        <v/>
      </c>
      <c r="AI780">
        <f>AI777-AI207</f>
        <v/>
      </c>
      <c r="AJ780">
        <f>AJ777-AJ207</f>
        <v/>
      </c>
      <c r="AK780">
        <f>AK777-AK207</f>
        <v/>
      </c>
      <c r="AL780">
        <f>AL777-AL207</f>
        <v/>
      </c>
      <c r="AN780">
        <f>AN777-AN207</f>
        <v/>
      </c>
      <c r="AO780">
        <f>AO777-AO207</f>
        <v/>
      </c>
      <c r="AP780">
        <f>AP777-AP207</f>
        <v/>
      </c>
      <c r="AQ780">
        <f>AQ777-AQ207</f>
        <v/>
      </c>
      <c r="AS780">
        <f>AS777-AS207</f>
        <v/>
      </c>
      <c r="AT780">
        <f>AT777-AT207</f>
        <v/>
      </c>
    </row>
    <row r="782">
      <c r="A782" t="inlineStr">
        <is>
          <t>Common equity</t>
        </is>
      </c>
    </row>
    <row r="783">
      <c r="A783" t="inlineStr">
        <is>
          <t>Corporate cash and financial assets, net</t>
        </is>
      </c>
      <c r="C783" t="inlineStr">
        <is>
          <t>Million</t>
        </is>
      </c>
      <c r="D783" t="inlineStr">
        <is>
          <t>QQQQ</t>
        </is>
      </c>
      <c r="F783" t="n">
        <v>919</v>
      </c>
      <c r="G783" t="n">
        <v>805</v>
      </c>
      <c r="H783" t="n">
        <v>1173</v>
      </c>
      <c r="I783" t="n">
        <v>1018</v>
      </c>
      <c r="K783" t="n">
        <v>1440</v>
      </c>
      <c r="L783" t="n">
        <v>1070</v>
      </c>
      <c r="M783" t="n">
        <v>1187</v>
      </c>
      <c r="N783" t="n">
        <v>1207</v>
      </c>
      <c r="P783" t="n">
        <v>1732</v>
      </c>
      <c r="Q783" t="n">
        <v>1341</v>
      </c>
      <c r="R783" t="n">
        <v>1938</v>
      </c>
      <c r="S783" t="n">
        <v>2255</v>
      </c>
      <c r="U783" t="n">
        <v>2889</v>
      </c>
      <c r="V783" t="n">
        <v>3401</v>
      </c>
      <c r="W783" t="n">
        <v>2341</v>
      </c>
      <c r="X783" t="n">
        <v>2275</v>
      </c>
      <c r="Z783" t="n">
        <v>3894</v>
      </c>
      <c r="AA783" t="n">
        <v>4023</v>
      </c>
      <c r="AB783" t="n">
        <v>1641</v>
      </c>
      <c r="AC783" t="n">
        <v>2181</v>
      </c>
      <c r="AE783" t="n">
        <v>1949</v>
      </c>
      <c r="AF783" t="n">
        <v>3229</v>
      </c>
      <c r="AG783" t="n">
        <v>3675</v>
      </c>
      <c r="AH783" t="n">
        <v>4456</v>
      </c>
      <c r="AJ783" t="n">
        <v>6234</v>
      </c>
      <c r="AK783" t="n">
        <v>6199</v>
      </c>
      <c r="AL783" t="n">
        <v>3042</v>
      </c>
      <c r="AM783" t="n">
        <v>3522</v>
      </c>
      <c r="AO783" t="n">
        <v>4107</v>
      </c>
      <c r="AP783" t="n">
        <v>2680</v>
      </c>
      <c r="AQ783" t="n">
        <v>3065</v>
      </c>
      <c r="AR783" t="n">
        <v>477</v>
      </c>
      <c r="AT783" t="n">
        <v>398</v>
      </c>
    </row>
    <row r="784">
      <c r="A784" t="inlineStr">
        <is>
          <t>Corporate borrowings</t>
        </is>
      </c>
      <c r="C784" t="inlineStr">
        <is>
          <t>Million</t>
        </is>
      </c>
      <c r="D784" t="inlineStr">
        <is>
          <t>QQQQ</t>
        </is>
      </c>
      <c r="F784" t="n">
        <v>-4668</v>
      </c>
      <c r="G784" t="n">
        <v>-3826</v>
      </c>
      <c r="H784" t="n">
        <v>-4426</v>
      </c>
      <c r="I784" t="n">
        <v>-3936</v>
      </c>
      <c r="K784" t="n">
        <v>-4329</v>
      </c>
      <c r="L784" t="n">
        <v>-4469</v>
      </c>
      <c r="M784" t="n">
        <v>-4674</v>
      </c>
      <c r="N784" t="n">
        <v>-4500</v>
      </c>
      <c r="P784" t="n">
        <v>-5272</v>
      </c>
      <c r="Q784" t="n">
        <v>-4924</v>
      </c>
      <c r="R784" t="n">
        <v>-5705</v>
      </c>
      <c r="S784" t="n">
        <v>-5659</v>
      </c>
      <c r="U784" t="n">
        <v>-6476</v>
      </c>
      <c r="V784" t="n">
        <v>-6424</v>
      </c>
      <c r="W784" t="n">
        <v>-6661</v>
      </c>
      <c r="X784" t="n">
        <v>-6409</v>
      </c>
      <c r="Z784" t="n">
        <v>-7459</v>
      </c>
      <c r="AA784" t="n">
        <v>-7060</v>
      </c>
      <c r="AB784" t="n">
        <v>-7035</v>
      </c>
      <c r="AC784" t="n">
        <v>-7083</v>
      </c>
      <c r="AE784" t="n">
        <v>-7235</v>
      </c>
      <c r="AF784" t="n">
        <v>-8051</v>
      </c>
      <c r="AG784" t="n">
        <v>-8587</v>
      </c>
      <c r="AH784" t="n">
        <v>-9077</v>
      </c>
      <c r="AJ784" t="n">
        <v>-9102</v>
      </c>
      <c r="AK784" t="n">
        <v>-9145</v>
      </c>
      <c r="AL784" t="n">
        <v>-10309</v>
      </c>
      <c r="AM784" t="n">
        <v>-10875</v>
      </c>
      <c r="AO784" t="n">
        <v>-11154</v>
      </c>
      <c r="AP784" t="n">
        <v>-12054</v>
      </c>
      <c r="AQ784" t="n">
        <v>-11296</v>
      </c>
      <c r="AR784" t="n">
        <v>-11390</v>
      </c>
      <c r="AT784" t="n">
        <v>-12367</v>
      </c>
    </row>
    <row r="785">
      <c r="A785" t="inlineStr">
        <is>
          <t>Preferred equity</t>
        </is>
      </c>
      <c r="C785" t="inlineStr">
        <is>
          <t>Million</t>
        </is>
      </c>
      <c r="D785" t="inlineStr">
        <is>
          <t>QQQQ</t>
        </is>
      </c>
      <c r="F785" t="n">
        <v>-3549</v>
      </c>
      <c r="G785" t="n">
        <v>-3549</v>
      </c>
      <c r="H785" t="n">
        <v>-3549</v>
      </c>
      <c r="I785" t="n">
        <v>-3739</v>
      </c>
      <c r="K785" t="n">
        <v>-3739</v>
      </c>
      <c r="L785" t="n">
        <v>-3734</v>
      </c>
      <c r="M785" t="n">
        <v>-3732</v>
      </c>
      <c r="N785" t="n">
        <v>-3954</v>
      </c>
      <c r="P785" t="n">
        <v>-3950</v>
      </c>
      <c r="Q785" t="n">
        <v>-3949</v>
      </c>
      <c r="R785" t="n">
        <v>-4196</v>
      </c>
      <c r="S785" t="n">
        <v>-4192</v>
      </c>
      <c r="U785" t="n">
        <v>-4192</v>
      </c>
      <c r="V785" t="n">
        <v>-4192</v>
      </c>
      <c r="W785" t="n">
        <v>-4192</v>
      </c>
      <c r="X785" t="n">
        <v>-4168</v>
      </c>
      <c r="Z785" t="n">
        <v>-4149</v>
      </c>
      <c r="AA785" t="n">
        <v>-4146</v>
      </c>
      <c r="AB785" t="n">
        <v>-4145</v>
      </c>
      <c r="AC785" t="n">
        <v>-4145</v>
      </c>
      <c r="AE785" t="n">
        <v>-4145</v>
      </c>
      <c r="AF785" t="n">
        <v>-4145</v>
      </c>
      <c r="AG785" t="n">
        <v>-4145</v>
      </c>
      <c r="AH785" t="n">
        <v>-4375</v>
      </c>
      <c r="AJ785" t="n">
        <v>-4375</v>
      </c>
      <c r="AK785" t="n">
        <v>-4375</v>
      </c>
      <c r="AL785" t="n">
        <v>-4375</v>
      </c>
      <c r="AM785" t="n">
        <v>-4375</v>
      </c>
      <c r="AO785" t="n">
        <v>-4375</v>
      </c>
      <c r="AP785" t="n">
        <v>-4375</v>
      </c>
      <c r="AQ785" t="n">
        <v>-4375</v>
      </c>
      <c r="AR785" t="n">
        <v>-4375</v>
      </c>
      <c r="AT785" t="n">
        <v>-4333</v>
      </c>
    </row>
    <row r="786">
      <c r="A786" t="inlineStr">
        <is>
          <t>Insurance solutions</t>
        </is>
      </c>
      <c r="C786" t="inlineStr">
        <is>
          <t>Million</t>
        </is>
      </c>
      <c r="D786" t="inlineStr">
        <is>
          <t>QQQQ</t>
        </is>
      </c>
      <c r="AP786" t="n">
        <v>3868</v>
      </c>
      <c r="AQ786" t="n">
        <v>3868</v>
      </c>
      <c r="AR786" t="n">
        <v>3996</v>
      </c>
      <c r="AT786" t="n">
        <v>4006</v>
      </c>
    </row>
    <row r="787">
      <c r="A787" t="inlineStr">
        <is>
          <t>Other corporate investments</t>
        </is>
      </c>
      <c r="C787" t="inlineStr">
        <is>
          <t>Million</t>
        </is>
      </c>
      <c r="D787" t="inlineStr">
        <is>
          <t>QQQQ</t>
        </is>
      </c>
      <c r="Q787" t="n">
        <v>33</v>
      </c>
      <c r="R787" t="n">
        <v>41</v>
      </c>
      <c r="S787" t="n">
        <v>41</v>
      </c>
      <c r="U787" t="n">
        <v>39</v>
      </c>
      <c r="V787" t="n">
        <v>32</v>
      </c>
      <c r="W787" t="n">
        <v>42</v>
      </c>
      <c r="X787" t="n">
        <v>43</v>
      </c>
      <c r="Z787" t="n">
        <v>46</v>
      </c>
      <c r="AA787" t="n">
        <v>47</v>
      </c>
      <c r="AB787" t="n">
        <v>668</v>
      </c>
      <c r="AC787" t="n">
        <v>680</v>
      </c>
      <c r="AE787" t="n">
        <v>565</v>
      </c>
      <c r="AF787" t="n">
        <v>643</v>
      </c>
      <c r="AG787" t="n">
        <v>726</v>
      </c>
      <c r="AH787" t="n">
        <v>1268</v>
      </c>
      <c r="AJ787" t="n">
        <v>1536</v>
      </c>
      <c r="AK787" t="n">
        <v>2133</v>
      </c>
      <c r="AL787" t="n">
        <v>2154</v>
      </c>
      <c r="AM787" t="n">
        <v>2087</v>
      </c>
      <c r="AO787" t="n">
        <v>2095</v>
      </c>
      <c r="AP787" t="n">
        <v>1031</v>
      </c>
      <c r="AQ787" t="n">
        <v>424</v>
      </c>
      <c r="AR787" t="n">
        <v>548</v>
      </c>
      <c r="AT787" t="n">
        <v>1136</v>
      </c>
    </row>
    <row r="788">
      <c r="A788" t="inlineStr">
        <is>
          <t>Corporate costs and taxes/ net working capital</t>
        </is>
      </c>
      <c r="C788" t="inlineStr">
        <is>
          <t>Million</t>
        </is>
      </c>
      <c r="D788" t="inlineStr">
        <is>
          <t>QQQQ</t>
        </is>
      </c>
      <c r="F788" t="n">
        <v>372</v>
      </c>
      <c r="G788" t="n">
        <v>568</v>
      </c>
      <c r="H788" t="n">
        <v>644</v>
      </c>
      <c r="I788" t="n">
        <v>606</v>
      </c>
      <c r="K788" t="n">
        <v>116</v>
      </c>
      <c r="L788" t="n">
        <v>-188</v>
      </c>
      <c r="M788" t="n">
        <v>-216</v>
      </c>
      <c r="N788" t="n">
        <v>-373</v>
      </c>
      <c r="P788" t="n">
        <v>-91</v>
      </c>
      <c r="Q788" t="n">
        <v>-191</v>
      </c>
      <c r="R788" t="n">
        <v>-97</v>
      </c>
      <c r="S788" t="n">
        <v>-338</v>
      </c>
      <c r="U788" t="n">
        <v>352</v>
      </c>
      <c r="V788" t="n">
        <v>168</v>
      </c>
      <c r="W788" t="n">
        <v>107</v>
      </c>
      <c r="X788" t="n">
        <v>1081</v>
      </c>
      <c r="Z788" t="n">
        <v>1035</v>
      </c>
      <c r="AA788" t="n">
        <v>826</v>
      </c>
      <c r="AB788" t="n">
        <v>924</v>
      </c>
      <c r="AC788" t="n">
        <v>470</v>
      </c>
      <c r="AE788" t="n">
        <v>732</v>
      </c>
      <c r="AF788" t="n">
        <v>743</v>
      </c>
      <c r="AG788" t="n">
        <v>895</v>
      </c>
      <c r="AH788" t="n">
        <v>742</v>
      </c>
      <c r="AJ788" t="n">
        <v>829</v>
      </c>
      <c r="AK788" t="n">
        <v>483</v>
      </c>
      <c r="AL788" t="n">
        <v>787</v>
      </c>
      <c r="AM788" t="n">
        <v>699</v>
      </c>
      <c r="AO788" t="n">
        <v>1128</v>
      </c>
      <c r="AP788" t="n">
        <v>679</v>
      </c>
      <c r="AQ788" t="n">
        <v>496</v>
      </c>
      <c r="AR788" t="n">
        <v>-944</v>
      </c>
      <c r="AT788" t="n">
        <v>-747</v>
      </c>
    </row>
    <row r="789">
      <c r="A789" t="inlineStr">
        <is>
          <t>Total</t>
        </is>
      </c>
      <c r="C789" t="inlineStr">
        <is>
          <t>Million</t>
        </is>
      </c>
      <c r="D789" t="inlineStr">
        <is>
          <t>QQQQ</t>
        </is>
      </c>
      <c r="F789" t="n">
        <v>-6926</v>
      </c>
      <c r="G789" t="n">
        <v>-6002</v>
      </c>
      <c r="H789" t="n">
        <v>-6158</v>
      </c>
      <c r="I789" t="n">
        <v>-6051</v>
      </c>
      <c r="K789" t="n">
        <v>-6512</v>
      </c>
      <c r="L789" t="n">
        <v>-7321</v>
      </c>
      <c r="M789" t="n">
        <v>-7435</v>
      </c>
      <c r="N789" t="n">
        <v>-7620</v>
      </c>
      <c r="P789" t="n">
        <v>-7581</v>
      </c>
      <c r="Q789" t="n">
        <v>-7690</v>
      </c>
      <c r="R789" t="n">
        <v>-8019</v>
      </c>
      <c r="S789" t="n">
        <v>-7893</v>
      </c>
      <c r="U789" t="n">
        <v>-7388</v>
      </c>
      <c r="V789" t="n">
        <v>-7015</v>
      </c>
      <c r="W789" t="n">
        <v>-8363</v>
      </c>
      <c r="X789" t="n">
        <v>-7178</v>
      </c>
      <c r="Z789" t="n">
        <v>-6633</v>
      </c>
      <c r="AA789" t="n">
        <v>-6310</v>
      </c>
      <c r="AB789" t="n">
        <v>-7947</v>
      </c>
      <c r="AC789" t="n">
        <v>-7897</v>
      </c>
      <c r="AE789" t="n">
        <v>-8134</v>
      </c>
      <c r="AF789" t="n">
        <v>-7581</v>
      </c>
      <c r="AG789" t="n">
        <v>-7436</v>
      </c>
      <c r="AH789" t="n">
        <v>-6986</v>
      </c>
      <c r="AJ789" t="n">
        <v>-4878</v>
      </c>
      <c r="AK789" t="n">
        <v>-4705</v>
      </c>
      <c r="AL789" t="n">
        <v>-8701</v>
      </c>
      <c r="AM789" t="n">
        <v>-8942</v>
      </c>
      <c r="AO789" t="n">
        <v>-8199</v>
      </c>
      <c r="AP789" t="n">
        <v>-8171</v>
      </c>
      <c r="AQ789" t="n">
        <v>-7818</v>
      </c>
      <c r="AR789" t="n">
        <v>-11688</v>
      </c>
      <c r="AT789" t="n">
        <v>-11907</v>
      </c>
    </row>
    <row r="790">
      <c r="A790" t="inlineStr">
        <is>
          <t>Total-c</t>
        </is>
      </c>
      <c r="F790">
        <f>SUM(F783:F788)</f>
        <v/>
      </c>
      <c r="G790">
        <f>SUM(G783:G788)</f>
        <v/>
      </c>
      <c r="H790">
        <f>SUM(H783:H788)</f>
        <v/>
      </c>
      <c r="I790">
        <f>SUM(I783:I788)</f>
        <v/>
      </c>
      <c r="K790">
        <f>SUM(K783:K788)</f>
        <v/>
      </c>
      <c r="L790">
        <f>SUM(L783:L788)</f>
        <v/>
      </c>
      <c r="M790">
        <f>SUM(M783:M788)</f>
        <v/>
      </c>
      <c r="N790">
        <f>SUM(N783:N788)</f>
        <v/>
      </c>
      <c r="P790">
        <f>SUM(P783:P788)</f>
        <v/>
      </c>
      <c r="Q790">
        <f>SUM(Q783:Q788)</f>
        <v/>
      </c>
      <c r="R790">
        <f>SUM(R783:R788)</f>
        <v/>
      </c>
      <c r="S790">
        <f>SUM(S783:S788)</f>
        <v/>
      </c>
      <c r="U790">
        <f>SUM(U783:U788)</f>
        <v/>
      </c>
      <c r="V790">
        <f>SUM(V783:V788)</f>
        <v/>
      </c>
      <c r="W790">
        <f>SUM(W783:W788)</f>
        <v/>
      </c>
      <c r="X790">
        <f>SUM(X783:X788)</f>
        <v/>
      </c>
      <c r="Z790">
        <f>SUM(Z783:Z788)</f>
        <v/>
      </c>
      <c r="AA790">
        <f>SUM(AA783:AA788)</f>
        <v/>
      </c>
      <c r="AB790">
        <f>SUM(AB783:AB788)</f>
        <v/>
      </c>
      <c r="AC790">
        <f>SUM(AC783:AC788)</f>
        <v/>
      </c>
      <c r="AE790">
        <f>SUM(AE783:AE788)</f>
        <v/>
      </c>
      <c r="AF790">
        <f>SUM(AF783:AF788)</f>
        <v/>
      </c>
      <c r="AG790">
        <f>SUM(AG783:AG788)</f>
        <v/>
      </c>
      <c r="AH790">
        <f>SUM(AH783:AH788)</f>
        <v/>
      </c>
      <c r="AJ790">
        <f>SUM(AJ783:AJ788)</f>
        <v/>
      </c>
      <c r="AK790">
        <f>SUM(AK783:AK788)</f>
        <v/>
      </c>
      <c r="AL790">
        <f>SUM(AL783:AL788)</f>
        <v/>
      </c>
      <c r="AM790">
        <f>SUM(AM783:AM788)</f>
        <v/>
      </c>
      <c r="AO790">
        <f>SUM(AO783:AO788)</f>
        <v/>
      </c>
      <c r="AP790">
        <f>SUM(AP783:AP788)</f>
        <v/>
      </c>
      <c r="AQ790">
        <f>SUM(AQ783:AQ788)</f>
        <v/>
      </c>
      <c r="AR790">
        <f>SUM(AR783:AR788)</f>
        <v/>
      </c>
      <c r="AT790">
        <f>SUM(AT783:AT788)</f>
        <v/>
      </c>
    </row>
    <row r="791">
      <c r="A791" t="inlineStr">
        <is>
          <t>Sum check</t>
        </is>
      </c>
      <c r="F791">
        <f>F789-F790</f>
        <v/>
      </c>
      <c r="G791">
        <f>G789-G790</f>
        <v/>
      </c>
      <c r="H791">
        <f>H789-H790</f>
        <v/>
      </c>
      <c r="I791">
        <f>I789-I790</f>
        <v/>
      </c>
      <c r="K791">
        <f>K789-K790</f>
        <v/>
      </c>
      <c r="L791">
        <f>L789-L790</f>
        <v/>
      </c>
      <c r="M791">
        <f>M789-M790</f>
        <v/>
      </c>
      <c r="N791">
        <f>N789-N790</f>
        <v/>
      </c>
      <c r="P791">
        <f>P789-P790</f>
        <v/>
      </c>
      <c r="Q791">
        <f>Q789-Q790</f>
        <v/>
      </c>
      <c r="R791">
        <f>R789-R790</f>
        <v/>
      </c>
      <c r="S791">
        <f>S789-S790</f>
        <v/>
      </c>
      <c r="U791">
        <f>U789-U790</f>
        <v/>
      </c>
      <c r="V791">
        <f>V789-V790</f>
        <v/>
      </c>
      <c r="W791">
        <f>W789-W790</f>
        <v/>
      </c>
      <c r="X791">
        <f>X789-X790</f>
        <v/>
      </c>
      <c r="Z791">
        <f>Z789-Z790</f>
        <v/>
      </c>
      <c r="AA791">
        <f>AA789-AA790</f>
        <v/>
      </c>
      <c r="AB791">
        <f>AB789-AB790</f>
        <v/>
      </c>
      <c r="AC791">
        <f>AC789-AC790</f>
        <v/>
      </c>
      <c r="AE791">
        <f>AE789-AE790</f>
        <v/>
      </c>
      <c r="AF791">
        <f>AF789-AF790</f>
        <v/>
      </c>
      <c r="AG791">
        <f>AG789-AG790</f>
        <v/>
      </c>
      <c r="AH791">
        <f>AH789-AH790</f>
        <v/>
      </c>
      <c r="AJ791">
        <f>AJ789-AJ790</f>
        <v/>
      </c>
      <c r="AK791">
        <f>AK789-AK790</f>
        <v/>
      </c>
      <c r="AL791">
        <f>AL789-AL790</f>
        <v/>
      </c>
      <c r="AM791">
        <f>AM789-AM790</f>
        <v/>
      </c>
      <c r="AO791">
        <f>AO789-AO790</f>
        <v/>
      </c>
      <c r="AP791">
        <f>AP789-AP790</f>
        <v/>
      </c>
      <c r="AQ791">
        <f>AQ789-AQ790</f>
        <v/>
      </c>
      <c r="AR791">
        <f>AR789-AR790</f>
        <v/>
      </c>
      <c r="AT791">
        <f>AT789-AT790</f>
        <v/>
      </c>
    </row>
    <row r="792">
      <c r="A792" t="inlineStr">
        <is>
          <t>Link check</t>
        </is>
      </c>
      <c r="F792">
        <f>F789-F170</f>
        <v/>
      </c>
      <c r="G792">
        <f>G789-G170</f>
        <v/>
      </c>
      <c r="H792">
        <f>H789-H170</f>
        <v/>
      </c>
      <c r="I792">
        <f>I789-I170</f>
        <v/>
      </c>
      <c r="K792">
        <f>K789-K170</f>
        <v/>
      </c>
      <c r="L792">
        <f>L789-L170</f>
        <v/>
      </c>
      <c r="M792">
        <f>M789-M170</f>
        <v/>
      </c>
      <c r="N792">
        <f>N789-N170</f>
        <v/>
      </c>
      <c r="P792">
        <f>P789-P170</f>
        <v/>
      </c>
      <c r="Q792">
        <f>Q789-Q170</f>
        <v/>
      </c>
      <c r="R792">
        <f>R789-R170</f>
        <v/>
      </c>
      <c r="S792">
        <f>S789-S170</f>
        <v/>
      </c>
      <c r="U792">
        <f>U789-U170</f>
        <v/>
      </c>
      <c r="V792">
        <f>V789-V170</f>
        <v/>
      </c>
      <c r="W792">
        <f>W789-W170</f>
        <v/>
      </c>
      <c r="X792">
        <f>X789-X170</f>
        <v/>
      </c>
      <c r="Z792">
        <f>Z789-Z170</f>
        <v/>
      </c>
      <c r="AA792">
        <f>AA789-AA170</f>
        <v/>
      </c>
      <c r="AB792">
        <f>AB789-AB170</f>
        <v/>
      </c>
      <c r="AC792">
        <f>AC789-AC170</f>
        <v/>
      </c>
      <c r="AE792">
        <f>AE789-AE170</f>
        <v/>
      </c>
      <c r="AF792">
        <f>AF789-AF170</f>
        <v/>
      </c>
      <c r="AG792">
        <f>AG789-AG170</f>
        <v/>
      </c>
      <c r="AH792">
        <f>AH789-AH170</f>
        <v/>
      </c>
      <c r="AJ792">
        <f>AJ789-AJ170</f>
        <v/>
      </c>
      <c r="AK792">
        <f>AK789-AK170</f>
        <v/>
      </c>
      <c r="AL792">
        <f>AL789-AL170</f>
        <v/>
      </c>
      <c r="AM792">
        <f>AM789-AM170</f>
        <v/>
      </c>
      <c r="AO792">
        <f>AO789-AO170</f>
        <v/>
      </c>
      <c r="AP792">
        <f>AP789-AP170</f>
        <v/>
      </c>
      <c r="AQ792">
        <f>AQ789-AQ170</f>
        <v/>
      </c>
      <c r="AR792">
        <f>AR789-AR170</f>
        <v/>
      </c>
      <c r="AT792">
        <f>AT789-AT170</f>
        <v/>
      </c>
    </row>
    <row r="794">
      <c r="A794" t="inlineStr">
        <is>
          <t>Renewable power and transition</t>
        </is>
      </c>
    </row>
    <row r="795">
      <c r="A795" t="inlineStr">
        <is>
          <t>IFRS</t>
        </is>
      </c>
    </row>
    <row r="796">
      <c r="A796" t="inlineStr">
        <is>
          <t>BEP</t>
        </is>
      </c>
      <c r="C796" t="inlineStr">
        <is>
          <t>Million</t>
        </is>
      </c>
      <c r="D796" t="inlineStr">
        <is>
          <t>QQQQ</t>
        </is>
      </c>
      <c r="AR796" t="n">
        <v>9608</v>
      </c>
      <c r="AT796" t="n">
        <v>9465</v>
      </c>
    </row>
    <row r="797">
      <c r="A797" t="inlineStr">
        <is>
          <t>Non-controlling interests</t>
        </is>
      </c>
      <c r="C797" t="inlineStr">
        <is>
          <t>Million</t>
        </is>
      </c>
      <c r="D797" t="inlineStr">
        <is>
          <t>QQQQ</t>
        </is>
      </c>
      <c r="AR797" t="n">
        <v>-4973</v>
      </c>
      <c r="AT797" t="n">
        <v>-4904</v>
      </c>
    </row>
    <row r="798">
      <c r="A798" t="inlineStr">
        <is>
          <t>Brookfields interest</t>
        </is>
      </c>
      <c r="C798" t="inlineStr">
        <is>
          <t>Million</t>
        </is>
      </c>
      <c r="D798" t="inlineStr">
        <is>
          <t>QQQQ</t>
        </is>
      </c>
      <c r="AR798" t="n">
        <v>4635</v>
      </c>
      <c r="AT798" t="n">
        <v>4561</v>
      </c>
    </row>
    <row r="799">
      <c r="A799" t="inlineStr">
        <is>
          <t>Brookfields interest-c</t>
        </is>
      </c>
      <c r="AR799">
        <f>SUM(AR796:AR797)</f>
        <v/>
      </c>
      <c r="AT799">
        <f>SUM(AT796:AT797)</f>
        <v/>
      </c>
    </row>
    <row r="800">
      <c r="A800" t="inlineStr">
        <is>
          <t>Sum check</t>
        </is>
      </c>
      <c r="AR800">
        <f>AR798-AR799</f>
        <v/>
      </c>
      <c r="AT800">
        <f>AT798-AT799</f>
        <v/>
      </c>
    </row>
    <row r="802">
      <c r="A802" t="inlineStr">
        <is>
          <t>Energy contracts</t>
        </is>
      </c>
      <c r="C802" t="inlineStr">
        <is>
          <t>Million</t>
        </is>
      </c>
      <c r="D802" t="inlineStr">
        <is>
          <t>QQQQ</t>
        </is>
      </c>
      <c r="AR802" t="n">
        <v>639</v>
      </c>
      <c r="AT802" t="n">
        <v>754</v>
      </c>
    </row>
    <row r="803">
      <c r="A803" t="inlineStr">
        <is>
          <t>Capital</t>
        </is>
      </c>
      <c r="C803" t="inlineStr">
        <is>
          <t>Million</t>
        </is>
      </c>
      <c r="D803" t="inlineStr">
        <is>
          <t>QQQQ</t>
        </is>
      </c>
      <c r="AR803" t="n">
        <v>5274</v>
      </c>
      <c r="AT803" t="n">
        <v>5315</v>
      </c>
    </row>
    <row r="804">
      <c r="A804" t="inlineStr">
        <is>
          <t>Capital-c</t>
        </is>
      </c>
      <c r="AR804">
        <f>SUM(AR798,AR802)</f>
        <v/>
      </c>
      <c r="AT804">
        <f>SUM(AT798,AT802)</f>
        <v/>
      </c>
    </row>
    <row r="805">
      <c r="A805" t="inlineStr">
        <is>
          <t>Sum check</t>
        </is>
      </c>
      <c r="AR805">
        <f>AR803-AR804</f>
        <v/>
      </c>
      <c r="AT805">
        <f>AT803-AT804</f>
        <v/>
      </c>
    </row>
    <row r="807">
      <c r="A807" t="inlineStr">
        <is>
          <t>Operating FFO</t>
        </is>
      </c>
    </row>
    <row r="808">
      <c r="A808" t="inlineStr">
        <is>
          <t>BEP</t>
        </is>
      </c>
      <c r="C808" t="inlineStr">
        <is>
          <t>Million</t>
        </is>
      </c>
      <c r="D808" t="inlineStr">
        <is>
          <t>QQQQ</t>
        </is>
      </c>
      <c r="AO808" t="n">
        <v>243</v>
      </c>
      <c r="AT808" t="n">
        <v>275</v>
      </c>
    </row>
    <row r="809">
      <c r="A809" t="inlineStr">
        <is>
          <t>Incentive distributions</t>
        </is>
      </c>
      <c r="C809" t="inlineStr">
        <is>
          <t>Million</t>
        </is>
      </c>
      <c r="D809" t="inlineStr">
        <is>
          <t>QQQQ</t>
        </is>
      </c>
      <c r="AO809" t="n">
        <v>-24</v>
      </c>
      <c r="AT809" t="n">
        <v>-27</v>
      </c>
    </row>
    <row r="810">
      <c r="A810" t="inlineStr">
        <is>
          <t>Non-controlling interests</t>
        </is>
      </c>
      <c r="C810" t="inlineStr">
        <is>
          <t>Million</t>
        </is>
      </c>
      <c r="D810" t="inlineStr">
        <is>
          <t>QQQQ</t>
        </is>
      </c>
      <c r="AO810" t="n">
        <v>-113</v>
      </c>
      <c r="AT810" t="n">
        <v>-130</v>
      </c>
    </row>
    <row r="811">
      <c r="A811" t="inlineStr">
        <is>
          <t>Segment reallocation and other</t>
        </is>
      </c>
      <c r="C811" t="inlineStr">
        <is>
          <t>Million</t>
        </is>
      </c>
      <c r="D811" t="inlineStr">
        <is>
          <t>QQQQ</t>
        </is>
      </c>
      <c r="AO811" t="n">
        <v>-5</v>
      </c>
      <c r="AT811" t="n">
        <v>1</v>
      </c>
    </row>
    <row r="812">
      <c r="A812" t="inlineStr">
        <is>
          <t>Brookfields interest</t>
        </is>
      </c>
      <c r="C812" t="inlineStr">
        <is>
          <t>Million</t>
        </is>
      </c>
      <c r="D812" t="inlineStr">
        <is>
          <t>QQQQ</t>
        </is>
      </c>
      <c r="AO812" t="n">
        <v>101</v>
      </c>
      <c r="AT812" t="n">
        <v>119</v>
      </c>
    </row>
    <row r="813">
      <c r="A813" t="inlineStr">
        <is>
          <t>Brookfields interest-c</t>
        </is>
      </c>
      <c r="AO813">
        <f>SUM(AO808:AO811)</f>
        <v/>
      </c>
      <c r="AT813">
        <f>SUM(AT808:AT811)</f>
        <v/>
      </c>
    </row>
    <row r="814">
      <c r="A814" t="inlineStr">
        <is>
          <t>Sum check</t>
        </is>
      </c>
      <c r="AO814">
        <f>AO812-AO813</f>
        <v/>
      </c>
      <c r="AT814">
        <f>AT812-AT813</f>
        <v/>
      </c>
    </row>
    <row r="816">
      <c r="A816" t="inlineStr">
        <is>
          <t>Energy contracts</t>
        </is>
      </c>
      <c r="C816" t="inlineStr">
        <is>
          <t>Million</t>
        </is>
      </c>
      <c r="D816" t="inlineStr">
        <is>
          <t>QQQQ</t>
        </is>
      </c>
      <c r="AO816" t="n">
        <v>-36</v>
      </c>
      <c r="AT816" t="n">
        <v>-35</v>
      </c>
    </row>
    <row r="817">
      <c r="A817" t="inlineStr">
        <is>
          <t>Operating FFO</t>
        </is>
      </c>
      <c r="C817" t="inlineStr">
        <is>
          <t>Million</t>
        </is>
      </c>
      <c r="D817" t="inlineStr">
        <is>
          <t>QQQQ</t>
        </is>
      </c>
      <c r="AO817" t="n">
        <v>65</v>
      </c>
      <c r="AT817" t="n">
        <v>84</v>
      </c>
    </row>
    <row r="818">
      <c r="A818" t="inlineStr">
        <is>
          <t>Operating FFO-c</t>
        </is>
      </c>
      <c r="AO818">
        <f>SUM(AO812,AO816)</f>
        <v/>
      </c>
      <c r="AT818">
        <f>SUM(AT812,AT816)</f>
        <v/>
      </c>
    </row>
    <row r="819">
      <c r="A819" t="inlineStr">
        <is>
          <t>Sum check</t>
        </is>
      </c>
      <c r="AO819">
        <f>AO817-AO818</f>
        <v/>
      </c>
      <c r="AT819">
        <f>AT817-AT818</f>
        <v/>
      </c>
    </row>
    <row r="821">
      <c r="A821" t="inlineStr">
        <is>
          <t>Cash distributions received</t>
        </is>
      </c>
      <c r="C821" t="inlineStr">
        <is>
          <t>Million</t>
        </is>
      </c>
      <c r="D821" t="inlineStr">
        <is>
          <t>QQQQ</t>
        </is>
      </c>
      <c r="AO821" t="n">
        <v>64</v>
      </c>
      <c r="AT821" t="n">
        <v>70</v>
      </c>
    </row>
    <row r="823">
      <c r="A823" t="inlineStr">
        <is>
          <t xml:space="preserve">Infrastructure </t>
        </is>
      </c>
    </row>
    <row r="824">
      <c r="A824" t="inlineStr">
        <is>
          <t>IFRS</t>
        </is>
      </c>
    </row>
    <row r="825">
      <c r="A825" t="inlineStr">
        <is>
          <t>BIP</t>
        </is>
      </c>
      <c r="C825" t="inlineStr">
        <is>
          <t>Million</t>
        </is>
      </c>
      <c r="D825" t="inlineStr">
        <is>
          <t>QQQQ</t>
        </is>
      </c>
      <c r="AR825" t="n">
        <v>9023</v>
      </c>
      <c r="AT825" t="n">
        <v>8579</v>
      </c>
    </row>
    <row r="826">
      <c r="A826" t="inlineStr">
        <is>
          <t>Non-controlling interests</t>
        </is>
      </c>
      <c r="C826" t="inlineStr">
        <is>
          <t>Million</t>
        </is>
      </c>
      <c r="D826" t="inlineStr">
        <is>
          <t>QQQQ</t>
        </is>
      </c>
      <c r="AR826" t="n">
        <v>-6499</v>
      </c>
      <c r="AT826" t="n">
        <v>-6118</v>
      </c>
    </row>
    <row r="827">
      <c r="A827" t="inlineStr">
        <is>
          <t>Brookfields interest</t>
        </is>
      </c>
      <c r="C827" t="inlineStr">
        <is>
          <t>Million</t>
        </is>
      </c>
      <c r="D827" t="inlineStr">
        <is>
          <t>QQQQ</t>
        </is>
      </c>
      <c r="AR827" t="n">
        <v>2524</v>
      </c>
      <c r="AT827" t="n">
        <v>2461</v>
      </c>
    </row>
    <row r="828">
      <c r="A828" t="inlineStr">
        <is>
          <t>Brookfields interest-c</t>
        </is>
      </c>
      <c r="AR828">
        <f>SUM(AR825:AR826)</f>
        <v/>
      </c>
      <c r="AT828">
        <f>SUM(AT825:AT826)</f>
        <v/>
      </c>
    </row>
    <row r="829">
      <c r="A829" t="inlineStr">
        <is>
          <t>Sum check</t>
        </is>
      </c>
      <c r="AR829">
        <f>AR827-AR828</f>
        <v/>
      </c>
      <c r="AT829">
        <f>AT827-AT828</f>
        <v/>
      </c>
    </row>
    <row r="831">
      <c r="A831" t="inlineStr">
        <is>
          <t>Other investments</t>
        </is>
      </c>
      <c r="C831" t="inlineStr">
        <is>
          <t>Million</t>
        </is>
      </c>
      <c r="D831" t="inlineStr">
        <is>
          <t>QQQQ</t>
        </is>
      </c>
      <c r="AR831" t="n">
        <v>260</v>
      </c>
      <c r="AT831" t="n">
        <v>188</v>
      </c>
    </row>
    <row r="832">
      <c r="A832" t="inlineStr">
        <is>
          <t>Capital</t>
        </is>
      </c>
      <c r="C832" t="inlineStr">
        <is>
          <t>Million</t>
        </is>
      </c>
      <c r="D832" t="inlineStr">
        <is>
          <t>QQQQ</t>
        </is>
      </c>
      <c r="AR832" t="n">
        <v>2784</v>
      </c>
      <c r="AT832" t="n">
        <v>2649</v>
      </c>
    </row>
    <row r="833">
      <c r="A833" t="inlineStr">
        <is>
          <t>Capital-c</t>
        </is>
      </c>
      <c r="AR833">
        <f>SUM(AR827,AR831)</f>
        <v/>
      </c>
      <c r="AT833">
        <f>SUM(AT827,AT831)</f>
        <v/>
      </c>
    </row>
    <row r="834">
      <c r="A834" t="inlineStr">
        <is>
          <t>Sum check</t>
        </is>
      </c>
      <c r="AR834">
        <f>AR832-AR833</f>
        <v/>
      </c>
      <c r="AT834">
        <f>AT832-AT833</f>
        <v/>
      </c>
    </row>
    <row r="836">
      <c r="A836" t="inlineStr">
        <is>
          <t>Operating FFO</t>
        </is>
      </c>
    </row>
    <row r="837">
      <c r="A837" t="inlineStr">
        <is>
          <t>BIP</t>
        </is>
      </c>
      <c r="C837" t="inlineStr">
        <is>
          <t>Million</t>
        </is>
      </c>
      <c r="D837" t="inlineStr">
        <is>
          <t>QQQQ</t>
        </is>
      </c>
      <c r="AO837" t="n">
        <v>493</v>
      </c>
      <c r="AT837" t="n">
        <v>554</v>
      </c>
    </row>
    <row r="838">
      <c r="A838" t="inlineStr">
        <is>
          <t>Incentive distributions</t>
        </is>
      </c>
      <c r="C838" t="inlineStr">
        <is>
          <t>Million</t>
        </is>
      </c>
      <c r="D838" t="inlineStr">
        <is>
          <t>QQQQ</t>
        </is>
      </c>
      <c r="AO838" t="n">
        <v>-60</v>
      </c>
      <c r="AT838" t="n">
        <v>-66</v>
      </c>
    </row>
    <row r="839">
      <c r="A839" t="inlineStr">
        <is>
          <t>Non-controlling interests</t>
        </is>
      </c>
      <c r="C839" t="inlineStr">
        <is>
          <t>Million</t>
        </is>
      </c>
      <c r="D839" t="inlineStr">
        <is>
          <t>QQQQ</t>
        </is>
      </c>
      <c r="AO839" t="n">
        <v>-316</v>
      </c>
      <c r="AT839" t="n">
        <v>-352</v>
      </c>
    </row>
    <row r="840">
      <c r="A840" t="inlineStr">
        <is>
          <t>Segment reallocation and other</t>
        </is>
      </c>
      <c r="C840" t="inlineStr">
        <is>
          <t>Million</t>
        </is>
      </c>
      <c r="D840" t="inlineStr">
        <is>
          <t>QQQQ</t>
        </is>
      </c>
      <c r="AO840" t="n">
        <v>-4</v>
      </c>
      <c r="AT840" t="n">
        <v>-4</v>
      </c>
    </row>
    <row r="841">
      <c r="A841" t="inlineStr">
        <is>
          <t>Brookfields interest</t>
        </is>
      </c>
      <c r="C841" t="inlineStr">
        <is>
          <t>Million</t>
        </is>
      </c>
      <c r="D841" t="inlineStr">
        <is>
          <t>QQQQ</t>
        </is>
      </c>
      <c r="AO841" t="n">
        <v>113</v>
      </c>
      <c r="AT841" t="n">
        <v>132</v>
      </c>
    </row>
    <row r="842">
      <c r="A842" t="inlineStr">
        <is>
          <t>Brookfields interest-c</t>
        </is>
      </c>
      <c r="AO842">
        <f>SUM(AO837:AO840)</f>
        <v/>
      </c>
      <c r="AT842">
        <f>SUM(AT837:AT840)</f>
        <v/>
      </c>
    </row>
    <row r="843">
      <c r="A843" t="inlineStr">
        <is>
          <t>Sum check</t>
        </is>
      </c>
      <c r="AO843">
        <f>AO841-AO842</f>
        <v/>
      </c>
      <c r="AT843">
        <f>AT841-AT842</f>
        <v/>
      </c>
    </row>
    <row r="845">
      <c r="A845" t="inlineStr">
        <is>
          <t>Other investments</t>
        </is>
      </c>
      <c r="C845" t="inlineStr">
        <is>
          <t>Million</t>
        </is>
      </c>
      <c r="D845" t="inlineStr">
        <is>
          <t>QQQQ</t>
        </is>
      </c>
      <c r="AO845" t="n">
        <v>2</v>
      </c>
    </row>
    <row r="846">
      <c r="A846" t="inlineStr">
        <is>
          <t>Operating FFO</t>
        </is>
      </c>
      <c r="C846" t="inlineStr">
        <is>
          <t>Million</t>
        </is>
      </c>
      <c r="D846" t="inlineStr">
        <is>
          <t>QQQQ</t>
        </is>
      </c>
      <c r="AO846" t="n">
        <v>115</v>
      </c>
      <c r="AT846" t="n">
        <v>132</v>
      </c>
    </row>
    <row r="847">
      <c r="A847" t="inlineStr">
        <is>
          <t>Operating FFO-c</t>
        </is>
      </c>
      <c r="AO847">
        <f>SUM(AO841,AO845)</f>
        <v/>
      </c>
      <c r="AT847">
        <f>SUM(AT841,AT845)</f>
        <v/>
      </c>
    </row>
    <row r="848">
      <c r="A848" t="inlineStr">
        <is>
          <t>Sum check</t>
        </is>
      </c>
      <c r="AO848">
        <f>AO846-AO847</f>
        <v/>
      </c>
      <c r="AT848">
        <f>AT846-AT847</f>
        <v/>
      </c>
    </row>
    <row r="850">
      <c r="A850" t="inlineStr">
        <is>
          <t>Cash distributions received</t>
        </is>
      </c>
      <c r="C850" t="inlineStr">
        <is>
          <t>Million</t>
        </is>
      </c>
      <c r="D850" t="inlineStr">
        <is>
          <t>QQQQ</t>
        </is>
      </c>
      <c r="AO850" t="n">
        <v>77</v>
      </c>
      <c r="AT850" t="n">
        <v>80</v>
      </c>
    </row>
    <row r="852">
      <c r="A852" t="inlineStr">
        <is>
          <t>Private equity</t>
        </is>
      </c>
    </row>
    <row r="853">
      <c r="A853" t="inlineStr">
        <is>
          <t>IFRS</t>
        </is>
      </c>
    </row>
    <row r="854">
      <c r="A854" t="inlineStr">
        <is>
          <t>BBU</t>
        </is>
      </c>
      <c r="C854" t="inlineStr">
        <is>
          <t>Million</t>
        </is>
      </c>
      <c r="D854" t="inlineStr">
        <is>
          <t>QQQQ</t>
        </is>
      </c>
      <c r="AR854" t="n">
        <v>4885</v>
      </c>
      <c r="AT854" t="n">
        <v>5027</v>
      </c>
    </row>
    <row r="855">
      <c r="A855" t="inlineStr">
        <is>
          <t>Non-controlling interests</t>
        </is>
      </c>
      <c r="C855" t="inlineStr">
        <is>
          <t>Million</t>
        </is>
      </c>
      <c r="D855" t="inlineStr">
        <is>
          <t>QQQQ</t>
        </is>
      </c>
      <c r="AR855" t="n">
        <v>-2446</v>
      </c>
      <c r="AT855" t="n">
        <v>-2479</v>
      </c>
    </row>
    <row r="856">
      <c r="A856" t="inlineStr">
        <is>
          <t>Capital</t>
        </is>
      </c>
      <c r="C856" t="inlineStr">
        <is>
          <t>Million</t>
        </is>
      </c>
      <c r="D856" t="inlineStr">
        <is>
          <t>QQQQ</t>
        </is>
      </c>
      <c r="AR856" t="n">
        <v>2439</v>
      </c>
      <c r="AT856" t="n">
        <v>2548</v>
      </c>
    </row>
    <row r="857">
      <c r="A857" t="inlineStr">
        <is>
          <t>Capital-c</t>
        </is>
      </c>
      <c r="AR857">
        <f>SUM(AR854:AR855)</f>
        <v/>
      </c>
      <c r="AT857">
        <f>SUM(AT854:AT855)</f>
        <v/>
      </c>
    </row>
    <row r="858">
      <c r="A858" t="inlineStr">
        <is>
          <t>Sum check</t>
        </is>
      </c>
      <c r="AR858">
        <f>AR856-AR857</f>
        <v/>
      </c>
      <c r="AT858">
        <f>AT856-AT857</f>
        <v/>
      </c>
    </row>
    <row r="860">
      <c r="A860" t="inlineStr">
        <is>
          <t>Operating FFO</t>
        </is>
      </c>
    </row>
    <row r="861">
      <c r="A861" t="inlineStr">
        <is>
          <t>BBU</t>
        </is>
      </c>
      <c r="C861" t="inlineStr">
        <is>
          <t>Million</t>
        </is>
      </c>
      <c r="D861" t="inlineStr">
        <is>
          <t>QQQQ</t>
        </is>
      </c>
      <c r="AO861" t="n">
        <v>310</v>
      </c>
      <c r="AT861" t="n">
        <v>381</v>
      </c>
    </row>
    <row r="862">
      <c r="A862" t="inlineStr">
        <is>
          <t>Non-controlling interests</t>
        </is>
      </c>
      <c r="C862" t="inlineStr">
        <is>
          <t>Million</t>
        </is>
      </c>
      <c r="D862" t="inlineStr">
        <is>
          <t>QQQQ</t>
        </is>
      </c>
      <c r="AO862" t="n">
        <v>-109</v>
      </c>
      <c r="AT862" t="n">
        <v>-132</v>
      </c>
    </row>
    <row r="863">
      <c r="A863" t="inlineStr">
        <is>
          <t>Segment reallocation and other</t>
        </is>
      </c>
      <c r="C863" t="inlineStr">
        <is>
          <t>Million</t>
        </is>
      </c>
      <c r="D863" t="inlineStr">
        <is>
          <t>QQQQ</t>
        </is>
      </c>
      <c r="AT863" t="n">
        <v>-93</v>
      </c>
    </row>
    <row r="864">
      <c r="A864" t="inlineStr">
        <is>
          <t>Operating FFO</t>
        </is>
      </c>
      <c r="C864" t="inlineStr">
        <is>
          <t>Million</t>
        </is>
      </c>
      <c r="D864" t="inlineStr">
        <is>
          <t>QQQQ</t>
        </is>
      </c>
      <c r="AO864" t="n">
        <v>201</v>
      </c>
      <c r="AT864" t="n">
        <v>156</v>
      </c>
    </row>
    <row r="865">
      <c r="A865" t="inlineStr">
        <is>
          <t>Operating FFO-c</t>
        </is>
      </c>
      <c r="AO865">
        <f>SUM(AO861:AO863)</f>
        <v/>
      </c>
      <c r="AT865">
        <f>SUM(AT861:AT863)</f>
        <v/>
      </c>
    </row>
    <row r="866">
      <c r="A866" t="inlineStr">
        <is>
          <t>Sum check</t>
        </is>
      </c>
      <c r="AO866">
        <f>AO864-AO865</f>
        <v/>
      </c>
      <c r="AT866">
        <f>AT864-AT865</f>
        <v/>
      </c>
    </row>
    <row r="868">
      <c r="A868" t="inlineStr">
        <is>
          <t>Cash distributions received</t>
        </is>
      </c>
      <c r="C868" t="inlineStr">
        <is>
          <t>Million</t>
        </is>
      </c>
      <c r="D868" t="inlineStr">
        <is>
          <t>QQQQ</t>
        </is>
      </c>
      <c r="AO868" t="n">
        <v>6</v>
      </c>
      <c r="AT868" t="n">
        <v>9</v>
      </c>
    </row>
    <row r="870">
      <c r="A870" t="inlineStr">
        <is>
          <t xml:space="preserve">Real estate </t>
        </is>
      </c>
    </row>
    <row r="871">
      <c r="A871" t="inlineStr">
        <is>
          <t>IFRS</t>
        </is>
      </c>
    </row>
    <row r="872">
      <c r="A872" t="inlineStr">
        <is>
          <t>Core</t>
        </is>
      </c>
      <c r="C872" t="inlineStr">
        <is>
          <t>Million</t>
        </is>
      </c>
      <c r="D872" t="inlineStr">
        <is>
          <t>QQQQ</t>
        </is>
      </c>
      <c r="AR872" t="n">
        <v>14548</v>
      </c>
      <c r="AT872" t="n">
        <v>14756</v>
      </c>
    </row>
    <row r="873">
      <c r="A873" t="inlineStr">
        <is>
          <t>Transitional and development</t>
        </is>
      </c>
      <c r="C873" t="inlineStr">
        <is>
          <t>Million</t>
        </is>
      </c>
      <c r="D873" t="inlineStr">
        <is>
          <t>QQQQ</t>
        </is>
      </c>
      <c r="AR873" t="n">
        <v>8277</v>
      </c>
      <c r="AT873" t="n">
        <v>8393</v>
      </c>
    </row>
    <row r="874">
      <c r="A874" t="inlineStr">
        <is>
          <t>Brookfields interest</t>
        </is>
      </c>
      <c r="C874" t="inlineStr">
        <is>
          <t>Million</t>
        </is>
      </c>
      <c r="D874" t="inlineStr">
        <is>
          <t>QQQQ</t>
        </is>
      </c>
      <c r="AR874" t="n">
        <v>22825</v>
      </c>
      <c r="AT874" t="n">
        <v>23149</v>
      </c>
    </row>
    <row r="875">
      <c r="A875" t="inlineStr">
        <is>
          <t>Brookfields interest-c</t>
        </is>
      </c>
      <c r="AR875">
        <f>SUM(AR872:AR873)</f>
        <v/>
      </c>
      <c r="AT875">
        <f>SUM(AT872:AT873)</f>
        <v/>
      </c>
    </row>
    <row r="876">
      <c r="A876" t="inlineStr">
        <is>
          <t>Sum check</t>
        </is>
      </c>
      <c r="AR876">
        <f>AR874-AR875</f>
        <v/>
      </c>
      <c r="AT876">
        <f>AT874-AT875</f>
        <v/>
      </c>
    </row>
    <row r="878">
      <c r="A878" t="inlineStr">
        <is>
          <t>NOI</t>
        </is>
      </c>
    </row>
    <row r="879">
      <c r="A879" t="inlineStr">
        <is>
          <t>Core</t>
        </is>
      </c>
      <c r="C879" t="inlineStr">
        <is>
          <t>Million</t>
        </is>
      </c>
      <c r="D879" t="inlineStr">
        <is>
          <t>QQQQ</t>
        </is>
      </c>
      <c r="AO879" t="n">
        <v>355</v>
      </c>
      <c r="AT879" t="n">
        <v>365</v>
      </c>
    </row>
    <row r="880">
      <c r="A880" t="inlineStr">
        <is>
          <t>Transitional and development</t>
        </is>
      </c>
      <c r="C880" t="inlineStr">
        <is>
          <t>Million</t>
        </is>
      </c>
      <c r="D880" t="inlineStr">
        <is>
          <t>QQQQ</t>
        </is>
      </c>
      <c r="AO880" t="n">
        <v>517</v>
      </c>
      <c r="AT880" t="n">
        <v>512</v>
      </c>
    </row>
    <row r="881">
      <c r="A881" t="inlineStr">
        <is>
          <t xml:space="preserve">Total </t>
        </is>
      </c>
      <c r="C881" t="inlineStr">
        <is>
          <t>Million</t>
        </is>
      </c>
      <c r="D881" t="inlineStr">
        <is>
          <t>QQQQ</t>
        </is>
      </c>
      <c r="AO881" t="n">
        <v>872</v>
      </c>
      <c r="AT881" t="n">
        <v>877</v>
      </c>
    </row>
    <row r="882">
      <c r="A882" t="inlineStr">
        <is>
          <t>Total-c</t>
        </is>
      </c>
      <c r="AO882">
        <f>SUM(AO879:AO880)</f>
        <v/>
      </c>
      <c r="AT882">
        <f>SUM(AT879:AT880)</f>
        <v/>
      </c>
    </row>
    <row r="883">
      <c r="A883" t="inlineStr">
        <is>
          <t>Sum check</t>
        </is>
      </c>
      <c r="AO883">
        <f>AO881-AO882</f>
        <v/>
      </c>
      <c r="AT883">
        <f>AT881-AT882</f>
        <v/>
      </c>
    </row>
    <row r="885">
      <c r="A885" t="inlineStr">
        <is>
          <t>NOI</t>
        </is>
      </c>
      <c r="C885" t="inlineStr">
        <is>
          <t>Million</t>
        </is>
      </c>
      <c r="D885" t="inlineStr">
        <is>
          <t>QQQQ</t>
        </is>
      </c>
      <c r="AO885" t="n">
        <v>872</v>
      </c>
      <c r="AT885" t="n">
        <v>877</v>
      </c>
    </row>
    <row r="887">
      <c r="A887" t="inlineStr">
        <is>
          <t>Operating FFO</t>
        </is>
      </c>
    </row>
    <row r="888">
      <c r="A888" t="inlineStr">
        <is>
          <t>Core</t>
        </is>
      </c>
      <c r="C888" t="inlineStr">
        <is>
          <t>Million</t>
        </is>
      </c>
      <c r="D888" t="inlineStr">
        <is>
          <t>QQQQ</t>
        </is>
      </c>
      <c r="AO888" t="n">
        <v>152</v>
      </c>
      <c r="AT888" t="n">
        <v>80</v>
      </c>
    </row>
    <row r="889">
      <c r="A889" t="inlineStr">
        <is>
          <t>Transitional and development</t>
        </is>
      </c>
      <c r="C889" t="inlineStr">
        <is>
          <t>Million</t>
        </is>
      </c>
      <c r="D889" t="inlineStr">
        <is>
          <t>QQQQ</t>
        </is>
      </c>
      <c r="AO889" t="n">
        <v>114</v>
      </c>
      <c r="AT889" t="n">
        <v>-86</v>
      </c>
    </row>
    <row r="890">
      <c r="A890" t="inlineStr">
        <is>
          <t xml:space="preserve">Total </t>
        </is>
      </c>
      <c r="C890" t="inlineStr">
        <is>
          <t>Million</t>
        </is>
      </c>
      <c r="D890" t="inlineStr">
        <is>
          <t>QQQQ</t>
        </is>
      </c>
      <c r="AO890" t="n">
        <v>266</v>
      </c>
      <c r="AT890" t="n">
        <v>-6</v>
      </c>
    </row>
    <row r="891">
      <c r="A891" t="inlineStr">
        <is>
          <t>Total-c</t>
        </is>
      </c>
      <c r="AO891">
        <f>SUM(AO888:AO889)</f>
        <v/>
      </c>
      <c r="AT891">
        <f>SUM(AT888:AT889)</f>
        <v/>
      </c>
    </row>
    <row r="892">
      <c r="A892" t="inlineStr">
        <is>
          <t>Sum check</t>
        </is>
      </c>
      <c r="AO892">
        <f>AO890-AO891</f>
        <v/>
      </c>
      <c r="AT892">
        <f>AT890-AT891</f>
        <v/>
      </c>
    </row>
    <row r="894">
      <c r="A894" t="inlineStr">
        <is>
          <t>Segment reallocation and other</t>
        </is>
      </c>
      <c r="C894" t="inlineStr">
        <is>
          <t>Million</t>
        </is>
      </c>
      <c r="D894" t="inlineStr">
        <is>
          <t>QQQQ</t>
        </is>
      </c>
      <c r="AO894" t="n">
        <v>-11</v>
      </c>
      <c r="AT894" t="n">
        <v>-11</v>
      </c>
    </row>
    <row r="895">
      <c r="A895" t="inlineStr">
        <is>
          <t>Operating FFO</t>
        </is>
      </c>
      <c r="C895" t="inlineStr">
        <is>
          <t>Million</t>
        </is>
      </c>
      <c r="D895" t="inlineStr">
        <is>
          <t>QQQQ</t>
        </is>
      </c>
      <c r="AO895" t="n">
        <v>255</v>
      </c>
      <c r="AT895" t="n">
        <v>-17</v>
      </c>
    </row>
    <row r="896">
      <c r="A896" t="inlineStr">
        <is>
          <t>Operating FFO-c</t>
        </is>
      </c>
      <c r="AO896">
        <f>SUM(AO890,AO894)</f>
        <v/>
      </c>
      <c r="AT896">
        <f>SUM(AT890,AT894)</f>
        <v/>
      </c>
    </row>
    <row r="897">
      <c r="A897" t="inlineStr">
        <is>
          <t>Sum check</t>
        </is>
      </c>
      <c r="AO897">
        <f>AO895-AO896</f>
        <v/>
      </c>
      <c r="AT897">
        <f>AT895-AT896</f>
        <v/>
      </c>
    </row>
    <row r="899">
      <c r="A899" t="inlineStr">
        <is>
          <t>Cash distributions received</t>
        </is>
      </c>
      <c r="C899" t="inlineStr">
        <is>
          <t>Million</t>
        </is>
      </c>
      <c r="D899" t="inlineStr">
        <is>
          <t>QQQQ</t>
        </is>
      </c>
      <c r="AO899" t="n">
        <v>220</v>
      </c>
      <c r="AT899" t="n">
        <v>145</v>
      </c>
    </row>
    <row r="901">
      <c r="A901" t="inlineStr">
        <is>
          <t xml:space="preserve">FFO   </t>
        </is>
      </c>
    </row>
    <row r="902">
      <c r="A902" t="inlineStr">
        <is>
          <t>Core and transitional and development operating FFO per above</t>
        </is>
      </c>
      <c r="C902" t="inlineStr">
        <is>
          <t>Million</t>
        </is>
      </c>
      <c r="D902" t="inlineStr">
        <is>
          <t>QQQQ</t>
        </is>
      </c>
      <c r="AO902" t="n">
        <v>255</v>
      </c>
      <c r="AT902" t="n">
        <v>-17</v>
      </c>
    </row>
    <row r="903">
      <c r="A903" t="inlineStr">
        <is>
          <t>Real estate lp investments</t>
        </is>
      </c>
      <c r="C903" t="inlineStr">
        <is>
          <t>Million</t>
        </is>
      </c>
      <c r="D903" t="inlineStr">
        <is>
          <t>QQQQ</t>
        </is>
      </c>
      <c r="AO903" t="n">
        <v>365</v>
      </c>
      <c r="AT903" t="n">
        <v>15</v>
      </c>
    </row>
    <row r="904">
      <c r="A904" t="inlineStr">
        <is>
          <t>FFO Real estate</t>
        </is>
      </c>
      <c r="C904" t="inlineStr">
        <is>
          <t>Million</t>
        </is>
      </c>
      <c r="D904" t="inlineStr">
        <is>
          <t>QQQQ</t>
        </is>
      </c>
      <c r="AO904" t="n">
        <v>620</v>
      </c>
      <c r="AT904" t="n">
        <v>-2</v>
      </c>
    </row>
    <row r="905">
      <c r="A905" t="inlineStr">
        <is>
          <t>FFO Real estate-c</t>
        </is>
      </c>
      <c r="AO905">
        <f>SUM(AO902:AO903)</f>
        <v/>
      </c>
      <c r="AT905">
        <f>SUM(AT902:AT903)</f>
        <v/>
      </c>
    </row>
    <row r="906">
      <c r="A906" t="inlineStr">
        <is>
          <t>Sum check</t>
        </is>
      </c>
      <c r="AO906">
        <f>AO904-AO905</f>
        <v/>
      </c>
      <c r="AT906">
        <f>AT904-AT905</f>
        <v/>
      </c>
    </row>
    <row r="908">
      <c r="A908" t="inlineStr">
        <is>
          <t>Cash distributions received</t>
        </is>
      </c>
    </row>
    <row r="909">
      <c r="A909" t="inlineStr">
        <is>
          <t>Core and transitional and development per above</t>
        </is>
      </c>
      <c r="C909" t="inlineStr">
        <is>
          <t>Million</t>
        </is>
      </c>
      <c r="D909" t="inlineStr">
        <is>
          <t>QQQQ</t>
        </is>
      </c>
      <c r="AO909" t="n">
        <v>220</v>
      </c>
      <c r="AT909" t="n">
        <v>145</v>
      </c>
    </row>
    <row r="910">
      <c r="A910" t="inlineStr">
        <is>
          <t>Real estate lp investments</t>
        </is>
      </c>
      <c r="C910" t="inlineStr">
        <is>
          <t>Million</t>
        </is>
      </c>
      <c r="D910" t="inlineStr">
        <is>
          <t>QQQQ</t>
        </is>
      </c>
      <c r="AO910" t="n">
        <v>200</v>
      </c>
      <c r="AT910" t="n">
        <v>200</v>
      </c>
    </row>
    <row r="911">
      <c r="A911" t="inlineStr">
        <is>
          <t>Cash distributions received real estate</t>
        </is>
      </c>
      <c r="C911" t="inlineStr">
        <is>
          <t>Million</t>
        </is>
      </c>
      <c r="D911" t="inlineStr">
        <is>
          <t>QQQQ</t>
        </is>
      </c>
      <c r="AO911" t="n">
        <v>420</v>
      </c>
      <c r="AT911" t="n">
        <v>345</v>
      </c>
    </row>
    <row r="912">
      <c r="A912" t="inlineStr">
        <is>
          <t>Cash distributions received real estate-c</t>
        </is>
      </c>
      <c r="AO912">
        <f>SUM(AO909:AO910)</f>
        <v/>
      </c>
      <c r="AT912">
        <f>SUM(AT909:AT910)</f>
        <v/>
      </c>
    </row>
    <row r="913">
      <c r="A913" t="inlineStr">
        <is>
          <t>Sum check</t>
        </is>
      </c>
      <c r="AO913">
        <f>AO911-AO912</f>
        <v/>
      </c>
      <c r="AT913">
        <f>AT911-AT912</f>
        <v/>
      </c>
    </row>
    <row r="915">
      <c r="A915" t="inlineStr">
        <is>
          <t>North America Residential</t>
        </is>
      </c>
    </row>
    <row r="916">
      <c r="A916" t="inlineStr">
        <is>
          <t>IFRS</t>
        </is>
      </c>
    </row>
    <row r="917">
      <c r="A917" t="inlineStr">
        <is>
          <t>North America Residential</t>
        </is>
      </c>
      <c r="C917" t="inlineStr">
        <is>
          <t>Million</t>
        </is>
      </c>
      <c r="D917" t="inlineStr">
        <is>
          <t>QQQQ</t>
        </is>
      </c>
      <c r="AR917" t="n">
        <v>1587</v>
      </c>
      <c r="AT917" t="n">
        <v>1751</v>
      </c>
    </row>
    <row r="918">
      <c r="A918" t="inlineStr">
        <is>
          <t>Operating FFO</t>
        </is>
      </c>
    </row>
    <row r="919">
      <c r="A919" t="inlineStr">
        <is>
          <t>North America Residential</t>
        </is>
      </c>
      <c r="C919" t="inlineStr">
        <is>
          <t>Million</t>
        </is>
      </c>
      <c r="D919" t="inlineStr">
        <is>
          <t>QQQQ</t>
        </is>
      </c>
      <c r="AO919" t="n">
        <v>69</v>
      </c>
      <c r="AT919" t="n">
        <v>16</v>
      </c>
    </row>
    <row r="921">
      <c r="A921" t="inlineStr">
        <is>
          <t>Corporate activities</t>
        </is>
      </c>
    </row>
    <row r="922">
      <c r="A922" t="inlineStr">
        <is>
          <t xml:space="preserve">Capital  </t>
        </is>
      </c>
    </row>
    <row r="923">
      <c r="A923" t="inlineStr">
        <is>
          <t>Working capital, net of corporate cash and other</t>
        </is>
      </c>
      <c r="C923" t="inlineStr">
        <is>
          <t>Million</t>
        </is>
      </c>
      <c r="D923" t="inlineStr">
        <is>
          <t>QQQQ</t>
        </is>
      </c>
      <c r="AR923" t="n">
        <v>-467</v>
      </c>
      <c r="AT923" t="n">
        <v>-349</v>
      </c>
    </row>
    <row r="924">
      <c r="A924" t="inlineStr">
        <is>
          <t>Corporate borrowings / interest expense</t>
        </is>
      </c>
      <c r="C924" t="inlineStr">
        <is>
          <t>Million</t>
        </is>
      </c>
      <c r="D924" t="inlineStr">
        <is>
          <t>QQQQ</t>
        </is>
      </c>
      <c r="AR924" t="n">
        <v>-11390</v>
      </c>
      <c r="AT924" t="n">
        <v>-12367</v>
      </c>
    </row>
    <row r="925">
      <c r="A925" t="inlineStr">
        <is>
          <t>Perpetual preferred shares</t>
        </is>
      </c>
      <c r="C925" t="inlineStr">
        <is>
          <t>Million</t>
        </is>
      </c>
      <c r="D925" t="inlineStr">
        <is>
          <t>QQQQ</t>
        </is>
      </c>
      <c r="AR925" t="n">
        <v>-4375</v>
      </c>
      <c r="AT925" t="n">
        <v>-4333</v>
      </c>
    </row>
    <row r="926">
      <c r="A926" t="inlineStr">
        <is>
          <t>Capital</t>
        </is>
      </c>
      <c r="C926" t="inlineStr">
        <is>
          <t>Million</t>
        </is>
      </c>
      <c r="D926" t="inlineStr">
        <is>
          <t>QQQQ</t>
        </is>
      </c>
      <c r="AR926" t="n">
        <v>-16232</v>
      </c>
      <c r="AT926" t="n">
        <v>-17049</v>
      </c>
    </row>
    <row r="927">
      <c r="A927" t="inlineStr">
        <is>
          <t>Capital-c</t>
        </is>
      </c>
      <c r="AR927">
        <f>SUM(AR923:AR925)</f>
        <v/>
      </c>
      <c r="AT927">
        <f>SUM(AT923:AT925)</f>
        <v/>
      </c>
    </row>
    <row r="928">
      <c r="A928" t="inlineStr">
        <is>
          <t>Sum check</t>
        </is>
      </c>
      <c r="AR928">
        <f>AR926-AR927</f>
        <v/>
      </c>
      <c r="AT928">
        <f>AT926-AT927</f>
        <v/>
      </c>
    </row>
    <row r="930">
      <c r="A930" t="inlineStr">
        <is>
          <t>Operating FFO</t>
        </is>
      </c>
    </row>
    <row r="931">
      <c r="A931" t="inlineStr">
        <is>
          <t>Working capital, net of corporate cash and other</t>
        </is>
      </c>
      <c r="C931" t="inlineStr">
        <is>
          <t>Million</t>
        </is>
      </c>
      <c r="D931" t="inlineStr">
        <is>
          <t>QQQQ</t>
        </is>
      </c>
      <c r="AO931" t="n">
        <v>-2</v>
      </c>
      <c r="AT931" t="n">
        <v>-29</v>
      </c>
    </row>
    <row r="932">
      <c r="A932" t="inlineStr">
        <is>
          <t>Corporate borrowings / interest expense</t>
        </is>
      </c>
      <c r="C932" t="inlineStr">
        <is>
          <t>Million</t>
        </is>
      </c>
      <c r="D932" t="inlineStr">
        <is>
          <t>QQQQ</t>
        </is>
      </c>
      <c r="AO932" t="n">
        <v>-117</v>
      </c>
      <c r="AT932" t="n">
        <v>-136</v>
      </c>
    </row>
    <row r="933">
      <c r="A933" t="inlineStr">
        <is>
          <t>Operating FFO</t>
        </is>
      </c>
      <c r="C933" t="inlineStr">
        <is>
          <t>Million</t>
        </is>
      </c>
      <c r="D933" t="inlineStr">
        <is>
          <t>QQQQ</t>
        </is>
      </c>
      <c r="AO933" t="n">
        <v>-119</v>
      </c>
      <c r="AT933" t="n">
        <v>-165</v>
      </c>
    </row>
    <row r="934">
      <c r="A934" t="inlineStr">
        <is>
          <t>Operating FFO-c</t>
        </is>
      </c>
      <c r="AO934">
        <f>SUM(AO931:AO932)</f>
        <v/>
      </c>
      <c r="AT934">
        <f>SUM(AT931:AT932)</f>
        <v/>
      </c>
    </row>
    <row r="935">
      <c r="A935" t="inlineStr">
        <is>
          <t>Sum check</t>
        </is>
      </c>
      <c r="AO935">
        <f>AO933-AO934</f>
        <v/>
      </c>
      <c r="AT935">
        <f>AT933-AT934</f>
        <v/>
      </c>
    </row>
    <row r="937">
      <c r="A937" t="inlineStr">
        <is>
          <t>Geographical breakdown</t>
        </is>
      </c>
    </row>
    <row r="938">
      <c r="A938" t="inlineStr">
        <is>
          <t>Geographic allocation of revenue</t>
        </is>
      </c>
    </row>
    <row r="939">
      <c r="A939" t="inlineStr">
        <is>
          <t>U.S.</t>
        </is>
      </c>
      <c r="C939" t="inlineStr">
        <is>
          <t>Million</t>
        </is>
      </c>
      <c r="D939" t="inlineStr">
        <is>
          <t>QQQQ</t>
        </is>
      </c>
      <c r="E939" t="inlineStr">
        <is>
          <t>Yes</t>
        </is>
      </c>
      <c r="F939" t="n">
        <v>1615</v>
      </c>
      <c r="G939" t="n">
        <v>1632</v>
      </c>
      <c r="H939" t="n">
        <v>1544</v>
      </c>
      <c r="J939" t="n">
        <v>6621</v>
      </c>
      <c r="K939" t="n">
        <v>1637</v>
      </c>
      <c r="L939" t="n">
        <v>2033</v>
      </c>
      <c r="M939" t="n">
        <v>2040</v>
      </c>
      <c r="O939" t="n">
        <v>8073</v>
      </c>
      <c r="P939" t="n">
        <v>1979</v>
      </c>
      <c r="Q939" t="n">
        <v>2041</v>
      </c>
      <c r="R939" t="n">
        <v>1959</v>
      </c>
      <c r="T939" t="n">
        <v>8284</v>
      </c>
      <c r="U939" t="n">
        <v>1964</v>
      </c>
      <c r="V939" t="n">
        <v>2130</v>
      </c>
      <c r="W939" t="n">
        <v>2627</v>
      </c>
      <c r="Y939" t="n">
        <v>9756</v>
      </c>
      <c r="Z939" t="n">
        <v>3503</v>
      </c>
      <c r="AA939" t="n">
        <v>4228</v>
      </c>
      <c r="AB939" t="n">
        <v>4399</v>
      </c>
      <c r="AD939" t="n">
        <v>16584</v>
      </c>
      <c r="AE939" t="n">
        <v>4539</v>
      </c>
      <c r="AF939" t="n">
        <v>4111</v>
      </c>
      <c r="AG939" t="n">
        <v>4539</v>
      </c>
      <c r="AI939" t="n">
        <v>18048</v>
      </c>
      <c r="AJ939" t="n">
        <v>4729</v>
      </c>
      <c r="AK939" t="n">
        <v>4294</v>
      </c>
      <c r="AL939" t="n">
        <v>4939</v>
      </c>
      <c r="AN939" t="n">
        <v>19694</v>
      </c>
      <c r="AO939" t="n">
        <v>5574</v>
      </c>
      <c r="AP939" t="n">
        <v>5441</v>
      </c>
      <c r="AQ939" t="n">
        <v>6404</v>
      </c>
      <c r="AS939" t="n">
        <v>24724</v>
      </c>
      <c r="AT939" t="n">
        <v>6952</v>
      </c>
    </row>
    <row r="940">
      <c r="A940" t="inlineStr">
        <is>
          <t>Canada</t>
        </is>
      </c>
      <c r="C940" t="inlineStr">
        <is>
          <t>Million</t>
        </is>
      </c>
      <c r="D940" t="inlineStr">
        <is>
          <t>QQQQ</t>
        </is>
      </c>
      <c r="E940" t="inlineStr">
        <is>
          <t>Yes</t>
        </is>
      </c>
      <c r="F940" t="n">
        <v>752</v>
      </c>
      <c r="G940" t="n">
        <v>975</v>
      </c>
      <c r="H940" t="n">
        <v>1004</v>
      </c>
      <c r="J940" t="n">
        <v>3838</v>
      </c>
      <c r="K940" t="n">
        <v>1020</v>
      </c>
      <c r="L940" t="n">
        <v>1050</v>
      </c>
      <c r="M940" t="n">
        <v>1152</v>
      </c>
      <c r="O940" t="n">
        <v>4427</v>
      </c>
      <c r="P940" t="n">
        <v>1157</v>
      </c>
      <c r="Q940" t="n">
        <v>1091</v>
      </c>
      <c r="R940" t="n">
        <v>1741</v>
      </c>
      <c r="T940" t="n">
        <v>5883</v>
      </c>
      <c r="U940" t="n">
        <v>1668</v>
      </c>
      <c r="V940" t="n">
        <v>1596</v>
      </c>
      <c r="W940" t="n">
        <v>1610</v>
      </c>
      <c r="Y940" t="n">
        <v>6422</v>
      </c>
      <c r="Z940" t="n">
        <v>1836</v>
      </c>
      <c r="AA940" t="n">
        <v>1393</v>
      </c>
      <c r="AB940" t="n">
        <v>1437</v>
      </c>
      <c r="AD940" t="n">
        <v>6202</v>
      </c>
      <c r="AE940" t="n">
        <v>1483</v>
      </c>
      <c r="AF940" t="n">
        <v>1330</v>
      </c>
      <c r="AG940" t="n">
        <v>1580</v>
      </c>
      <c r="AI940" t="n">
        <v>5906</v>
      </c>
      <c r="AJ940" t="n">
        <v>1496</v>
      </c>
      <c r="AK940" t="n">
        <v>1793</v>
      </c>
      <c r="AL940" t="n">
        <v>1857</v>
      </c>
      <c r="AN940" t="n">
        <v>7548</v>
      </c>
      <c r="AO940" t="n">
        <v>2530</v>
      </c>
      <c r="AP940" t="n">
        <v>2903</v>
      </c>
      <c r="AQ940" t="n">
        <v>2698</v>
      </c>
      <c r="AS940" t="n">
        <v>10752</v>
      </c>
      <c r="AT940" t="n">
        <v>2618</v>
      </c>
    </row>
    <row r="941">
      <c r="A941" t="inlineStr">
        <is>
          <t>U.K.</t>
        </is>
      </c>
      <c r="C941" t="inlineStr">
        <is>
          <t>Million</t>
        </is>
      </c>
      <c r="D941" t="inlineStr">
        <is>
          <t>QQQQ</t>
        </is>
      </c>
      <c r="E941" t="inlineStr">
        <is>
          <t>Yes</t>
        </is>
      </c>
      <c r="T941" t="n">
        <v>15106</v>
      </c>
      <c r="U941" t="n">
        <v>5389</v>
      </c>
      <c r="V941" t="n">
        <v>6008</v>
      </c>
      <c r="W941" t="n">
        <v>6095</v>
      </c>
      <c r="Y941" t="n">
        <v>23684</v>
      </c>
      <c r="Z941" t="n">
        <v>5315</v>
      </c>
      <c r="AA941" t="n">
        <v>5553</v>
      </c>
      <c r="AB941" t="n">
        <v>5561</v>
      </c>
      <c r="AD941" t="n">
        <v>21847</v>
      </c>
      <c r="AE941" t="n">
        <v>4955</v>
      </c>
      <c r="AF941" t="n">
        <v>2458</v>
      </c>
      <c r="AG941" t="n">
        <v>4296</v>
      </c>
      <c r="AI941" t="n">
        <v>16032</v>
      </c>
      <c r="AJ941" t="n">
        <v>4147</v>
      </c>
      <c r="AK941" t="n">
        <v>5385</v>
      </c>
      <c r="AL941" t="n">
        <v>5815</v>
      </c>
      <c r="AN941" t="n">
        <v>21497</v>
      </c>
      <c r="AO941" t="n">
        <v>5985</v>
      </c>
      <c r="AP941" t="n">
        <v>6877</v>
      </c>
      <c r="AQ941" t="n">
        <v>6174</v>
      </c>
      <c r="AS941" t="n">
        <v>25090</v>
      </c>
      <c r="AT941" t="n">
        <v>5486</v>
      </c>
    </row>
    <row r="942">
      <c r="A942" t="inlineStr">
        <is>
          <t>Australia</t>
        </is>
      </c>
      <c r="C942" t="inlineStr">
        <is>
          <t>Million</t>
        </is>
      </c>
      <c r="D942" t="inlineStr">
        <is>
          <t>QQQQ</t>
        </is>
      </c>
      <c r="E942" t="inlineStr">
        <is>
          <t>Yes</t>
        </is>
      </c>
      <c r="F942" t="n">
        <v>741</v>
      </c>
      <c r="G942" t="n">
        <v>983</v>
      </c>
      <c r="H942" t="n">
        <v>951</v>
      </c>
      <c r="J942" t="n">
        <v>3577</v>
      </c>
      <c r="K942" t="n">
        <v>787</v>
      </c>
      <c r="L942" t="n">
        <v>1019</v>
      </c>
      <c r="M942" t="n">
        <v>995</v>
      </c>
      <c r="O942" t="n">
        <v>3843</v>
      </c>
      <c r="P942" t="n">
        <v>919</v>
      </c>
      <c r="Q942" t="n">
        <v>1099</v>
      </c>
      <c r="R942" t="n">
        <v>1155</v>
      </c>
      <c r="T942" t="n">
        <v>4405</v>
      </c>
      <c r="U942" t="n">
        <v>1060</v>
      </c>
      <c r="V942" t="n">
        <v>1069</v>
      </c>
      <c r="W942" t="n">
        <v>1237</v>
      </c>
      <c r="Y942" t="n">
        <v>4968</v>
      </c>
      <c r="Z942" t="n">
        <v>1048</v>
      </c>
      <c r="AA942" t="n">
        <v>1423</v>
      </c>
      <c r="AB942" t="n">
        <v>1509</v>
      </c>
      <c r="AD942" t="n">
        <v>5522</v>
      </c>
      <c r="AE942" t="n">
        <v>1295</v>
      </c>
      <c r="AF942" t="n">
        <v>1316</v>
      </c>
      <c r="AG942" t="n">
        <v>1425</v>
      </c>
      <c r="AI942" t="n">
        <v>5528</v>
      </c>
      <c r="AJ942" t="n">
        <v>1375</v>
      </c>
      <c r="AK942" t="n">
        <v>1547</v>
      </c>
      <c r="AL942" t="n">
        <v>1456</v>
      </c>
      <c r="AN942" t="n">
        <v>5892</v>
      </c>
      <c r="AO942" t="n">
        <v>1461</v>
      </c>
      <c r="AP942" t="n">
        <v>1538</v>
      </c>
      <c r="AQ942" t="n">
        <v>1566</v>
      </c>
      <c r="AS942" t="n">
        <v>6041</v>
      </c>
      <c r="AT942" t="n">
        <v>1474</v>
      </c>
    </row>
    <row r="943">
      <c r="A943" t="inlineStr">
        <is>
          <t>Brazil</t>
        </is>
      </c>
      <c r="C943" t="inlineStr">
        <is>
          <t>Million</t>
        </is>
      </c>
      <c r="D943" t="inlineStr">
        <is>
          <t>QQQQ</t>
        </is>
      </c>
      <c r="E943" t="inlineStr">
        <is>
          <t>Yes</t>
        </is>
      </c>
      <c r="F943" t="n">
        <v>321</v>
      </c>
      <c r="G943" t="n">
        <v>302</v>
      </c>
      <c r="H943" t="n">
        <v>273</v>
      </c>
      <c r="J943" t="n">
        <v>1124</v>
      </c>
      <c r="K943" t="n">
        <v>266</v>
      </c>
      <c r="L943" t="n">
        <v>371</v>
      </c>
      <c r="M943" t="n">
        <v>583</v>
      </c>
      <c r="O943" t="n">
        <v>1737</v>
      </c>
      <c r="P943" t="n">
        <v>278</v>
      </c>
      <c r="Q943" t="n">
        <v>808</v>
      </c>
      <c r="R943" t="n">
        <v>1184</v>
      </c>
      <c r="T943" t="n">
        <v>3206</v>
      </c>
      <c r="U943" t="n">
        <v>1183</v>
      </c>
      <c r="V943" t="n">
        <v>944</v>
      </c>
      <c r="W943" t="n">
        <v>960</v>
      </c>
      <c r="Y943" t="n">
        <v>4048</v>
      </c>
      <c r="Z943" t="n">
        <v>926</v>
      </c>
      <c r="AA943" t="n">
        <v>1020</v>
      </c>
      <c r="AB943" t="n">
        <v>1098</v>
      </c>
      <c r="AD943" t="n">
        <v>4099</v>
      </c>
      <c r="AE943" t="n">
        <v>859</v>
      </c>
      <c r="AF943" t="n">
        <v>767</v>
      </c>
      <c r="AG943" t="n">
        <v>845</v>
      </c>
      <c r="AI943" t="n">
        <v>3323</v>
      </c>
      <c r="AJ943" t="n">
        <v>765</v>
      </c>
      <c r="AK943" t="n">
        <v>934</v>
      </c>
      <c r="AL943" t="n">
        <v>955</v>
      </c>
      <c r="AN943" t="n">
        <v>3730</v>
      </c>
      <c r="AO943" t="n">
        <v>1212</v>
      </c>
      <c r="AP943" t="n">
        <v>1341</v>
      </c>
      <c r="AQ943" t="n">
        <v>1337</v>
      </c>
      <c r="AS943" t="n">
        <v>5294</v>
      </c>
      <c r="AT943" t="n">
        <v>1313</v>
      </c>
    </row>
    <row r="944">
      <c r="A944" t="inlineStr">
        <is>
          <t>Europe</t>
        </is>
      </c>
      <c r="C944" t="inlineStr">
        <is>
          <t>Million</t>
        </is>
      </c>
      <c r="D944" t="inlineStr">
        <is>
          <t>QQQQ</t>
        </is>
      </c>
      <c r="E944" t="inlineStr">
        <is>
          <t>Yes</t>
        </is>
      </c>
      <c r="T944" t="n">
        <v>617</v>
      </c>
      <c r="U944" t="n">
        <v>458</v>
      </c>
      <c r="V944" t="n">
        <v>536</v>
      </c>
      <c r="W944" t="n">
        <v>990</v>
      </c>
      <c r="Y944" t="n">
        <v>3275</v>
      </c>
      <c r="Z944" t="n">
        <v>1142</v>
      </c>
      <c r="AA944" t="n">
        <v>1518</v>
      </c>
      <c r="AB944" t="n">
        <v>1866</v>
      </c>
      <c r="AD944" t="n">
        <v>6285</v>
      </c>
      <c r="AE944" t="n">
        <v>1596</v>
      </c>
      <c r="AF944" t="n">
        <v>1273</v>
      </c>
      <c r="AG944" t="n">
        <v>1688</v>
      </c>
      <c r="AI944" t="n">
        <v>6191</v>
      </c>
      <c r="AJ944" t="n">
        <v>1740</v>
      </c>
      <c r="AK944" t="n">
        <v>2162</v>
      </c>
      <c r="AL944" t="n">
        <v>2021</v>
      </c>
      <c r="AN944" t="n">
        <v>8491</v>
      </c>
      <c r="AO944" t="n">
        <v>2781</v>
      </c>
      <c r="AP944" t="n">
        <v>2740</v>
      </c>
      <c r="AQ944" t="n">
        <v>2734</v>
      </c>
    </row>
    <row r="945">
      <c r="A945" t="inlineStr">
        <is>
          <t>Germany</t>
        </is>
      </c>
      <c r="C945" t="inlineStr">
        <is>
          <t>Million</t>
        </is>
      </c>
      <c r="D945" t="inlineStr">
        <is>
          <t>QQQQ</t>
        </is>
      </c>
      <c r="E945" t="inlineStr">
        <is>
          <t>Yes</t>
        </is>
      </c>
      <c r="AS945" t="n">
        <v>1909</v>
      </c>
      <c r="AT945" t="n">
        <v>521</v>
      </c>
    </row>
    <row r="946">
      <c r="A946" t="inlineStr">
        <is>
          <t>Other Europe (excluding Germnay)</t>
        </is>
      </c>
      <c r="C946" t="inlineStr">
        <is>
          <t>Million</t>
        </is>
      </c>
      <c r="D946" t="inlineStr">
        <is>
          <t>QQQQ</t>
        </is>
      </c>
      <c r="E946" t="inlineStr">
        <is>
          <t>Yes</t>
        </is>
      </c>
      <c r="AS946" t="n">
        <v>9084</v>
      </c>
      <c r="AT946" t="n">
        <v>2411</v>
      </c>
    </row>
    <row r="947">
      <c r="A947" t="inlineStr">
        <is>
          <t>Europe (including U.K)</t>
        </is>
      </c>
      <c r="C947" t="inlineStr">
        <is>
          <t>Million</t>
        </is>
      </c>
      <c r="D947" t="inlineStr">
        <is>
          <t>QQQQ</t>
        </is>
      </c>
      <c r="E947" t="inlineStr">
        <is>
          <t>Yes</t>
        </is>
      </c>
      <c r="F947" t="n">
        <v>520</v>
      </c>
      <c r="G947" t="n">
        <v>545</v>
      </c>
      <c r="H947" t="n">
        <v>795</v>
      </c>
      <c r="J947" t="n">
        <v>2776</v>
      </c>
      <c r="K947" t="n">
        <v>818</v>
      </c>
      <c r="L947" t="n">
        <v>799</v>
      </c>
      <c r="M947" t="n">
        <v>805</v>
      </c>
      <c r="O947" t="n">
        <v>3323</v>
      </c>
      <c r="P947" t="n">
        <v>811</v>
      </c>
      <c r="Q947" t="n">
        <v>3593</v>
      </c>
      <c r="R947" t="n">
        <v>5498</v>
      </c>
    </row>
    <row r="948">
      <c r="A948" t="inlineStr">
        <is>
          <t>India</t>
        </is>
      </c>
      <c r="C948" t="inlineStr">
        <is>
          <t>Million</t>
        </is>
      </c>
      <c r="D948" t="inlineStr">
        <is>
          <t>QQQQ</t>
        </is>
      </c>
      <c r="E948" t="inlineStr">
        <is>
          <t>Yes</t>
        </is>
      </c>
      <c r="AI948" t="n">
        <v>1284</v>
      </c>
      <c r="AJ948" t="n">
        <v>587</v>
      </c>
      <c r="AK948" t="n">
        <v>615</v>
      </c>
      <c r="AL948" t="n">
        <v>676</v>
      </c>
      <c r="AN948" t="n">
        <v>2520</v>
      </c>
      <c r="AO948" t="n">
        <v>678</v>
      </c>
      <c r="AP948" t="n">
        <v>697</v>
      </c>
      <c r="AQ948" t="n">
        <v>707</v>
      </c>
      <c r="AS948" t="n">
        <v>2743</v>
      </c>
      <c r="AT948" t="n">
        <v>676</v>
      </c>
    </row>
    <row r="949">
      <c r="A949" t="inlineStr">
        <is>
          <t>Colombia</t>
        </is>
      </c>
      <c r="C949" t="inlineStr">
        <is>
          <t>Million</t>
        </is>
      </c>
      <c r="D949" t="inlineStr">
        <is>
          <t>QQQQ</t>
        </is>
      </c>
      <c r="E949" t="inlineStr">
        <is>
          <t>Yes</t>
        </is>
      </c>
      <c r="K949" t="n">
        <v>243</v>
      </c>
      <c r="L949" t="n">
        <v>224</v>
      </c>
      <c r="M949" t="n">
        <v>243</v>
      </c>
      <c r="O949" t="n">
        <v>975</v>
      </c>
      <c r="P949" t="n">
        <v>244</v>
      </c>
      <c r="Q949" t="n">
        <v>235</v>
      </c>
      <c r="R949" t="n">
        <v>235</v>
      </c>
      <c r="T949" t="n">
        <v>970</v>
      </c>
      <c r="U949" t="n">
        <v>268</v>
      </c>
      <c r="V949" t="n">
        <v>346</v>
      </c>
      <c r="W949" t="n">
        <v>513</v>
      </c>
      <c r="Y949" t="n">
        <v>1594</v>
      </c>
      <c r="Z949" t="n">
        <v>501</v>
      </c>
      <c r="AA949" t="n">
        <v>499</v>
      </c>
      <c r="AB949" t="n">
        <v>543</v>
      </c>
      <c r="AD949" t="n">
        <v>2095</v>
      </c>
      <c r="AE949" t="n">
        <v>520</v>
      </c>
      <c r="AF949" t="n">
        <v>357</v>
      </c>
      <c r="AG949" t="n">
        <v>430</v>
      </c>
      <c r="AI949" t="n">
        <v>1762</v>
      </c>
      <c r="AJ949" t="n">
        <v>461</v>
      </c>
      <c r="AK949" t="n">
        <v>467</v>
      </c>
      <c r="AL949" t="n">
        <v>466</v>
      </c>
      <c r="AN949" t="n">
        <v>1890</v>
      </c>
      <c r="AO949" t="n">
        <v>537</v>
      </c>
      <c r="AP949" t="n">
        <v>527</v>
      </c>
      <c r="AQ949" t="n">
        <v>520</v>
      </c>
      <c r="AS949" t="n">
        <v>2135</v>
      </c>
      <c r="AT949" t="n">
        <v>530</v>
      </c>
    </row>
    <row r="950">
      <c r="A950" t="inlineStr">
        <is>
          <t>Asia</t>
        </is>
      </c>
      <c r="C950" t="inlineStr">
        <is>
          <t>Million</t>
        </is>
      </c>
      <c r="D950" t="inlineStr">
        <is>
          <t>QQQQ</t>
        </is>
      </c>
      <c r="E950" t="inlineStr">
        <is>
          <t>Yes</t>
        </is>
      </c>
      <c r="Y950" t="n">
        <v>1643</v>
      </c>
      <c r="Z950" t="n">
        <v>519</v>
      </c>
      <c r="AA950" t="n">
        <v>702</v>
      </c>
      <c r="AB950" t="n">
        <v>906</v>
      </c>
      <c r="AD950" t="n">
        <v>2402</v>
      </c>
      <c r="AE950" t="n">
        <v>663</v>
      </c>
      <c r="AF950" t="n">
        <v>771</v>
      </c>
      <c r="AG950" t="n">
        <v>847</v>
      </c>
    </row>
    <row r="951">
      <c r="A951" t="inlineStr">
        <is>
          <t>Other (including Asia and Colombia)</t>
        </is>
      </c>
      <c r="C951" t="inlineStr">
        <is>
          <t>Million</t>
        </is>
      </c>
      <c r="D951" t="inlineStr">
        <is>
          <t>QQQQ</t>
        </is>
      </c>
      <c r="E951" t="inlineStr">
        <is>
          <t>Yes</t>
        </is>
      </c>
      <c r="F951" t="n">
        <v>447</v>
      </c>
      <c r="G951" t="n">
        <v>486</v>
      </c>
      <c r="H951" t="n">
        <v>489</v>
      </c>
      <c r="J951" t="n">
        <v>1977</v>
      </c>
    </row>
    <row r="952">
      <c r="A952" t="inlineStr">
        <is>
          <t>Other Asia</t>
        </is>
      </c>
      <c r="C952" t="inlineStr">
        <is>
          <t>Million</t>
        </is>
      </c>
      <c r="D952" t="inlineStr">
        <is>
          <t>QQQQ</t>
        </is>
      </c>
      <c r="E952" t="inlineStr">
        <is>
          <t>Yes</t>
        </is>
      </c>
      <c r="AI952" t="n">
        <v>2388</v>
      </c>
      <c r="AJ952" t="n">
        <v>681</v>
      </c>
      <c r="AK952" t="n">
        <v>626</v>
      </c>
      <c r="AL952" t="n">
        <v>635</v>
      </c>
      <c r="AN952" t="n">
        <v>2708</v>
      </c>
      <c r="AO952" t="n">
        <v>722</v>
      </c>
      <c r="AP952" t="n">
        <v>689</v>
      </c>
      <c r="AQ952" t="n">
        <v>778</v>
      </c>
      <c r="AS952" t="n">
        <v>3042</v>
      </c>
      <c r="AT952" t="n">
        <v>770</v>
      </c>
    </row>
    <row r="953">
      <c r="A953" t="inlineStr">
        <is>
          <t>Other (including Asia)</t>
        </is>
      </c>
      <c r="C953" t="inlineStr">
        <is>
          <t>Million</t>
        </is>
      </c>
      <c r="D953" t="inlineStr">
        <is>
          <t>QQQQ</t>
        </is>
      </c>
      <c r="E953" t="inlineStr">
        <is>
          <t>Yes</t>
        </is>
      </c>
      <c r="K953" t="n">
        <v>447</v>
      </c>
      <c r="L953" t="n">
        <v>477</v>
      </c>
      <c r="M953" t="n">
        <v>467</v>
      </c>
      <c r="O953" t="n">
        <v>2033</v>
      </c>
      <c r="P953" t="n">
        <v>613</v>
      </c>
      <c r="Q953" t="n">
        <v>577</v>
      </c>
      <c r="R953" t="n">
        <v>504</v>
      </c>
      <c r="T953" t="n">
        <v>2315</v>
      </c>
      <c r="U953" t="n">
        <v>641</v>
      </c>
      <c r="V953" t="n">
        <v>647</v>
      </c>
      <c r="W953" t="n">
        <v>826</v>
      </c>
    </row>
    <row r="954">
      <c r="A954" t="inlineStr">
        <is>
          <t>Other</t>
        </is>
      </c>
      <c r="C954" t="inlineStr">
        <is>
          <t>Million</t>
        </is>
      </c>
      <c r="D954" t="inlineStr">
        <is>
          <t>QQQQ</t>
        </is>
      </c>
      <c r="E954" t="inlineStr">
        <is>
          <t>Yes</t>
        </is>
      </c>
      <c r="Y954" t="n">
        <v>1381</v>
      </c>
      <c r="Z954" t="n">
        <v>418</v>
      </c>
      <c r="AA954" t="n">
        <v>588</v>
      </c>
      <c r="AB954" t="n">
        <v>556</v>
      </c>
      <c r="AD954" t="n">
        <v>2790</v>
      </c>
      <c r="AE954" t="n">
        <v>676</v>
      </c>
      <c r="AF954" t="n">
        <v>446</v>
      </c>
      <c r="AG954" t="n">
        <v>599</v>
      </c>
      <c r="AI954" t="n">
        <v>2290</v>
      </c>
      <c r="AJ954" t="n">
        <v>429</v>
      </c>
      <c r="AK954" t="n">
        <v>463</v>
      </c>
      <c r="AL954" t="n">
        <v>428</v>
      </c>
      <c r="AN954" t="n">
        <v>1761</v>
      </c>
      <c r="AO954" t="n">
        <v>402</v>
      </c>
      <c r="AP954" t="n">
        <v>503</v>
      </c>
      <c r="AQ954" t="n">
        <v>500</v>
      </c>
      <c r="AS954" t="n">
        <v>1955</v>
      </c>
      <c r="AT954" t="n">
        <v>546</v>
      </c>
    </row>
    <row r="955">
      <c r="A955" t="inlineStr">
        <is>
          <t>Total</t>
        </is>
      </c>
      <c r="C955" t="inlineStr">
        <is>
          <t>Million</t>
        </is>
      </c>
      <c r="D955" t="inlineStr">
        <is>
          <t>QQQQ</t>
        </is>
      </c>
      <c r="E955" t="inlineStr">
        <is>
          <t>Yes</t>
        </is>
      </c>
      <c r="F955" t="n">
        <v>4396</v>
      </c>
      <c r="G955" t="n">
        <v>4923</v>
      </c>
      <c r="H955" t="n">
        <v>5056</v>
      </c>
      <c r="J955" t="n">
        <v>19913</v>
      </c>
      <c r="K955" t="n">
        <v>5218</v>
      </c>
      <c r="L955" t="n">
        <v>5973</v>
      </c>
      <c r="M955" t="n">
        <v>6285</v>
      </c>
      <c r="O955" t="n">
        <v>24411</v>
      </c>
      <c r="P955" t="n">
        <v>6001</v>
      </c>
      <c r="Q955" t="n">
        <v>9444</v>
      </c>
      <c r="R955" t="n">
        <v>12276</v>
      </c>
      <c r="T955" t="n">
        <v>40786</v>
      </c>
      <c r="U955" t="n">
        <v>12631</v>
      </c>
      <c r="V955" t="n">
        <v>13276</v>
      </c>
      <c r="W955" t="n">
        <v>14858</v>
      </c>
      <c r="Y955" t="n">
        <v>56771</v>
      </c>
      <c r="Z955" t="n">
        <v>15208</v>
      </c>
      <c r="AA955" t="n">
        <v>16924</v>
      </c>
      <c r="AB955" t="n">
        <v>17875</v>
      </c>
      <c r="AD955" t="n">
        <v>67826</v>
      </c>
      <c r="AE955" t="n">
        <v>16586</v>
      </c>
      <c r="AF955" t="n">
        <v>12829</v>
      </c>
      <c r="AG955" t="n">
        <v>16249</v>
      </c>
      <c r="AI955" t="n">
        <v>62752</v>
      </c>
      <c r="AJ955" t="n">
        <v>16410</v>
      </c>
      <c r="AK955" t="n">
        <v>18286</v>
      </c>
      <c r="AL955" t="n">
        <v>19248</v>
      </c>
      <c r="AN955" t="n">
        <v>75731</v>
      </c>
      <c r="AO955" t="n">
        <v>21882</v>
      </c>
      <c r="AP955" t="n">
        <v>23256</v>
      </c>
      <c r="AQ955" t="n">
        <v>23418</v>
      </c>
      <c r="AS955" t="n">
        <v>92769</v>
      </c>
      <c r="AT955" t="n">
        <v>23297</v>
      </c>
    </row>
    <row r="956">
      <c r="A956" t="inlineStr">
        <is>
          <t>Total-c</t>
        </is>
      </c>
      <c r="F956">
        <f>SUM(F939:F954)</f>
        <v/>
      </c>
      <c r="G956">
        <f>SUM(G939:G954)</f>
        <v/>
      </c>
      <c r="H956">
        <f>SUM(H939:H954)</f>
        <v/>
      </c>
      <c r="J956">
        <f>SUM(J939:J954)</f>
        <v/>
      </c>
      <c r="K956">
        <f>SUM(K939:K954)</f>
        <v/>
      </c>
      <c r="L956">
        <f>SUM(L939:L954)</f>
        <v/>
      </c>
      <c r="M956">
        <f>SUM(M939:M954)</f>
        <v/>
      </c>
      <c r="O956">
        <f>SUM(O939:O954)</f>
        <v/>
      </c>
      <c r="P956">
        <f>SUM(P939:P954)</f>
        <v/>
      </c>
      <c r="Q956">
        <f>SUM(Q939:Q954)</f>
        <v/>
      </c>
      <c r="R956">
        <f>SUM(R939:R954)</f>
        <v/>
      </c>
      <c r="T956">
        <f>SUM(T939:T954)</f>
        <v/>
      </c>
      <c r="U956">
        <f>SUM(U939:U954)</f>
        <v/>
      </c>
      <c r="V956">
        <f>SUM(V939:V954)</f>
        <v/>
      </c>
      <c r="W956">
        <f>SUM(W939:W954)</f>
        <v/>
      </c>
      <c r="Y956">
        <f>SUM(Y939:Y954)</f>
        <v/>
      </c>
      <c r="Z956">
        <f>SUM(Z939:Z954)</f>
        <v/>
      </c>
      <c r="AA956">
        <f>SUM(AA939:AA954)</f>
        <v/>
      </c>
      <c r="AB956">
        <f>SUM(AB939:AB954)</f>
        <v/>
      </c>
      <c r="AD956">
        <f>SUM(AD939:AD954)</f>
        <v/>
      </c>
      <c r="AE956">
        <f>SUM(AE939:AE954)</f>
        <v/>
      </c>
      <c r="AF956">
        <f>SUM(AF939:AF954)</f>
        <v/>
      </c>
      <c r="AG956">
        <f>SUM(AG939:AG954)</f>
        <v/>
      </c>
      <c r="AI956">
        <f>SUM(AI939:AI954)</f>
        <v/>
      </c>
      <c r="AJ956">
        <f>SUM(AJ939:AJ954)</f>
        <v/>
      </c>
      <c r="AK956">
        <f>SUM(AK939:AK954)</f>
        <v/>
      </c>
      <c r="AL956">
        <f>SUM(AL939:AL954)</f>
        <v/>
      </c>
      <c r="AN956">
        <f>SUM(AN939:AN954)</f>
        <v/>
      </c>
      <c r="AO956">
        <f>SUM(AO939:AO954)</f>
        <v/>
      </c>
      <c r="AP956">
        <f>SUM(AP939:AP954)</f>
        <v/>
      </c>
      <c r="AQ956">
        <f>SUM(AQ939:AQ954)</f>
        <v/>
      </c>
      <c r="AS956">
        <f>SUM(AS939:AS954)</f>
        <v/>
      </c>
      <c r="AT956">
        <f>SUM(AT939:AT954)</f>
        <v/>
      </c>
    </row>
    <row r="957">
      <c r="A957" t="inlineStr">
        <is>
          <t>Sum check</t>
        </is>
      </c>
      <c r="F957">
        <f>F955-F956</f>
        <v/>
      </c>
      <c r="G957">
        <f>G955-G956</f>
        <v/>
      </c>
      <c r="H957">
        <f>H955-H956</f>
        <v/>
      </c>
      <c r="J957">
        <f>J955-J956</f>
        <v/>
      </c>
      <c r="K957">
        <f>K955-K956</f>
        <v/>
      </c>
      <c r="L957">
        <f>L955-L956</f>
        <v/>
      </c>
      <c r="M957">
        <f>M955-M956</f>
        <v/>
      </c>
      <c r="O957">
        <f>O955-O956</f>
        <v/>
      </c>
      <c r="P957">
        <f>P955-P956</f>
        <v/>
      </c>
      <c r="Q957">
        <f>Q955-Q956</f>
        <v/>
      </c>
      <c r="R957">
        <f>R955-R956</f>
        <v/>
      </c>
      <c r="T957">
        <f>T955-T956</f>
        <v/>
      </c>
      <c r="U957">
        <f>U955-U956</f>
        <v/>
      </c>
      <c r="V957">
        <f>V955-V956</f>
        <v/>
      </c>
      <c r="W957">
        <f>W955-W956</f>
        <v/>
      </c>
      <c r="Y957">
        <f>Y955-Y956</f>
        <v/>
      </c>
      <c r="Z957">
        <f>Z955-Z956</f>
        <v/>
      </c>
      <c r="AA957">
        <f>AA955-AA956</f>
        <v/>
      </c>
      <c r="AB957">
        <f>AB955-AB956</f>
        <v/>
      </c>
      <c r="AD957">
        <f>AD955-AD956</f>
        <v/>
      </c>
      <c r="AE957">
        <f>AE955-AE956</f>
        <v/>
      </c>
      <c r="AF957">
        <f>AF955-AF956</f>
        <v/>
      </c>
      <c r="AG957">
        <f>AG955-AG956</f>
        <v/>
      </c>
      <c r="AI957">
        <f>AI955-AI956</f>
        <v/>
      </c>
      <c r="AJ957">
        <f>AJ955-AJ956</f>
        <v/>
      </c>
      <c r="AK957">
        <f>AK955-AK956</f>
        <v/>
      </c>
      <c r="AL957">
        <f>AL955-AL956</f>
        <v/>
      </c>
      <c r="AN957">
        <f>AN955-AN956</f>
        <v/>
      </c>
      <c r="AO957">
        <f>AO955-AO956</f>
        <v/>
      </c>
      <c r="AP957">
        <f>AP955-AP956</f>
        <v/>
      </c>
      <c r="AQ957">
        <f>AQ955-AQ956</f>
        <v/>
      </c>
      <c r="AS957">
        <f>AS955-AS956</f>
        <v/>
      </c>
      <c r="AT957">
        <f>AT955-AT956</f>
        <v/>
      </c>
    </row>
    <row r="958">
      <c r="A958" t="inlineStr">
        <is>
          <t>Link check</t>
        </is>
      </c>
      <c r="F958">
        <f>F955-F1235</f>
        <v/>
      </c>
      <c r="G958">
        <f>G955-G1235</f>
        <v/>
      </c>
      <c r="H958">
        <f>H955-H1235</f>
        <v/>
      </c>
      <c r="J958">
        <f>J955-J1235</f>
        <v/>
      </c>
      <c r="K958">
        <f>K955-K1235</f>
        <v/>
      </c>
      <c r="L958">
        <f>L955-L1235</f>
        <v/>
      </c>
      <c r="M958">
        <f>M955-M1235</f>
        <v/>
      </c>
      <c r="O958">
        <f>O955-O1235</f>
        <v/>
      </c>
      <c r="P958">
        <f>P955-P1235</f>
        <v/>
      </c>
      <c r="Q958">
        <f>Q955-Q1235</f>
        <v/>
      </c>
      <c r="R958">
        <f>R955-R1235</f>
        <v/>
      </c>
      <c r="T958">
        <f>T955-T1235</f>
        <v/>
      </c>
      <c r="U958">
        <f>U955-U1235</f>
        <v/>
      </c>
      <c r="V958">
        <f>V955-V1235</f>
        <v/>
      </c>
      <c r="W958">
        <f>W955-W1235</f>
        <v/>
      </c>
      <c r="Y958">
        <f>Y955-Y1235</f>
        <v/>
      </c>
      <c r="Z958">
        <f>Z955-Z1235</f>
        <v/>
      </c>
      <c r="AA958">
        <f>AA955-AA1235</f>
        <v/>
      </c>
      <c r="AB958">
        <f>AB955-AB1235</f>
        <v/>
      </c>
      <c r="AD958">
        <f>AD955-AD1235</f>
        <v/>
      </c>
      <c r="AE958">
        <f>AE955-AE1235</f>
        <v/>
      </c>
      <c r="AF958">
        <f>AF955-AF1235</f>
        <v/>
      </c>
      <c r="AG958">
        <f>AG955-AG1235</f>
        <v/>
      </c>
      <c r="AI958">
        <f>AI955-AI1235</f>
        <v/>
      </c>
      <c r="AJ958">
        <f>AJ955-AJ1235</f>
        <v/>
      </c>
      <c r="AK958">
        <f>AK955-AK1235</f>
        <v/>
      </c>
      <c r="AL958">
        <f>AL955-AL1235</f>
        <v/>
      </c>
      <c r="AN958">
        <f>AN955-AN1235</f>
        <v/>
      </c>
      <c r="AO958">
        <f>AO955-AO1235</f>
        <v/>
      </c>
      <c r="AP958">
        <f>AP955-AP1235</f>
        <v/>
      </c>
      <c r="AQ958">
        <f>AQ955-AQ1235</f>
        <v/>
      </c>
      <c r="AS958">
        <f>AS955-AS1235</f>
        <v/>
      </c>
      <c r="AT958">
        <f>AT955-AT1235</f>
        <v/>
      </c>
    </row>
    <row r="960">
      <c r="A960" t="inlineStr">
        <is>
          <t>Geographic assets by location</t>
        </is>
      </c>
    </row>
    <row r="961">
      <c r="A961" t="inlineStr">
        <is>
          <t>U.S.</t>
        </is>
      </c>
      <c r="C961" t="inlineStr">
        <is>
          <t>Million</t>
        </is>
      </c>
      <c r="D961" t="inlineStr">
        <is>
          <t>QQQQ</t>
        </is>
      </c>
      <c r="F961" t="n">
        <v>66157</v>
      </c>
      <c r="G961" t="n">
        <v>64987</v>
      </c>
      <c r="H961" t="n">
        <v>68549</v>
      </c>
      <c r="I961" t="n">
        <v>68438</v>
      </c>
      <c r="K961" t="n">
        <v>71954</v>
      </c>
      <c r="L961" t="n">
        <v>74154</v>
      </c>
      <c r="M961" t="n">
        <v>76867</v>
      </c>
      <c r="N961" t="n">
        <v>75556</v>
      </c>
      <c r="P961" t="n">
        <v>79652</v>
      </c>
      <c r="Q961" t="n">
        <v>77517</v>
      </c>
      <c r="R961" t="n">
        <v>75181</v>
      </c>
      <c r="S961" t="n">
        <v>84860</v>
      </c>
      <c r="U961" t="n">
        <v>86050</v>
      </c>
      <c r="V961" t="n">
        <v>87212</v>
      </c>
      <c r="W961" t="n">
        <v>114403</v>
      </c>
      <c r="X961" t="n">
        <v>128808</v>
      </c>
      <c r="Z961" t="n">
        <v>128652</v>
      </c>
      <c r="AA961" t="n">
        <v>135379</v>
      </c>
      <c r="AB961" t="n">
        <v>142671</v>
      </c>
      <c r="AC961" t="n">
        <v>149687</v>
      </c>
      <c r="AE961" t="n">
        <v>154910</v>
      </c>
      <c r="AF961" t="n">
        <v>156990</v>
      </c>
      <c r="AG961" t="n">
        <v>157785</v>
      </c>
      <c r="AH961" t="n">
        <v>159684</v>
      </c>
      <c r="AJ961" t="n">
        <v>158566</v>
      </c>
      <c r="AK961" t="n">
        <v>161103</v>
      </c>
      <c r="AL961" t="n">
        <v>163169</v>
      </c>
      <c r="AM961" t="n">
        <v>172952</v>
      </c>
      <c r="AO961" t="n">
        <v>172836</v>
      </c>
      <c r="AP961" t="n">
        <v>178847</v>
      </c>
      <c r="AQ961" t="n">
        <v>194260</v>
      </c>
      <c r="AR961" t="n">
        <v>206714</v>
      </c>
      <c r="AT961" t="n">
        <v>211017</v>
      </c>
    </row>
    <row r="962">
      <c r="A962" t="inlineStr">
        <is>
          <t>Canada</t>
        </is>
      </c>
      <c r="C962" t="inlineStr">
        <is>
          <t>Million</t>
        </is>
      </c>
      <c r="D962" t="inlineStr">
        <is>
          <t>QQQQ</t>
        </is>
      </c>
      <c r="F962" t="n">
        <v>19597</v>
      </c>
      <c r="G962" t="n">
        <v>19251</v>
      </c>
      <c r="H962" t="n">
        <v>18125</v>
      </c>
      <c r="I962" t="n">
        <v>18805</v>
      </c>
      <c r="K962" t="n">
        <v>19518</v>
      </c>
      <c r="L962" t="n">
        <v>19355</v>
      </c>
      <c r="M962" t="n">
        <v>19671</v>
      </c>
      <c r="N962" t="n">
        <v>19324</v>
      </c>
      <c r="P962" t="n">
        <v>19394</v>
      </c>
      <c r="Q962" t="n">
        <v>19981</v>
      </c>
      <c r="R962" t="n">
        <v>24681</v>
      </c>
      <c r="S962" t="n">
        <v>21897</v>
      </c>
      <c r="U962" t="n">
        <v>21089</v>
      </c>
      <c r="V962" t="n">
        <v>21777</v>
      </c>
      <c r="W962" t="n">
        <v>22578</v>
      </c>
      <c r="X962" t="n">
        <v>27850</v>
      </c>
      <c r="Z962" t="n">
        <v>28473</v>
      </c>
      <c r="AA962" t="n">
        <v>29014</v>
      </c>
      <c r="AB962" t="n">
        <v>28488</v>
      </c>
      <c r="AC962" t="n">
        <v>35840</v>
      </c>
      <c r="AE962" t="n">
        <v>32689</v>
      </c>
      <c r="AF962" t="n">
        <v>32092</v>
      </c>
      <c r="AG962" t="n">
        <v>33392</v>
      </c>
      <c r="AH962" t="n">
        <v>36403</v>
      </c>
      <c r="AJ962" t="n">
        <v>42309</v>
      </c>
      <c r="AK962" t="n">
        <v>39847</v>
      </c>
      <c r="AL962" t="n">
        <v>51710</v>
      </c>
      <c r="AM962" t="n">
        <v>52989</v>
      </c>
      <c r="AO962" t="n">
        <v>54412</v>
      </c>
      <c r="AP962" t="n">
        <v>54683</v>
      </c>
      <c r="AQ962" t="n">
        <v>51079</v>
      </c>
      <c r="AR962" t="n">
        <v>50894</v>
      </c>
      <c r="AT962" t="n">
        <v>50780</v>
      </c>
    </row>
    <row r="963">
      <c r="A963" t="inlineStr">
        <is>
          <t>U.K.</t>
        </is>
      </c>
      <c r="C963" t="inlineStr">
        <is>
          <t>Million</t>
        </is>
      </c>
      <c r="D963" t="inlineStr">
        <is>
          <t>QQQQ</t>
        </is>
      </c>
      <c r="S963" t="n">
        <v>20005</v>
      </c>
      <c r="U963" t="n">
        <v>22300</v>
      </c>
      <c r="V963" t="n">
        <v>22225</v>
      </c>
      <c r="W963" t="n">
        <v>23918</v>
      </c>
      <c r="X963" t="n">
        <v>23093</v>
      </c>
      <c r="Z963" t="n">
        <v>25068</v>
      </c>
      <c r="AA963" t="n">
        <v>24619</v>
      </c>
      <c r="AB963" t="n">
        <v>24419</v>
      </c>
      <c r="AC963" t="n">
        <v>30184</v>
      </c>
      <c r="AE963" t="n">
        <v>27487</v>
      </c>
      <c r="AF963" t="n">
        <v>28301</v>
      </c>
      <c r="AG963" t="n">
        <v>29999</v>
      </c>
      <c r="AH963" t="n">
        <v>31598</v>
      </c>
      <c r="AJ963" t="n">
        <v>31712</v>
      </c>
      <c r="AK963" t="n">
        <v>34306</v>
      </c>
      <c r="AL963" t="n">
        <v>34882</v>
      </c>
      <c r="AM963" t="n">
        <v>36740</v>
      </c>
      <c r="AO963" t="n">
        <v>36408</v>
      </c>
      <c r="AP963" t="n">
        <v>37963</v>
      </c>
      <c r="AQ963" t="n">
        <v>33225</v>
      </c>
      <c r="AR963" t="n">
        <v>31940</v>
      </c>
      <c r="AT963" t="n">
        <v>34554</v>
      </c>
    </row>
    <row r="964">
      <c r="A964" t="inlineStr">
        <is>
          <t>Australia</t>
        </is>
      </c>
      <c r="C964" t="inlineStr">
        <is>
          <t>Million</t>
        </is>
      </c>
      <c r="D964" t="inlineStr">
        <is>
          <t>QQQQ</t>
        </is>
      </c>
      <c r="F964" t="n">
        <v>12453</v>
      </c>
      <c r="G964" t="n">
        <v>13065</v>
      </c>
      <c r="H964" t="n">
        <v>12445</v>
      </c>
      <c r="I964" t="n">
        <v>13549</v>
      </c>
      <c r="K964" t="n">
        <v>13870</v>
      </c>
      <c r="L964" t="n">
        <v>13637</v>
      </c>
      <c r="M964" t="n">
        <v>14019</v>
      </c>
      <c r="N964" t="n">
        <v>12920</v>
      </c>
      <c r="P964" t="n">
        <v>13661</v>
      </c>
      <c r="Q964" t="n">
        <v>13858</v>
      </c>
      <c r="R964" t="n">
        <v>14613</v>
      </c>
      <c r="S964" t="n">
        <v>14501</v>
      </c>
      <c r="U964" t="n">
        <v>14308</v>
      </c>
      <c r="V964" t="n">
        <v>14120</v>
      </c>
      <c r="W964" t="n">
        <v>13942</v>
      </c>
      <c r="X964" t="n">
        <v>13309</v>
      </c>
      <c r="Z964" t="n">
        <v>13844</v>
      </c>
      <c r="AA964" t="n">
        <v>18239</v>
      </c>
      <c r="AB964" t="n">
        <v>17301</v>
      </c>
      <c r="AC964" t="n">
        <v>22971</v>
      </c>
      <c r="AE964" t="n">
        <v>19499</v>
      </c>
      <c r="AF964" t="n">
        <v>21640</v>
      </c>
      <c r="AG964" t="n">
        <v>22204</v>
      </c>
      <c r="AH964" t="n">
        <v>22000</v>
      </c>
      <c r="AJ964" t="n">
        <v>21936</v>
      </c>
      <c r="AK964" t="n">
        <v>21433</v>
      </c>
      <c r="AL964" t="n">
        <v>20361</v>
      </c>
      <c r="AM964" t="n">
        <v>20767</v>
      </c>
      <c r="AO964" t="n">
        <v>22051</v>
      </c>
      <c r="AP964" t="n">
        <v>27446</v>
      </c>
      <c r="AQ964" t="n">
        <v>25317</v>
      </c>
      <c r="AR964" t="n">
        <v>27068</v>
      </c>
      <c r="AT964" t="n">
        <v>26825</v>
      </c>
    </row>
    <row r="965">
      <c r="A965" t="inlineStr">
        <is>
          <t>Brazil</t>
        </is>
      </c>
      <c r="C965" t="inlineStr">
        <is>
          <t>Million</t>
        </is>
      </c>
      <c r="D965" t="inlineStr">
        <is>
          <t>QQQQ</t>
        </is>
      </c>
      <c r="F965" t="n">
        <v>10877</v>
      </c>
      <c r="G965" t="n">
        <v>11273</v>
      </c>
      <c r="H965" t="n">
        <v>9113</v>
      </c>
      <c r="I965" t="n">
        <v>9968</v>
      </c>
      <c r="K965" t="n">
        <v>11098</v>
      </c>
      <c r="L965" t="n">
        <v>12406</v>
      </c>
      <c r="M965" t="n">
        <v>12508</v>
      </c>
      <c r="N965" t="n">
        <v>12807</v>
      </c>
      <c r="P965" t="n">
        <v>13266</v>
      </c>
      <c r="Q965" t="n">
        <v>22796</v>
      </c>
      <c r="R965" t="n">
        <v>24037</v>
      </c>
      <c r="S965" t="n">
        <v>23931</v>
      </c>
      <c r="U965" t="n">
        <v>23769</v>
      </c>
      <c r="V965" t="n">
        <v>20491</v>
      </c>
      <c r="W965" t="n">
        <v>21200</v>
      </c>
      <c r="X965" t="n">
        <v>22539</v>
      </c>
      <c r="Z965" t="n">
        <v>23426</v>
      </c>
      <c r="AA965" t="n">
        <v>24321</v>
      </c>
      <c r="AB965" t="n">
        <v>23580</v>
      </c>
      <c r="AC965" t="n">
        <v>24354</v>
      </c>
      <c r="AE965" t="n">
        <v>19506</v>
      </c>
      <c r="AF965" t="n">
        <v>18708</v>
      </c>
      <c r="AG965" t="n">
        <v>18566</v>
      </c>
      <c r="AH965" t="n">
        <v>20675</v>
      </c>
      <c r="AJ965" t="n">
        <v>19233</v>
      </c>
      <c r="AK965" t="n">
        <v>22014</v>
      </c>
      <c r="AL965" t="n">
        <v>21372</v>
      </c>
      <c r="AM965" t="n">
        <v>22052</v>
      </c>
      <c r="AO965" t="n">
        <v>26635</v>
      </c>
      <c r="AP965" t="n">
        <v>23947</v>
      </c>
      <c r="AQ965" t="n">
        <v>24556</v>
      </c>
      <c r="AR965" t="n">
        <v>25500</v>
      </c>
      <c r="AT965" t="n">
        <v>26618</v>
      </c>
    </row>
    <row r="966">
      <c r="A966" t="inlineStr">
        <is>
          <t>Europe</t>
        </is>
      </c>
      <c r="C966" t="inlineStr">
        <is>
          <t>Million</t>
        </is>
      </c>
      <c r="D966" t="inlineStr">
        <is>
          <t>QQQQ</t>
        </is>
      </c>
      <c r="S966" t="n">
        <v>3979</v>
      </c>
      <c r="U966" t="n">
        <v>4246</v>
      </c>
      <c r="V966" t="n">
        <v>8130</v>
      </c>
      <c r="W966" t="n">
        <v>12267</v>
      </c>
      <c r="X966" t="n">
        <v>13250</v>
      </c>
      <c r="Z966" t="n">
        <v>14306</v>
      </c>
      <c r="AA966" t="n">
        <v>18838</v>
      </c>
      <c r="AB966" t="n">
        <v>18259</v>
      </c>
      <c r="AC966" t="n">
        <v>19404</v>
      </c>
      <c r="AE966" t="n">
        <v>20318</v>
      </c>
      <c r="AF966" t="n">
        <v>19812</v>
      </c>
      <c r="AG966" t="n">
        <v>21153</v>
      </c>
      <c r="AH966" t="n">
        <v>22267</v>
      </c>
      <c r="AJ966" t="n">
        <v>21341</v>
      </c>
      <c r="AK966" t="n">
        <v>21650</v>
      </c>
      <c r="AL966" t="n">
        <v>22913</v>
      </c>
      <c r="AM966" t="n">
        <v>32065</v>
      </c>
      <c r="AO966" t="n">
        <v>35766</v>
      </c>
      <c r="AP966" t="n">
        <v>37644</v>
      </c>
      <c r="AQ966" t="n">
        <v>39206</v>
      </c>
    </row>
    <row r="967">
      <c r="A967" t="inlineStr">
        <is>
          <t>Germany</t>
        </is>
      </c>
      <c r="C967" t="inlineStr">
        <is>
          <t>Million</t>
        </is>
      </c>
      <c r="D967" t="inlineStr">
        <is>
          <t>QQQQ</t>
        </is>
      </c>
      <c r="AR967" t="n">
        <v>12262</v>
      </c>
      <c r="AT967" t="n">
        <v>15109</v>
      </c>
    </row>
    <row r="968">
      <c r="A968" t="inlineStr">
        <is>
          <t>Other Europe (Excluding Germany)</t>
        </is>
      </c>
      <c r="C968" t="inlineStr">
        <is>
          <t>Million</t>
        </is>
      </c>
      <c r="D968" t="inlineStr">
        <is>
          <t>QQQQ</t>
        </is>
      </c>
      <c r="AR968" t="n">
        <v>31713</v>
      </c>
      <c r="AT968" t="n">
        <v>33652</v>
      </c>
    </row>
    <row r="969">
      <c r="A969" t="inlineStr">
        <is>
          <t>Europe (including U.K.)</t>
        </is>
      </c>
      <c r="C969" t="inlineStr">
        <is>
          <t>Million</t>
        </is>
      </c>
      <c r="D969" t="inlineStr">
        <is>
          <t>QQQQ</t>
        </is>
      </c>
      <c r="F969" t="n">
        <v>12774</v>
      </c>
      <c r="G969" t="n">
        <v>14979</v>
      </c>
      <c r="H969" t="n">
        <v>19634</v>
      </c>
      <c r="I969" t="n">
        <v>20762</v>
      </c>
      <c r="K969" t="n">
        <v>20758</v>
      </c>
      <c r="L969" t="n">
        <v>20285</v>
      </c>
      <c r="M969" t="n">
        <v>20034</v>
      </c>
      <c r="N969" t="n">
        <v>20200</v>
      </c>
      <c r="P969" t="n">
        <v>20266</v>
      </c>
      <c r="Q969" t="n">
        <v>24261</v>
      </c>
      <c r="R969" t="n">
        <v>25595</v>
      </c>
    </row>
    <row r="970">
      <c r="A970" t="inlineStr">
        <is>
          <t>India</t>
        </is>
      </c>
      <c r="C970" t="inlineStr">
        <is>
          <t>Million</t>
        </is>
      </c>
      <c r="D970" t="inlineStr">
        <is>
          <t>QQQQ</t>
        </is>
      </c>
      <c r="AH970" t="n">
        <v>21438</v>
      </c>
      <c r="AJ970" t="n">
        <v>21435</v>
      </c>
      <c r="AK970" t="n">
        <v>20550</v>
      </c>
      <c r="AL970" t="n">
        <v>21095</v>
      </c>
      <c r="AM970" t="n">
        <v>20935</v>
      </c>
      <c r="AO970" t="n">
        <v>21124</v>
      </c>
      <c r="AP970" t="n">
        <v>20296</v>
      </c>
      <c r="AQ970" t="n">
        <v>19723</v>
      </c>
      <c r="AR970" t="n">
        <v>19521</v>
      </c>
      <c r="AT970" t="n">
        <v>20791</v>
      </c>
    </row>
    <row r="971">
      <c r="A971" t="inlineStr">
        <is>
          <t>Colombia</t>
        </is>
      </c>
      <c r="C971" t="inlineStr">
        <is>
          <t>Million</t>
        </is>
      </c>
      <c r="D971" t="inlineStr">
        <is>
          <t>QQQQ</t>
        </is>
      </c>
      <c r="K971" t="n">
        <v>7817</v>
      </c>
      <c r="L971" t="n">
        <v>7458</v>
      </c>
      <c r="M971" t="n">
        <v>7563</v>
      </c>
      <c r="N971" t="n">
        <v>7296</v>
      </c>
      <c r="P971" t="n">
        <v>7588</v>
      </c>
      <c r="Q971" t="n">
        <v>7004</v>
      </c>
      <c r="R971" t="n">
        <v>7205</v>
      </c>
      <c r="S971" t="n">
        <v>7362</v>
      </c>
      <c r="U971" t="n">
        <v>8000</v>
      </c>
      <c r="V971" t="n">
        <v>9024</v>
      </c>
      <c r="W971" t="n">
        <v>8923</v>
      </c>
      <c r="X971" t="n">
        <v>9862</v>
      </c>
      <c r="Z971" t="n">
        <v>10150</v>
      </c>
      <c r="AA971" t="n">
        <v>10139</v>
      </c>
      <c r="AB971" t="n">
        <v>9599</v>
      </c>
      <c r="AC971" t="n">
        <v>10819</v>
      </c>
      <c r="AE971" t="n">
        <v>8264</v>
      </c>
      <c r="AF971" t="n">
        <v>8892</v>
      </c>
      <c r="AG971" t="n">
        <v>8661</v>
      </c>
      <c r="AH971" t="n">
        <v>10919</v>
      </c>
      <c r="AJ971" t="n">
        <v>10200</v>
      </c>
      <c r="AK971" t="n">
        <v>10279</v>
      </c>
      <c r="AL971" t="n">
        <v>10021</v>
      </c>
      <c r="AM971" t="n">
        <v>11065</v>
      </c>
      <c r="AO971" t="n">
        <v>11886</v>
      </c>
      <c r="AP971" t="n">
        <v>10701</v>
      </c>
      <c r="AQ971" t="n">
        <v>9850</v>
      </c>
      <c r="AR971" t="n">
        <v>10567</v>
      </c>
      <c r="AT971" t="n">
        <v>11093</v>
      </c>
    </row>
    <row r="972">
      <c r="A972" t="inlineStr">
        <is>
          <t>Asia</t>
        </is>
      </c>
      <c r="C972" t="inlineStr">
        <is>
          <t>Million</t>
        </is>
      </c>
      <c r="D972" t="inlineStr">
        <is>
          <t>QQQQ</t>
        </is>
      </c>
      <c r="X972" t="n">
        <v>10479</v>
      </c>
      <c r="Z972" t="n">
        <v>12767</v>
      </c>
      <c r="AA972" t="n">
        <v>15583</v>
      </c>
      <c r="AB972" t="n">
        <v>17079</v>
      </c>
      <c r="AC972" t="n">
        <v>17468</v>
      </c>
      <c r="AE972" t="n">
        <v>16877</v>
      </c>
      <c r="AF972" t="n">
        <v>17083</v>
      </c>
      <c r="AG972" t="n">
        <v>25713</v>
      </c>
    </row>
    <row r="973">
      <c r="A973" t="inlineStr">
        <is>
          <t>Other (including Asia and Colombia)</t>
        </is>
      </c>
      <c r="C973" t="inlineStr">
        <is>
          <t>Million</t>
        </is>
      </c>
      <c r="D973" t="inlineStr">
        <is>
          <t>QQQQ</t>
        </is>
      </c>
      <c r="F973" t="n">
        <v>7434</v>
      </c>
      <c r="G973" t="n">
        <v>7443</v>
      </c>
      <c r="H973" t="n">
        <v>7548</v>
      </c>
      <c r="I973" t="n">
        <v>7992</v>
      </c>
    </row>
    <row r="974">
      <c r="A974" t="inlineStr">
        <is>
          <t>Other Asia</t>
        </is>
      </c>
      <c r="C974" t="inlineStr">
        <is>
          <t>Million</t>
        </is>
      </c>
      <c r="D974" t="inlineStr">
        <is>
          <t>QQQQ</t>
        </is>
      </c>
      <c r="AH974" t="n">
        <v>9343</v>
      </c>
      <c r="AJ974" t="n">
        <v>9272</v>
      </c>
      <c r="AK974" t="n">
        <v>9521</v>
      </c>
      <c r="AL974" t="n">
        <v>11265</v>
      </c>
      <c r="AM974" t="n">
        <v>12866</v>
      </c>
      <c r="AO974" t="n">
        <v>13335</v>
      </c>
      <c r="AP974" t="n">
        <v>12562</v>
      </c>
      <c r="AQ974" t="n">
        <v>12181</v>
      </c>
      <c r="AR974" t="n">
        <v>14655</v>
      </c>
      <c r="AT974" t="n">
        <v>15677</v>
      </c>
    </row>
    <row r="975">
      <c r="A975" t="inlineStr">
        <is>
          <t>Other (including Asia)</t>
        </is>
      </c>
      <c r="C975" t="inlineStr">
        <is>
          <t>Million</t>
        </is>
      </c>
      <c r="D975" t="inlineStr">
        <is>
          <t>QQQQ</t>
        </is>
      </c>
      <c r="K975" t="n">
        <v>7776</v>
      </c>
      <c r="L975" t="n">
        <v>9248</v>
      </c>
      <c r="M975" t="n">
        <v>9175</v>
      </c>
      <c r="N975" t="n">
        <v>11723</v>
      </c>
      <c r="P975" t="n">
        <v>12169</v>
      </c>
      <c r="Q975" t="n">
        <v>12766</v>
      </c>
      <c r="R975" t="n">
        <v>13265</v>
      </c>
      <c r="S975" t="n">
        <v>16185</v>
      </c>
      <c r="U975" t="n">
        <v>16173</v>
      </c>
      <c r="V975" t="n">
        <v>16189</v>
      </c>
      <c r="W975" t="n">
        <v>16730</v>
      </c>
    </row>
    <row r="976">
      <c r="A976" t="inlineStr">
        <is>
          <t>Other</t>
        </is>
      </c>
      <c r="C976" t="inlineStr">
        <is>
          <t>Million</t>
        </is>
      </c>
      <c r="D976" t="inlineStr">
        <is>
          <t>QQQQ</t>
        </is>
      </c>
      <c r="X976" t="n">
        <v>7091</v>
      </c>
      <c r="Z976" t="n">
        <v>7539</v>
      </c>
      <c r="AA976" t="n">
        <v>10204</v>
      </c>
      <c r="AB976" t="n">
        <v>10012</v>
      </c>
      <c r="AC976" t="n">
        <v>13242</v>
      </c>
      <c r="AE976" t="n">
        <v>13033</v>
      </c>
      <c r="AF976" t="n">
        <v>12917</v>
      </c>
      <c r="AG976" t="n">
        <v>9610</v>
      </c>
      <c r="AH976" t="n">
        <v>9369</v>
      </c>
      <c r="AJ976" t="n">
        <v>9019</v>
      </c>
      <c r="AK976" t="n">
        <v>8514</v>
      </c>
      <c r="AL976" t="n">
        <v>8636</v>
      </c>
      <c r="AM976" t="n">
        <v>8572</v>
      </c>
      <c r="AO976" t="n">
        <v>7500</v>
      </c>
      <c r="AP976" t="n">
        <v>7777</v>
      </c>
      <c r="AQ976" t="n">
        <v>9753</v>
      </c>
      <c r="AR976" t="n">
        <v>10450</v>
      </c>
      <c r="AT976" t="n">
        <v>10626</v>
      </c>
    </row>
    <row r="977">
      <c r="A977" t="inlineStr">
        <is>
          <t>Total</t>
        </is>
      </c>
      <c r="C977" t="inlineStr">
        <is>
          <t>Million</t>
        </is>
      </c>
      <c r="D977" t="inlineStr">
        <is>
          <t>QQQQ</t>
        </is>
      </c>
      <c r="F977" t="n">
        <v>129292</v>
      </c>
      <c r="G977" t="n">
        <v>130998</v>
      </c>
      <c r="H977" t="n">
        <v>135414</v>
      </c>
      <c r="I977" t="n">
        <v>139514</v>
      </c>
      <c r="K977" t="n">
        <v>152791</v>
      </c>
      <c r="L977" t="n">
        <v>156543</v>
      </c>
      <c r="M977" t="n">
        <v>159837</v>
      </c>
      <c r="N977" t="n">
        <v>159826</v>
      </c>
      <c r="P977" t="n">
        <v>165996</v>
      </c>
      <c r="Q977" t="n">
        <v>178183</v>
      </c>
      <c r="R977" t="n">
        <v>184577</v>
      </c>
      <c r="S977" t="n">
        <v>192720</v>
      </c>
      <c r="U977" t="n">
        <v>195935</v>
      </c>
      <c r="V977" t="n">
        <v>199168</v>
      </c>
      <c r="W977" t="n">
        <v>233961</v>
      </c>
      <c r="X977" t="n">
        <v>256281</v>
      </c>
      <c r="Z977" t="n">
        <v>264225</v>
      </c>
      <c r="AA977" t="n">
        <v>286336</v>
      </c>
      <c r="AB977" t="n">
        <v>291408</v>
      </c>
      <c r="AC977" t="n">
        <v>323969</v>
      </c>
      <c r="AE977" t="n">
        <v>312583</v>
      </c>
      <c r="AF977" t="n">
        <v>316435</v>
      </c>
      <c r="AG977" t="n">
        <v>327083</v>
      </c>
      <c r="AH977" t="n">
        <v>343696</v>
      </c>
      <c r="AJ977" t="n">
        <v>345023</v>
      </c>
      <c r="AK977" t="n">
        <v>349217</v>
      </c>
      <c r="AL977" t="n">
        <v>365424</v>
      </c>
      <c r="AM977" t="n">
        <v>391003</v>
      </c>
      <c r="AO977" t="n">
        <v>401953</v>
      </c>
      <c r="AP977" t="n">
        <v>411866</v>
      </c>
      <c r="AQ977" t="n">
        <v>419150</v>
      </c>
      <c r="AR977" t="n">
        <v>441284</v>
      </c>
      <c r="AT977" t="n">
        <v>456742</v>
      </c>
    </row>
    <row r="978">
      <c r="A978" t="inlineStr">
        <is>
          <t>Total-c</t>
        </is>
      </c>
      <c r="F978">
        <f>SUM(F961:F976)</f>
        <v/>
      </c>
      <c r="G978">
        <f>SUM(G961:G976)</f>
        <v/>
      </c>
      <c r="H978">
        <f>SUM(H961:H976)</f>
        <v/>
      </c>
      <c r="I978">
        <f>SUM(I961:I976)</f>
        <v/>
      </c>
      <c r="K978">
        <f>SUM(K961:K976)</f>
        <v/>
      </c>
      <c r="L978">
        <f>SUM(L961:L976)</f>
        <v/>
      </c>
      <c r="M978">
        <f>SUM(M961:M976)</f>
        <v/>
      </c>
      <c r="N978">
        <f>SUM(N961:N976)</f>
        <v/>
      </c>
      <c r="P978">
        <f>SUM(P961:P976)</f>
        <v/>
      </c>
      <c r="Q978">
        <f>SUM(Q961:Q976)</f>
        <v/>
      </c>
      <c r="R978">
        <f>SUM(R961:R976)</f>
        <v/>
      </c>
      <c r="S978">
        <f>SUM(S961:S976)</f>
        <v/>
      </c>
      <c r="U978">
        <f>SUM(U961:U976)</f>
        <v/>
      </c>
      <c r="V978">
        <f>SUM(V961:V976)</f>
        <v/>
      </c>
      <c r="W978">
        <f>SUM(W961:W976)</f>
        <v/>
      </c>
      <c r="X978">
        <f>SUM(X961:X976)</f>
        <v/>
      </c>
      <c r="Z978">
        <f>SUM(Z961:Z976)</f>
        <v/>
      </c>
      <c r="AA978">
        <f>SUM(AA961:AA976)</f>
        <v/>
      </c>
      <c r="AB978">
        <f>SUM(AB961:AB976)</f>
        <v/>
      </c>
      <c r="AC978">
        <f>SUM(AC961:AC976)</f>
        <v/>
      </c>
      <c r="AE978">
        <f>SUM(AE961:AE976)</f>
        <v/>
      </c>
      <c r="AF978">
        <f>SUM(AF961:AF976)</f>
        <v/>
      </c>
      <c r="AG978">
        <f>SUM(AG961:AG976)</f>
        <v/>
      </c>
      <c r="AH978">
        <f>SUM(AH961:AH976)</f>
        <v/>
      </c>
      <c r="AJ978">
        <f>SUM(AJ961:AJ976)</f>
        <v/>
      </c>
      <c r="AK978">
        <f>SUM(AK961:AK976)</f>
        <v/>
      </c>
      <c r="AL978">
        <f>SUM(AL961:AL976)</f>
        <v/>
      </c>
      <c r="AM978">
        <f>SUM(AM961:AM976)</f>
        <v/>
      </c>
      <c r="AO978">
        <f>SUM(AO961:AO976)</f>
        <v/>
      </c>
      <c r="AP978">
        <f>SUM(AP961:AP976)</f>
        <v/>
      </c>
      <c r="AQ978">
        <f>SUM(AQ961:AQ976)</f>
        <v/>
      </c>
      <c r="AR978">
        <f>SUM(AR961:AR976)</f>
        <v/>
      </c>
      <c r="AT978">
        <f>SUM(AT961:AT976)</f>
        <v/>
      </c>
    </row>
    <row r="979">
      <c r="A979" t="inlineStr">
        <is>
          <t>Sum check</t>
        </is>
      </c>
      <c r="F979">
        <f>F977-F978</f>
        <v/>
      </c>
      <c r="G979">
        <f>G977-G978</f>
        <v/>
      </c>
      <c r="H979">
        <f>H977-H978</f>
        <v/>
      </c>
      <c r="I979">
        <f>I977-I978</f>
        <v/>
      </c>
      <c r="K979">
        <f>K977-K978</f>
        <v/>
      </c>
      <c r="L979">
        <f>L977-L978</f>
        <v/>
      </c>
      <c r="M979">
        <f>M977-M978</f>
        <v/>
      </c>
      <c r="N979">
        <f>N977-N978</f>
        <v/>
      </c>
      <c r="P979">
        <f>P977-P978</f>
        <v/>
      </c>
      <c r="Q979">
        <f>Q977-Q978</f>
        <v/>
      </c>
      <c r="R979">
        <f>R977-R978</f>
        <v/>
      </c>
      <c r="S979">
        <f>S977-S978</f>
        <v/>
      </c>
      <c r="U979">
        <f>U977-U978</f>
        <v/>
      </c>
      <c r="V979">
        <f>V977-V978</f>
        <v/>
      </c>
      <c r="W979">
        <f>W977-W978</f>
        <v/>
      </c>
      <c r="X979">
        <f>X977-X978</f>
        <v/>
      </c>
      <c r="Z979">
        <f>Z977-Z978</f>
        <v/>
      </c>
      <c r="AA979">
        <f>AA977-AA978</f>
        <v/>
      </c>
      <c r="AB979">
        <f>AB977-AB978</f>
        <v/>
      </c>
      <c r="AC979">
        <f>AC977-AC978</f>
        <v/>
      </c>
      <c r="AE979">
        <f>AE977-AE978</f>
        <v/>
      </c>
      <c r="AF979">
        <f>AF977-AF978</f>
        <v/>
      </c>
      <c r="AG979">
        <f>AG977-AG978</f>
        <v/>
      </c>
      <c r="AH979">
        <f>AH977-AH978</f>
        <v/>
      </c>
      <c r="AJ979">
        <f>AJ977-AJ978</f>
        <v/>
      </c>
      <c r="AK979">
        <f>AK977-AK978</f>
        <v/>
      </c>
      <c r="AL979">
        <f>AL977-AL978</f>
        <v/>
      </c>
      <c r="AM979">
        <f>AM977-AM978</f>
        <v/>
      </c>
      <c r="AO979">
        <f>AO977-AO978</f>
        <v/>
      </c>
      <c r="AP979">
        <f>AP977-AP978</f>
        <v/>
      </c>
      <c r="AQ979">
        <f>AQ977-AQ978</f>
        <v/>
      </c>
      <c r="AR979">
        <f>AR977-AR978</f>
        <v/>
      </c>
      <c r="AT979">
        <f>AT977-AT978</f>
        <v/>
      </c>
    </row>
    <row r="980">
      <c r="A980" t="inlineStr">
        <is>
          <t>Link check</t>
        </is>
      </c>
      <c r="F980">
        <f>F977-F1327</f>
        <v/>
      </c>
      <c r="G980">
        <f>G977-G1327</f>
        <v/>
      </c>
      <c r="H980">
        <f>H977-H1327</f>
        <v/>
      </c>
      <c r="I980">
        <f>I977-I1327</f>
        <v/>
      </c>
      <c r="K980">
        <f>K977-K1327</f>
        <v/>
      </c>
      <c r="L980">
        <f>L977-L1327</f>
        <v/>
      </c>
      <c r="M980">
        <f>M977-M1327</f>
        <v/>
      </c>
      <c r="N980">
        <f>N977-N1327</f>
        <v/>
      </c>
      <c r="P980">
        <f>P977-P1327</f>
        <v/>
      </c>
      <c r="Q980">
        <f>Q977-Q1327</f>
        <v/>
      </c>
      <c r="R980">
        <f>R977-R1327</f>
        <v/>
      </c>
      <c r="S980">
        <f>S977-S1327</f>
        <v/>
      </c>
      <c r="U980">
        <f>U977-U1327</f>
        <v/>
      </c>
      <c r="V980">
        <f>V977-V1327</f>
        <v/>
      </c>
      <c r="W980">
        <f>W977-W1327</f>
        <v/>
      </c>
      <c r="X980">
        <f>X977-X1327</f>
        <v/>
      </c>
      <c r="Z980">
        <f>Z977-Z1327</f>
        <v/>
      </c>
      <c r="AA980">
        <f>AA977-AA1327</f>
        <v/>
      </c>
      <c r="AB980">
        <f>AB977-AB1327</f>
        <v/>
      </c>
      <c r="AC980">
        <f>AC977-AC1327</f>
        <v/>
      </c>
      <c r="AE980">
        <f>AE977-AE1327</f>
        <v/>
      </c>
      <c r="AF980">
        <f>AF977-AF1327</f>
        <v/>
      </c>
      <c r="AG980">
        <f>AG977-AG1327</f>
        <v/>
      </c>
      <c r="AH980">
        <f>AH977-AH1327</f>
        <v/>
      </c>
      <c r="AJ980">
        <f>AJ977-AJ1327</f>
        <v/>
      </c>
      <c r="AK980">
        <f>AK977-AK1327</f>
        <v/>
      </c>
      <c r="AL980">
        <f>AL977-AL1327</f>
        <v/>
      </c>
      <c r="AM980">
        <f>AM977-AM1327</f>
        <v/>
      </c>
      <c r="AO980">
        <f>AO977-AO1327</f>
        <v/>
      </c>
      <c r="AP980">
        <f>AP977-AP1327</f>
        <v/>
      </c>
      <c r="AQ980">
        <f>AQ977-AQ1327</f>
        <v/>
      </c>
      <c r="AR980">
        <f>AR977-AR1327</f>
        <v/>
      </c>
      <c r="AT980">
        <f>AT977-AT1327</f>
        <v/>
      </c>
    </row>
    <row r="982">
      <c r="A982" t="inlineStr">
        <is>
          <t>Capital invested</t>
        </is>
      </c>
    </row>
    <row r="983">
      <c r="A983" t="inlineStr">
        <is>
          <t>Renewable power and transition</t>
        </is>
      </c>
    </row>
    <row r="984">
      <c r="A984" t="inlineStr">
        <is>
          <t>North America</t>
        </is>
      </c>
      <c r="C984" t="inlineStr">
        <is>
          <t>Million</t>
        </is>
      </c>
      <c r="D984" t="inlineStr">
        <is>
          <t>QQQQ</t>
        </is>
      </c>
      <c r="F984" t="n">
        <v>613</v>
      </c>
      <c r="H984" t="n">
        <v>560</v>
      </c>
      <c r="I984" t="n">
        <v>814</v>
      </c>
      <c r="K984" t="n">
        <v>43</v>
      </c>
      <c r="L984" t="n">
        <v>925</v>
      </c>
      <c r="M984" t="n">
        <v>925</v>
      </c>
      <c r="N984" t="n">
        <v>937</v>
      </c>
      <c r="P984" t="n">
        <v>929</v>
      </c>
      <c r="Q984" t="n">
        <v>53</v>
      </c>
      <c r="R984" t="n">
        <v>53</v>
      </c>
      <c r="S984" t="n">
        <v>595</v>
      </c>
      <c r="U984" t="n">
        <v>560</v>
      </c>
      <c r="V984" t="n">
        <v>554</v>
      </c>
      <c r="W984" t="n">
        <v>607</v>
      </c>
      <c r="X984" t="n">
        <v>59</v>
      </c>
      <c r="Z984" t="n">
        <v>59</v>
      </c>
      <c r="AA984" t="n">
        <v>423</v>
      </c>
      <c r="AB984" t="n">
        <v>370</v>
      </c>
      <c r="AC984" t="n">
        <v>420</v>
      </c>
      <c r="AE984" t="n">
        <v>531</v>
      </c>
      <c r="AF984" t="n">
        <v>201</v>
      </c>
      <c r="AG984" t="n">
        <v>204</v>
      </c>
      <c r="AH984" t="n">
        <v>903</v>
      </c>
      <c r="AJ984" t="n">
        <v>1713</v>
      </c>
      <c r="AK984" t="n">
        <v>1692</v>
      </c>
      <c r="AL984" t="n">
        <v>1698</v>
      </c>
      <c r="AM984" t="n">
        <v>962</v>
      </c>
      <c r="AO984" t="n">
        <v>954</v>
      </c>
      <c r="AP984" t="n">
        <v>1156</v>
      </c>
      <c r="AQ984" t="n">
        <v>1644</v>
      </c>
    </row>
    <row r="985">
      <c r="A985" t="inlineStr">
        <is>
          <t>South America</t>
        </is>
      </c>
      <c r="C985" t="inlineStr">
        <is>
          <t>Million</t>
        </is>
      </c>
      <c r="D985" t="inlineStr">
        <is>
          <t>QQQQ</t>
        </is>
      </c>
      <c r="F985" t="n">
        <v>603</v>
      </c>
      <c r="G985" t="n">
        <v>738</v>
      </c>
      <c r="H985" t="n">
        <v>895</v>
      </c>
      <c r="I985" t="n">
        <v>131</v>
      </c>
      <c r="K985" t="n">
        <v>2221</v>
      </c>
      <c r="L985" t="n">
        <v>2613</v>
      </c>
      <c r="M985" t="n">
        <v>2953</v>
      </c>
      <c r="N985" t="n">
        <v>2968</v>
      </c>
      <c r="P985" t="n">
        <v>977</v>
      </c>
      <c r="Q985" t="n">
        <v>573</v>
      </c>
      <c r="R985" t="n">
        <v>170</v>
      </c>
      <c r="S985" t="n">
        <v>800</v>
      </c>
      <c r="U985" t="n">
        <v>739</v>
      </c>
      <c r="V985" t="n">
        <v>631</v>
      </c>
      <c r="W985" t="n">
        <v>727</v>
      </c>
      <c r="X985" t="n">
        <v>110</v>
      </c>
      <c r="Z985" t="n">
        <v>104</v>
      </c>
      <c r="AA985" t="n">
        <v>110</v>
      </c>
      <c r="AB985" t="n">
        <v>14</v>
      </c>
      <c r="AC985" t="n">
        <v>17</v>
      </c>
      <c r="AE985" t="n">
        <v>24</v>
      </c>
      <c r="AF985" t="n">
        <v>43</v>
      </c>
      <c r="AG985" t="n">
        <v>58</v>
      </c>
      <c r="AH985" t="n">
        <v>108</v>
      </c>
      <c r="AJ985" t="n">
        <v>199</v>
      </c>
      <c r="AK985" t="n">
        <v>214</v>
      </c>
      <c r="AL985" t="n">
        <v>210</v>
      </c>
      <c r="AM985" t="n">
        <v>225</v>
      </c>
      <c r="AO985" t="n">
        <v>178</v>
      </c>
      <c r="AP985" t="n">
        <v>493</v>
      </c>
      <c r="AQ985" t="n">
        <v>510</v>
      </c>
    </row>
    <row r="986">
      <c r="A986" t="inlineStr">
        <is>
          <t>Europe</t>
        </is>
      </c>
      <c r="C986" t="inlineStr">
        <is>
          <t>Million</t>
        </is>
      </c>
      <c r="D986" t="inlineStr">
        <is>
          <t>QQQQ</t>
        </is>
      </c>
      <c r="F986" t="n">
        <v>63</v>
      </c>
      <c r="G986" t="n">
        <v>126</v>
      </c>
      <c r="H986" t="n">
        <v>126</v>
      </c>
      <c r="K986" t="n">
        <v>68</v>
      </c>
      <c r="L986" t="n">
        <v>61</v>
      </c>
      <c r="M986" t="n">
        <v>61</v>
      </c>
      <c r="N986" t="n">
        <v>91</v>
      </c>
      <c r="P986" t="n">
        <v>109</v>
      </c>
      <c r="Q986" t="n">
        <v>64</v>
      </c>
      <c r="R986" t="n">
        <v>347</v>
      </c>
      <c r="S986" t="n">
        <v>431</v>
      </c>
      <c r="U986" t="n">
        <v>418</v>
      </c>
      <c r="V986" t="n">
        <v>1108</v>
      </c>
      <c r="W986" t="n">
        <v>883</v>
      </c>
      <c r="X986" t="n">
        <v>770</v>
      </c>
      <c r="Z986" t="n">
        <v>768</v>
      </c>
      <c r="AA986" t="n">
        <v>72</v>
      </c>
      <c r="AB986" t="n">
        <v>14</v>
      </c>
      <c r="AC986" t="n">
        <v>556</v>
      </c>
      <c r="AE986" t="n">
        <v>597</v>
      </c>
      <c r="AF986" t="n">
        <v>596</v>
      </c>
      <c r="AG986" t="n">
        <v>2391</v>
      </c>
      <c r="AH986" t="n">
        <v>1846</v>
      </c>
      <c r="AJ986" t="n">
        <v>1986</v>
      </c>
      <c r="AK986" t="n">
        <v>2018</v>
      </c>
      <c r="AL986" t="n">
        <v>238</v>
      </c>
      <c r="AM986" t="n">
        <v>253</v>
      </c>
      <c r="AO986" t="n">
        <v>321</v>
      </c>
      <c r="AP986" t="n">
        <v>332</v>
      </c>
      <c r="AQ986" t="n">
        <v>333</v>
      </c>
    </row>
    <row r="987">
      <c r="A987" t="inlineStr">
        <is>
          <t>Asia and other</t>
        </is>
      </c>
      <c r="C987" t="inlineStr">
        <is>
          <t>Million</t>
        </is>
      </c>
      <c r="D987" t="inlineStr">
        <is>
          <t>QQQQ</t>
        </is>
      </c>
      <c r="AA987" t="n">
        <v>55</v>
      </c>
      <c r="AB987" t="n">
        <v>226</v>
      </c>
      <c r="AC987" t="n">
        <v>228</v>
      </c>
      <c r="AE987" t="n">
        <v>228</v>
      </c>
      <c r="AF987" t="n">
        <v>212</v>
      </c>
      <c r="AG987" t="n">
        <v>257</v>
      </c>
      <c r="AH987" t="n">
        <v>265</v>
      </c>
      <c r="AJ987" t="n">
        <v>272</v>
      </c>
      <c r="AK987" t="n">
        <v>341</v>
      </c>
      <c r="AL987" t="n">
        <v>140</v>
      </c>
      <c r="AM987" t="n">
        <v>252</v>
      </c>
      <c r="AO987" t="n">
        <v>266</v>
      </c>
      <c r="AP987" t="n">
        <v>349</v>
      </c>
      <c r="AQ987" t="n">
        <v>393</v>
      </c>
    </row>
    <row r="988">
      <c r="A988" t="inlineStr">
        <is>
          <t>Total invested</t>
        </is>
      </c>
      <c r="C988" t="inlineStr">
        <is>
          <t>Million</t>
        </is>
      </c>
      <c r="D988" t="inlineStr">
        <is>
          <t>QQQQ</t>
        </is>
      </c>
      <c r="I988" t="n">
        <v>945</v>
      </c>
      <c r="K988" t="n">
        <v>2332</v>
      </c>
      <c r="L988" t="n">
        <v>3599</v>
      </c>
      <c r="M988" t="n">
        <v>3939</v>
      </c>
      <c r="N988" t="n">
        <v>3996</v>
      </c>
      <c r="P988" t="n">
        <v>2015</v>
      </c>
      <c r="Q988" t="n">
        <v>690</v>
      </c>
      <c r="R988" t="n">
        <v>570</v>
      </c>
      <c r="S988" t="n">
        <v>1826</v>
      </c>
      <c r="U988" t="n">
        <v>1717</v>
      </c>
      <c r="V988" t="n">
        <v>2293</v>
      </c>
      <c r="W988" t="n">
        <v>2217</v>
      </c>
      <c r="X988" t="n">
        <v>939</v>
      </c>
      <c r="Z988" t="n">
        <v>931</v>
      </c>
      <c r="AA988" t="n">
        <v>660</v>
      </c>
      <c r="AB988" t="n">
        <v>624</v>
      </c>
      <c r="AC988" t="n">
        <v>1221</v>
      </c>
      <c r="AE988" t="n">
        <v>1380</v>
      </c>
      <c r="AF988" t="n">
        <v>1052</v>
      </c>
      <c r="AG988" t="n">
        <v>2910</v>
      </c>
      <c r="AH988" t="n">
        <v>3122</v>
      </c>
      <c r="AJ988" t="n">
        <v>4170</v>
      </c>
      <c r="AK988" t="n">
        <v>4265</v>
      </c>
      <c r="AL988" t="n">
        <v>2286</v>
      </c>
      <c r="AM988" t="n">
        <v>1692</v>
      </c>
      <c r="AO988" t="n">
        <v>1719</v>
      </c>
      <c r="AP988" t="n">
        <v>2330</v>
      </c>
      <c r="AQ988" t="n">
        <v>2880</v>
      </c>
    </row>
    <row r="989">
      <c r="A989" t="inlineStr">
        <is>
          <t>Total invested-c</t>
        </is>
      </c>
      <c r="I989">
        <f>SUM(I984:I987)</f>
        <v/>
      </c>
      <c r="K989">
        <f>SUM(K984:K987)</f>
        <v/>
      </c>
      <c r="L989">
        <f>SUM(L984:L987)</f>
        <v/>
      </c>
      <c r="M989">
        <f>SUM(M984:M987)</f>
        <v/>
      </c>
      <c r="N989">
        <f>SUM(N984:N987)</f>
        <v/>
      </c>
      <c r="P989">
        <f>SUM(P984:P987)</f>
        <v/>
      </c>
      <c r="Q989">
        <f>SUM(Q984:Q987)</f>
        <v/>
      </c>
      <c r="R989">
        <f>SUM(R984:R987)</f>
        <v/>
      </c>
      <c r="S989">
        <f>SUM(S984:S987)</f>
        <v/>
      </c>
      <c r="U989">
        <f>SUM(U984:U987)</f>
        <v/>
      </c>
      <c r="V989">
        <f>SUM(V984:V987)</f>
        <v/>
      </c>
      <c r="W989">
        <f>SUM(W984:W987)</f>
        <v/>
      </c>
      <c r="X989">
        <f>SUM(X984:X987)</f>
        <v/>
      </c>
      <c r="Z989">
        <f>SUM(Z984:Z987)</f>
        <v/>
      </c>
      <c r="AA989">
        <f>SUM(AA984:AA987)</f>
        <v/>
      </c>
      <c r="AB989">
        <f>SUM(AB984:AB987)</f>
        <v/>
      </c>
      <c r="AC989">
        <f>SUM(AC984:AC987)</f>
        <v/>
      </c>
      <c r="AE989">
        <f>SUM(AE984:AE987)</f>
        <v/>
      </c>
      <c r="AF989">
        <f>SUM(AF984:AF987)</f>
        <v/>
      </c>
      <c r="AG989">
        <f>SUM(AG984:AG987)</f>
        <v/>
      </c>
      <c r="AH989">
        <f>SUM(AH984:AH987)</f>
        <v/>
      </c>
      <c r="AJ989">
        <f>SUM(AJ984:AJ987)</f>
        <v/>
      </c>
      <c r="AK989">
        <f>SUM(AK984:AK987)</f>
        <v/>
      </c>
      <c r="AL989">
        <f>SUM(AL984:AL987)</f>
        <v/>
      </c>
      <c r="AM989">
        <f>SUM(AM984:AM987)</f>
        <v/>
      </c>
      <c r="AO989">
        <f>SUM(AO984:AO987)</f>
        <v/>
      </c>
      <c r="AP989">
        <f>SUM(AP984:AP987)</f>
        <v/>
      </c>
      <c r="AQ989">
        <f>SUM(AQ984:AQ987)</f>
        <v/>
      </c>
    </row>
    <row r="990">
      <c r="A990" t="inlineStr">
        <is>
          <t>Sum check</t>
        </is>
      </c>
      <c r="I990">
        <f>I988-I989</f>
        <v/>
      </c>
      <c r="K990">
        <f>K988-K989</f>
        <v/>
      </c>
      <c r="L990">
        <f>L988-L989</f>
        <v/>
      </c>
      <c r="M990">
        <f>M988-M989</f>
        <v/>
      </c>
      <c r="N990">
        <f>N988-N989</f>
        <v/>
      </c>
      <c r="P990">
        <f>P988-P989</f>
        <v/>
      </c>
      <c r="Q990">
        <f>Q988-Q989</f>
        <v/>
      </c>
      <c r="R990">
        <f>R988-R989</f>
        <v/>
      </c>
      <c r="S990">
        <f>S988-S989</f>
        <v/>
      </c>
      <c r="U990">
        <f>U988-U989</f>
        <v/>
      </c>
      <c r="V990">
        <f>V988-V989</f>
        <v/>
      </c>
      <c r="W990">
        <f>W988-W989</f>
        <v/>
      </c>
      <c r="X990">
        <f>X988-X989</f>
        <v/>
      </c>
      <c r="Z990">
        <f>Z988-Z989</f>
        <v/>
      </c>
      <c r="AA990">
        <f>AA988-AA989</f>
        <v/>
      </c>
      <c r="AB990">
        <f>AB988-AB989</f>
        <v/>
      </c>
      <c r="AC990">
        <f>AC988-AC989</f>
        <v/>
      </c>
      <c r="AE990">
        <f>AE988-AE989</f>
        <v/>
      </c>
      <c r="AF990">
        <f>AF988-AF989</f>
        <v/>
      </c>
      <c r="AG990">
        <f>AG988-AG989</f>
        <v/>
      </c>
      <c r="AH990">
        <f>AH988-AH989</f>
        <v/>
      </c>
      <c r="AJ990">
        <f>AJ988-AJ989</f>
        <v/>
      </c>
      <c r="AK990">
        <f>AK988-AK989</f>
        <v/>
      </c>
      <c r="AL990">
        <f>AL988-AL989</f>
        <v/>
      </c>
      <c r="AM990">
        <f>AM988-AM989</f>
        <v/>
      </c>
      <c r="AO990">
        <f>AO988-AO989</f>
        <v/>
      </c>
      <c r="AP990">
        <f>AP988-AP989</f>
        <v/>
      </c>
      <c r="AQ990">
        <f>AQ988-AQ989</f>
        <v/>
      </c>
    </row>
    <row r="992">
      <c r="A992" t="inlineStr">
        <is>
          <t>Committed</t>
        </is>
      </c>
      <c r="C992" t="inlineStr">
        <is>
          <t>Million</t>
        </is>
      </c>
      <c r="D992" t="inlineStr">
        <is>
          <t>QQQQ</t>
        </is>
      </c>
      <c r="I992" t="n">
        <v>3563</v>
      </c>
      <c r="K992" t="n">
        <v>1369</v>
      </c>
      <c r="L992" t="n">
        <v>168</v>
      </c>
    </row>
    <row r="993">
      <c r="A993" t="inlineStr">
        <is>
          <t>Total</t>
        </is>
      </c>
      <c r="C993" t="inlineStr">
        <is>
          <t>Million</t>
        </is>
      </c>
      <c r="D993" t="inlineStr">
        <is>
          <t>QQQQ</t>
        </is>
      </c>
      <c r="F993" t="n">
        <v>1279</v>
      </c>
      <c r="G993" t="n">
        <v>864</v>
      </c>
      <c r="H993" t="n">
        <v>1581</v>
      </c>
      <c r="I993" t="n">
        <v>4508</v>
      </c>
      <c r="K993" t="n">
        <v>3701</v>
      </c>
      <c r="L993" t="n">
        <v>3767</v>
      </c>
      <c r="M993" t="n">
        <v>3939</v>
      </c>
    </row>
    <row r="994">
      <c r="A994" t="inlineStr">
        <is>
          <t>Total-c</t>
        </is>
      </c>
      <c r="F994">
        <f>SUM(F992,F984:F987)</f>
        <v/>
      </c>
      <c r="G994">
        <f>SUM(G992,G984:G987)</f>
        <v/>
      </c>
      <c r="H994">
        <f>SUM(H992,H984:H987)</f>
        <v/>
      </c>
      <c r="I994">
        <f>SUM(I992,I984:I987)</f>
        <v/>
      </c>
      <c r="K994">
        <f>SUM(K992,K984:K987)</f>
        <v/>
      </c>
      <c r="L994">
        <f>SUM(L992,L984:L987)</f>
        <v/>
      </c>
      <c r="M994">
        <f>SUM(M992,M984:M987)</f>
        <v/>
      </c>
    </row>
    <row r="995">
      <c r="A995" t="inlineStr">
        <is>
          <t>Sum check</t>
        </is>
      </c>
      <c r="F995">
        <f>F993-F994</f>
        <v/>
      </c>
      <c r="G995">
        <f>G993-G994</f>
        <v/>
      </c>
      <c r="H995">
        <f>H993-H994</f>
        <v/>
      </c>
      <c r="I995">
        <f>I993-I994</f>
        <v/>
      </c>
      <c r="K995">
        <f>K993-K994</f>
        <v/>
      </c>
      <c r="L995">
        <f>L993-L994</f>
        <v/>
      </c>
      <c r="M995">
        <f>M993-M994</f>
        <v/>
      </c>
    </row>
    <row r="997">
      <c r="A997" t="inlineStr">
        <is>
          <t>Infrastructure</t>
        </is>
      </c>
    </row>
    <row r="998">
      <c r="A998" t="inlineStr">
        <is>
          <t>North America</t>
        </is>
      </c>
      <c r="C998" t="inlineStr">
        <is>
          <t>Million</t>
        </is>
      </c>
      <c r="D998" t="inlineStr">
        <is>
          <t>QQQQ</t>
        </is>
      </c>
      <c r="F998" t="n">
        <v>524</v>
      </c>
      <c r="G998" t="n">
        <v>132</v>
      </c>
      <c r="H998" t="n">
        <v>133</v>
      </c>
      <c r="I998" t="n">
        <v>1261</v>
      </c>
      <c r="K998" t="n">
        <v>262</v>
      </c>
      <c r="L998" t="n">
        <v>600</v>
      </c>
      <c r="M998" t="n">
        <v>775</v>
      </c>
      <c r="N998" t="n">
        <v>1193</v>
      </c>
      <c r="P998" t="n">
        <v>936</v>
      </c>
      <c r="Q998" t="n">
        <v>1059</v>
      </c>
      <c r="R998" t="n">
        <v>522</v>
      </c>
      <c r="S998" t="n">
        <v>464</v>
      </c>
      <c r="U998" t="n">
        <v>716</v>
      </c>
      <c r="V998" t="n">
        <v>474</v>
      </c>
      <c r="W998" t="n">
        <v>493</v>
      </c>
      <c r="X998" t="n">
        <v>4507</v>
      </c>
      <c r="Z998" t="n">
        <v>4290</v>
      </c>
      <c r="AA998" t="n">
        <v>4131</v>
      </c>
      <c r="AB998" t="n">
        <v>4085</v>
      </c>
      <c r="AC998" t="n">
        <v>5880</v>
      </c>
      <c r="AE998" t="n">
        <v>6326</v>
      </c>
      <c r="AF998" t="n">
        <v>6486</v>
      </c>
      <c r="AG998" t="n">
        <v>8150</v>
      </c>
      <c r="AH998" t="n">
        <v>2524</v>
      </c>
      <c r="AJ998" t="n">
        <v>2187</v>
      </c>
      <c r="AK998" t="n">
        <v>2026</v>
      </c>
      <c r="AL998" t="n">
        <v>4307</v>
      </c>
      <c r="AM998" t="n">
        <v>6055</v>
      </c>
      <c r="AO998" t="n">
        <v>6316</v>
      </c>
      <c r="AP998" t="n">
        <v>9052</v>
      </c>
      <c r="AQ998" t="n">
        <v>5714</v>
      </c>
    </row>
    <row r="999">
      <c r="A999" t="inlineStr">
        <is>
          <t>South America</t>
        </is>
      </c>
      <c r="C999" t="inlineStr">
        <is>
          <t>Million</t>
        </is>
      </c>
      <c r="D999" t="inlineStr">
        <is>
          <t>QQQQ</t>
        </is>
      </c>
      <c r="F999" t="n">
        <v>193</v>
      </c>
      <c r="G999" t="n">
        <v>533</v>
      </c>
      <c r="H999" t="n">
        <v>576</v>
      </c>
      <c r="I999" t="n">
        <v>459</v>
      </c>
      <c r="K999" t="n">
        <v>383</v>
      </c>
      <c r="L999" t="n">
        <v>201</v>
      </c>
      <c r="M999" t="n">
        <v>692</v>
      </c>
      <c r="N999" t="n">
        <v>565</v>
      </c>
      <c r="P999" t="n">
        <v>517</v>
      </c>
      <c r="Q999" t="n">
        <v>5660</v>
      </c>
      <c r="R999" t="n">
        <v>5609</v>
      </c>
      <c r="S999" t="n">
        <v>5695</v>
      </c>
      <c r="U999" t="n">
        <v>5642</v>
      </c>
      <c r="V999" t="n">
        <v>327</v>
      </c>
      <c r="W999" t="n">
        <v>255</v>
      </c>
      <c r="X999" t="n">
        <v>3</v>
      </c>
      <c r="Z999" t="n">
        <v>777</v>
      </c>
      <c r="AA999" t="n">
        <v>805</v>
      </c>
      <c r="AB999" t="n">
        <v>895</v>
      </c>
      <c r="AC999" t="n">
        <v>966</v>
      </c>
      <c r="AE999" t="n">
        <v>229</v>
      </c>
      <c r="AF999" t="n">
        <v>251</v>
      </c>
      <c r="AG999" t="n">
        <v>255</v>
      </c>
      <c r="AH999" t="n">
        <v>212</v>
      </c>
      <c r="AJ999" t="n">
        <v>242</v>
      </c>
      <c r="AK999" t="n">
        <v>192</v>
      </c>
      <c r="AL999" t="n">
        <v>134</v>
      </c>
      <c r="AM999" t="n">
        <v>303</v>
      </c>
      <c r="AO999" t="n">
        <v>372</v>
      </c>
      <c r="AP999" t="n">
        <v>381</v>
      </c>
      <c r="AQ999" t="n">
        <v>325</v>
      </c>
    </row>
    <row r="1000">
      <c r="A1000" t="inlineStr">
        <is>
          <t>Europe</t>
        </is>
      </c>
      <c r="C1000" t="inlineStr">
        <is>
          <t>Million</t>
        </is>
      </c>
      <c r="D1000" t="inlineStr">
        <is>
          <t>QQQQ</t>
        </is>
      </c>
      <c r="F1000" t="n">
        <v>1000</v>
      </c>
      <c r="G1000" t="n">
        <v>1000</v>
      </c>
      <c r="H1000" t="n">
        <v>208</v>
      </c>
      <c r="I1000" t="n">
        <v>225</v>
      </c>
      <c r="K1000" t="n">
        <v>325</v>
      </c>
      <c r="L1000" t="n">
        <v>325</v>
      </c>
      <c r="M1000" t="n">
        <v>117</v>
      </c>
      <c r="N1000" t="n">
        <v>107</v>
      </c>
      <c r="P1000" t="n">
        <v>7</v>
      </c>
      <c r="Q1000" t="n">
        <v>58</v>
      </c>
      <c r="R1000" t="n">
        <v>101</v>
      </c>
      <c r="S1000" t="n">
        <v>104</v>
      </c>
      <c r="U1000" t="n">
        <v>104</v>
      </c>
      <c r="V1000" t="n">
        <v>80</v>
      </c>
      <c r="W1000" t="n">
        <v>37</v>
      </c>
      <c r="X1000" t="n">
        <v>27</v>
      </c>
      <c r="Z1000" t="n">
        <v>27</v>
      </c>
      <c r="AA1000" t="n">
        <v>158</v>
      </c>
      <c r="AB1000" t="n">
        <v>158</v>
      </c>
      <c r="AC1000" t="n">
        <v>458</v>
      </c>
      <c r="AE1000" t="n">
        <v>878</v>
      </c>
      <c r="AF1000" t="n">
        <v>798</v>
      </c>
      <c r="AG1000" t="n">
        <v>798</v>
      </c>
      <c r="AH1000" t="n">
        <v>498</v>
      </c>
      <c r="AJ1000" t="n">
        <v>78</v>
      </c>
      <c r="AK1000" t="n">
        <v>40</v>
      </c>
      <c r="AL1000" t="n">
        <v>33</v>
      </c>
      <c r="AM1000" t="n">
        <v>1177</v>
      </c>
      <c r="AO1000" t="n">
        <v>3091</v>
      </c>
      <c r="AP1000" t="n">
        <v>3576</v>
      </c>
      <c r="AQ1000" t="n">
        <v>3919</v>
      </c>
    </row>
    <row r="1001">
      <c r="A1001" t="inlineStr">
        <is>
          <t>Asia and other</t>
        </is>
      </c>
      <c r="C1001" t="inlineStr">
        <is>
          <t>Million</t>
        </is>
      </c>
      <c r="D1001" t="inlineStr">
        <is>
          <t>QQQQ</t>
        </is>
      </c>
      <c r="G1001" t="n">
        <v>351</v>
      </c>
      <c r="H1001" t="n">
        <v>1801</v>
      </c>
      <c r="I1001" t="n">
        <v>1456</v>
      </c>
      <c r="K1001" t="n">
        <v>1649</v>
      </c>
      <c r="L1001" t="n">
        <v>1370</v>
      </c>
      <c r="M1001" t="n">
        <v>170</v>
      </c>
      <c r="N1001" t="n">
        <v>40</v>
      </c>
      <c r="S1001" t="n">
        <v>71</v>
      </c>
      <c r="U1001" t="n">
        <v>95</v>
      </c>
      <c r="V1001" t="n">
        <v>95</v>
      </c>
      <c r="W1001" t="n">
        <v>277</v>
      </c>
      <c r="X1001" t="n">
        <v>277</v>
      </c>
      <c r="Z1001" t="n">
        <v>1405</v>
      </c>
      <c r="AA1001" t="n">
        <v>1408</v>
      </c>
      <c r="AB1001" t="n">
        <v>1925</v>
      </c>
      <c r="AC1001" t="n">
        <v>2798</v>
      </c>
      <c r="AE1001" t="n">
        <v>1694</v>
      </c>
      <c r="AF1001" t="n">
        <v>1691</v>
      </c>
      <c r="AG1001" t="n">
        <v>4612</v>
      </c>
      <c r="AH1001" t="n">
        <v>3754</v>
      </c>
      <c r="AJ1001" t="n">
        <v>3673</v>
      </c>
      <c r="AK1001" t="n">
        <v>3754</v>
      </c>
      <c r="AL1001" t="n">
        <v>192</v>
      </c>
      <c r="AM1001" t="n">
        <v>240</v>
      </c>
      <c r="AO1001" t="n">
        <v>5957</v>
      </c>
      <c r="AP1001" t="n">
        <v>5921</v>
      </c>
      <c r="AQ1001" t="n">
        <v>7359</v>
      </c>
    </row>
    <row r="1002">
      <c r="A1002" t="inlineStr">
        <is>
          <t>Total invested</t>
        </is>
      </c>
      <c r="C1002" t="inlineStr">
        <is>
          <t>Million</t>
        </is>
      </c>
      <c r="D1002" t="inlineStr">
        <is>
          <t>QQQQ</t>
        </is>
      </c>
      <c r="I1002" t="n">
        <v>3401</v>
      </c>
      <c r="K1002" t="n">
        <v>2619</v>
      </c>
      <c r="L1002" t="n">
        <v>2496</v>
      </c>
      <c r="M1002" t="n">
        <v>1754</v>
      </c>
      <c r="N1002" t="n">
        <v>1905</v>
      </c>
      <c r="P1002" t="n">
        <v>1460</v>
      </c>
      <c r="Q1002" t="n">
        <v>6777</v>
      </c>
      <c r="R1002" t="n">
        <v>6232</v>
      </c>
      <c r="S1002" t="n">
        <v>6334</v>
      </c>
      <c r="U1002" t="n">
        <v>6557</v>
      </c>
      <c r="V1002" t="n">
        <v>976</v>
      </c>
      <c r="W1002" t="n">
        <v>1062</v>
      </c>
      <c r="X1002" t="n">
        <v>4814</v>
      </c>
      <c r="Z1002" t="n">
        <v>6499</v>
      </c>
      <c r="AA1002" t="n">
        <v>6502</v>
      </c>
      <c r="AB1002" t="n">
        <v>7063</v>
      </c>
      <c r="AC1002" t="n">
        <v>10102</v>
      </c>
      <c r="AE1002" t="n">
        <v>9127</v>
      </c>
      <c r="AF1002" t="n">
        <v>9226</v>
      </c>
      <c r="AG1002" t="n">
        <v>13815</v>
      </c>
      <c r="AH1002" t="n">
        <v>6988</v>
      </c>
      <c r="AJ1002" t="n">
        <v>6180</v>
      </c>
      <c r="AK1002" t="n">
        <v>6012</v>
      </c>
      <c r="AL1002" t="n">
        <v>4666</v>
      </c>
      <c r="AM1002" t="n">
        <v>7775</v>
      </c>
      <c r="AO1002" t="n">
        <v>15736</v>
      </c>
      <c r="AP1002" t="n">
        <v>18930</v>
      </c>
      <c r="AQ1002" t="n">
        <v>17317</v>
      </c>
    </row>
    <row r="1003">
      <c r="A1003" t="inlineStr">
        <is>
          <t>Total invested-c</t>
        </is>
      </c>
      <c r="I1003">
        <f>SUM(I998:I1001)</f>
        <v/>
      </c>
      <c r="K1003">
        <f>SUM(K998:K1001)</f>
        <v/>
      </c>
      <c r="L1003">
        <f>SUM(L998:L1001)</f>
        <v/>
      </c>
      <c r="M1003">
        <f>SUM(M998:M1001)</f>
        <v/>
      </c>
      <c r="N1003">
        <f>SUM(N998:N1001)</f>
        <v/>
      </c>
      <c r="P1003">
        <f>SUM(P998:P1001)</f>
        <v/>
      </c>
      <c r="Q1003">
        <f>SUM(Q998:Q1001)</f>
        <v/>
      </c>
      <c r="R1003">
        <f>SUM(R998:R1001)</f>
        <v/>
      </c>
      <c r="S1003">
        <f>SUM(S998:S1001)</f>
        <v/>
      </c>
      <c r="U1003">
        <f>SUM(U998:U1001)</f>
        <v/>
      </c>
      <c r="V1003">
        <f>SUM(V998:V1001)</f>
        <v/>
      </c>
      <c r="W1003">
        <f>SUM(W998:W1001)</f>
        <v/>
      </c>
      <c r="X1003">
        <f>SUM(X998:X1001)</f>
        <v/>
      </c>
      <c r="Z1003">
        <f>SUM(Z998:Z1001)</f>
        <v/>
      </c>
      <c r="AA1003">
        <f>SUM(AA998:AA1001)</f>
        <v/>
      </c>
      <c r="AB1003">
        <f>SUM(AB998:AB1001)</f>
        <v/>
      </c>
      <c r="AC1003">
        <f>SUM(AC998:AC1001)</f>
        <v/>
      </c>
      <c r="AE1003">
        <f>SUM(AE998:AE1001)</f>
        <v/>
      </c>
      <c r="AF1003">
        <f>SUM(AF998:AF1001)</f>
        <v/>
      </c>
      <c r="AG1003">
        <f>SUM(AG998:AG1001)</f>
        <v/>
      </c>
      <c r="AH1003">
        <f>SUM(AH998:AH1001)</f>
        <v/>
      </c>
      <c r="AJ1003">
        <f>SUM(AJ998:AJ1001)</f>
        <v/>
      </c>
      <c r="AK1003">
        <f>SUM(AK998:AK1001)</f>
        <v/>
      </c>
      <c r="AL1003">
        <f>SUM(AL998:AL1001)</f>
        <v/>
      </c>
      <c r="AM1003">
        <f>SUM(AM998:AM1001)</f>
        <v/>
      </c>
      <c r="AO1003">
        <f>SUM(AO998:AO1001)</f>
        <v/>
      </c>
      <c r="AP1003">
        <f>SUM(AP998:AP1001)</f>
        <v/>
      </c>
      <c r="AQ1003">
        <f>SUM(AQ998:AQ1001)</f>
        <v/>
      </c>
    </row>
    <row r="1004">
      <c r="A1004" t="inlineStr">
        <is>
          <t>Sum check</t>
        </is>
      </c>
      <c r="I1004">
        <f>I1002-I1003</f>
        <v/>
      </c>
      <c r="K1004">
        <f>K1002-K1003</f>
        <v/>
      </c>
      <c r="L1004">
        <f>L1002-L1003</f>
        <v/>
      </c>
      <c r="M1004">
        <f>M1002-M1003</f>
        <v/>
      </c>
      <c r="N1004">
        <f>N1002-N1003</f>
        <v/>
      </c>
      <c r="P1004">
        <f>P1002-P1003</f>
        <v/>
      </c>
      <c r="Q1004">
        <f>Q1002-Q1003</f>
        <v/>
      </c>
      <c r="R1004">
        <f>R1002-R1003</f>
        <v/>
      </c>
      <c r="S1004">
        <f>S1002-S1003</f>
        <v/>
      </c>
      <c r="U1004">
        <f>U1002-U1003</f>
        <v/>
      </c>
      <c r="V1004">
        <f>V1002-V1003</f>
        <v/>
      </c>
      <c r="W1004">
        <f>W1002-W1003</f>
        <v/>
      </c>
      <c r="X1004">
        <f>X1002-X1003</f>
        <v/>
      </c>
      <c r="Z1004">
        <f>Z1002-Z1003</f>
        <v/>
      </c>
      <c r="AA1004">
        <f>AA1002-AA1003</f>
        <v/>
      </c>
      <c r="AB1004">
        <f>AB1002-AB1003</f>
        <v/>
      </c>
      <c r="AC1004">
        <f>AC1002-AC1003</f>
        <v/>
      </c>
      <c r="AE1004">
        <f>AE1002-AE1003</f>
        <v/>
      </c>
      <c r="AF1004">
        <f>AF1002-AF1003</f>
        <v/>
      </c>
      <c r="AG1004">
        <f>AG1002-AG1003</f>
        <v/>
      </c>
      <c r="AH1004">
        <f>AH1002-AH1003</f>
        <v/>
      </c>
      <c r="AJ1004">
        <f>AJ1002-AJ1003</f>
        <v/>
      </c>
      <c r="AK1004">
        <f>AK1002-AK1003</f>
        <v/>
      </c>
      <c r="AL1004">
        <f>AL1002-AL1003</f>
        <v/>
      </c>
      <c r="AM1004">
        <f>AM1002-AM1003</f>
        <v/>
      </c>
      <c r="AO1004">
        <f>AO1002-AO1003</f>
        <v/>
      </c>
      <c r="AP1004">
        <f>AP1002-AP1003</f>
        <v/>
      </c>
      <c r="AQ1004">
        <f>AQ1002-AQ1003</f>
        <v/>
      </c>
    </row>
    <row r="1006">
      <c r="A1006" t="inlineStr">
        <is>
          <t>Committed</t>
        </is>
      </c>
      <c r="C1006" t="inlineStr">
        <is>
          <t>Million</t>
        </is>
      </c>
      <c r="D1006" t="inlineStr">
        <is>
          <t>QQQQ</t>
        </is>
      </c>
      <c r="I1006" t="n">
        <v>524</v>
      </c>
      <c r="K1006" t="n">
        <v>899</v>
      </c>
      <c r="L1006" t="n">
        <v>873</v>
      </c>
      <c r="M1006" t="n">
        <v>5648</v>
      </c>
    </row>
    <row r="1007">
      <c r="A1007" t="inlineStr">
        <is>
          <t>Total</t>
        </is>
      </c>
      <c r="C1007" t="inlineStr">
        <is>
          <t>Million</t>
        </is>
      </c>
      <c r="D1007" t="inlineStr">
        <is>
          <t>QQQQ</t>
        </is>
      </c>
      <c r="F1007" t="n">
        <v>1717</v>
      </c>
      <c r="G1007" t="n">
        <v>2016</v>
      </c>
      <c r="H1007" t="n">
        <v>2718</v>
      </c>
      <c r="I1007" t="n">
        <v>3925</v>
      </c>
      <c r="K1007" t="n">
        <v>3518</v>
      </c>
      <c r="L1007" t="n">
        <v>3369</v>
      </c>
      <c r="M1007" t="n">
        <v>7402</v>
      </c>
    </row>
    <row r="1008">
      <c r="A1008" t="inlineStr">
        <is>
          <t>Total-c</t>
        </is>
      </c>
      <c r="F1008">
        <f>SUM(F1006,F998:F1001)</f>
        <v/>
      </c>
      <c r="G1008">
        <f>SUM(G1006,G998:G1001)</f>
        <v/>
      </c>
      <c r="H1008">
        <f>SUM(H1006,H998:H1001)</f>
        <v/>
      </c>
      <c r="I1008">
        <f>SUM(I1006,I998:I1001)</f>
        <v/>
      </c>
      <c r="K1008">
        <f>SUM(K1006,K998:K1001)</f>
        <v/>
      </c>
      <c r="L1008">
        <f>SUM(L1006,L998:L1001)</f>
        <v/>
      </c>
      <c r="M1008">
        <f>SUM(M1006,M998:M1001)</f>
        <v/>
      </c>
    </row>
    <row r="1009">
      <c r="A1009" t="inlineStr">
        <is>
          <t>Sum check</t>
        </is>
      </c>
      <c r="F1009">
        <f>F1007-F1008</f>
        <v/>
      </c>
      <c r="G1009">
        <f>G1007-G1008</f>
        <v/>
      </c>
      <c r="H1009">
        <f>H1007-H1008</f>
        <v/>
      </c>
      <c r="I1009">
        <f>I1007-I1008</f>
        <v/>
      </c>
      <c r="K1009">
        <f>K1007-K1008</f>
        <v/>
      </c>
      <c r="L1009">
        <f>L1007-L1008</f>
        <v/>
      </c>
      <c r="M1009">
        <f>M1007-M1008</f>
        <v/>
      </c>
    </row>
    <row r="1011">
      <c r="A1011" t="inlineStr">
        <is>
          <t>Private equity</t>
        </is>
      </c>
    </row>
    <row r="1012">
      <c r="A1012" t="inlineStr">
        <is>
          <t>North America</t>
        </is>
      </c>
      <c r="C1012" t="inlineStr">
        <is>
          <t>Million</t>
        </is>
      </c>
      <c r="D1012" t="inlineStr">
        <is>
          <t>QQQQ</t>
        </is>
      </c>
      <c r="F1012" t="n">
        <v>3930</v>
      </c>
      <c r="G1012" t="n">
        <v>3548</v>
      </c>
      <c r="H1012" t="n">
        <v>3530</v>
      </c>
      <c r="I1012" t="n">
        <v>3275</v>
      </c>
      <c r="K1012" t="n">
        <v>2542</v>
      </c>
      <c r="L1012" t="n">
        <v>2270</v>
      </c>
      <c r="M1012" t="n">
        <v>1809</v>
      </c>
      <c r="N1012" t="n">
        <v>1665</v>
      </c>
      <c r="P1012" t="n">
        <v>866</v>
      </c>
      <c r="Q1012" t="n">
        <v>402</v>
      </c>
      <c r="R1012" t="n">
        <v>1186</v>
      </c>
      <c r="S1012" t="n">
        <v>1179</v>
      </c>
      <c r="U1012" t="n">
        <v>1743</v>
      </c>
      <c r="V1012" t="n">
        <v>3003</v>
      </c>
      <c r="W1012" t="n">
        <v>1727</v>
      </c>
      <c r="X1012" t="n">
        <v>2143</v>
      </c>
      <c r="Z1012" t="n">
        <v>1490</v>
      </c>
      <c r="AA1012" t="n">
        <v>3834</v>
      </c>
      <c r="AB1012" t="n">
        <v>9217</v>
      </c>
      <c r="AC1012" t="n">
        <v>10728</v>
      </c>
      <c r="AE1012" t="n">
        <v>12693</v>
      </c>
      <c r="AF1012" t="n">
        <v>10131</v>
      </c>
      <c r="AG1012" t="n">
        <v>5106</v>
      </c>
      <c r="AH1012" t="n">
        <v>3849</v>
      </c>
      <c r="AJ1012" t="n">
        <v>2539</v>
      </c>
      <c r="AK1012" t="n">
        <v>3700</v>
      </c>
      <c r="AL1012" t="n">
        <v>3135</v>
      </c>
      <c r="AM1012" t="n">
        <v>4226</v>
      </c>
      <c r="AO1012" t="n">
        <v>3785</v>
      </c>
      <c r="AP1012" t="n">
        <v>5611</v>
      </c>
      <c r="AQ1012" t="n">
        <v>8889</v>
      </c>
    </row>
    <row r="1013">
      <c r="A1013" t="inlineStr">
        <is>
          <t>Europe</t>
        </is>
      </c>
      <c r="C1013" t="inlineStr">
        <is>
          <t>Million</t>
        </is>
      </c>
      <c r="D1013" t="inlineStr">
        <is>
          <t>QQQQ</t>
        </is>
      </c>
      <c r="F1013" t="n">
        <v>83</v>
      </c>
      <c r="I1013" t="n">
        <v>25</v>
      </c>
      <c r="K1013" t="n">
        <v>25</v>
      </c>
      <c r="L1013" t="n">
        <v>25</v>
      </c>
      <c r="M1013" t="n">
        <v>25</v>
      </c>
      <c r="Q1013" t="n">
        <v>216</v>
      </c>
      <c r="R1013" t="n">
        <v>216</v>
      </c>
      <c r="S1013" t="n">
        <v>216</v>
      </c>
      <c r="U1013" t="n">
        <v>216</v>
      </c>
      <c r="V1013" t="n">
        <v>248</v>
      </c>
      <c r="W1013" t="n">
        <v>308</v>
      </c>
      <c r="X1013" t="n">
        <v>374</v>
      </c>
      <c r="Z1013" t="n">
        <v>374</v>
      </c>
      <c r="AA1013" t="n">
        <v>132</v>
      </c>
      <c r="AB1013" t="n">
        <v>78</v>
      </c>
      <c r="AC1013" t="n">
        <v>12</v>
      </c>
      <c r="AE1013" t="n">
        <v>12</v>
      </c>
      <c r="AF1013" t="n">
        <v>8</v>
      </c>
      <c r="AG1013" t="n">
        <v>2</v>
      </c>
      <c r="AH1013" t="n">
        <v>5</v>
      </c>
      <c r="AJ1013" t="n">
        <v>10</v>
      </c>
      <c r="AK1013" t="n">
        <v>41</v>
      </c>
      <c r="AL1013" t="n">
        <v>1081</v>
      </c>
      <c r="AM1013" t="n">
        <v>2802</v>
      </c>
      <c r="AO1013" t="n">
        <v>2690</v>
      </c>
      <c r="AP1013" t="n">
        <v>3071</v>
      </c>
      <c r="AQ1013" t="n">
        <v>2702</v>
      </c>
    </row>
    <row r="1014">
      <c r="A1014" t="inlineStr">
        <is>
          <t>Asia and other</t>
        </is>
      </c>
      <c r="C1014" t="inlineStr">
        <is>
          <t>Million</t>
        </is>
      </c>
      <c r="D1014" t="inlineStr">
        <is>
          <t>QQQQ</t>
        </is>
      </c>
      <c r="F1014" t="n">
        <v>510</v>
      </c>
      <c r="G1014" t="n">
        <v>510</v>
      </c>
      <c r="H1014" t="n">
        <v>425</v>
      </c>
      <c r="I1014" t="n">
        <v>425</v>
      </c>
      <c r="M1014" t="n">
        <v>90</v>
      </c>
      <c r="P1014" t="n">
        <v>13</v>
      </c>
      <c r="Q1014" t="n">
        <v>37</v>
      </c>
      <c r="R1014" t="n">
        <v>37</v>
      </c>
      <c r="S1014" t="n">
        <v>162</v>
      </c>
      <c r="U1014" t="n">
        <v>149</v>
      </c>
      <c r="V1014" t="n">
        <v>140</v>
      </c>
      <c r="W1014" t="n">
        <v>140</v>
      </c>
      <c r="X1014" t="n">
        <v>15</v>
      </c>
      <c r="Z1014" t="n">
        <v>15</v>
      </c>
      <c r="AA1014" t="n">
        <v>1335</v>
      </c>
      <c r="AB1014" t="n">
        <v>1560</v>
      </c>
      <c r="AC1014" t="n">
        <v>2000</v>
      </c>
      <c r="AE1014" t="n">
        <v>2085</v>
      </c>
      <c r="AF1014" t="n">
        <v>1167</v>
      </c>
      <c r="AG1014" t="n">
        <v>1576</v>
      </c>
      <c r="AH1014" t="n">
        <v>1186</v>
      </c>
      <c r="AJ1014" t="n">
        <v>1076</v>
      </c>
      <c r="AK1014" t="n">
        <v>774</v>
      </c>
      <c r="AL1014" t="n">
        <v>46</v>
      </c>
      <c r="AM1014" t="n">
        <v>56</v>
      </c>
      <c r="AO1014" t="n">
        <v>284</v>
      </c>
      <c r="AP1014" t="n">
        <v>915</v>
      </c>
      <c r="AQ1014" t="n">
        <v>1467</v>
      </c>
    </row>
    <row r="1015">
      <c r="A1015" t="inlineStr">
        <is>
          <t>South America</t>
        </is>
      </c>
      <c r="C1015" t="inlineStr">
        <is>
          <t>Million</t>
        </is>
      </c>
      <c r="D1015" t="inlineStr">
        <is>
          <t>QQQQ</t>
        </is>
      </c>
      <c r="F1015" t="n">
        <v>634</v>
      </c>
      <c r="G1015" t="n">
        <v>885</v>
      </c>
      <c r="H1015" t="n">
        <v>727</v>
      </c>
      <c r="I1015" t="n">
        <v>572</v>
      </c>
      <c r="K1015" t="n">
        <v>603</v>
      </c>
      <c r="L1015" t="n">
        <v>467</v>
      </c>
      <c r="M1015" t="n">
        <v>375</v>
      </c>
      <c r="N1015" t="n">
        <v>344</v>
      </c>
      <c r="P1015" t="n">
        <v>262</v>
      </c>
      <c r="Q1015" t="n">
        <v>1267</v>
      </c>
      <c r="R1015" t="n">
        <v>2025</v>
      </c>
      <c r="S1015" t="n">
        <v>2019</v>
      </c>
      <c r="U1015" t="n">
        <v>1921</v>
      </c>
      <c r="V1015" t="n">
        <v>801</v>
      </c>
      <c r="W1015" t="n">
        <v>43</v>
      </c>
      <c r="X1015" t="n">
        <v>47</v>
      </c>
      <c r="Z1015" t="n">
        <v>47</v>
      </c>
      <c r="AA1015" t="n">
        <v>74</v>
      </c>
      <c r="AB1015" t="n">
        <v>205</v>
      </c>
      <c r="AC1015" t="n">
        <v>161</v>
      </c>
      <c r="AE1015" t="n">
        <v>134</v>
      </c>
      <c r="AF1015" t="n">
        <v>134</v>
      </c>
      <c r="AG1015" t="n">
        <v>104</v>
      </c>
      <c r="AH1015" t="n">
        <v>101</v>
      </c>
      <c r="AJ1015" t="n">
        <v>101</v>
      </c>
      <c r="AK1015" t="n">
        <v>101</v>
      </c>
      <c r="AL1015" t="n">
        <v>531</v>
      </c>
      <c r="AM1015" t="n">
        <v>571</v>
      </c>
      <c r="AO1015" t="n">
        <v>606</v>
      </c>
      <c r="AP1015" t="n">
        <v>637</v>
      </c>
      <c r="AQ1015" t="n">
        <v>106</v>
      </c>
    </row>
    <row r="1016">
      <c r="A1016" t="inlineStr">
        <is>
          <t>Total invested</t>
        </is>
      </c>
      <c r="C1016" t="inlineStr">
        <is>
          <t>Million</t>
        </is>
      </c>
      <c r="D1016" t="inlineStr">
        <is>
          <t>QQQQ</t>
        </is>
      </c>
      <c r="I1016" t="n">
        <v>4297</v>
      </c>
      <c r="K1016" t="n">
        <v>3170</v>
      </c>
      <c r="L1016" t="n">
        <v>2762</v>
      </c>
      <c r="M1016" t="n">
        <v>2299</v>
      </c>
      <c r="N1016" t="n">
        <v>2009</v>
      </c>
      <c r="P1016" t="n">
        <v>1141</v>
      </c>
      <c r="Q1016" t="n">
        <v>1922</v>
      </c>
      <c r="R1016" t="n">
        <v>3464</v>
      </c>
      <c r="S1016" t="n">
        <v>3576</v>
      </c>
      <c r="U1016" t="n">
        <v>4029</v>
      </c>
      <c r="V1016" t="n">
        <v>4192</v>
      </c>
      <c r="W1016" t="n">
        <v>2218</v>
      </c>
      <c r="X1016" t="n">
        <v>2579</v>
      </c>
      <c r="Z1016" t="n">
        <v>1926</v>
      </c>
      <c r="AA1016" t="n">
        <v>5375</v>
      </c>
      <c r="AB1016" t="n">
        <v>11060</v>
      </c>
      <c r="AC1016" t="n">
        <v>12901</v>
      </c>
      <c r="AE1016" t="n">
        <v>14924</v>
      </c>
      <c r="AF1016" t="n">
        <v>11440</v>
      </c>
      <c r="AG1016" t="n">
        <v>6788</v>
      </c>
      <c r="AH1016" t="n">
        <v>5141</v>
      </c>
      <c r="AJ1016" t="n">
        <v>3726</v>
      </c>
      <c r="AK1016" t="n">
        <v>4616</v>
      </c>
      <c r="AL1016" t="n">
        <v>4793</v>
      </c>
      <c r="AM1016" t="n">
        <v>7655</v>
      </c>
      <c r="AO1016" t="n">
        <v>7365</v>
      </c>
      <c r="AP1016" t="n">
        <v>10234</v>
      </c>
      <c r="AQ1016" t="n">
        <v>13164</v>
      </c>
    </row>
    <row r="1017">
      <c r="A1017" t="inlineStr">
        <is>
          <t>Total invested-c</t>
        </is>
      </c>
      <c r="I1017">
        <f>SUM(I1012:I1015)</f>
        <v/>
      </c>
      <c r="K1017">
        <f>SUM(K1012:K1015)</f>
        <v/>
      </c>
      <c r="L1017">
        <f>SUM(L1012:L1015)</f>
        <v/>
      </c>
      <c r="M1017">
        <f>SUM(M1012:M1015)</f>
        <v/>
      </c>
      <c r="N1017">
        <f>SUM(N1012:N1015)</f>
        <v/>
      </c>
      <c r="P1017">
        <f>SUM(P1012:P1015)</f>
        <v/>
      </c>
      <c r="Q1017">
        <f>SUM(Q1012:Q1015)</f>
        <v/>
      </c>
      <c r="R1017">
        <f>SUM(R1012:R1015)</f>
        <v/>
      </c>
      <c r="S1017">
        <f>SUM(S1012:S1015)</f>
        <v/>
      </c>
      <c r="U1017">
        <f>SUM(U1012:U1015)</f>
        <v/>
      </c>
      <c r="V1017">
        <f>SUM(V1012:V1015)</f>
        <v/>
      </c>
      <c r="W1017">
        <f>SUM(W1012:W1015)</f>
        <v/>
      </c>
      <c r="X1017">
        <f>SUM(X1012:X1015)</f>
        <v/>
      </c>
      <c r="Z1017">
        <f>SUM(Z1012:Z1015)</f>
        <v/>
      </c>
      <c r="AA1017">
        <f>SUM(AA1012:AA1015)</f>
        <v/>
      </c>
      <c r="AB1017">
        <f>SUM(AB1012:AB1015)</f>
        <v/>
      </c>
      <c r="AC1017">
        <f>SUM(AC1012:AC1015)</f>
        <v/>
      </c>
      <c r="AE1017">
        <f>SUM(AE1012:AE1015)</f>
        <v/>
      </c>
      <c r="AF1017">
        <f>SUM(AF1012:AF1015)</f>
        <v/>
      </c>
      <c r="AG1017">
        <f>SUM(AG1012:AG1015)</f>
        <v/>
      </c>
      <c r="AH1017">
        <f>SUM(AH1012:AH1015)</f>
        <v/>
      </c>
      <c r="AJ1017">
        <f>SUM(AJ1012:AJ1015)</f>
        <v/>
      </c>
      <c r="AK1017">
        <f>SUM(AK1012:AK1015)</f>
        <v/>
      </c>
      <c r="AL1017">
        <f>SUM(AL1012:AL1015)</f>
        <v/>
      </c>
      <c r="AM1017">
        <f>SUM(AM1012:AM1015)</f>
        <v/>
      </c>
      <c r="AO1017">
        <f>SUM(AO1012:AO1015)</f>
        <v/>
      </c>
      <c r="AP1017">
        <f>SUM(AP1012:AP1015)</f>
        <v/>
      </c>
      <c r="AQ1017">
        <f>SUM(AQ1012:AQ1015)</f>
        <v/>
      </c>
    </row>
    <row r="1018">
      <c r="A1018" t="inlineStr">
        <is>
          <t>Sum check</t>
        </is>
      </c>
      <c r="I1018">
        <f>I1016-I1017</f>
        <v/>
      </c>
      <c r="K1018">
        <f>K1016-K1017</f>
        <v/>
      </c>
      <c r="L1018">
        <f>L1016-L1017</f>
        <v/>
      </c>
      <c r="M1018">
        <f>M1016-M1017</f>
        <v/>
      </c>
      <c r="N1018">
        <f>N1016-N1017</f>
        <v/>
      </c>
      <c r="P1018">
        <f>P1016-P1017</f>
        <v/>
      </c>
      <c r="Q1018">
        <f>Q1016-Q1017</f>
        <v/>
      </c>
      <c r="R1018">
        <f>R1016-R1017</f>
        <v/>
      </c>
      <c r="S1018">
        <f>S1016-S1017</f>
        <v/>
      </c>
      <c r="U1018">
        <f>U1016-U1017</f>
        <v/>
      </c>
      <c r="V1018">
        <f>V1016-V1017</f>
        <v/>
      </c>
      <c r="W1018">
        <f>W1016-W1017</f>
        <v/>
      </c>
      <c r="X1018">
        <f>X1016-X1017</f>
        <v/>
      </c>
      <c r="Z1018">
        <f>Z1016-Z1017</f>
        <v/>
      </c>
      <c r="AA1018">
        <f>AA1016-AA1017</f>
        <v/>
      </c>
      <c r="AB1018">
        <f>AB1016-AB1017</f>
        <v/>
      </c>
      <c r="AC1018">
        <f>AC1016-AC1017</f>
        <v/>
      </c>
      <c r="AE1018">
        <f>AE1016-AE1017</f>
        <v/>
      </c>
      <c r="AF1018">
        <f>AF1016-AF1017</f>
        <v/>
      </c>
      <c r="AG1018">
        <f>AG1016-AG1017</f>
        <v/>
      </c>
      <c r="AH1018">
        <f>AH1016-AH1017</f>
        <v/>
      </c>
      <c r="AJ1018">
        <f>AJ1016-AJ1017</f>
        <v/>
      </c>
      <c r="AK1018">
        <f>AK1016-AK1017</f>
        <v/>
      </c>
      <c r="AL1018">
        <f>AL1016-AL1017</f>
        <v/>
      </c>
      <c r="AM1018">
        <f>AM1016-AM1017</f>
        <v/>
      </c>
      <c r="AO1018">
        <f>AO1016-AO1017</f>
        <v/>
      </c>
      <c r="AP1018">
        <f>AP1016-AP1017</f>
        <v/>
      </c>
      <c r="AQ1018">
        <f>AQ1016-AQ1017</f>
        <v/>
      </c>
    </row>
    <row r="1020">
      <c r="A1020" t="inlineStr">
        <is>
          <t>Committed</t>
        </is>
      </c>
      <c r="C1020" t="inlineStr">
        <is>
          <t>Million</t>
        </is>
      </c>
      <c r="D1020" t="inlineStr">
        <is>
          <t>QQQQ</t>
        </is>
      </c>
      <c r="I1020" t="n">
        <v>290</v>
      </c>
      <c r="K1020" t="n">
        <v>785</v>
      </c>
      <c r="L1020" t="n">
        <v>582</v>
      </c>
      <c r="M1020" t="n">
        <v>1744</v>
      </c>
    </row>
    <row r="1021">
      <c r="A1021" t="inlineStr">
        <is>
          <t>Total</t>
        </is>
      </c>
      <c r="C1021" t="inlineStr">
        <is>
          <t>Million</t>
        </is>
      </c>
      <c r="D1021" t="inlineStr">
        <is>
          <t>QQQQ</t>
        </is>
      </c>
      <c r="F1021" t="n">
        <v>5157</v>
      </c>
      <c r="G1021" t="n">
        <v>4943</v>
      </c>
      <c r="H1021" t="n">
        <v>4682</v>
      </c>
      <c r="I1021" t="n">
        <v>4587</v>
      </c>
      <c r="K1021" t="n">
        <v>3955</v>
      </c>
      <c r="L1021" t="n">
        <v>3344</v>
      </c>
      <c r="M1021" t="n">
        <v>4043</v>
      </c>
    </row>
    <row r="1022">
      <c r="A1022" t="inlineStr">
        <is>
          <t>Total-c</t>
        </is>
      </c>
      <c r="F1022">
        <f>SUM(F1012:F1015,F1020)</f>
        <v/>
      </c>
      <c r="G1022">
        <f>SUM(G1012:G1015,G1020)</f>
        <v/>
      </c>
      <c r="H1022">
        <f>SUM(H1012:H1015,H1020)</f>
        <v/>
      </c>
      <c r="I1022">
        <f>SUM(I1012:I1015,I1020)</f>
        <v/>
      </c>
      <c r="K1022">
        <f>SUM(K1012:K1015,K1020)</f>
        <v/>
      </c>
      <c r="L1022">
        <f>SUM(L1012:L1015,L1020)</f>
        <v/>
      </c>
      <c r="M1022">
        <f>SUM(M1012:M1015,M1020)</f>
        <v/>
      </c>
    </row>
    <row r="1023">
      <c r="A1023" t="inlineStr">
        <is>
          <t>Sum check</t>
        </is>
      </c>
      <c r="F1023">
        <f>F1021-F1022</f>
        <v/>
      </c>
      <c r="G1023">
        <f>G1021-G1022</f>
        <v/>
      </c>
      <c r="H1023">
        <f>H1021-H1022</f>
        <v/>
      </c>
      <c r="I1023">
        <f>I1021-I1022</f>
        <v/>
      </c>
      <c r="K1023">
        <f>K1021-K1022</f>
        <v/>
      </c>
      <c r="L1023">
        <f>L1021-L1022</f>
        <v/>
      </c>
      <c r="M1023">
        <f>M1021-M1022</f>
        <v/>
      </c>
    </row>
    <row r="1025">
      <c r="A1025" t="inlineStr">
        <is>
          <t>Real estate</t>
        </is>
      </c>
    </row>
    <row r="1026">
      <c r="A1026" t="inlineStr">
        <is>
          <t>North America</t>
        </is>
      </c>
      <c r="C1026" t="inlineStr">
        <is>
          <t>Million</t>
        </is>
      </c>
      <c r="D1026" t="inlineStr">
        <is>
          <t>QQQQ</t>
        </is>
      </c>
      <c r="F1026" t="n">
        <v>4272</v>
      </c>
      <c r="G1026" t="n">
        <v>4210</v>
      </c>
      <c r="H1026" t="n">
        <v>3805</v>
      </c>
      <c r="I1026" t="n">
        <v>2792</v>
      </c>
      <c r="K1026" t="n">
        <v>2024</v>
      </c>
      <c r="L1026" t="n">
        <v>2197</v>
      </c>
      <c r="M1026" t="n">
        <v>2313</v>
      </c>
      <c r="N1026" t="n">
        <v>2098</v>
      </c>
      <c r="P1026" t="n">
        <v>2704</v>
      </c>
      <c r="Q1026" t="n">
        <v>2484</v>
      </c>
      <c r="R1026" t="n">
        <v>2335</v>
      </c>
      <c r="S1026" t="n">
        <v>3100</v>
      </c>
      <c r="U1026" t="n">
        <v>2459</v>
      </c>
      <c r="V1026" t="n">
        <v>2746</v>
      </c>
      <c r="W1026" t="n">
        <v>17203</v>
      </c>
      <c r="X1026" t="n">
        <v>20041</v>
      </c>
      <c r="Z1026" t="n">
        <v>19631</v>
      </c>
      <c r="AA1026" t="n">
        <v>19728</v>
      </c>
      <c r="AB1026" t="n">
        <v>5494</v>
      </c>
      <c r="AC1026" t="n">
        <v>1876</v>
      </c>
      <c r="AE1026" t="n">
        <v>3025</v>
      </c>
      <c r="AF1026" t="n">
        <v>3054</v>
      </c>
      <c r="AG1026" t="n">
        <v>4198</v>
      </c>
      <c r="AH1026" t="n">
        <v>5402</v>
      </c>
      <c r="AJ1026" t="n">
        <v>5065</v>
      </c>
      <c r="AK1026" t="n">
        <v>4836</v>
      </c>
      <c r="AL1026" t="n">
        <v>15719</v>
      </c>
      <c r="AM1026" t="n">
        <v>17084</v>
      </c>
      <c r="AO1026" t="n">
        <v>17044</v>
      </c>
      <c r="AP1026" t="n">
        <v>17813</v>
      </c>
      <c r="AQ1026" t="n">
        <v>8141</v>
      </c>
    </row>
    <row r="1027">
      <c r="A1027" t="inlineStr">
        <is>
          <t>South America</t>
        </is>
      </c>
      <c r="C1027" t="inlineStr">
        <is>
          <t>Million</t>
        </is>
      </c>
      <c r="D1027" t="inlineStr">
        <is>
          <t>QQQQ</t>
        </is>
      </c>
      <c r="F1027" t="n">
        <v>27</v>
      </c>
      <c r="G1027" t="n">
        <v>220</v>
      </c>
      <c r="H1027" t="n">
        <v>207</v>
      </c>
      <c r="I1027" t="n">
        <v>693</v>
      </c>
      <c r="K1027" t="n">
        <v>545</v>
      </c>
      <c r="L1027" t="n">
        <v>522</v>
      </c>
      <c r="M1027" t="n">
        <v>522</v>
      </c>
      <c r="N1027" t="n">
        <v>52</v>
      </c>
      <c r="Q1027" t="n">
        <v>379</v>
      </c>
      <c r="R1027" t="n">
        <v>379</v>
      </c>
      <c r="S1027" t="n">
        <v>379</v>
      </c>
      <c r="U1027" t="n">
        <v>379</v>
      </c>
      <c r="W1027" t="n">
        <v>190</v>
      </c>
      <c r="X1027" t="n">
        <v>190</v>
      </c>
      <c r="Z1027" t="n">
        <v>190</v>
      </c>
      <c r="AA1027" t="n">
        <v>190</v>
      </c>
      <c r="AE1027" t="n">
        <v>26</v>
      </c>
      <c r="AF1027" t="n">
        <v>26</v>
      </c>
      <c r="AG1027" t="n">
        <v>26</v>
      </c>
      <c r="AH1027" t="n">
        <v>58</v>
      </c>
      <c r="AJ1027" t="n">
        <v>45</v>
      </c>
      <c r="AK1027" t="n">
        <v>45</v>
      </c>
      <c r="AL1027" t="n">
        <v>71</v>
      </c>
      <c r="AM1027" t="n">
        <v>356</v>
      </c>
      <c r="AO1027" t="n">
        <v>342</v>
      </c>
      <c r="AP1027" t="n">
        <v>345</v>
      </c>
      <c r="AQ1027" t="n">
        <v>320</v>
      </c>
    </row>
    <row r="1028">
      <c r="A1028" t="inlineStr">
        <is>
          <t>Europe</t>
        </is>
      </c>
      <c r="C1028" t="inlineStr">
        <is>
          <t>Million</t>
        </is>
      </c>
      <c r="D1028" t="inlineStr">
        <is>
          <t>QQQQ</t>
        </is>
      </c>
      <c r="F1028" t="n">
        <v>2377</v>
      </c>
      <c r="G1028" t="n">
        <v>3560</v>
      </c>
      <c r="H1028" t="n">
        <v>4517</v>
      </c>
      <c r="I1028" t="n">
        <v>4170</v>
      </c>
      <c r="K1028" t="n">
        <v>2559</v>
      </c>
      <c r="L1028" t="n">
        <v>1177</v>
      </c>
      <c r="M1028" t="n">
        <v>290</v>
      </c>
      <c r="N1028" t="n">
        <v>250</v>
      </c>
      <c r="P1028" t="n">
        <v>246</v>
      </c>
      <c r="Q1028" t="n">
        <v>183</v>
      </c>
      <c r="R1028" t="n">
        <v>153</v>
      </c>
      <c r="S1028" t="n">
        <v>153</v>
      </c>
      <c r="U1028" t="n">
        <v>540</v>
      </c>
      <c r="V1028" t="n">
        <v>587</v>
      </c>
      <c r="W1028" t="n">
        <v>587</v>
      </c>
      <c r="X1028" t="n">
        <v>917</v>
      </c>
      <c r="Z1028" t="n">
        <v>743</v>
      </c>
      <c r="AA1028" t="n">
        <v>625</v>
      </c>
      <c r="AB1028" t="n">
        <v>729</v>
      </c>
      <c r="AC1028" t="n">
        <v>554</v>
      </c>
      <c r="AE1028" t="n">
        <v>537</v>
      </c>
      <c r="AF1028" t="n">
        <v>1058</v>
      </c>
      <c r="AG1028" t="n">
        <v>1102</v>
      </c>
      <c r="AH1028" t="n">
        <v>1178</v>
      </c>
      <c r="AJ1028" t="n">
        <v>1123</v>
      </c>
      <c r="AK1028" t="n">
        <v>2285</v>
      </c>
      <c r="AL1028" t="n">
        <v>3056</v>
      </c>
      <c r="AM1028" t="n">
        <v>4997</v>
      </c>
      <c r="AO1028" t="n">
        <v>5239</v>
      </c>
      <c r="AP1028" t="n">
        <v>4554</v>
      </c>
      <c r="AQ1028" t="n">
        <v>4403</v>
      </c>
    </row>
    <row r="1029">
      <c r="A1029" t="inlineStr">
        <is>
          <t>Asia and other</t>
        </is>
      </c>
      <c r="C1029" t="inlineStr">
        <is>
          <t>Million</t>
        </is>
      </c>
      <c r="D1029" t="inlineStr">
        <is>
          <t>QQQQ</t>
        </is>
      </c>
      <c r="F1029" t="n">
        <v>350</v>
      </c>
      <c r="G1029" t="n">
        <v>359</v>
      </c>
      <c r="H1029" t="n">
        <v>359</v>
      </c>
      <c r="I1029" t="n">
        <v>20</v>
      </c>
      <c r="K1029" t="n">
        <v>112</v>
      </c>
      <c r="L1029" t="n">
        <v>107</v>
      </c>
      <c r="M1029" t="n">
        <v>107</v>
      </c>
      <c r="N1029" t="n">
        <v>966</v>
      </c>
      <c r="P1029" t="n">
        <v>818</v>
      </c>
      <c r="Q1029" t="n">
        <v>889</v>
      </c>
      <c r="R1029" t="n">
        <v>889</v>
      </c>
      <c r="S1029" t="n">
        <v>26</v>
      </c>
      <c r="U1029" t="n">
        <v>82</v>
      </c>
      <c r="V1029" t="n">
        <v>52</v>
      </c>
      <c r="W1029" t="n">
        <v>182</v>
      </c>
      <c r="X1029" t="n">
        <v>171</v>
      </c>
      <c r="Z1029" t="n">
        <v>196</v>
      </c>
      <c r="AA1029" t="n">
        <v>217</v>
      </c>
      <c r="AB1029" t="n">
        <v>937</v>
      </c>
      <c r="AC1029" t="n">
        <v>1999</v>
      </c>
      <c r="AE1029" t="n">
        <v>2033</v>
      </c>
      <c r="AF1029" t="n">
        <v>2093</v>
      </c>
      <c r="AG1029" t="n">
        <v>1279</v>
      </c>
      <c r="AH1029" t="n">
        <v>806</v>
      </c>
      <c r="AJ1029" t="n">
        <v>804</v>
      </c>
      <c r="AK1029" t="n">
        <v>752</v>
      </c>
      <c r="AL1029" t="n">
        <v>1545</v>
      </c>
      <c r="AM1029" t="n">
        <v>1048</v>
      </c>
      <c r="AO1029" t="n">
        <v>1248</v>
      </c>
      <c r="AP1029" t="n">
        <v>1268</v>
      </c>
      <c r="AQ1029" t="n">
        <v>665</v>
      </c>
    </row>
    <row r="1030">
      <c r="A1030" t="inlineStr">
        <is>
          <t>Total invested</t>
        </is>
      </c>
      <c r="C1030" t="inlineStr">
        <is>
          <t>Million</t>
        </is>
      </c>
      <c r="D1030" t="inlineStr">
        <is>
          <t>QQQQ</t>
        </is>
      </c>
      <c r="E1030" t="inlineStr">
        <is>
          <t>`</t>
        </is>
      </c>
      <c r="I1030" t="n">
        <v>7675</v>
      </c>
      <c r="K1030" t="n">
        <v>5240</v>
      </c>
      <c r="L1030" t="n">
        <v>4003</v>
      </c>
      <c r="M1030" t="n">
        <v>3232</v>
      </c>
      <c r="N1030" t="n">
        <v>3366</v>
      </c>
      <c r="P1030" t="n">
        <v>3768</v>
      </c>
      <c r="Q1030" t="n">
        <v>3935</v>
      </c>
      <c r="R1030" t="n">
        <v>3756</v>
      </c>
      <c r="S1030" t="n">
        <v>3658</v>
      </c>
      <c r="U1030" t="n">
        <v>3460</v>
      </c>
      <c r="V1030" t="n">
        <v>3385</v>
      </c>
      <c r="W1030" t="n">
        <v>18162</v>
      </c>
      <c r="X1030" t="n">
        <v>21319</v>
      </c>
      <c r="Z1030" t="n">
        <v>20760</v>
      </c>
      <c r="AA1030" t="n">
        <v>20760</v>
      </c>
      <c r="AB1030" t="n">
        <v>7160</v>
      </c>
      <c r="AC1030" t="n">
        <v>4429</v>
      </c>
      <c r="AE1030" t="n">
        <v>5621</v>
      </c>
      <c r="AF1030" t="n">
        <v>6231</v>
      </c>
      <c r="AG1030" t="n">
        <v>6605</v>
      </c>
      <c r="AH1030" t="n">
        <v>7444</v>
      </c>
      <c r="AJ1030" t="n">
        <v>7037</v>
      </c>
      <c r="AK1030" t="n">
        <v>7918</v>
      </c>
      <c r="AL1030" t="n">
        <v>20391</v>
      </c>
      <c r="AM1030" t="n">
        <v>23485</v>
      </c>
      <c r="AO1030" t="n">
        <v>23873</v>
      </c>
      <c r="AP1030" t="n">
        <v>23980</v>
      </c>
      <c r="AQ1030" t="n">
        <v>13529</v>
      </c>
    </row>
    <row r="1031">
      <c r="A1031" t="inlineStr">
        <is>
          <t>Total invested-c</t>
        </is>
      </c>
      <c r="I1031">
        <f>SUM(I1026:I1029)</f>
        <v/>
      </c>
      <c r="K1031">
        <f>SUM(K1026:K1029)</f>
        <v/>
      </c>
      <c r="L1031">
        <f>SUM(L1026:L1029)</f>
        <v/>
      </c>
      <c r="M1031">
        <f>SUM(M1026:M1029)</f>
        <v/>
      </c>
      <c r="N1031">
        <f>SUM(N1026:N1029)</f>
        <v/>
      </c>
      <c r="P1031">
        <f>SUM(P1026:P1029)</f>
        <v/>
      </c>
      <c r="Q1031">
        <f>SUM(Q1026:Q1029)</f>
        <v/>
      </c>
      <c r="R1031">
        <f>SUM(R1026:R1029)</f>
        <v/>
      </c>
      <c r="S1031">
        <f>SUM(S1026:S1029)</f>
        <v/>
      </c>
      <c r="U1031">
        <f>SUM(U1026:U1029)</f>
        <v/>
      </c>
      <c r="V1031">
        <f>SUM(V1026:V1029)</f>
        <v/>
      </c>
      <c r="W1031">
        <f>SUM(W1026:W1029)</f>
        <v/>
      </c>
      <c r="X1031">
        <f>SUM(X1026:X1029)</f>
        <v/>
      </c>
      <c r="Z1031">
        <f>SUM(Z1026:Z1029)</f>
        <v/>
      </c>
      <c r="AA1031">
        <f>SUM(AA1026:AA1029)</f>
        <v/>
      </c>
      <c r="AB1031">
        <f>SUM(AB1026:AB1029)</f>
        <v/>
      </c>
      <c r="AC1031">
        <f>SUM(AC1026:AC1029)</f>
        <v/>
      </c>
      <c r="AE1031">
        <f>SUM(AE1026:AE1029)</f>
        <v/>
      </c>
      <c r="AF1031">
        <f>SUM(AF1026:AF1029)</f>
        <v/>
      </c>
      <c r="AG1031">
        <f>SUM(AG1026:AG1029)</f>
        <v/>
      </c>
      <c r="AH1031">
        <f>SUM(AH1026:AH1029)</f>
        <v/>
      </c>
      <c r="AJ1031">
        <f>SUM(AJ1026:AJ1029)</f>
        <v/>
      </c>
      <c r="AK1031">
        <f>SUM(AK1026:AK1029)</f>
        <v/>
      </c>
      <c r="AL1031">
        <f>SUM(AL1026:AL1029)</f>
        <v/>
      </c>
      <c r="AM1031">
        <f>SUM(AM1026:AM1029)</f>
        <v/>
      </c>
      <c r="AO1031">
        <f>SUM(AO1026:AO1029)</f>
        <v/>
      </c>
      <c r="AP1031">
        <f>SUM(AP1026:AP1029)</f>
        <v/>
      </c>
      <c r="AQ1031">
        <f>SUM(AQ1026:AQ1029)</f>
        <v/>
      </c>
    </row>
    <row r="1032">
      <c r="A1032" t="inlineStr">
        <is>
          <t>Sum check</t>
        </is>
      </c>
      <c r="I1032">
        <f>I1030-I1031</f>
        <v/>
      </c>
      <c r="K1032">
        <f>K1030-K1031</f>
        <v/>
      </c>
      <c r="L1032">
        <f>L1030-L1031</f>
        <v/>
      </c>
      <c r="M1032">
        <f>M1030-M1031</f>
        <v/>
      </c>
      <c r="N1032">
        <f>N1030-N1031</f>
        <v/>
      </c>
      <c r="P1032">
        <f>P1030-P1031</f>
        <v/>
      </c>
      <c r="Q1032">
        <f>Q1030-Q1031</f>
        <v/>
      </c>
      <c r="R1032">
        <f>R1030-R1031</f>
        <v/>
      </c>
      <c r="S1032">
        <f>S1030-S1031</f>
        <v/>
      </c>
      <c r="U1032">
        <f>U1030-U1031</f>
        <v/>
      </c>
      <c r="V1032">
        <f>V1030-V1031</f>
        <v/>
      </c>
      <c r="W1032">
        <f>W1030-W1031</f>
        <v/>
      </c>
      <c r="X1032">
        <f>X1030-X1031</f>
        <v/>
      </c>
      <c r="Z1032">
        <f>Z1030-Z1031</f>
        <v/>
      </c>
      <c r="AA1032">
        <f>AA1030-AA1031</f>
        <v/>
      </c>
      <c r="AB1032">
        <f>AB1030-AB1031</f>
        <v/>
      </c>
      <c r="AC1032">
        <f>AC1030-AC1031</f>
        <v/>
      </c>
      <c r="AE1032">
        <f>AE1030-AE1031</f>
        <v/>
      </c>
      <c r="AF1032">
        <f>AF1030-AF1031</f>
        <v/>
      </c>
      <c r="AG1032">
        <f>AG1030-AG1031</f>
        <v/>
      </c>
      <c r="AH1032">
        <f>AH1030-AH1031</f>
        <v/>
      </c>
      <c r="AJ1032">
        <f>AJ1030-AJ1031</f>
        <v/>
      </c>
      <c r="AK1032">
        <f>AK1030-AK1031</f>
        <v/>
      </c>
      <c r="AL1032">
        <f>AL1030-AL1031</f>
        <v/>
      </c>
      <c r="AM1032">
        <f>AM1030-AM1031</f>
        <v/>
      </c>
      <c r="AO1032">
        <f>AO1030-AO1031</f>
        <v/>
      </c>
      <c r="AP1032">
        <f>AP1030-AP1031</f>
        <v/>
      </c>
      <c r="AQ1032">
        <f>AQ1030-AQ1031</f>
        <v/>
      </c>
    </row>
    <row r="1034">
      <c r="A1034" t="inlineStr">
        <is>
          <t>Committed</t>
        </is>
      </c>
      <c r="C1034" t="inlineStr">
        <is>
          <t>Million</t>
        </is>
      </c>
      <c r="D1034" t="inlineStr">
        <is>
          <t>QQQQ</t>
        </is>
      </c>
      <c r="I1034" t="n">
        <v>674</v>
      </c>
      <c r="K1034" t="n">
        <v>1291</v>
      </c>
      <c r="L1034" t="n">
        <v>1454</v>
      </c>
      <c r="M1034" t="n">
        <v>1578</v>
      </c>
    </row>
    <row r="1035">
      <c r="A1035" t="inlineStr">
        <is>
          <t>Total</t>
        </is>
      </c>
      <c r="C1035" t="inlineStr">
        <is>
          <t>Million</t>
        </is>
      </c>
      <c r="D1035" t="inlineStr">
        <is>
          <t>QQQQ</t>
        </is>
      </c>
      <c r="F1035" t="n">
        <v>7026</v>
      </c>
      <c r="G1035" t="n">
        <v>8349</v>
      </c>
      <c r="H1035" t="n">
        <v>8888</v>
      </c>
      <c r="I1035" t="n">
        <v>8349</v>
      </c>
      <c r="K1035" t="n">
        <v>6531</v>
      </c>
      <c r="L1035" t="n">
        <v>5457</v>
      </c>
      <c r="M1035" t="n">
        <v>4810</v>
      </c>
    </row>
    <row r="1036">
      <c r="A1036" t="inlineStr">
        <is>
          <t>Total-c</t>
        </is>
      </c>
      <c r="F1036">
        <f>SUM(F1026:F1029,F1034)</f>
        <v/>
      </c>
      <c r="G1036">
        <f>SUM(G1026:G1029,G1034)</f>
        <v/>
      </c>
      <c r="H1036">
        <f>SUM(H1026:H1029,H1034)</f>
        <v/>
      </c>
      <c r="I1036">
        <f>SUM(I1026:I1029,I1034)</f>
        <v/>
      </c>
      <c r="K1036">
        <f>SUM(K1026:K1029,K1034)</f>
        <v/>
      </c>
      <c r="L1036">
        <f>SUM(L1026:L1029,L1034)</f>
        <v/>
      </c>
      <c r="M1036">
        <f>SUM(M1026:M1029,M1034)</f>
        <v/>
      </c>
    </row>
    <row r="1037">
      <c r="A1037" t="inlineStr">
        <is>
          <t>Sum check</t>
        </is>
      </c>
      <c r="F1037">
        <f>F1035-F1036</f>
        <v/>
      </c>
      <c r="G1037">
        <f>G1035-G1036</f>
        <v/>
      </c>
      <c r="H1037">
        <f>H1035-H1036</f>
        <v/>
      </c>
      <c r="I1037">
        <f>I1035-I1036</f>
        <v/>
      </c>
      <c r="K1037">
        <f>K1035-K1036</f>
        <v/>
      </c>
      <c r="L1037">
        <f>L1035-L1036</f>
        <v/>
      </c>
      <c r="M1037">
        <f>M1035-M1036</f>
        <v/>
      </c>
    </row>
    <row r="1039">
      <c r="A1039" t="inlineStr">
        <is>
          <t>Credit and other</t>
        </is>
      </c>
    </row>
    <row r="1040">
      <c r="A1040" t="inlineStr">
        <is>
          <t>North America</t>
        </is>
      </c>
      <c r="C1040" t="inlineStr">
        <is>
          <t>Million</t>
        </is>
      </c>
      <c r="D1040" t="inlineStr">
        <is>
          <t>QQQQ</t>
        </is>
      </c>
      <c r="AL1040" t="n">
        <v>14897</v>
      </c>
      <c r="AM1040" t="n">
        <v>15584</v>
      </c>
      <c r="AO1040" t="n">
        <v>15312</v>
      </c>
      <c r="AP1040" t="n">
        <v>18123</v>
      </c>
      <c r="AQ1040" t="n">
        <v>18348</v>
      </c>
    </row>
    <row r="1041">
      <c r="A1041" t="inlineStr">
        <is>
          <t>South America</t>
        </is>
      </c>
      <c r="C1041" t="inlineStr">
        <is>
          <t>Million</t>
        </is>
      </c>
      <c r="D1041" t="inlineStr">
        <is>
          <t>QQQQ</t>
        </is>
      </c>
      <c r="AL1041" t="n">
        <v>835</v>
      </c>
      <c r="AM1041" t="n">
        <v>549</v>
      </c>
      <c r="AO1041" t="n">
        <v>679</v>
      </c>
      <c r="AP1041" t="n">
        <v>494</v>
      </c>
      <c r="AQ1041" t="n">
        <v>437</v>
      </c>
    </row>
    <row r="1042">
      <c r="A1042" t="inlineStr">
        <is>
          <t>Europe</t>
        </is>
      </c>
      <c r="C1042" t="inlineStr">
        <is>
          <t>Million</t>
        </is>
      </c>
      <c r="D1042" t="inlineStr">
        <is>
          <t>QQQQ</t>
        </is>
      </c>
      <c r="AL1042" t="n">
        <v>3062</v>
      </c>
      <c r="AM1042" t="n">
        <v>2921</v>
      </c>
      <c r="AO1042" t="n">
        <v>3034</v>
      </c>
      <c r="AP1042" t="n">
        <v>2356</v>
      </c>
      <c r="AQ1042" t="n">
        <v>2461</v>
      </c>
    </row>
    <row r="1043">
      <c r="A1043" t="inlineStr">
        <is>
          <t>Asia and other</t>
        </is>
      </c>
      <c r="C1043" t="inlineStr">
        <is>
          <t>Million</t>
        </is>
      </c>
      <c r="D1043" t="inlineStr">
        <is>
          <t>QQQQ</t>
        </is>
      </c>
      <c r="AL1043" t="n">
        <v>2193</v>
      </c>
      <c r="AM1043" t="n">
        <v>1565</v>
      </c>
      <c r="AO1043" t="n">
        <v>2449</v>
      </c>
      <c r="AP1043" t="n">
        <v>2569</v>
      </c>
      <c r="AQ1043" t="n">
        <v>2490</v>
      </c>
    </row>
    <row r="1044">
      <c r="A1044" t="inlineStr">
        <is>
          <t>Total invested</t>
        </is>
      </c>
      <c r="C1044" t="inlineStr">
        <is>
          <t>Million</t>
        </is>
      </c>
      <c r="D1044" t="inlineStr">
        <is>
          <t>QQQQ</t>
        </is>
      </c>
      <c r="AL1044" t="n">
        <v>20987</v>
      </c>
      <c r="AM1044" t="n">
        <v>20619</v>
      </c>
      <c r="AO1044" t="n">
        <v>21474</v>
      </c>
      <c r="AP1044" t="n">
        <v>23542</v>
      </c>
      <c r="AQ1044" t="n">
        <v>23736</v>
      </c>
    </row>
    <row r="1045">
      <c r="A1045" t="inlineStr">
        <is>
          <t>Total invested-c</t>
        </is>
      </c>
      <c r="AL1045">
        <f>SUM(AL1040:AL1043)</f>
        <v/>
      </c>
      <c r="AM1045">
        <f>SUM(AM1040:AM1043)</f>
        <v/>
      </c>
      <c r="AO1045">
        <f>SUM(AO1040:AO1043)</f>
        <v/>
      </c>
      <c r="AP1045">
        <f>SUM(AP1040:AP1043)</f>
        <v/>
      </c>
      <c r="AQ1045">
        <f>SUM(AQ1040:AQ1043)</f>
        <v/>
      </c>
    </row>
    <row r="1046">
      <c r="A1046" t="inlineStr">
        <is>
          <t>Sum check</t>
        </is>
      </c>
      <c r="AL1046">
        <f>AL1044-AL1045</f>
        <v/>
      </c>
      <c r="AM1046">
        <f>AM1044-AM1045</f>
        <v/>
      </c>
      <c r="AO1046">
        <f>AO1044-AO1045</f>
        <v/>
      </c>
      <c r="AP1046">
        <f>AP1044-AP1045</f>
        <v/>
      </c>
      <c r="AQ1046">
        <f>AQ1044-AQ1045</f>
        <v/>
      </c>
    </row>
    <row r="1048">
      <c r="A1048" t="inlineStr">
        <is>
          <t>Oaktree</t>
        </is>
      </c>
    </row>
    <row r="1049">
      <c r="A1049" t="inlineStr">
        <is>
          <t>North America</t>
        </is>
      </c>
      <c r="C1049" t="inlineStr">
        <is>
          <t>Million</t>
        </is>
      </c>
      <c r="D1049" t="inlineStr">
        <is>
          <t>QQQQ</t>
        </is>
      </c>
      <c r="AC1049" t="n">
        <v>2347</v>
      </c>
      <c r="AE1049" t="n">
        <v>6924</v>
      </c>
      <c r="AF1049" t="n">
        <v>11271</v>
      </c>
      <c r="AG1049" t="n">
        <v>14498</v>
      </c>
      <c r="AH1049" t="n">
        <v>16299</v>
      </c>
      <c r="AJ1049" t="n">
        <v>16254</v>
      </c>
      <c r="AK1049" t="n">
        <v>15167</v>
      </c>
    </row>
    <row r="1050">
      <c r="A1050" t="inlineStr">
        <is>
          <t>South America</t>
        </is>
      </c>
      <c r="C1050" t="inlineStr">
        <is>
          <t>Million</t>
        </is>
      </c>
      <c r="D1050" t="inlineStr">
        <is>
          <t>QQQQ</t>
        </is>
      </c>
      <c r="AC1050" t="n">
        <v>65</v>
      </c>
      <c r="AE1050" t="n">
        <v>429</v>
      </c>
      <c r="AF1050" t="n">
        <v>659</v>
      </c>
      <c r="AG1050" t="n">
        <v>711</v>
      </c>
      <c r="AH1050" t="n">
        <v>1106</v>
      </c>
      <c r="AJ1050" t="n">
        <v>774</v>
      </c>
      <c r="AK1050" t="n">
        <v>760</v>
      </c>
    </row>
    <row r="1051">
      <c r="A1051" t="inlineStr">
        <is>
          <t>Europe</t>
        </is>
      </c>
      <c r="C1051" t="inlineStr">
        <is>
          <t>Million</t>
        </is>
      </c>
      <c r="D1051" t="inlineStr">
        <is>
          <t>QQQQ</t>
        </is>
      </c>
      <c r="AC1051" t="n">
        <v>511</v>
      </c>
      <c r="AE1051" t="n">
        <v>1135</v>
      </c>
      <c r="AF1051" t="n">
        <v>1513</v>
      </c>
      <c r="AG1051" t="n">
        <v>2386</v>
      </c>
      <c r="AH1051" t="n">
        <v>2747</v>
      </c>
      <c r="AJ1051" t="n">
        <v>3125</v>
      </c>
      <c r="AK1051" t="n">
        <v>4347</v>
      </c>
    </row>
    <row r="1052">
      <c r="A1052" t="inlineStr">
        <is>
          <t>Asia and other</t>
        </is>
      </c>
      <c r="C1052" t="inlineStr">
        <is>
          <t>Million</t>
        </is>
      </c>
      <c r="D1052" t="inlineStr">
        <is>
          <t>QQQQ</t>
        </is>
      </c>
      <c r="AC1052" t="n">
        <v>203</v>
      </c>
      <c r="AE1052" t="n">
        <v>284</v>
      </c>
      <c r="AF1052" t="n">
        <v>524</v>
      </c>
      <c r="AG1052" t="n">
        <v>611</v>
      </c>
      <c r="AH1052" t="n">
        <v>1411</v>
      </c>
      <c r="AJ1052" t="n">
        <v>1966</v>
      </c>
      <c r="AK1052" t="n">
        <v>1903</v>
      </c>
    </row>
    <row r="1053">
      <c r="A1053" t="inlineStr">
        <is>
          <t>Total invested</t>
        </is>
      </c>
      <c r="C1053" t="inlineStr">
        <is>
          <t>Million</t>
        </is>
      </c>
      <c r="D1053" t="inlineStr">
        <is>
          <t>QQQQ</t>
        </is>
      </c>
      <c r="AC1053" t="n">
        <v>3126</v>
      </c>
      <c r="AE1053" t="n">
        <v>8772</v>
      </c>
      <c r="AF1053" t="n">
        <v>13967</v>
      </c>
      <c r="AG1053" t="n">
        <v>18206</v>
      </c>
      <c r="AH1053" t="n">
        <v>21563</v>
      </c>
      <c r="AJ1053" t="n">
        <v>22119</v>
      </c>
      <c r="AK1053" t="n">
        <v>22177</v>
      </c>
    </row>
    <row r="1054">
      <c r="A1054" t="inlineStr">
        <is>
          <t>Total invested-c</t>
        </is>
      </c>
      <c r="AC1054">
        <f>SUM(AC1049:AC1052)</f>
        <v/>
      </c>
      <c r="AE1054">
        <f>SUM(AE1049:AE1052)</f>
        <v/>
      </c>
      <c r="AF1054">
        <f>SUM(AF1049:AF1052)</f>
        <v/>
      </c>
      <c r="AG1054">
        <f>SUM(AG1049:AG1052)</f>
        <v/>
      </c>
      <c r="AH1054">
        <f>SUM(AH1049:AH1052)</f>
        <v/>
      </c>
      <c r="AJ1054">
        <f>SUM(AJ1049:AJ1052)</f>
        <v/>
      </c>
      <c r="AK1054">
        <f>SUM(AK1049:AK1052)</f>
        <v/>
      </c>
    </row>
    <row r="1055">
      <c r="A1055" t="inlineStr">
        <is>
          <t>Sum check</t>
        </is>
      </c>
      <c r="AC1055">
        <f>AC1053-AC1054</f>
        <v/>
      </c>
      <c r="AE1055">
        <f>AE1053-AE1054</f>
        <v/>
      </c>
      <c r="AF1055">
        <f>AF1053-AF1054</f>
        <v/>
      </c>
      <c r="AG1055">
        <f>AG1053-AG1054</f>
        <v/>
      </c>
      <c r="AH1055">
        <f>AH1053-AH1054</f>
        <v/>
      </c>
      <c r="AJ1055">
        <f>AJ1053-AJ1054</f>
        <v/>
      </c>
      <c r="AK1055">
        <f>AK1053-AK1054</f>
        <v/>
      </c>
    </row>
    <row r="1057">
      <c r="A1057" t="inlineStr">
        <is>
          <t>Total</t>
        </is>
      </c>
    </row>
    <row r="1058">
      <c r="A1058" t="inlineStr">
        <is>
          <t>North America</t>
        </is>
      </c>
      <c r="C1058" t="inlineStr">
        <is>
          <t>Million</t>
        </is>
      </c>
      <c r="D1058" t="inlineStr">
        <is>
          <t>QQQQ</t>
        </is>
      </c>
      <c r="F1058" t="n">
        <v>9339</v>
      </c>
      <c r="G1058" t="n">
        <v>7890</v>
      </c>
      <c r="H1058" t="n">
        <v>8028</v>
      </c>
      <c r="I1058" t="n">
        <v>7328</v>
      </c>
      <c r="K1058" t="n">
        <v>4871</v>
      </c>
      <c r="L1058" t="n">
        <v>5992</v>
      </c>
      <c r="M1058" t="n">
        <v>5822</v>
      </c>
      <c r="N1058" t="n">
        <v>5893</v>
      </c>
      <c r="P1058" t="n">
        <v>5435</v>
      </c>
      <c r="Q1058" t="n">
        <v>3998</v>
      </c>
      <c r="R1058" t="n">
        <v>4096</v>
      </c>
      <c r="S1058" t="n">
        <v>5338</v>
      </c>
      <c r="U1058" t="n">
        <v>5478</v>
      </c>
      <c r="V1058" t="n">
        <v>6777</v>
      </c>
      <c r="W1058" t="n">
        <v>20030</v>
      </c>
      <c r="X1058" t="n">
        <v>26750</v>
      </c>
      <c r="Z1058" t="n">
        <v>25470</v>
      </c>
      <c r="AA1058" t="n">
        <v>28116</v>
      </c>
      <c r="AB1058" t="n">
        <v>19166</v>
      </c>
      <c r="AC1058" t="n">
        <v>21251</v>
      </c>
      <c r="AE1058" t="n">
        <v>29499</v>
      </c>
      <c r="AF1058" t="n">
        <v>31143</v>
      </c>
      <c r="AG1058" t="n">
        <v>32156</v>
      </c>
      <c r="AH1058" t="n">
        <v>28977</v>
      </c>
      <c r="AJ1058" t="n">
        <v>27758</v>
      </c>
      <c r="AK1058" t="n">
        <v>27421</v>
      </c>
      <c r="AL1058" t="n">
        <v>39756</v>
      </c>
      <c r="AM1058" t="n">
        <v>43911</v>
      </c>
      <c r="AO1058" t="n">
        <v>43411</v>
      </c>
      <c r="AP1058" t="n">
        <v>51755</v>
      </c>
      <c r="AQ1058" t="n">
        <v>42736</v>
      </c>
    </row>
    <row r="1059">
      <c r="A1059" t="inlineStr">
        <is>
          <t>South America</t>
        </is>
      </c>
      <c r="C1059" t="inlineStr">
        <is>
          <t>Million</t>
        </is>
      </c>
      <c r="D1059" t="inlineStr">
        <is>
          <t>QQQQ</t>
        </is>
      </c>
      <c r="F1059" t="n">
        <v>1457</v>
      </c>
      <c r="G1059" t="n">
        <v>2376</v>
      </c>
      <c r="H1059" t="n">
        <v>2405</v>
      </c>
      <c r="I1059" t="n">
        <v>2538</v>
      </c>
      <c r="K1059" t="n">
        <v>3752</v>
      </c>
      <c r="L1059" t="n">
        <v>3803</v>
      </c>
      <c r="M1059" t="n">
        <v>4542</v>
      </c>
      <c r="N1059" t="n">
        <v>3929</v>
      </c>
      <c r="P1059" t="n">
        <v>1756</v>
      </c>
      <c r="Q1059" t="n">
        <v>7879</v>
      </c>
      <c r="R1059" t="n">
        <v>8183</v>
      </c>
      <c r="S1059" t="n">
        <v>8893</v>
      </c>
      <c r="U1059" t="n">
        <v>8681</v>
      </c>
      <c r="V1059" t="n">
        <v>1759</v>
      </c>
      <c r="W1059" t="n">
        <v>1215</v>
      </c>
      <c r="X1059" t="n">
        <v>350</v>
      </c>
      <c r="Z1059" t="n">
        <v>1118</v>
      </c>
      <c r="AA1059" t="n">
        <v>1179</v>
      </c>
      <c r="AB1059" t="n">
        <v>1114</v>
      </c>
      <c r="AC1059" t="n">
        <v>1209</v>
      </c>
      <c r="AE1059" t="n">
        <v>842</v>
      </c>
      <c r="AF1059" t="n">
        <v>1113</v>
      </c>
      <c r="AG1059" t="n">
        <v>1154</v>
      </c>
      <c r="AH1059" t="n">
        <v>1585</v>
      </c>
      <c r="AJ1059" t="n">
        <v>1361</v>
      </c>
      <c r="AK1059" t="n">
        <v>1312</v>
      </c>
      <c r="AL1059" t="n">
        <v>1781</v>
      </c>
      <c r="AM1059" t="n">
        <v>2004</v>
      </c>
      <c r="AO1059" t="n">
        <v>2177</v>
      </c>
      <c r="AP1059" t="n">
        <v>2350</v>
      </c>
      <c r="AQ1059" t="n">
        <v>1698</v>
      </c>
    </row>
    <row r="1060">
      <c r="A1060" t="inlineStr">
        <is>
          <t>Europe</t>
        </is>
      </c>
      <c r="C1060" t="inlineStr">
        <is>
          <t>Million</t>
        </is>
      </c>
      <c r="D1060" t="inlineStr">
        <is>
          <t>QQQQ</t>
        </is>
      </c>
      <c r="F1060" t="n">
        <v>3523</v>
      </c>
      <c r="G1060" t="n">
        <v>4686</v>
      </c>
      <c r="H1060" t="n">
        <v>4851</v>
      </c>
      <c r="I1060" t="n">
        <v>4551</v>
      </c>
      <c r="K1060" t="n">
        <v>2977</v>
      </c>
      <c r="L1060" t="n">
        <v>1588</v>
      </c>
      <c r="M1060" t="n">
        <v>493</v>
      </c>
      <c r="N1060" t="n">
        <v>448</v>
      </c>
      <c r="P1060" t="n">
        <v>362</v>
      </c>
      <c r="Q1060" t="n">
        <v>521</v>
      </c>
      <c r="R1060" t="n">
        <v>817</v>
      </c>
      <c r="S1060" t="n">
        <v>904</v>
      </c>
      <c r="U1060" t="n">
        <v>1278</v>
      </c>
      <c r="V1060" t="n">
        <v>2023</v>
      </c>
      <c r="W1060" t="n">
        <v>1815</v>
      </c>
      <c r="X1060" t="n">
        <v>2088</v>
      </c>
      <c r="Z1060" t="n">
        <v>1912</v>
      </c>
      <c r="AA1060" t="n">
        <v>987</v>
      </c>
      <c r="AB1060" t="n">
        <v>979</v>
      </c>
      <c r="AC1060" t="n">
        <v>2091</v>
      </c>
      <c r="AE1060" t="n">
        <v>3159</v>
      </c>
      <c r="AF1060" t="n">
        <v>3973</v>
      </c>
      <c r="AG1060" t="n">
        <v>6679</v>
      </c>
      <c r="AH1060" t="n">
        <v>6274</v>
      </c>
      <c r="AJ1060" t="n">
        <v>6322</v>
      </c>
      <c r="AK1060" t="n">
        <v>8731</v>
      </c>
      <c r="AL1060" t="n">
        <v>7470</v>
      </c>
      <c r="AM1060" t="n">
        <v>12150</v>
      </c>
      <c r="AO1060" t="n">
        <v>14375</v>
      </c>
      <c r="AP1060" t="n">
        <v>13889</v>
      </c>
      <c r="AQ1060" t="n">
        <v>13818</v>
      </c>
    </row>
    <row r="1061">
      <c r="A1061" t="inlineStr">
        <is>
          <t>Asia and other</t>
        </is>
      </c>
      <c r="C1061" t="inlineStr">
        <is>
          <t>Million</t>
        </is>
      </c>
      <c r="D1061" t="inlineStr">
        <is>
          <t>QQQQ</t>
        </is>
      </c>
      <c r="F1061" t="n">
        <v>860</v>
      </c>
      <c r="G1061" t="n">
        <v>1220</v>
      </c>
      <c r="H1061" t="n">
        <v>2585</v>
      </c>
      <c r="I1061" t="n">
        <v>1901</v>
      </c>
      <c r="K1061" t="n">
        <v>1761</v>
      </c>
      <c r="L1061" t="n">
        <v>1477</v>
      </c>
      <c r="M1061" t="n">
        <v>367</v>
      </c>
      <c r="N1061" t="n">
        <v>1006</v>
      </c>
      <c r="P1061" t="n">
        <v>831</v>
      </c>
      <c r="Q1061" t="n">
        <v>926</v>
      </c>
      <c r="R1061" t="n">
        <v>926</v>
      </c>
      <c r="S1061" t="n">
        <v>259</v>
      </c>
      <c r="U1061" t="n">
        <v>326</v>
      </c>
      <c r="V1061" t="n">
        <v>287</v>
      </c>
      <c r="W1061" t="n">
        <v>599</v>
      </c>
      <c r="X1061" t="n">
        <v>463</v>
      </c>
      <c r="Z1061" t="n">
        <v>1616</v>
      </c>
      <c r="AA1061" t="n">
        <v>3015</v>
      </c>
      <c r="AB1061" t="n">
        <v>4648</v>
      </c>
      <c r="AC1061" t="n">
        <v>7228</v>
      </c>
      <c r="AE1061" t="n">
        <v>6324</v>
      </c>
      <c r="AF1061" t="n">
        <v>5687</v>
      </c>
      <c r="AG1061" t="n">
        <v>8335</v>
      </c>
      <c r="AH1061" t="n">
        <v>7422</v>
      </c>
      <c r="AJ1061" t="n">
        <v>7791</v>
      </c>
      <c r="AK1061" t="n">
        <v>7524</v>
      </c>
      <c r="AL1061" t="n">
        <v>4116</v>
      </c>
      <c r="AM1061" t="n">
        <v>3161</v>
      </c>
      <c r="AO1061" t="n">
        <v>10204</v>
      </c>
      <c r="AP1061" t="n">
        <v>11022</v>
      </c>
      <c r="AQ1061" t="n">
        <v>12374</v>
      </c>
    </row>
    <row r="1062">
      <c r="A1062" t="inlineStr">
        <is>
          <t>Total invested</t>
        </is>
      </c>
      <c r="C1062" t="inlineStr">
        <is>
          <t>Million</t>
        </is>
      </c>
      <c r="D1062" t="inlineStr">
        <is>
          <t>QQQQ</t>
        </is>
      </c>
      <c r="I1062" t="n">
        <v>16318</v>
      </c>
      <c r="K1062" t="n">
        <v>13361</v>
      </c>
      <c r="L1062" t="n">
        <v>12860</v>
      </c>
      <c r="M1062" t="n">
        <v>11224</v>
      </c>
      <c r="N1062" t="n">
        <v>11276</v>
      </c>
      <c r="P1062" t="n">
        <v>8384</v>
      </c>
      <c r="Q1062" t="n">
        <v>13324</v>
      </c>
      <c r="R1062" t="n">
        <v>14022</v>
      </c>
      <c r="S1062" t="n">
        <v>15394</v>
      </c>
      <c r="U1062" t="n">
        <v>15763</v>
      </c>
      <c r="V1062" t="n">
        <v>10846</v>
      </c>
      <c r="W1062" t="n">
        <v>23659</v>
      </c>
      <c r="X1062" t="n">
        <v>29651</v>
      </c>
      <c r="Z1062" t="n">
        <v>30116</v>
      </c>
      <c r="AA1062" t="n">
        <v>33297</v>
      </c>
      <c r="AB1062" t="n">
        <v>25907</v>
      </c>
      <c r="AC1062" t="n">
        <v>31779</v>
      </c>
      <c r="AE1062" t="n">
        <v>39824</v>
      </c>
      <c r="AF1062" t="n">
        <v>41916</v>
      </c>
      <c r="AG1062" t="n">
        <v>48324</v>
      </c>
      <c r="AH1062" t="n">
        <v>44258</v>
      </c>
      <c r="AJ1062" t="n">
        <v>43232</v>
      </c>
      <c r="AK1062" t="n">
        <v>44988</v>
      </c>
      <c r="AL1062" t="n">
        <v>53123</v>
      </c>
      <c r="AM1062" t="n">
        <v>61226</v>
      </c>
      <c r="AO1062" t="n">
        <v>70167</v>
      </c>
      <c r="AP1062" t="n">
        <v>79016</v>
      </c>
      <c r="AQ1062" t="n">
        <v>70626</v>
      </c>
    </row>
    <row r="1063">
      <c r="A1063" t="inlineStr">
        <is>
          <t>Total invested-c</t>
        </is>
      </c>
      <c r="I1063">
        <f>SUM(I1058:I1061)</f>
        <v/>
      </c>
      <c r="K1063">
        <f>SUM(K1058:K1061)</f>
        <v/>
      </c>
      <c r="L1063">
        <f>SUM(L1058:L1061)</f>
        <v/>
      </c>
      <c r="M1063">
        <f>SUM(M1058:M1061)</f>
        <v/>
      </c>
      <c r="N1063">
        <f>SUM(N1058:N1061)</f>
        <v/>
      </c>
      <c r="P1063">
        <f>SUM(P1058:P1061)</f>
        <v/>
      </c>
      <c r="Q1063">
        <f>SUM(Q1058:Q1061)</f>
        <v/>
      </c>
      <c r="R1063">
        <f>SUM(R1058:R1061)</f>
        <v/>
      </c>
      <c r="S1063">
        <f>SUM(S1058:S1061)</f>
        <v/>
      </c>
      <c r="U1063">
        <f>SUM(U1058:U1061)</f>
        <v/>
      </c>
      <c r="V1063">
        <f>SUM(V1058:V1061)</f>
        <v/>
      </c>
      <c r="W1063">
        <f>SUM(W1058:W1061)</f>
        <v/>
      </c>
      <c r="X1063">
        <f>SUM(X1058:X1061)</f>
        <v/>
      </c>
      <c r="Z1063">
        <f>SUM(Z1058:Z1061)</f>
        <v/>
      </c>
      <c r="AA1063">
        <f>SUM(AA1058:AA1061)</f>
        <v/>
      </c>
      <c r="AB1063">
        <f>SUM(AB1058:AB1061)</f>
        <v/>
      </c>
      <c r="AC1063">
        <f>SUM(AC1058:AC1061)</f>
        <v/>
      </c>
      <c r="AE1063">
        <f>SUM(AE1058:AE1061)</f>
        <v/>
      </c>
      <c r="AF1063">
        <f>SUM(AF1058:AF1061)</f>
        <v/>
      </c>
      <c r="AG1063">
        <f>SUM(AG1058:AG1061)</f>
        <v/>
      </c>
      <c r="AH1063">
        <f>SUM(AH1058:AH1061)</f>
        <v/>
      </c>
      <c r="AJ1063">
        <f>SUM(AJ1058:AJ1061)</f>
        <v/>
      </c>
      <c r="AK1063">
        <f>SUM(AK1058:AK1061)</f>
        <v/>
      </c>
      <c r="AL1063">
        <f>SUM(AL1058:AL1061)</f>
        <v/>
      </c>
      <c r="AM1063">
        <f>SUM(AM1058:AM1061)</f>
        <v/>
      </c>
      <c r="AO1063">
        <f>SUM(AO1058:AO1061)</f>
        <v/>
      </c>
      <c r="AP1063">
        <f>SUM(AP1058:AP1061)</f>
        <v/>
      </c>
      <c r="AQ1063">
        <f>SUM(AQ1058:AQ1061)</f>
        <v/>
      </c>
    </row>
    <row r="1064">
      <c r="A1064" t="inlineStr">
        <is>
          <t>Sum check 1</t>
        </is>
      </c>
      <c r="I1064">
        <f>I1062-I1063</f>
        <v/>
      </c>
      <c r="K1064">
        <f>K1062-K1063</f>
        <v/>
      </c>
      <c r="L1064">
        <f>L1062-L1063</f>
        <v/>
      </c>
      <c r="M1064">
        <f>M1062-M1063</f>
        <v/>
      </c>
      <c r="N1064">
        <f>N1062-N1063</f>
        <v/>
      </c>
      <c r="P1064">
        <f>P1062-P1063</f>
        <v/>
      </c>
      <c r="Q1064">
        <f>Q1062-Q1063</f>
        <v/>
      </c>
      <c r="R1064">
        <f>R1062-R1063</f>
        <v/>
      </c>
      <c r="S1064">
        <f>S1062-S1063</f>
        <v/>
      </c>
      <c r="U1064">
        <f>U1062-U1063</f>
        <v/>
      </c>
      <c r="V1064">
        <f>V1062-V1063</f>
        <v/>
      </c>
      <c r="W1064">
        <f>W1062-W1063</f>
        <v/>
      </c>
      <c r="X1064">
        <f>X1062-X1063</f>
        <v/>
      </c>
      <c r="Z1064">
        <f>Z1062-Z1063</f>
        <v/>
      </c>
      <c r="AA1064">
        <f>AA1062-AA1063</f>
        <v/>
      </c>
      <c r="AB1064">
        <f>AB1062-AB1063</f>
        <v/>
      </c>
      <c r="AC1064">
        <f>AC1062-AC1063</f>
        <v/>
      </c>
      <c r="AE1064">
        <f>AE1062-AE1063</f>
        <v/>
      </c>
      <c r="AF1064">
        <f>AF1062-AF1063</f>
        <v/>
      </c>
      <c r="AG1064">
        <f>AG1062-AG1063</f>
        <v/>
      </c>
      <c r="AH1064">
        <f>AH1062-AH1063</f>
        <v/>
      </c>
      <c r="AJ1064">
        <f>AJ1062-AJ1063</f>
        <v/>
      </c>
      <c r="AK1064">
        <f>AK1062-AK1063</f>
        <v/>
      </c>
      <c r="AL1064">
        <f>AL1062-AL1063</f>
        <v/>
      </c>
      <c r="AM1064">
        <f>AM1062-AM1063</f>
        <v/>
      </c>
      <c r="AO1064">
        <f>AO1062-AO1063</f>
        <v/>
      </c>
      <c r="AP1064">
        <f>AP1062-AP1063</f>
        <v/>
      </c>
      <c r="AQ1064">
        <f>AQ1062-AQ1063</f>
        <v/>
      </c>
    </row>
    <row r="1065">
      <c r="A1065" t="inlineStr">
        <is>
          <t>Sum check 2</t>
        </is>
      </c>
      <c r="I1065">
        <f>I1062-SUM(I1054,I1045,I1031,I1017,I1003,I989)</f>
        <v/>
      </c>
      <c r="K1065">
        <f>K1062-SUM(K1054,K1045,K1031,K1017,K1003,K989)</f>
        <v/>
      </c>
      <c r="L1065">
        <f>L1062-SUM(L1054,L1045,L1031,L1017,L1003,L989)</f>
        <v/>
      </c>
      <c r="M1065">
        <f>M1062-SUM(M1054,M1045,M1031,M1017,M1003,M989)</f>
        <v/>
      </c>
      <c r="N1065">
        <f>N1062-SUM(N1054,N1045,N1031,N1017,N1003,N989)</f>
        <v/>
      </c>
      <c r="P1065">
        <f>P1062-SUM(P1054,P1045,P1031,P1017,P1003,P989)</f>
        <v/>
      </c>
      <c r="Q1065">
        <f>Q1062-SUM(Q1054,Q1045,Q1031,Q1017,Q1003,Q989)</f>
        <v/>
      </c>
      <c r="R1065">
        <f>R1062-SUM(R1054,R1045,R1031,R1017,R1003,R989)</f>
        <v/>
      </c>
      <c r="S1065">
        <f>S1062-SUM(S1054,S1045,S1031,S1017,S1003,S989)</f>
        <v/>
      </c>
      <c r="U1065">
        <f>U1062-SUM(U1054,U1045,U1031,U1017,U1003,U989)</f>
        <v/>
      </c>
      <c r="V1065">
        <f>V1062-SUM(V1054,V1045,V1031,V1017,V1003,V989)</f>
        <v/>
      </c>
      <c r="W1065">
        <f>W1062-SUM(W1054,W1045,W1031,W1017,W1003,W989)</f>
        <v/>
      </c>
      <c r="X1065">
        <f>X1062-SUM(X1054,X1045,X1031,X1017,X1003,X989)</f>
        <v/>
      </c>
      <c r="Z1065">
        <f>Z1062-SUM(Z1054,Z1045,Z1031,Z1017,Z1003,Z989)</f>
        <v/>
      </c>
      <c r="AA1065">
        <f>AA1062-SUM(AA1054,AA1045,AA1031,AA1017,AA1003,AA989)</f>
        <v/>
      </c>
      <c r="AB1065">
        <f>AB1062-SUM(AB1054,AB1045,AB1031,AB1017,AB1003,AB989)</f>
        <v/>
      </c>
      <c r="AC1065">
        <f>AC1062-SUM(AC1054,AC1045,AC1031,AC1017,AC1003,AC989)</f>
        <v/>
      </c>
      <c r="AE1065">
        <f>AE1062-SUM(AE1054,AE1045,AE1031,AE1017,AE1003,AE989)</f>
        <v/>
      </c>
      <c r="AF1065">
        <f>AF1062-SUM(AF1054,AF1045,AF1031,AF1017,AF1003,AF989)</f>
        <v/>
      </c>
      <c r="AG1065">
        <f>AG1062-SUM(AG1054,AG1045,AG1031,AG1017,AG1003,AG989)</f>
        <v/>
      </c>
      <c r="AH1065">
        <f>AH1062-SUM(AH1054,AH1045,AH1031,AH1017,AH1003,AH989)</f>
        <v/>
      </c>
      <c r="AJ1065">
        <f>AJ1062-SUM(AJ1054,AJ1045,AJ1031,AJ1017,AJ1003,AJ989)</f>
        <v/>
      </c>
      <c r="AK1065">
        <f>AK1062-SUM(AK1054,AK1045,AK1031,AK1017,AK1003,AK989)</f>
        <v/>
      </c>
      <c r="AL1065">
        <f>AL1062-SUM(AL1054,AL1045,AL1031,AL1017,AL1003,AL989)</f>
        <v/>
      </c>
      <c r="AM1065">
        <f>AM1062-SUM(AM1054,AM1045,AM1031,AM1017,AM1003,AM989)</f>
        <v/>
      </c>
      <c r="AO1065">
        <f>AO1062-SUM(AO1054,AO1045,AO1031,AO1017,AO1003,AO989)</f>
        <v/>
      </c>
      <c r="AP1065">
        <f>AP1062-SUM(AP1054,AP1045,AP1031,AP1017,AP1003,AP989)</f>
        <v/>
      </c>
      <c r="AQ1065">
        <f>AQ1062-SUM(AQ1054,AQ1045,AQ1031,AQ1017,AQ1003,AQ989)</f>
        <v/>
      </c>
    </row>
    <row r="1066">
      <c r="A1066" t="inlineStr">
        <is>
          <t>Link check</t>
        </is>
      </c>
      <c r="N1066">
        <f>N1062-N4103</f>
        <v/>
      </c>
      <c r="P1066">
        <f>P1062-P4103</f>
        <v/>
      </c>
      <c r="Q1066">
        <f>Q1062-Q4103</f>
        <v/>
      </c>
      <c r="R1066">
        <f>R1062-R4103</f>
        <v/>
      </c>
      <c r="S1066">
        <f>S1062-S4103</f>
        <v/>
      </c>
      <c r="U1066">
        <f>U1062-U4103</f>
        <v/>
      </c>
      <c r="V1066">
        <f>V1062-V4103</f>
        <v/>
      </c>
      <c r="W1066">
        <f>W1062-W4103</f>
        <v/>
      </c>
      <c r="X1066">
        <f>X1062-X4103</f>
        <v/>
      </c>
      <c r="Z1066">
        <f>Z1062-Z4103</f>
        <v/>
      </c>
      <c r="AA1066">
        <f>AA1062-AA4103</f>
        <v/>
      </c>
      <c r="AB1066">
        <f>AB1062-AB4103</f>
        <v/>
      </c>
      <c r="AC1066">
        <f>AC1062-AC4103</f>
        <v/>
      </c>
      <c r="AE1066">
        <f>AE1062-AE4103</f>
        <v/>
      </c>
      <c r="AF1066">
        <f>AF1062-AF4103</f>
        <v/>
      </c>
      <c r="AG1066">
        <f>AG1062-AG4103</f>
        <v/>
      </c>
      <c r="AH1066">
        <f>AH1062-AH4103</f>
        <v/>
      </c>
      <c r="AJ1066">
        <f>AJ1062-AJ4103</f>
        <v/>
      </c>
      <c r="AK1066">
        <f>AK1062-AK4103</f>
        <v/>
      </c>
      <c r="AL1066">
        <f>AL1062-AL4103</f>
        <v/>
      </c>
      <c r="AM1066">
        <f>AM1062-AM4103</f>
        <v/>
      </c>
      <c r="AO1066">
        <f>AO1062-AO4103</f>
        <v/>
      </c>
      <c r="AP1066">
        <f>AP1062-AP4103</f>
        <v/>
      </c>
      <c r="AQ1066">
        <f>AQ1062-AQ4103</f>
        <v/>
      </c>
    </row>
    <row r="1068">
      <c r="A1068" t="inlineStr">
        <is>
          <t>Committed</t>
        </is>
      </c>
      <c r="C1068" t="inlineStr">
        <is>
          <t>Million</t>
        </is>
      </c>
      <c r="D1068" t="inlineStr">
        <is>
          <t>QQQQ</t>
        </is>
      </c>
      <c r="I1068" t="n">
        <v>5051</v>
      </c>
      <c r="K1068" t="n">
        <v>4344</v>
      </c>
      <c r="L1068" t="n">
        <v>3077</v>
      </c>
      <c r="M1068" t="n">
        <v>8970</v>
      </c>
    </row>
    <row r="1069">
      <c r="A1069" t="inlineStr">
        <is>
          <t>Total</t>
        </is>
      </c>
      <c r="C1069" t="inlineStr">
        <is>
          <t>Million</t>
        </is>
      </c>
      <c r="D1069" t="inlineStr">
        <is>
          <t>QQQQ</t>
        </is>
      </c>
      <c r="F1069" t="n">
        <v>15179</v>
      </c>
      <c r="G1069" t="n">
        <v>16172</v>
      </c>
      <c r="H1069" t="n">
        <v>17869</v>
      </c>
      <c r="I1069" t="n">
        <v>21369</v>
      </c>
      <c r="K1069" t="n">
        <v>17705</v>
      </c>
      <c r="L1069" t="n">
        <v>15937</v>
      </c>
      <c r="M1069" t="n">
        <v>20194</v>
      </c>
    </row>
    <row r="1070">
      <c r="A1070" t="inlineStr">
        <is>
          <t>Total-c</t>
        </is>
      </c>
      <c r="F1070">
        <f>SUM(F1058:F1061,F1068)</f>
        <v/>
      </c>
      <c r="G1070">
        <f>SUM(G1058:G1061,G1068)</f>
        <v/>
      </c>
      <c r="H1070">
        <f>SUM(H1058:H1061,H1068)</f>
        <v/>
      </c>
      <c r="I1070">
        <f>SUM(I1058:I1061,I1068)</f>
        <v/>
      </c>
      <c r="K1070">
        <f>SUM(K1058:K1061,K1068)</f>
        <v/>
      </c>
      <c r="L1070">
        <f>SUM(L1058:L1061,L1068)</f>
        <v/>
      </c>
      <c r="M1070">
        <f>SUM(M1058:M1061,M1068)</f>
        <v/>
      </c>
    </row>
    <row r="1071">
      <c r="A1071" t="inlineStr">
        <is>
          <t>Sum check 1</t>
        </is>
      </c>
      <c r="F1071">
        <f>F1069-F1070</f>
        <v/>
      </c>
      <c r="G1071">
        <f>G1069-G1070</f>
        <v/>
      </c>
      <c r="H1071">
        <f>H1069-H1070</f>
        <v/>
      </c>
      <c r="I1071">
        <f>I1069-I1070</f>
        <v/>
      </c>
      <c r="K1071">
        <f>K1069-K1070</f>
        <v/>
      </c>
      <c r="L1071">
        <f>L1069-L1070</f>
        <v/>
      </c>
      <c r="M1071">
        <f>M1069-M1070</f>
        <v/>
      </c>
    </row>
    <row r="1072">
      <c r="A1072" t="inlineStr">
        <is>
          <t>Sum check 2</t>
        </is>
      </c>
      <c r="F1072">
        <f>F1069-SUM(F1036,F1022,F1008,F994)</f>
        <v/>
      </c>
      <c r="G1072">
        <f>G1069-SUM(G1036,G1022,G1008,G994)</f>
        <v/>
      </c>
      <c r="H1072">
        <f>H1069-SUM(H1036,H1022,H1008,H994)</f>
        <v/>
      </c>
      <c r="I1072">
        <f>I1069-SUM(I1036,I1022,I1008,I994)</f>
        <v/>
      </c>
      <c r="K1072">
        <f>K1069-SUM(K1036,K1022,K1008,K994)</f>
        <v/>
      </c>
      <c r="L1072">
        <f>L1069-SUM(L1036,L1022,L1008,L994)</f>
        <v/>
      </c>
      <c r="M1072">
        <f>M1069-SUM(M1036,M1022,M1008,M994)</f>
        <v/>
      </c>
    </row>
    <row r="1074">
      <c r="A1074" t="inlineStr">
        <is>
          <t>Pipeline of development and capital expansion project</t>
        </is>
      </c>
    </row>
    <row r="1075">
      <c r="A1075" t="inlineStr">
        <is>
          <t>Renewable power and transition</t>
        </is>
      </c>
    </row>
    <row r="1076">
      <c r="A1076" t="inlineStr">
        <is>
          <t>North America</t>
        </is>
      </c>
      <c r="C1076" t="inlineStr">
        <is>
          <t>Million</t>
        </is>
      </c>
      <c r="D1076" t="inlineStr">
        <is>
          <t>QQQQ</t>
        </is>
      </c>
      <c r="F1076" t="n">
        <v>300</v>
      </c>
      <c r="G1076" t="n">
        <v>1105</v>
      </c>
      <c r="H1076" t="n">
        <v>1105</v>
      </c>
      <c r="I1076" t="n">
        <v>737</v>
      </c>
      <c r="K1076" t="n">
        <v>718</v>
      </c>
      <c r="L1076" t="n">
        <v>719</v>
      </c>
      <c r="M1076" t="n">
        <v>715</v>
      </c>
    </row>
    <row r="1077">
      <c r="A1077" t="inlineStr">
        <is>
          <t>South America</t>
        </is>
      </c>
      <c r="C1077" t="inlineStr">
        <is>
          <t>Million</t>
        </is>
      </c>
      <c r="D1077" t="inlineStr">
        <is>
          <t>QQQQ</t>
        </is>
      </c>
      <c r="F1077" t="n">
        <v>410</v>
      </c>
      <c r="G1077" t="n">
        <v>656</v>
      </c>
      <c r="H1077" t="n">
        <v>656</v>
      </c>
      <c r="I1077" t="n">
        <v>649</v>
      </c>
      <c r="K1077" t="n">
        <v>1076</v>
      </c>
      <c r="L1077" t="n">
        <v>1092</v>
      </c>
      <c r="M1077" t="n">
        <v>915</v>
      </c>
    </row>
    <row r="1078">
      <c r="A1078" t="inlineStr">
        <is>
          <t>Europe</t>
        </is>
      </c>
      <c r="C1078" t="inlineStr">
        <is>
          <t>Million</t>
        </is>
      </c>
      <c r="D1078" t="inlineStr">
        <is>
          <t>QQQQ</t>
        </is>
      </c>
      <c r="F1078" t="n">
        <v>139</v>
      </c>
      <c r="G1078" t="n">
        <v>502</v>
      </c>
      <c r="H1078" t="n">
        <v>502</v>
      </c>
      <c r="I1078" t="n">
        <v>842</v>
      </c>
      <c r="K1078" t="n">
        <v>830</v>
      </c>
      <c r="L1078" t="n">
        <v>677</v>
      </c>
      <c r="M1078" t="n">
        <v>682</v>
      </c>
    </row>
    <row r="1079">
      <c r="A1079" t="inlineStr">
        <is>
          <t>Asia and other</t>
        </is>
      </c>
      <c r="C1079" t="inlineStr">
        <is>
          <t>Million</t>
        </is>
      </c>
      <c r="D1079" t="inlineStr">
        <is>
          <t>QQQQ</t>
        </is>
      </c>
    </row>
    <row r="1080">
      <c r="A1080" t="inlineStr">
        <is>
          <t>Total invested</t>
        </is>
      </c>
      <c r="C1080" t="inlineStr">
        <is>
          <t>Million</t>
        </is>
      </c>
      <c r="D1080" t="inlineStr">
        <is>
          <t>QQQQ</t>
        </is>
      </c>
      <c r="F1080" t="n">
        <v>849</v>
      </c>
      <c r="G1080" t="n">
        <v>2263</v>
      </c>
      <c r="H1080" t="n">
        <v>2263</v>
      </c>
      <c r="I1080" t="n">
        <v>2228</v>
      </c>
      <c r="K1080" t="n">
        <v>2624</v>
      </c>
      <c r="L1080" t="n">
        <v>2488</v>
      </c>
      <c r="M1080" t="n">
        <v>2312</v>
      </c>
    </row>
    <row r="1081">
      <c r="A1081" t="inlineStr">
        <is>
          <t>Total invested-c</t>
        </is>
      </c>
      <c r="F1081">
        <f>SUM(F1076:F1079)</f>
        <v/>
      </c>
      <c r="G1081">
        <f>SUM(G1076:G1079)</f>
        <v/>
      </c>
      <c r="H1081">
        <f>SUM(H1076:H1079)</f>
        <v/>
      </c>
      <c r="I1081">
        <f>SUM(I1076:I1079)</f>
        <v/>
      </c>
      <c r="K1081">
        <f>SUM(K1076:K1079)</f>
        <v/>
      </c>
      <c r="L1081">
        <f>SUM(L1076:L1079)</f>
        <v/>
      </c>
      <c r="M1081">
        <f>SUM(M1076:M1079)</f>
        <v/>
      </c>
    </row>
    <row r="1082">
      <c r="A1082" t="inlineStr">
        <is>
          <t>Sum check</t>
        </is>
      </c>
      <c r="F1082">
        <f>F1080-F1081</f>
        <v/>
      </c>
      <c r="G1082">
        <f>G1080-G1081</f>
        <v/>
      </c>
      <c r="H1082">
        <f>H1080-H1081</f>
        <v/>
      </c>
      <c r="I1082">
        <f>I1080-I1081</f>
        <v/>
      </c>
      <c r="K1082">
        <f>K1080-K1081</f>
        <v/>
      </c>
      <c r="L1082">
        <f>L1080-L1081</f>
        <v/>
      </c>
      <c r="M1082">
        <f>M1080-M1081</f>
        <v/>
      </c>
    </row>
    <row r="1084">
      <c r="A1084" t="inlineStr">
        <is>
          <t>Infrastructure</t>
        </is>
      </c>
    </row>
    <row r="1085">
      <c r="A1085" t="inlineStr">
        <is>
          <t>North America</t>
        </is>
      </c>
      <c r="C1085" t="inlineStr">
        <is>
          <t>Million</t>
        </is>
      </c>
      <c r="D1085" t="inlineStr">
        <is>
          <t>QQQQ</t>
        </is>
      </c>
      <c r="F1085" t="n">
        <v>161</v>
      </c>
      <c r="G1085" t="n">
        <v>159</v>
      </c>
      <c r="H1085" t="n">
        <v>151</v>
      </c>
      <c r="I1085" t="n">
        <v>241</v>
      </c>
      <c r="K1085" t="n">
        <v>243</v>
      </c>
      <c r="L1085" t="n">
        <v>1357</v>
      </c>
      <c r="M1085" t="n">
        <v>266</v>
      </c>
    </row>
    <row r="1086">
      <c r="A1086" t="inlineStr">
        <is>
          <t>South America</t>
        </is>
      </c>
      <c r="C1086" t="inlineStr">
        <is>
          <t>Million</t>
        </is>
      </c>
      <c r="D1086" t="inlineStr">
        <is>
          <t>QQQQ</t>
        </is>
      </c>
      <c r="F1086" t="n">
        <v>1129</v>
      </c>
      <c r="G1086" t="n">
        <v>1109</v>
      </c>
      <c r="H1086" t="n">
        <v>1052</v>
      </c>
      <c r="I1086" t="n">
        <v>1082</v>
      </c>
      <c r="K1086" t="n">
        <v>1245</v>
      </c>
      <c r="L1086" t="n">
        <v>260</v>
      </c>
      <c r="M1086" t="n">
        <v>1854</v>
      </c>
    </row>
    <row r="1087">
      <c r="A1087" t="inlineStr">
        <is>
          <t>Europe</t>
        </is>
      </c>
      <c r="C1087" t="inlineStr">
        <is>
          <t>Million</t>
        </is>
      </c>
      <c r="D1087" t="inlineStr">
        <is>
          <t>QQQQ</t>
        </is>
      </c>
      <c r="F1087" t="n">
        <v>389</v>
      </c>
      <c r="G1087" t="n">
        <v>438</v>
      </c>
      <c r="H1087" t="n">
        <v>427</v>
      </c>
      <c r="I1087" t="n">
        <v>482</v>
      </c>
      <c r="K1087" t="n">
        <v>474</v>
      </c>
      <c r="L1087" t="n">
        <v>559</v>
      </c>
      <c r="M1087" t="n">
        <v>594</v>
      </c>
    </row>
    <row r="1088">
      <c r="A1088" t="inlineStr">
        <is>
          <t>Asia and other</t>
        </is>
      </c>
      <c r="C1088" t="inlineStr">
        <is>
          <t>Million</t>
        </is>
      </c>
      <c r="D1088" t="inlineStr">
        <is>
          <t>QQQQ</t>
        </is>
      </c>
      <c r="F1088" t="n">
        <v>255</v>
      </c>
      <c r="G1088" t="n">
        <v>229</v>
      </c>
      <c r="H1088" t="n">
        <v>190</v>
      </c>
      <c r="I1088" t="n">
        <v>161</v>
      </c>
      <c r="K1088" t="n">
        <v>169</v>
      </c>
      <c r="L1088" t="n">
        <v>194</v>
      </c>
      <c r="M1088" t="n">
        <v>197</v>
      </c>
    </row>
    <row r="1089">
      <c r="A1089" t="inlineStr">
        <is>
          <t>Total invested</t>
        </is>
      </c>
      <c r="C1089" t="inlineStr">
        <is>
          <t>Million</t>
        </is>
      </c>
      <c r="D1089" t="inlineStr">
        <is>
          <t>QQQQ</t>
        </is>
      </c>
      <c r="F1089" t="n">
        <v>1934</v>
      </c>
      <c r="G1089" t="n">
        <v>1935</v>
      </c>
      <c r="H1089" t="n">
        <v>1820</v>
      </c>
      <c r="I1089" t="n">
        <v>1966</v>
      </c>
      <c r="K1089" t="n">
        <v>2131</v>
      </c>
      <c r="L1089" t="n">
        <v>2370</v>
      </c>
      <c r="M1089" t="n">
        <v>2911</v>
      </c>
    </row>
    <row r="1090">
      <c r="A1090" t="inlineStr">
        <is>
          <t>Total invested-c</t>
        </is>
      </c>
      <c r="F1090">
        <f>SUM(F1085:F1088)</f>
        <v/>
      </c>
      <c r="G1090">
        <f>SUM(G1085:G1088)</f>
        <v/>
      </c>
      <c r="H1090">
        <f>SUM(H1085:H1088)</f>
        <v/>
      </c>
      <c r="I1090">
        <f>SUM(I1085:I1088)</f>
        <v/>
      </c>
      <c r="K1090">
        <f>SUM(K1085:K1088)</f>
        <v/>
      </c>
      <c r="L1090">
        <f>SUM(L1085:L1088)</f>
        <v/>
      </c>
      <c r="M1090">
        <f>SUM(M1085:M1088)</f>
        <v/>
      </c>
    </row>
    <row r="1091">
      <c r="A1091" t="inlineStr">
        <is>
          <t>Sum check</t>
        </is>
      </c>
      <c r="F1091">
        <f>F1089-F1090</f>
        <v/>
      </c>
      <c r="G1091">
        <f>G1089-G1090</f>
        <v/>
      </c>
      <c r="H1091">
        <f>H1089-H1090</f>
        <v/>
      </c>
      <c r="I1091">
        <f>I1089-I1090</f>
        <v/>
      </c>
      <c r="K1091">
        <f>K1089-K1090</f>
        <v/>
      </c>
      <c r="L1091">
        <f>L1089-L1090</f>
        <v/>
      </c>
      <c r="M1091">
        <f>M1089-M1090</f>
        <v/>
      </c>
    </row>
    <row r="1093">
      <c r="A1093" t="inlineStr">
        <is>
          <t>Private equity</t>
        </is>
      </c>
    </row>
    <row r="1094">
      <c r="A1094" t="inlineStr">
        <is>
          <t>North America</t>
        </is>
      </c>
      <c r="C1094" t="inlineStr">
        <is>
          <t>Million</t>
        </is>
      </c>
      <c r="D1094" t="inlineStr">
        <is>
          <t>QQQQ</t>
        </is>
      </c>
      <c r="F1094" t="n">
        <v>260</v>
      </c>
      <c r="G1094" t="n">
        <v>308</v>
      </c>
      <c r="H1094" t="n">
        <v>384</v>
      </c>
      <c r="I1094" t="n">
        <v>295</v>
      </c>
      <c r="K1094" t="n">
        <v>546</v>
      </c>
      <c r="L1094" t="n">
        <v>520</v>
      </c>
      <c r="M1094" t="n">
        <v>478</v>
      </c>
    </row>
    <row r="1095">
      <c r="A1095" t="inlineStr">
        <is>
          <t>Europe</t>
        </is>
      </c>
      <c r="C1095" t="inlineStr">
        <is>
          <t>Million</t>
        </is>
      </c>
      <c r="D1095" t="inlineStr">
        <is>
          <t>QQQQ</t>
        </is>
      </c>
      <c r="I1095" t="n">
        <v>10</v>
      </c>
      <c r="K1095" t="n">
        <v>10</v>
      </c>
      <c r="L1095" t="n">
        <v>10</v>
      </c>
    </row>
    <row r="1096">
      <c r="A1096" t="inlineStr">
        <is>
          <t>Asia and other</t>
        </is>
      </c>
      <c r="C1096" t="inlineStr">
        <is>
          <t>Million</t>
        </is>
      </c>
      <c r="D1096" t="inlineStr">
        <is>
          <t>QQQQ</t>
        </is>
      </c>
      <c r="G1096" t="n">
        <v>212</v>
      </c>
      <c r="H1096" t="n">
        <v>226</v>
      </c>
      <c r="I1096" t="n">
        <v>309</v>
      </c>
      <c r="K1096" t="n">
        <v>255</v>
      </c>
      <c r="L1096" t="n">
        <v>136</v>
      </c>
      <c r="M1096" t="n">
        <v>161</v>
      </c>
    </row>
    <row r="1097">
      <c r="A1097" t="inlineStr">
        <is>
          <t>South America</t>
        </is>
      </c>
      <c r="C1097" t="inlineStr">
        <is>
          <t>Million</t>
        </is>
      </c>
      <c r="D1097" t="inlineStr">
        <is>
          <t>QQQQ</t>
        </is>
      </c>
    </row>
    <row r="1098">
      <c r="A1098" t="inlineStr">
        <is>
          <t>Total invested</t>
        </is>
      </c>
      <c r="C1098" t="inlineStr">
        <is>
          <t>Million</t>
        </is>
      </c>
      <c r="D1098" t="inlineStr">
        <is>
          <t>QQQQ</t>
        </is>
      </c>
      <c r="F1098" t="n">
        <v>260</v>
      </c>
      <c r="G1098" t="n">
        <v>520</v>
      </c>
      <c r="H1098" t="n">
        <v>610</v>
      </c>
      <c r="I1098" t="n">
        <v>614</v>
      </c>
      <c r="K1098" t="n">
        <v>811</v>
      </c>
      <c r="L1098" t="n">
        <v>666</v>
      </c>
      <c r="M1098" t="n">
        <v>639</v>
      </c>
    </row>
    <row r="1099">
      <c r="A1099" t="inlineStr">
        <is>
          <t>Total invested-c</t>
        </is>
      </c>
      <c r="F1099">
        <f>SUM(F1094:F1097)</f>
        <v/>
      </c>
      <c r="G1099">
        <f>SUM(G1094:G1097)</f>
        <v/>
      </c>
      <c r="H1099">
        <f>SUM(H1094:H1097)</f>
        <v/>
      </c>
      <c r="I1099">
        <f>SUM(I1094:I1097)</f>
        <v/>
      </c>
      <c r="K1099">
        <f>SUM(K1094:K1097)</f>
        <v/>
      </c>
      <c r="L1099">
        <f>SUM(L1094:L1097)</f>
        <v/>
      </c>
      <c r="M1099">
        <f>SUM(M1094:M1097)</f>
        <v/>
      </c>
    </row>
    <row r="1100">
      <c r="A1100" t="inlineStr">
        <is>
          <t>Sum check</t>
        </is>
      </c>
      <c r="F1100">
        <f>F1098-F1099</f>
        <v/>
      </c>
      <c r="G1100">
        <f>G1098-G1099</f>
        <v/>
      </c>
      <c r="H1100">
        <f>H1098-H1099</f>
        <v/>
      </c>
      <c r="I1100">
        <f>I1098-I1099</f>
        <v/>
      </c>
      <c r="K1100">
        <f>K1098-K1099</f>
        <v/>
      </c>
      <c r="L1100">
        <f>L1098-L1099</f>
        <v/>
      </c>
      <c r="M1100">
        <f>M1098-M1099</f>
        <v/>
      </c>
    </row>
    <row r="1102">
      <c r="A1102" t="inlineStr">
        <is>
          <t>Real estate</t>
        </is>
      </c>
    </row>
    <row r="1103">
      <c r="A1103" t="inlineStr">
        <is>
          <t>North America</t>
        </is>
      </c>
      <c r="C1103" t="inlineStr">
        <is>
          <t>Million</t>
        </is>
      </c>
      <c r="D1103" t="inlineStr">
        <is>
          <t>QQQQ</t>
        </is>
      </c>
      <c r="F1103" t="n">
        <v>4277</v>
      </c>
      <c r="G1103" t="n">
        <v>4292</v>
      </c>
      <c r="H1103" t="n">
        <v>4253</v>
      </c>
      <c r="I1103" t="n">
        <v>2521</v>
      </c>
      <c r="K1103" t="n">
        <v>2487</v>
      </c>
      <c r="L1103" t="n">
        <v>3074</v>
      </c>
      <c r="M1103" t="n">
        <v>3267</v>
      </c>
    </row>
    <row r="1104">
      <c r="A1104" t="inlineStr">
        <is>
          <t>South America</t>
        </is>
      </c>
      <c r="C1104" t="inlineStr">
        <is>
          <t>Million</t>
        </is>
      </c>
      <c r="D1104" t="inlineStr">
        <is>
          <t>QQQQ</t>
        </is>
      </c>
      <c r="F1104" t="n">
        <v>196</v>
      </c>
      <c r="G1104" t="n">
        <v>264</v>
      </c>
      <c r="H1104" t="n">
        <v>190</v>
      </c>
      <c r="I1104" t="n">
        <v>185</v>
      </c>
      <c r="K1104" t="n">
        <v>212</v>
      </c>
      <c r="L1104" t="n">
        <v>236</v>
      </c>
      <c r="M1104" t="n">
        <v>221</v>
      </c>
    </row>
    <row r="1105">
      <c r="A1105" t="inlineStr">
        <is>
          <t>Europe</t>
        </is>
      </c>
      <c r="C1105" t="inlineStr">
        <is>
          <t>Million</t>
        </is>
      </c>
      <c r="D1105" t="inlineStr">
        <is>
          <t>QQQQ</t>
        </is>
      </c>
      <c r="F1105" t="n">
        <v>2343</v>
      </c>
      <c r="G1105" t="n">
        <v>3143</v>
      </c>
      <c r="H1105" t="n">
        <v>2910</v>
      </c>
      <c r="I1105" t="n">
        <v>4487</v>
      </c>
      <c r="K1105" t="n">
        <v>3156</v>
      </c>
      <c r="L1105" t="n">
        <v>3042</v>
      </c>
      <c r="M1105" t="n">
        <v>2980</v>
      </c>
    </row>
    <row r="1106">
      <c r="A1106" t="inlineStr">
        <is>
          <t>Asia and other</t>
        </is>
      </c>
      <c r="C1106" t="inlineStr">
        <is>
          <t>Million</t>
        </is>
      </c>
      <c r="D1106" t="inlineStr">
        <is>
          <t>QQQQ</t>
        </is>
      </c>
      <c r="F1106" t="n">
        <v>264</v>
      </c>
      <c r="G1106" t="n">
        <v>269</v>
      </c>
      <c r="H1106" t="n">
        <v>248</v>
      </c>
    </row>
    <row r="1107">
      <c r="A1107" t="inlineStr">
        <is>
          <t>Total invested</t>
        </is>
      </c>
      <c r="C1107" t="inlineStr">
        <is>
          <t>Million</t>
        </is>
      </c>
      <c r="D1107" t="inlineStr">
        <is>
          <t>QQQQ</t>
        </is>
      </c>
      <c r="F1107" t="n">
        <v>7080</v>
      </c>
      <c r="G1107" t="n">
        <v>7968</v>
      </c>
      <c r="H1107" t="n">
        <v>7601</v>
      </c>
      <c r="I1107" t="n">
        <v>7193</v>
      </c>
      <c r="K1107" t="n">
        <v>5855</v>
      </c>
      <c r="L1107" t="n">
        <v>6352</v>
      </c>
      <c r="M1107" t="n">
        <v>6468</v>
      </c>
    </row>
    <row r="1108">
      <c r="A1108" t="inlineStr">
        <is>
          <t>Total invested-c</t>
        </is>
      </c>
      <c r="F1108">
        <f>SUM(F1103:F1106)</f>
        <v/>
      </c>
      <c r="G1108">
        <f>SUM(G1103:G1106)</f>
        <v/>
      </c>
      <c r="H1108">
        <f>SUM(H1103:H1106)</f>
        <v/>
      </c>
      <c r="I1108">
        <f>SUM(I1103:I1106)</f>
        <v/>
      </c>
      <c r="K1108">
        <f>SUM(K1103:K1106)</f>
        <v/>
      </c>
      <c r="L1108">
        <f>SUM(L1103:L1106)</f>
        <v/>
      </c>
      <c r="M1108">
        <f>SUM(M1103:M1106)</f>
        <v/>
      </c>
    </row>
    <row r="1109">
      <c r="A1109" t="inlineStr">
        <is>
          <t>Sum check</t>
        </is>
      </c>
      <c r="F1109">
        <f>F1107-F1108</f>
        <v/>
      </c>
      <c r="G1109">
        <f>G1107-G1108</f>
        <v/>
      </c>
      <c r="H1109">
        <f>H1107-H1108</f>
        <v/>
      </c>
      <c r="I1109">
        <f>I1107-I1108</f>
        <v/>
      </c>
      <c r="K1109">
        <f>K1107-K1108</f>
        <v/>
      </c>
      <c r="L1109">
        <f>L1107-L1108</f>
        <v/>
      </c>
      <c r="M1109">
        <f>M1107-M1108</f>
        <v/>
      </c>
    </row>
    <row r="1111">
      <c r="A1111" t="inlineStr">
        <is>
          <t>Total</t>
        </is>
      </c>
    </row>
    <row r="1112">
      <c r="A1112" t="inlineStr">
        <is>
          <t>South America</t>
        </is>
      </c>
      <c r="C1112" t="inlineStr">
        <is>
          <t>Million</t>
        </is>
      </c>
      <c r="D1112" t="inlineStr">
        <is>
          <t>QQQQ</t>
        </is>
      </c>
      <c r="F1112" t="n">
        <v>1735</v>
      </c>
      <c r="G1112" t="n">
        <v>2029</v>
      </c>
      <c r="H1112" t="n">
        <v>1898</v>
      </c>
      <c r="I1112" t="n">
        <v>1916</v>
      </c>
      <c r="K1112" t="n">
        <v>2533</v>
      </c>
      <c r="L1112" t="n">
        <v>1588</v>
      </c>
      <c r="M1112" t="n">
        <v>2990</v>
      </c>
    </row>
    <row r="1113">
      <c r="A1113" t="inlineStr">
        <is>
          <t>Europe</t>
        </is>
      </c>
      <c r="C1113" t="inlineStr">
        <is>
          <t>Million</t>
        </is>
      </c>
      <c r="D1113" t="inlineStr">
        <is>
          <t>QQQQ</t>
        </is>
      </c>
      <c r="F1113" t="n">
        <v>2871</v>
      </c>
      <c r="G1113" t="n">
        <v>4083</v>
      </c>
      <c r="H1113" t="n">
        <v>3839</v>
      </c>
      <c r="I1113" t="n">
        <v>5821</v>
      </c>
      <c r="K1113" t="n">
        <v>4470</v>
      </c>
      <c r="L1113" t="n">
        <v>4288</v>
      </c>
      <c r="M1113" t="n">
        <v>4256</v>
      </c>
    </row>
    <row r="1114">
      <c r="A1114" t="inlineStr">
        <is>
          <t>Asia and other</t>
        </is>
      </c>
      <c r="C1114" t="inlineStr">
        <is>
          <t>Million</t>
        </is>
      </c>
      <c r="D1114" t="inlineStr">
        <is>
          <t>QQQQ</t>
        </is>
      </c>
      <c r="F1114" t="n">
        <v>519</v>
      </c>
      <c r="G1114" t="n">
        <v>710</v>
      </c>
      <c r="H1114" t="n">
        <v>664</v>
      </c>
      <c r="I1114" t="n">
        <v>470</v>
      </c>
      <c r="K1114" t="n">
        <v>424</v>
      </c>
      <c r="L1114" t="n">
        <v>330</v>
      </c>
      <c r="M1114" t="n">
        <v>358</v>
      </c>
    </row>
    <row r="1115">
      <c r="A1115" t="inlineStr">
        <is>
          <t>North America</t>
        </is>
      </c>
      <c r="C1115" t="inlineStr">
        <is>
          <t>Million</t>
        </is>
      </c>
      <c r="D1115" t="inlineStr">
        <is>
          <t>QQQQ</t>
        </is>
      </c>
      <c r="F1115" t="n">
        <v>4998</v>
      </c>
      <c r="G1115" t="n">
        <v>5864</v>
      </c>
      <c r="H1115" t="n">
        <v>5893</v>
      </c>
      <c r="I1115" t="n">
        <v>3794</v>
      </c>
      <c r="K1115" t="n">
        <v>3994</v>
      </c>
      <c r="L1115" t="n">
        <v>5670</v>
      </c>
      <c r="M1115" t="n">
        <v>4726</v>
      </c>
    </row>
    <row r="1116">
      <c r="A1116" t="inlineStr">
        <is>
          <t>Total invested</t>
        </is>
      </c>
      <c r="C1116" t="inlineStr">
        <is>
          <t>Million</t>
        </is>
      </c>
      <c r="D1116" t="inlineStr">
        <is>
          <t>QQQQ</t>
        </is>
      </c>
      <c r="F1116" t="n">
        <v>10123</v>
      </c>
      <c r="G1116" t="n">
        <v>12686</v>
      </c>
      <c r="H1116" t="n">
        <v>12294</v>
      </c>
      <c r="I1116" t="n">
        <v>12001</v>
      </c>
      <c r="K1116" t="n">
        <v>11421</v>
      </c>
      <c r="L1116" t="n">
        <v>11876</v>
      </c>
      <c r="M1116" t="n">
        <v>12330</v>
      </c>
    </row>
    <row r="1117">
      <c r="A1117" t="inlineStr">
        <is>
          <t>Total invested-c</t>
        </is>
      </c>
      <c r="F1117">
        <f>SUM(F1112:F1115)</f>
        <v/>
      </c>
      <c r="G1117">
        <f>SUM(G1112:G1115)</f>
        <v/>
      </c>
      <c r="H1117">
        <f>SUM(H1112:H1115)</f>
        <v/>
      </c>
      <c r="I1117">
        <f>SUM(I1112:I1115)</f>
        <v/>
      </c>
      <c r="K1117">
        <f>SUM(K1112:K1115)</f>
        <v/>
      </c>
      <c r="L1117">
        <f>SUM(L1112:L1115)</f>
        <v/>
      </c>
      <c r="M1117">
        <f>SUM(M1112:M1115)</f>
        <v/>
      </c>
    </row>
    <row r="1118">
      <c r="A1118" t="inlineStr">
        <is>
          <t>Sum check 1</t>
        </is>
      </c>
      <c r="F1118">
        <f>F1116-F1117</f>
        <v/>
      </c>
      <c r="G1118">
        <f>G1116-G1117</f>
        <v/>
      </c>
      <c r="H1118">
        <f>H1116-H1117</f>
        <v/>
      </c>
      <c r="I1118">
        <f>I1116-I1117</f>
        <v/>
      </c>
      <c r="K1118">
        <f>K1116-K1117</f>
        <v/>
      </c>
      <c r="L1118">
        <f>L1116-L1117</f>
        <v/>
      </c>
      <c r="M1118">
        <f>M1116-M1117</f>
        <v/>
      </c>
    </row>
    <row r="1119">
      <c r="A1119" t="inlineStr">
        <is>
          <t>Sum check 2</t>
        </is>
      </c>
      <c r="F1119">
        <f>F1116-SUM(F1108,F1099,F1090,F1081)</f>
        <v/>
      </c>
      <c r="G1119">
        <f>G1116-SUM(G1108,G1099,G1090,G1081)</f>
        <v/>
      </c>
      <c r="H1119">
        <f>H1116-SUM(H1108,H1099,H1090,H1081)</f>
        <v/>
      </c>
      <c r="I1119">
        <f>I1116-SUM(I1108,I1099,I1090,I1081)</f>
        <v/>
      </c>
      <c r="K1119">
        <f>K1116-SUM(K1108,K1099,K1090,K1081)</f>
        <v/>
      </c>
      <c r="L1119">
        <f>L1116-SUM(L1108,L1099,L1090,L1081)</f>
        <v/>
      </c>
      <c r="M1119">
        <f>M1116-SUM(M1108,M1099,M1090,M1081)</f>
        <v/>
      </c>
    </row>
    <row r="1121">
      <c r="A1121" t="inlineStr">
        <is>
          <t>Goodwill by geography</t>
        </is>
      </c>
    </row>
    <row r="1122">
      <c r="A1122" t="inlineStr">
        <is>
          <t>Europe</t>
        </is>
      </c>
      <c r="C1122" t="inlineStr">
        <is>
          <t>Million</t>
        </is>
      </c>
      <c r="D1122" t="inlineStr">
        <is>
          <t>QQQQ</t>
        </is>
      </c>
      <c r="I1122" t="n">
        <v>1015</v>
      </c>
      <c r="N1122" t="n">
        <v>894</v>
      </c>
      <c r="S1122" t="n">
        <v>1257</v>
      </c>
      <c r="X1122" t="n">
        <v>2131</v>
      </c>
      <c r="AC1122" t="n">
        <v>3949</v>
      </c>
    </row>
    <row r="1123">
      <c r="A1123" t="inlineStr">
        <is>
          <t>United states</t>
        </is>
      </c>
      <c r="C1123" t="inlineStr">
        <is>
          <t>Million</t>
        </is>
      </c>
      <c r="D1123" t="inlineStr">
        <is>
          <t>QQQQ</t>
        </is>
      </c>
      <c r="I1123" t="n">
        <v>366</v>
      </c>
      <c r="N1123" t="n">
        <v>388</v>
      </c>
      <c r="S1123" t="n">
        <v>400</v>
      </c>
      <c r="X1123" t="n">
        <v>1306</v>
      </c>
      <c r="AC1123" t="n">
        <v>2843</v>
      </c>
    </row>
    <row r="1124">
      <c r="A1124" t="inlineStr">
        <is>
          <t>Canada</t>
        </is>
      </c>
      <c r="C1124" t="inlineStr">
        <is>
          <t>Million</t>
        </is>
      </c>
      <c r="D1124" t="inlineStr">
        <is>
          <t>QQQQ</t>
        </is>
      </c>
      <c r="I1124" t="n">
        <v>91</v>
      </c>
      <c r="N1124" t="n">
        <v>192</v>
      </c>
      <c r="S1124" t="n">
        <v>432</v>
      </c>
      <c r="X1124" t="n">
        <v>1923</v>
      </c>
      <c r="AC1124" t="n">
        <v>2169</v>
      </c>
    </row>
    <row r="1125">
      <c r="A1125" t="inlineStr">
        <is>
          <t>Australia</t>
        </is>
      </c>
      <c r="C1125" t="inlineStr">
        <is>
          <t>Million</t>
        </is>
      </c>
      <c r="D1125" t="inlineStr">
        <is>
          <t>QQQQ</t>
        </is>
      </c>
      <c r="I1125" t="n">
        <v>764</v>
      </c>
      <c r="N1125" t="n">
        <v>950</v>
      </c>
      <c r="S1125" t="n">
        <v>1026</v>
      </c>
      <c r="X1125" t="n">
        <v>876</v>
      </c>
      <c r="AC1125" t="n">
        <v>2293</v>
      </c>
    </row>
    <row r="1126">
      <c r="A1126" t="inlineStr">
        <is>
          <t>Colombia</t>
        </is>
      </c>
      <c r="C1126" t="inlineStr">
        <is>
          <t>Million</t>
        </is>
      </c>
      <c r="D1126" t="inlineStr">
        <is>
          <t>QQQQ</t>
        </is>
      </c>
      <c r="N1126" t="n">
        <v>907</v>
      </c>
      <c r="S1126" t="n">
        <v>912</v>
      </c>
      <c r="X1126" t="n">
        <v>1384</v>
      </c>
      <c r="AC1126" t="n">
        <v>1428</v>
      </c>
    </row>
    <row r="1127">
      <c r="A1127" t="inlineStr">
        <is>
          <t>Brazil</t>
        </is>
      </c>
      <c r="C1127" t="inlineStr">
        <is>
          <t>Million</t>
        </is>
      </c>
      <c r="D1127" t="inlineStr">
        <is>
          <t>QQQQ</t>
        </is>
      </c>
      <c r="I1127" t="n">
        <v>103</v>
      </c>
      <c r="N1127" t="n">
        <v>123</v>
      </c>
      <c r="S1127" t="n">
        <v>905</v>
      </c>
      <c r="X1127" t="n">
        <v>762</v>
      </c>
      <c r="AC1127" t="n">
        <v>862</v>
      </c>
    </row>
    <row r="1128">
      <c r="A1128" t="inlineStr">
        <is>
          <t>Other (including Colombia)</t>
        </is>
      </c>
      <c r="C1128" t="inlineStr">
        <is>
          <t>Million</t>
        </is>
      </c>
      <c r="D1128" t="inlineStr">
        <is>
          <t>QQQQ</t>
        </is>
      </c>
      <c r="I1128" t="n">
        <v>204</v>
      </c>
    </row>
    <row r="1129">
      <c r="A1129" t="inlineStr">
        <is>
          <t>Other</t>
        </is>
      </c>
      <c r="C1129" t="inlineStr">
        <is>
          <t>Million</t>
        </is>
      </c>
      <c r="D1129" t="inlineStr">
        <is>
          <t>QQQQ</t>
        </is>
      </c>
      <c r="N1129" t="n">
        <v>329</v>
      </c>
      <c r="S1129" t="n">
        <v>385</v>
      </c>
      <c r="X1129" t="n">
        <v>433</v>
      </c>
      <c r="AC1129" t="n">
        <v>1006</v>
      </c>
    </row>
    <row r="1130">
      <c r="A1130" t="inlineStr">
        <is>
          <t>Total</t>
        </is>
      </c>
      <c r="C1130" t="inlineStr">
        <is>
          <t>Million</t>
        </is>
      </c>
      <c r="D1130" t="inlineStr">
        <is>
          <t>QQQQ</t>
        </is>
      </c>
      <c r="I1130" t="n">
        <v>2543</v>
      </c>
      <c r="N1130" t="n">
        <v>3783</v>
      </c>
      <c r="S1130" t="n">
        <v>5317</v>
      </c>
      <c r="X1130" t="n">
        <v>8815</v>
      </c>
      <c r="AC1130" t="n">
        <v>14550</v>
      </c>
    </row>
    <row r="1131">
      <c r="A1131" t="inlineStr">
        <is>
          <t>Total-c</t>
        </is>
      </c>
      <c r="I1131">
        <f>SUM(I1122:I1129)</f>
        <v/>
      </c>
      <c r="N1131">
        <f>SUM(N1122:N1129)</f>
        <v/>
      </c>
      <c r="S1131">
        <f>SUM(S1122:S1129)</f>
        <v/>
      </c>
      <c r="X1131">
        <f>SUM(X1122:X1129)</f>
        <v/>
      </c>
      <c r="AC1131">
        <f>SUM(AC1122:AC1129)</f>
        <v/>
      </c>
    </row>
    <row r="1132">
      <c r="A1132" t="inlineStr">
        <is>
          <t>Sum check</t>
        </is>
      </c>
      <c r="I1132">
        <f>I1130-I1131</f>
        <v/>
      </c>
      <c r="N1132">
        <f>N1130-N1131</f>
        <v/>
      </c>
      <c r="S1132">
        <f>S1130-S1131</f>
        <v/>
      </c>
      <c r="X1132">
        <f>X1130-X1131</f>
        <v/>
      </c>
      <c r="AC1132">
        <f>AC1130-AC1131</f>
        <v/>
      </c>
    </row>
    <row r="1133">
      <c r="A1133" t="inlineStr">
        <is>
          <t>Link check</t>
        </is>
      </c>
      <c r="I1133">
        <f>I1130-I1325</f>
        <v/>
      </c>
      <c r="N1133">
        <f>N1130-N1325</f>
        <v/>
      </c>
      <c r="S1133">
        <f>S1130-S1325</f>
        <v/>
      </c>
      <c r="X1133">
        <f>X1130-X1325</f>
        <v/>
      </c>
      <c r="AC1133">
        <f>AC1130-AC1325</f>
        <v/>
      </c>
    </row>
    <row r="1135">
      <c r="A1135" t="inlineStr">
        <is>
          <t>Intangible assets by geography</t>
        </is>
      </c>
    </row>
    <row r="1136">
      <c r="A1136" t="inlineStr">
        <is>
          <t>United states</t>
        </is>
      </c>
      <c r="C1136" t="inlineStr">
        <is>
          <t>Million</t>
        </is>
      </c>
      <c r="D1136" t="inlineStr">
        <is>
          <t>QQQQ</t>
        </is>
      </c>
      <c r="I1136" t="n">
        <v>394</v>
      </c>
      <c r="N1136" t="n">
        <v>340</v>
      </c>
      <c r="S1136" t="n">
        <v>73</v>
      </c>
      <c r="X1136" t="n">
        <v>2986</v>
      </c>
      <c r="AC1136" t="n">
        <v>6826</v>
      </c>
    </row>
    <row r="1137">
      <c r="A1137" t="inlineStr">
        <is>
          <t>Canada</t>
        </is>
      </c>
      <c r="C1137" t="inlineStr">
        <is>
          <t>Million</t>
        </is>
      </c>
      <c r="D1137" t="inlineStr">
        <is>
          <t>QQQQ</t>
        </is>
      </c>
      <c r="I1137" t="n">
        <v>264</v>
      </c>
      <c r="N1137" t="n">
        <v>230</v>
      </c>
      <c r="S1137" t="n">
        <v>364</v>
      </c>
      <c r="X1137" t="n">
        <v>2051</v>
      </c>
      <c r="AC1137" t="n">
        <v>2263</v>
      </c>
    </row>
    <row r="1138">
      <c r="A1138" t="inlineStr">
        <is>
          <t>Mexico</t>
        </is>
      </c>
      <c r="C1138" t="inlineStr">
        <is>
          <t>Million</t>
        </is>
      </c>
      <c r="D1138" t="inlineStr">
        <is>
          <t>QQQQ</t>
        </is>
      </c>
      <c r="AC1138" t="n">
        <v>1200</v>
      </c>
    </row>
    <row r="1139">
      <c r="A1139" t="inlineStr">
        <is>
          <t>Australia</t>
        </is>
      </c>
      <c r="C1139" t="inlineStr">
        <is>
          <t>Million</t>
        </is>
      </c>
      <c r="D1139" t="inlineStr">
        <is>
          <t>QQQQ</t>
        </is>
      </c>
      <c r="I1139" t="n">
        <v>1927</v>
      </c>
      <c r="N1139" t="n">
        <v>1945</v>
      </c>
      <c r="S1139" t="n">
        <v>2078</v>
      </c>
      <c r="X1139" t="n">
        <v>1873</v>
      </c>
      <c r="AC1139" t="n">
        <v>1985</v>
      </c>
    </row>
    <row r="1140">
      <c r="A1140" t="inlineStr">
        <is>
          <t>Europe</t>
        </is>
      </c>
      <c r="C1140" t="inlineStr">
        <is>
          <t>Million</t>
        </is>
      </c>
      <c r="D1140" t="inlineStr">
        <is>
          <t>QQQQ</t>
        </is>
      </c>
      <c r="AC1140" t="n">
        <v>2090</v>
      </c>
    </row>
    <row r="1141">
      <c r="A1141" t="inlineStr">
        <is>
          <t>Europe (including United Kingdom)</t>
        </is>
      </c>
      <c r="C1141" t="inlineStr">
        <is>
          <t>Million</t>
        </is>
      </c>
      <c r="D1141" t="inlineStr">
        <is>
          <t>QQQQ</t>
        </is>
      </c>
      <c r="I1141" t="n">
        <v>1499</v>
      </c>
      <c r="N1141" t="n">
        <v>1273</v>
      </c>
      <c r="S1141" t="n">
        <v>1594</v>
      </c>
    </row>
    <row r="1142">
      <c r="A1142" t="inlineStr">
        <is>
          <t>India</t>
        </is>
      </c>
      <c r="C1142" t="inlineStr">
        <is>
          <t>Million</t>
        </is>
      </c>
      <c r="D1142" t="inlineStr">
        <is>
          <t>QQQQ</t>
        </is>
      </c>
      <c r="S1142" t="n">
        <v>130</v>
      </c>
      <c r="X1142" t="n">
        <v>843</v>
      </c>
      <c r="AC1142" t="n">
        <v>1045</v>
      </c>
    </row>
    <row r="1143">
      <c r="A1143" t="inlineStr">
        <is>
          <t>Chile</t>
        </is>
      </c>
      <c r="C1143" t="inlineStr">
        <is>
          <t>Million</t>
        </is>
      </c>
      <c r="D1143" t="inlineStr">
        <is>
          <t>QQQQ</t>
        </is>
      </c>
      <c r="I1143" t="n">
        <v>1040</v>
      </c>
      <c r="N1143" t="n">
        <v>1054</v>
      </c>
      <c r="S1143" t="n">
        <v>1100</v>
      </c>
      <c r="X1143" t="n">
        <v>928</v>
      </c>
      <c r="AC1143" t="n">
        <v>814</v>
      </c>
    </row>
    <row r="1144">
      <c r="A1144" t="inlineStr">
        <is>
          <t>United kingdom</t>
        </is>
      </c>
      <c r="C1144" t="inlineStr">
        <is>
          <t>Million</t>
        </is>
      </c>
      <c r="D1144" t="inlineStr">
        <is>
          <t>QQQQ</t>
        </is>
      </c>
      <c r="X1144" t="n">
        <v>1860</v>
      </c>
      <c r="AC1144" t="n">
        <v>2637</v>
      </c>
    </row>
    <row r="1145">
      <c r="A1145" t="inlineStr">
        <is>
          <t>Peru</t>
        </is>
      </c>
      <c r="C1145" t="inlineStr">
        <is>
          <t>Million</t>
        </is>
      </c>
      <c r="D1145" t="inlineStr">
        <is>
          <t>QQQQ</t>
        </is>
      </c>
      <c r="N1145" t="n">
        <v>1050</v>
      </c>
      <c r="S1145" t="n">
        <v>1144</v>
      </c>
      <c r="X1145" t="n">
        <v>1118</v>
      </c>
      <c r="AC1145" t="n">
        <v>1161</v>
      </c>
    </row>
    <row r="1146">
      <c r="A1146" t="inlineStr">
        <is>
          <t>Brazil and other</t>
        </is>
      </c>
      <c r="C1146" t="inlineStr">
        <is>
          <t>Million</t>
        </is>
      </c>
      <c r="D1146" t="inlineStr">
        <is>
          <t>QQQQ</t>
        </is>
      </c>
      <c r="I1146" t="n">
        <v>46</v>
      </c>
      <c r="N1146" t="n">
        <v>181</v>
      </c>
    </row>
    <row r="1147">
      <c r="A1147" t="inlineStr">
        <is>
          <t>Brazil</t>
        </is>
      </c>
      <c r="C1147" t="inlineStr">
        <is>
          <t>Million</t>
        </is>
      </c>
      <c r="D1147" t="inlineStr">
        <is>
          <t>QQQQ</t>
        </is>
      </c>
      <c r="S1147" t="n">
        <v>7537</v>
      </c>
      <c r="X1147" t="n">
        <v>6270</v>
      </c>
      <c r="AC1147" t="n">
        <v>6413</v>
      </c>
    </row>
    <row r="1148">
      <c r="A1148" t="inlineStr">
        <is>
          <t>Other (including Europe)</t>
        </is>
      </c>
      <c r="C1148" t="inlineStr">
        <is>
          <t>Million</t>
        </is>
      </c>
      <c r="D1148" t="inlineStr">
        <is>
          <t>QQQQ</t>
        </is>
      </c>
      <c r="X1148" t="n">
        <v>833</v>
      </c>
    </row>
    <row r="1149">
      <c r="A1149" t="inlineStr">
        <is>
          <t>Other</t>
        </is>
      </c>
      <c r="C1149" t="inlineStr">
        <is>
          <t>Million</t>
        </is>
      </c>
      <c r="D1149" t="inlineStr">
        <is>
          <t>QQQQ</t>
        </is>
      </c>
      <c r="S1149" t="n">
        <v>222</v>
      </c>
      <c r="AC1149" t="n">
        <v>1276</v>
      </c>
    </row>
    <row r="1150">
      <c r="A1150" t="inlineStr">
        <is>
          <t>Total</t>
        </is>
      </c>
      <c r="C1150" t="inlineStr">
        <is>
          <t>Million</t>
        </is>
      </c>
      <c r="D1150" t="inlineStr">
        <is>
          <t>QQQQ</t>
        </is>
      </c>
      <c r="I1150" t="n">
        <v>5170</v>
      </c>
      <c r="N1150" t="n">
        <v>6073</v>
      </c>
      <c r="S1150" t="n">
        <v>14242</v>
      </c>
      <c r="X1150" t="n">
        <v>18762</v>
      </c>
      <c r="AC1150" t="n">
        <v>27710</v>
      </c>
    </row>
    <row r="1151">
      <c r="A1151" t="inlineStr">
        <is>
          <t>Total-c</t>
        </is>
      </c>
      <c r="I1151">
        <f>SUM(I1136:I1149)</f>
        <v/>
      </c>
      <c r="N1151">
        <f>SUM(N1136:N1149)</f>
        <v/>
      </c>
      <c r="S1151">
        <f>SUM(S1136:S1149)</f>
        <v/>
      </c>
      <c r="X1151">
        <f>SUM(X1136:X1149)</f>
        <v/>
      </c>
      <c r="AC1151">
        <f>SUM(AC1136:AC1149)</f>
        <v/>
      </c>
    </row>
    <row r="1152">
      <c r="A1152" t="inlineStr">
        <is>
          <t>Sum check</t>
        </is>
      </c>
      <c r="I1152">
        <f>I1150-I1151</f>
        <v/>
      </c>
      <c r="N1152">
        <f>N1150-N1151</f>
        <v/>
      </c>
      <c r="S1152">
        <f>S1150-S1151</f>
        <v/>
      </c>
      <c r="X1152">
        <f>X1150-X1151</f>
        <v/>
      </c>
      <c r="AC1152">
        <f>AC1150-AC1151</f>
        <v/>
      </c>
    </row>
    <row r="1153">
      <c r="A1153" t="inlineStr">
        <is>
          <t>Link check</t>
        </is>
      </c>
      <c r="I1153">
        <f>I1150-I1324</f>
        <v/>
      </c>
      <c r="N1153">
        <f>N1150-N1324</f>
        <v/>
      </c>
      <c r="S1153">
        <f>S1150-S1324</f>
        <v/>
      </c>
      <c r="X1153">
        <f>X1150-X1324</f>
        <v/>
      </c>
      <c r="AC1153">
        <f>AC1150-AC1324</f>
        <v/>
      </c>
    </row>
    <row r="1155">
      <c r="A1155" t="inlineStr">
        <is>
          <t>Renewable power and transition property, plant and equipment at fair value by geography</t>
        </is>
      </c>
    </row>
    <row r="1156">
      <c r="A1156" t="inlineStr">
        <is>
          <t>North America</t>
        </is>
      </c>
      <c r="C1156" t="inlineStr">
        <is>
          <t>Million</t>
        </is>
      </c>
      <c r="D1156" t="inlineStr">
        <is>
          <t>QQQQ</t>
        </is>
      </c>
      <c r="I1156" t="n">
        <v>16339</v>
      </c>
      <c r="N1156" t="n">
        <v>17132</v>
      </c>
      <c r="S1156" t="n">
        <v>22832</v>
      </c>
      <c r="X1156" t="n">
        <v>24274</v>
      </c>
      <c r="AC1156" t="n">
        <v>25617</v>
      </c>
      <c r="AH1156" t="n">
        <v>28044</v>
      </c>
      <c r="AM1156" t="n">
        <v>32629</v>
      </c>
      <c r="AR1156" t="n">
        <v>37016</v>
      </c>
    </row>
    <row r="1157">
      <c r="A1157" t="inlineStr">
        <is>
          <t>Brazil</t>
        </is>
      </c>
      <c r="C1157" t="inlineStr">
        <is>
          <t>Million</t>
        </is>
      </c>
      <c r="D1157" t="inlineStr">
        <is>
          <t>QQQQ</t>
        </is>
      </c>
      <c r="I1157" t="n">
        <v>2198</v>
      </c>
      <c r="N1157" t="n">
        <v>2893</v>
      </c>
      <c r="S1157" t="n">
        <v>3443</v>
      </c>
      <c r="X1157" t="n">
        <v>3505</v>
      </c>
      <c r="AC1157" t="n">
        <v>3575</v>
      </c>
      <c r="AH1157" t="n">
        <v>3005</v>
      </c>
      <c r="AM1157" t="n">
        <v>3547</v>
      </c>
      <c r="AR1157" t="n">
        <v>4708</v>
      </c>
    </row>
    <row r="1158">
      <c r="A1158" t="inlineStr">
        <is>
          <t>Colombia</t>
        </is>
      </c>
      <c r="C1158" t="inlineStr">
        <is>
          <t>Million</t>
        </is>
      </c>
      <c r="D1158" t="inlineStr">
        <is>
          <t>QQQQ</t>
        </is>
      </c>
      <c r="N1158" t="n">
        <v>5275</v>
      </c>
      <c r="S1158" t="n">
        <v>5401</v>
      </c>
      <c r="X1158" t="n">
        <v>6665</v>
      </c>
      <c r="AC1158" t="n">
        <v>7353</v>
      </c>
      <c r="AH1158" t="n">
        <v>8150</v>
      </c>
      <c r="AM1158" t="n">
        <v>8497</v>
      </c>
      <c r="AR1158" t="n">
        <v>8264</v>
      </c>
    </row>
    <row r="1159">
      <c r="A1159" t="inlineStr">
        <is>
          <t>Europe</t>
        </is>
      </c>
      <c r="C1159" t="inlineStr">
        <is>
          <t>Million</t>
        </is>
      </c>
      <c r="D1159" t="inlineStr">
        <is>
          <t>QQQQ</t>
        </is>
      </c>
      <c r="I1159" t="n">
        <v>1201</v>
      </c>
      <c r="N1159" t="n">
        <v>1253</v>
      </c>
      <c r="S1159" t="n">
        <v>1088</v>
      </c>
      <c r="X1159" t="n">
        <v>3748</v>
      </c>
      <c r="AC1159" t="n">
        <v>3770</v>
      </c>
      <c r="AH1159" t="n">
        <v>4912</v>
      </c>
      <c r="AM1159" t="n">
        <v>3935</v>
      </c>
      <c r="AR1159" t="n">
        <v>3396</v>
      </c>
    </row>
    <row r="1160">
      <c r="A1160" t="inlineStr">
        <is>
          <t>Other (South Africa, China, India, Malaysia and Thailand)</t>
        </is>
      </c>
      <c r="C1160" t="inlineStr">
        <is>
          <t>Million</t>
        </is>
      </c>
      <c r="D1160" t="inlineStr">
        <is>
          <t>QQQQ</t>
        </is>
      </c>
      <c r="S1160" t="n">
        <v>826</v>
      </c>
    </row>
    <row r="1161">
      <c r="A1161" t="inlineStr">
        <is>
          <t>Other (China, India, Chile and Uruguay)</t>
        </is>
      </c>
      <c r="C1161" t="inlineStr">
        <is>
          <t>Million</t>
        </is>
      </c>
      <c r="D1161" t="inlineStr">
        <is>
          <t>QQQQ</t>
        </is>
      </c>
      <c r="X1161" t="n">
        <v>679</v>
      </c>
    </row>
    <row r="1162">
      <c r="A1162" t="inlineStr">
        <is>
          <t>Other (China, India and Chile)</t>
        </is>
      </c>
      <c r="C1162" t="inlineStr">
        <is>
          <t>Million</t>
        </is>
      </c>
      <c r="D1162" t="inlineStr">
        <is>
          <t>QQQQ</t>
        </is>
      </c>
      <c r="AC1162" t="n">
        <v>1280</v>
      </c>
      <c r="AH1162" t="n">
        <v>1095</v>
      </c>
      <c r="AM1162" t="n">
        <v>1709</v>
      </c>
      <c r="AR1162" t="n">
        <v>1859</v>
      </c>
    </row>
    <row r="1163">
      <c r="A1163" t="inlineStr">
        <is>
          <t>Total</t>
        </is>
      </c>
      <c r="C1163" t="inlineStr">
        <is>
          <t>Million</t>
        </is>
      </c>
      <c r="D1163" t="inlineStr">
        <is>
          <t>QQQQ</t>
        </is>
      </c>
      <c r="I1163" t="n">
        <v>19738</v>
      </c>
      <c r="N1163" t="n">
        <v>26553</v>
      </c>
      <c r="S1163" t="n">
        <v>33590</v>
      </c>
      <c r="X1163" t="n">
        <v>38871</v>
      </c>
      <c r="AC1163" t="n">
        <v>41595</v>
      </c>
      <c r="AH1163" t="n">
        <v>45206</v>
      </c>
      <c r="AM1163" t="n">
        <v>50317</v>
      </c>
      <c r="AR1163" t="n">
        <v>55243</v>
      </c>
    </row>
    <row r="1164">
      <c r="A1164" t="inlineStr">
        <is>
          <t>Total-c</t>
        </is>
      </c>
      <c r="I1164">
        <f>SUM(I1156:I1162)</f>
        <v/>
      </c>
      <c r="N1164">
        <f>SUM(N1156:N1162)</f>
        <v/>
      </c>
      <c r="S1164">
        <f>SUM(S1156:S1162)</f>
        <v/>
      </c>
      <c r="X1164">
        <f>SUM(X1156:X1162)</f>
        <v/>
      </c>
      <c r="AC1164">
        <f>SUM(AC1156:AC1162)</f>
        <v/>
      </c>
      <c r="AH1164">
        <f>SUM(AH1156:AH1162)</f>
        <v/>
      </c>
      <c r="AM1164">
        <f>SUM(AM1156:AM1162)</f>
        <v/>
      </c>
      <c r="AR1164">
        <f>SUM(AR1156:AR1162)</f>
        <v/>
      </c>
    </row>
    <row r="1165">
      <c r="A1165" t="inlineStr">
        <is>
          <t>Sum check</t>
        </is>
      </c>
      <c r="I1165">
        <f>I1163-I1164</f>
        <v/>
      </c>
      <c r="N1165">
        <f>N1163-N1164</f>
        <v/>
      </c>
      <c r="S1165">
        <f>S1163-S1164</f>
        <v/>
      </c>
      <c r="X1165">
        <f>X1163-X1164</f>
        <v/>
      </c>
      <c r="AC1165">
        <f>AC1163-AC1164</f>
        <v/>
      </c>
      <c r="AH1165">
        <f>AH1163-AH1164</f>
        <v/>
      </c>
      <c r="AM1165">
        <f>AM1163-AM1164</f>
        <v/>
      </c>
      <c r="AR1165">
        <f>AR1163-AR1164</f>
        <v/>
      </c>
    </row>
    <row r="1166">
      <c r="A1166" t="inlineStr">
        <is>
          <t>Link check</t>
        </is>
      </c>
      <c r="I1166">
        <f>I1163-I2210</f>
        <v/>
      </c>
      <c r="N1166">
        <f>N1163-N2210</f>
        <v/>
      </c>
      <c r="S1166">
        <f>S1163-S2210</f>
        <v/>
      </c>
      <c r="X1166">
        <f>X1163-X2210</f>
        <v/>
      </c>
      <c r="AC1166">
        <f>AC1163-AC2210</f>
        <v/>
      </c>
      <c r="AH1166">
        <f>AH1163-AH2210</f>
        <v/>
      </c>
      <c r="AM1166">
        <f>AM1163-AM2210</f>
        <v/>
      </c>
      <c r="AR1166">
        <f>AR1163-AR2210</f>
        <v/>
      </c>
    </row>
    <row r="1168">
      <c r="A1168" t="inlineStr">
        <is>
          <t>Employees by geography</t>
        </is>
      </c>
    </row>
    <row r="1169">
      <c r="A1169" t="inlineStr">
        <is>
          <t>Asia pacific</t>
        </is>
      </c>
      <c r="C1169" t="inlineStr">
        <is>
          <t>Actual</t>
        </is>
      </c>
      <c r="D1169" t="inlineStr">
        <is>
          <t>QQQQ</t>
        </is>
      </c>
      <c r="N1169" t="n">
        <v>9000</v>
      </c>
      <c r="S1169" t="n">
        <v>10000</v>
      </c>
      <c r="X1169" t="n">
        <v>10000</v>
      </c>
      <c r="AC1169" t="n">
        <v>34900</v>
      </c>
      <c r="AH1169" t="n">
        <v>35500</v>
      </c>
      <c r="AM1169" t="n">
        <v>42100</v>
      </c>
      <c r="AR1169" t="n">
        <v>43100</v>
      </c>
    </row>
    <row r="1170">
      <c r="A1170" t="inlineStr">
        <is>
          <t>Asia &amp; Australia</t>
        </is>
      </c>
      <c r="C1170" t="inlineStr">
        <is>
          <t>Actual</t>
        </is>
      </c>
      <c r="D1170" t="inlineStr">
        <is>
          <t>QQQQ</t>
        </is>
      </c>
      <c r="I1170" t="n">
        <v>5000</v>
      </c>
    </row>
    <row r="1171">
      <c r="A1171" t="inlineStr">
        <is>
          <t>North America</t>
        </is>
      </c>
      <c r="C1171" t="inlineStr">
        <is>
          <t>Actual</t>
        </is>
      </c>
      <c r="D1171" t="inlineStr">
        <is>
          <t>QQQQ</t>
        </is>
      </c>
      <c r="AM1171" t="n">
        <v>69500</v>
      </c>
      <c r="AR1171" t="n">
        <v>72000</v>
      </c>
    </row>
    <row r="1172">
      <c r="A1172" t="inlineStr">
        <is>
          <t>Canada</t>
        </is>
      </c>
      <c r="C1172" t="inlineStr">
        <is>
          <t>Actual</t>
        </is>
      </c>
      <c r="D1172" t="inlineStr">
        <is>
          <t>QQQQ</t>
        </is>
      </c>
      <c r="I1172" t="n">
        <v>11000</v>
      </c>
      <c r="N1172" t="n">
        <v>10500</v>
      </c>
      <c r="S1172" t="n">
        <v>13000</v>
      </c>
      <c r="X1172" t="n">
        <v>18000</v>
      </c>
      <c r="AC1172" t="n">
        <v>10900</v>
      </c>
      <c r="AH1172" t="n">
        <v>9300</v>
      </c>
    </row>
    <row r="1173">
      <c r="A1173" t="inlineStr">
        <is>
          <t>Europe &amp; middle east</t>
        </is>
      </c>
      <c r="C1173" t="inlineStr">
        <is>
          <t>Actual</t>
        </is>
      </c>
      <c r="D1173" t="inlineStr">
        <is>
          <t>QQQQ</t>
        </is>
      </c>
      <c r="N1173" t="n">
        <v>24000</v>
      </c>
      <c r="S1173" t="n">
        <v>25000</v>
      </c>
      <c r="X1173" t="n">
        <v>30000</v>
      </c>
      <c r="AC1173" t="n">
        <v>36500</v>
      </c>
      <c r="AH1173" t="n">
        <v>33200</v>
      </c>
      <c r="AM1173" t="n">
        <v>36500</v>
      </c>
      <c r="AR1173" t="n">
        <v>46000</v>
      </c>
    </row>
    <row r="1174">
      <c r="A1174" t="inlineStr">
        <is>
          <t>UK, Europe &amp; Middle east</t>
        </is>
      </c>
      <c r="C1174" t="inlineStr">
        <is>
          <t>Actual</t>
        </is>
      </c>
      <c r="D1174" t="inlineStr">
        <is>
          <t>QQQQ</t>
        </is>
      </c>
      <c r="I1174" t="n">
        <v>18000</v>
      </c>
    </row>
    <row r="1175">
      <c r="A1175" t="inlineStr">
        <is>
          <t>South America</t>
        </is>
      </c>
      <c r="C1175" t="inlineStr">
        <is>
          <t>Actual</t>
        </is>
      </c>
      <c r="D1175" t="inlineStr">
        <is>
          <t>QQQQ</t>
        </is>
      </c>
      <c r="I1175" t="n">
        <v>10000</v>
      </c>
      <c r="N1175" t="n">
        <v>19000</v>
      </c>
      <c r="S1175" t="n">
        <v>25000</v>
      </c>
      <c r="X1175" t="n">
        <v>23000</v>
      </c>
      <c r="AC1175" t="n">
        <v>26700</v>
      </c>
      <c r="AH1175" t="n">
        <v>26100</v>
      </c>
      <c r="AM1175" t="n">
        <v>28200</v>
      </c>
      <c r="AR1175" t="n">
        <v>32000</v>
      </c>
    </row>
    <row r="1176">
      <c r="A1176" t="inlineStr">
        <is>
          <t>U.S.</t>
        </is>
      </c>
      <c r="C1176" t="inlineStr">
        <is>
          <t>Actual</t>
        </is>
      </c>
      <c r="D1176" t="inlineStr">
        <is>
          <t>QQQQ</t>
        </is>
      </c>
      <c r="I1176" t="n">
        <v>11000</v>
      </c>
      <c r="N1176" t="n">
        <v>9500</v>
      </c>
      <c r="S1176" t="n">
        <v>10000</v>
      </c>
      <c r="X1176" t="n">
        <v>21000</v>
      </c>
      <c r="AC1176" t="n">
        <v>37100</v>
      </c>
      <c r="AH1176" t="n">
        <v>44600</v>
      </c>
    </row>
    <row r="1178">
      <c r="A1178" t="inlineStr">
        <is>
          <t>Asset under management (AUM) by geography</t>
        </is>
      </c>
    </row>
    <row r="1179">
      <c r="A1179" t="inlineStr">
        <is>
          <t>North America</t>
        </is>
      </c>
      <c r="C1179" t="inlineStr">
        <is>
          <t>Billion</t>
        </is>
      </c>
      <c r="D1179" t="inlineStr">
        <is>
          <t>QQQQ</t>
        </is>
      </c>
      <c r="AM1179" t="n">
        <v>430</v>
      </c>
      <c r="AR1179" t="n">
        <v>479</v>
      </c>
    </row>
    <row r="1180">
      <c r="A1180" t="inlineStr">
        <is>
          <t>South America</t>
        </is>
      </c>
      <c r="C1180" t="inlineStr">
        <is>
          <t>Billion</t>
        </is>
      </c>
      <c r="D1180" t="inlineStr">
        <is>
          <t>QQQQ</t>
        </is>
      </c>
      <c r="I1180" t="n">
        <v>17</v>
      </c>
      <c r="N1180" t="n">
        <v>28</v>
      </c>
      <c r="S1180" t="n">
        <v>42</v>
      </c>
      <c r="X1180" t="n">
        <v>40</v>
      </c>
      <c r="AC1180" t="n">
        <v>43</v>
      </c>
      <c r="AH1180" t="n">
        <v>43</v>
      </c>
      <c r="AM1180" t="n">
        <v>44</v>
      </c>
      <c r="AR1180" t="n">
        <v>50</v>
      </c>
    </row>
    <row r="1181">
      <c r="A1181" t="inlineStr">
        <is>
          <t>Europe &amp; Middle East</t>
        </is>
      </c>
      <c r="C1181" t="inlineStr">
        <is>
          <t>Billion</t>
        </is>
      </c>
      <c r="D1181" t="inlineStr">
        <is>
          <t>QQQQ</t>
        </is>
      </c>
      <c r="N1181" t="n">
        <v>32</v>
      </c>
      <c r="S1181" t="n">
        <v>40</v>
      </c>
      <c r="X1181" t="n">
        <v>64</v>
      </c>
      <c r="AC1181" t="n">
        <v>95</v>
      </c>
      <c r="AH1181" t="n">
        <v>106</v>
      </c>
      <c r="AM1181" t="n">
        <v>129</v>
      </c>
      <c r="AR1181" t="n">
        <v>147</v>
      </c>
    </row>
    <row r="1182">
      <c r="A1182" t="inlineStr">
        <is>
          <t>Asia pacific</t>
        </is>
      </c>
      <c r="C1182" t="inlineStr">
        <is>
          <t>Billion</t>
        </is>
      </c>
      <c r="D1182" t="inlineStr">
        <is>
          <t>QQQQ</t>
        </is>
      </c>
      <c r="N1182" t="n">
        <v>19</v>
      </c>
      <c r="S1182" t="n">
        <v>24</v>
      </c>
      <c r="X1182" t="n">
        <v>27</v>
      </c>
      <c r="AC1182" t="n">
        <v>56</v>
      </c>
      <c r="AH1182" t="n">
        <v>75</v>
      </c>
      <c r="AM1182" t="n">
        <v>85</v>
      </c>
      <c r="AR1182" t="n">
        <v>114</v>
      </c>
    </row>
    <row r="1183">
      <c r="A1183" t="inlineStr">
        <is>
          <t>Canada</t>
        </is>
      </c>
      <c r="C1183" t="inlineStr">
        <is>
          <t>Billion</t>
        </is>
      </c>
      <c r="D1183" t="inlineStr">
        <is>
          <t>QQQQ</t>
        </is>
      </c>
      <c r="I1183" t="n">
        <v>22</v>
      </c>
      <c r="N1183" t="n">
        <v>23</v>
      </c>
      <c r="S1183" t="n">
        <v>29</v>
      </c>
      <c r="X1183" t="n">
        <v>35</v>
      </c>
      <c r="AC1183" t="n">
        <v>42</v>
      </c>
      <c r="AH1183" t="n">
        <v>48</v>
      </c>
    </row>
    <row r="1184">
      <c r="A1184" t="inlineStr">
        <is>
          <t>United States</t>
        </is>
      </c>
      <c r="C1184" t="inlineStr">
        <is>
          <t>Billion</t>
        </is>
      </c>
      <c r="D1184" t="inlineStr">
        <is>
          <t>QQQQ</t>
        </is>
      </c>
      <c r="I1184" t="n">
        <v>139</v>
      </c>
      <c r="N1184" t="n">
        <v>138</v>
      </c>
      <c r="S1184" t="n">
        <v>148</v>
      </c>
      <c r="X1184" t="n">
        <v>189</v>
      </c>
      <c r="AC1184" t="n">
        <v>309</v>
      </c>
      <c r="AH1184" t="n">
        <v>330</v>
      </c>
    </row>
    <row r="1185">
      <c r="A1185" t="inlineStr">
        <is>
          <t>UK, Europe and Middle east</t>
        </is>
      </c>
      <c r="C1185" t="inlineStr">
        <is>
          <t>Billion</t>
        </is>
      </c>
      <c r="D1185" t="inlineStr">
        <is>
          <t>QQQQ</t>
        </is>
      </c>
      <c r="I1185" t="n">
        <v>32</v>
      </c>
    </row>
    <row r="1186">
      <c r="A1186" t="inlineStr">
        <is>
          <t>Asia and Australia</t>
        </is>
      </c>
      <c r="C1186" t="inlineStr">
        <is>
          <t>Billion</t>
        </is>
      </c>
      <c r="D1186" t="inlineStr">
        <is>
          <t>QQQQ</t>
        </is>
      </c>
      <c r="I1186" t="n">
        <v>18</v>
      </c>
    </row>
    <row r="1188">
      <c r="A1188" t="inlineStr">
        <is>
          <t>Capital backlog (By geography)</t>
        </is>
      </c>
    </row>
    <row r="1189">
      <c r="A1189" t="inlineStr">
        <is>
          <t>North America</t>
        </is>
      </c>
    </row>
    <row r="1190">
      <c r="A1190" t="inlineStr">
        <is>
          <t>Real estate</t>
        </is>
      </c>
      <c r="C1190" t="inlineStr">
        <is>
          <t>Million</t>
        </is>
      </c>
      <c r="D1190" t="inlineStr">
        <is>
          <t>QQQQ</t>
        </is>
      </c>
      <c r="R1190" t="n">
        <v>2874</v>
      </c>
      <c r="S1190" t="n">
        <v>3244</v>
      </c>
      <c r="U1190" t="n">
        <v>3177</v>
      </c>
      <c r="V1190" t="n">
        <v>2832</v>
      </c>
      <c r="W1190" t="n">
        <v>3645</v>
      </c>
      <c r="X1190" t="n">
        <v>3171</v>
      </c>
      <c r="Z1190" t="n">
        <v>2584</v>
      </c>
    </row>
    <row r="1191">
      <c r="A1191" t="inlineStr">
        <is>
          <t>Infrastructure</t>
        </is>
      </c>
      <c r="C1191" t="inlineStr">
        <is>
          <t>Million</t>
        </is>
      </c>
      <c r="D1191" t="inlineStr">
        <is>
          <t>QQQQ</t>
        </is>
      </c>
      <c r="R1191" t="n">
        <v>212</v>
      </c>
      <c r="S1191" t="n">
        <v>237</v>
      </c>
      <c r="U1191" t="n">
        <v>290</v>
      </c>
      <c r="V1191" t="n">
        <v>393</v>
      </c>
      <c r="W1191" t="n">
        <v>423</v>
      </c>
      <c r="X1191" t="n">
        <v>780</v>
      </c>
      <c r="Z1191" t="n">
        <v>625</v>
      </c>
    </row>
    <row r="1192">
      <c r="A1192" t="inlineStr">
        <is>
          <t>Renewable power</t>
        </is>
      </c>
      <c r="C1192" t="inlineStr">
        <is>
          <t>Million</t>
        </is>
      </c>
      <c r="D1192" t="inlineStr">
        <is>
          <t>QQQQ</t>
        </is>
      </c>
      <c r="R1192" t="n">
        <v>759</v>
      </c>
      <c r="S1192" t="n">
        <v>759</v>
      </c>
      <c r="U1192" t="n">
        <v>536</v>
      </c>
      <c r="V1192" t="n">
        <v>507</v>
      </c>
      <c r="W1192" t="n">
        <v>346</v>
      </c>
      <c r="X1192" t="n">
        <v>388</v>
      </c>
      <c r="Z1192" t="n">
        <v>475</v>
      </c>
    </row>
    <row r="1193">
      <c r="A1193" t="inlineStr">
        <is>
          <t>Private equity and other</t>
        </is>
      </c>
      <c r="C1193" t="inlineStr">
        <is>
          <t>Million</t>
        </is>
      </c>
      <c r="D1193" t="inlineStr">
        <is>
          <t>QQQQ</t>
        </is>
      </c>
      <c r="R1193" t="n">
        <v>346</v>
      </c>
      <c r="S1193" t="n">
        <v>294</v>
      </c>
      <c r="U1193" t="n">
        <v>782</v>
      </c>
      <c r="V1193" t="n">
        <v>1160</v>
      </c>
      <c r="W1193" t="n">
        <v>1335</v>
      </c>
      <c r="X1193" t="n">
        <v>1461</v>
      </c>
      <c r="Z1193" t="n">
        <v>1397</v>
      </c>
    </row>
    <row r="1194">
      <c r="A1194" t="inlineStr">
        <is>
          <t>Total</t>
        </is>
      </c>
      <c r="C1194" t="inlineStr">
        <is>
          <t>Million</t>
        </is>
      </c>
      <c r="D1194" t="inlineStr">
        <is>
          <t>QQQQ</t>
        </is>
      </c>
      <c r="R1194" t="n">
        <v>4191</v>
      </c>
      <c r="S1194" t="n">
        <v>4534</v>
      </c>
      <c r="U1194" t="n">
        <v>4785</v>
      </c>
      <c r="V1194" t="n">
        <v>4892</v>
      </c>
      <c r="W1194" t="n">
        <v>5749</v>
      </c>
      <c r="X1194" t="n">
        <v>5800</v>
      </c>
      <c r="Z1194" t="n">
        <v>5081</v>
      </c>
    </row>
    <row r="1195">
      <c r="A1195" t="inlineStr">
        <is>
          <t>Total-c</t>
        </is>
      </c>
      <c r="R1195">
        <f>SUM(R1190:R1193)</f>
        <v/>
      </c>
      <c r="S1195">
        <f>SUM(S1190:S1193)</f>
        <v/>
      </c>
      <c r="U1195">
        <f>SUM(U1190:U1193)</f>
        <v/>
      </c>
      <c r="V1195">
        <f>SUM(V1190:V1193)</f>
        <v/>
      </c>
      <c r="W1195">
        <f>SUM(W1190:W1193)</f>
        <v/>
      </c>
      <c r="X1195">
        <f>SUM(X1190:X1193)</f>
        <v/>
      </c>
      <c r="Z1195">
        <f>SUM(Z1190:Z1193)</f>
        <v/>
      </c>
    </row>
    <row r="1196">
      <c r="A1196" t="inlineStr">
        <is>
          <t>Sum check</t>
        </is>
      </c>
      <c r="R1196">
        <f>R1194-R1195</f>
        <v/>
      </c>
      <c r="S1196">
        <f>S1194-S1195</f>
        <v/>
      </c>
      <c r="U1196">
        <f>U1194-U1195</f>
        <v/>
      </c>
      <c r="V1196">
        <f>V1194-V1195</f>
        <v/>
      </c>
      <c r="W1196">
        <f>W1194-W1195</f>
        <v/>
      </c>
      <c r="X1196">
        <f>X1194-X1195</f>
        <v/>
      </c>
      <c r="Z1196">
        <f>Z1194-Z1195</f>
        <v/>
      </c>
    </row>
    <row r="1198">
      <c r="A1198" t="inlineStr">
        <is>
          <t>South America</t>
        </is>
      </c>
    </row>
    <row r="1199">
      <c r="A1199" t="inlineStr">
        <is>
          <t>Infrastructure</t>
        </is>
      </c>
      <c r="C1199" t="inlineStr">
        <is>
          <t>Million</t>
        </is>
      </c>
      <c r="D1199" t="inlineStr">
        <is>
          <t>QQQQ</t>
        </is>
      </c>
      <c r="R1199" t="n">
        <v>2303</v>
      </c>
      <c r="S1199" t="n">
        <v>2166</v>
      </c>
      <c r="U1199" t="n">
        <v>2231</v>
      </c>
      <c r="V1199" t="n">
        <v>2031</v>
      </c>
      <c r="W1199" t="n">
        <v>1988</v>
      </c>
      <c r="X1199" t="n">
        <v>2029</v>
      </c>
      <c r="Z1199" t="n">
        <v>1871</v>
      </c>
    </row>
    <row r="1200">
      <c r="A1200" t="inlineStr">
        <is>
          <t>Renewable power</t>
        </is>
      </c>
      <c r="C1200" t="inlineStr">
        <is>
          <t>Million</t>
        </is>
      </c>
      <c r="D1200" t="inlineStr">
        <is>
          <t>QQQQ</t>
        </is>
      </c>
      <c r="R1200" t="n">
        <v>754</v>
      </c>
      <c r="S1200" t="n">
        <v>691</v>
      </c>
      <c r="U1200" t="n">
        <v>664</v>
      </c>
      <c r="V1200" t="n">
        <v>548</v>
      </c>
      <c r="W1200" t="n">
        <v>512</v>
      </c>
      <c r="X1200" t="n">
        <v>493</v>
      </c>
      <c r="Z1200" t="n">
        <v>492</v>
      </c>
    </row>
    <row r="1201">
      <c r="A1201" t="inlineStr">
        <is>
          <t>Private equity and other</t>
        </is>
      </c>
      <c r="C1201" t="inlineStr">
        <is>
          <t>Million</t>
        </is>
      </c>
      <c r="D1201" t="inlineStr">
        <is>
          <t>QQQQ</t>
        </is>
      </c>
      <c r="R1201" t="n">
        <v>946</v>
      </c>
      <c r="S1201" t="n">
        <v>946</v>
      </c>
      <c r="U1201" t="n">
        <v>693</v>
      </c>
      <c r="V1201" t="n">
        <v>656</v>
      </c>
      <c r="W1201" t="n">
        <v>651</v>
      </c>
      <c r="X1201" t="n">
        <v>626</v>
      </c>
      <c r="Z1201" t="n">
        <v>644</v>
      </c>
    </row>
    <row r="1202">
      <c r="A1202" t="inlineStr">
        <is>
          <t>Total</t>
        </is>
      </c>
      <c r="C1202" t="inlineStr">
        <is>
          <t>Million</t>
        </is>
      </c>
      <c r="D1202" t="inlineStr">
        <is>
          <t>QQQQ</t>
        </is>
      </c>
      <c r="R1202" t="n">
        <v>4003</v>
      </c>
      <c r="S1202" t="n">
        <v>3803</v>
      </c>
      <c r="U1202" t="n">
        <v>3588</v>
      </c>
      <c r="V1202" t="n">
        <v>3235</v>
      </c>
      <c r="W1202" t="n">
        <v>3151</v>
      </c>
      <c r="X1202" t="n">
        <v>3148</v>
      </c>
      <c r="Z1202" t="n">
        <v>3007</v>
      </c>
    </row>
    <row r="1203">
      <c r="A1203" t="inlineStr">
        <is>
          <t>Total-c</t>
        </is>
      </c>
      <c r="R1203">
        <f>SUM(R1199:R1201)</f>
        <v/>
      </c>
      <c r="S1203">
        <f>SUM(S1199:S1201)</f>
        <v/>
      </c>
      <c r="U1203">
        <f>SUM(U1199:U1201)</f>
        <v/>
      </c>
      <c r="V1203">
        <f>SUM(V1199:V1201)</f>
        <v/>
      </c>
      <c r="W1203">
        <f>SUM(W1199:W1201)</f>
        <v/>
      </c>
      <c r="X1203">
        <f>SUM(X1199:X1201)</f>
        <v/>
      </c>
      <c r="Z1203">
        <f>SUM(Z1199:Z1201)</f>
        <v/>
      </c>
    </row>
    <row r="1204">
      <c r="A1204" t="inlineStr">
        <is>
          <t>Sum check</t>
        </is>
      </c>
      <c r="R1204">
        <f>R1202-R1203</f>
        <v/>
      </c>
      <c r="S1204">
        <f>S1202-S1203</f>
        <v/>
      </c>
      <c r="U1204">
        <f>U1202-U1203</f>
        <v/>
      </c>
      <c r="V1204">
        <f>V1202-V1203</f>
        <v/>
      </c>
      <c r="W1204">
        <f>W1202-W1203</f>
        <v/>
      </c>
      <c r="X1204">
        <f>X1202-X1203</f>
        <v/>
      </c>
      <c r="Z1204">
        <f>Z1202-Z1203</f>
        <v/>
      </c>
    </row>
    <row r="1206">
      <c r="A1206" t="inlineStr">
        <is>
          <t>Europe</t>
        </is>
      </c>
    </row>
    <row r="1207">
      <c r="A1207" t="inlineStr">
        <is>
          <t>Real estate</t>
        </is>
      </c>
      <c r="C1207" t="inlineStr">
        <is>
          <t>Million</t>
        </is>
      </c>
      <c r="D1207" t="inlineStr">
        <is>
          <t>QQQQ</t>
        </is>
      </c>
      <c r="R1207" t="n">
        <v>3392</v>
      </c>
      <c r="S1207" t="n">
        <v>3259</v>
      </c>
      <c r="U1207" t="n">
        <v>3378</v>
      </c>
      <c r="V1207" t="n">
        <v>3184</v>
      </c>
      <c r="W1207" t="n">
        <v>3130</v>
      </c>
      <c r="X1207" t="n">
        <v>3065</v>
      </c>
      <c r="Z1207" t="n">
        <v>3132</v>
      </c>
    </row>
    <row r="1208">
      <c r="A1208" t="inlineStr">
        <is>
          <t>Infrastructure</t>
        </is>
      </c>
      <c r="C1208" t="inlineStr">
        <is>
          <t>Million</t>
        </is>
      </c>
      <c r="D1208" t="inlineStr">
        <is>
          <t>QQQQ</t>
        </is>
      </c>
      <c r="R1208" t="n">
        <v>911</v>
      </c>
      <c r="S1208" t="n">
        <v>1324</v>
      </c>
      <c r="U1208" t="n">
        <v>1433</v>
      </c>
      <c r="V1208" t="n">
        <v>1312</v>
      </c>
      <c r="W1208" t="n">
        <v>1210</v>
      </c>
      <c r="X1208" t="n">
        <v>1178</v>
      </c>
      <c r="Z1208" t="n">
        <v>1179</v>
      </c>
    </row>
    <row r="1209">
      <c r="A1209" t="inlineStr">
        <is>
          <t>Renewable power</t>
        </is>
      </c>
      <c r="C1209" t="inlineStr">
        <is>
          <t>Million</t>
        </is>
      </c>
      <c r="D1209" t="inlineStr">
        <is>
          <t>QQQQ</t>
        </is>
      </c>
      <c r="R1209" t="n">
        <v>494</v>
      </c>
      <c r="S1209" t="n">
        <v>494</v>
      </c>
      <c r="U1209" t="n">
        <v>344</v>
      </c>
      <c r="V1209" t="n">
        <v>212</v>
      </c>
      <c r="W1209" t="n">
        <v>220</v>
      </c>
      <c r="X1209" t="n">
        <v>259</v>
      </c>
      <c r="Z1209" t="n">
        <v>287</v>
      </c>
    </row>
    <row r="1210">
      <c r="A1210" t="inlineStr">
        <is>
          <t>Private equity and other</t>
        </is>
      </c>
      <c r="C1210" t="inlineStr">
        <is>
          <t>Million</t>
        </is>
      </c>
      <c r="D1210" t="inlineStr">
        <is>
          <t>QQQQ</t>
        </is>
      </c>
      <c r="R1210" t="n">
        <v>198</v>
      </c>
      <c r="S1210" t="n">
        <v>198</v>
      </c>
      <c r="U1210" t="n">
        <v>64</v>
      </c>
      <c r="V1210" t="n">
        <v>92</v>
      </c>
      <c r="W1210" t="n">
        <v>98</v>
      </c>
      <c r="X1210" t="n">
        <v>61</v>
      </c>
      <c r="Z1210" t="n">
        <v>61</v>
      </c>
    </row>
    <row r="1211">
      <c r="A1211" t="inlineStr">
        <is>
          <t>Total</t>
        </is>
      </c>
      <c r="C1211" t="inlineStr">
        <is>
          <t>Million</t>
        </is>
      </c>
      <c r="D1211" t="inlineStr">
        <is>
          <t>QQQQ</t>
        </is>
      </c>
      <c r="R1211" t="n">
        <v>4995</v>
      </c>
      <c r="S1211" t="n">
        <v>5275</v>
      </c>
      <c r="U1211" t="n">
        <v>5219</v>
      </c>
      <c r="V1211" t="n">
        <v>4800</v>
      </c>
      <c r="W1211" t="n">
        <v>4658</v>
      </c>
      <c r="X1211" t="n">
        <v>4563</v>
      </c>
      <c r="Z1211" t="n">
        <v>4659</v>
      </c>
    </row>
    <row r="1212">
      <c r="A1212" t="inlineStr">
        <is>
          <t>Total-c</t>
        </is>
      </c>
      <c r="R1212">
        <f>SUM(R1207:R1210)</f>
        <v/>
      </c>
      <c r="S1212">
        <f>SUM(S1207:S1210)</f>
        <v/>
      </c>
      <c r="U1212">
        <f>SUM(U1207:U1210)</f>
        <v/>
      </c>
      <c r="V1212">
        <f>SUM(V1207:V1210)</f>
        <v/>
      </c>
      <c r="W1212">
        <f>SUM(W1207:W1210)</f>
        <v/>
      </c>
      <c r="X1212">
        <f>SUM(X1207:X1210)</f>
        <v/>
      </c>
      <c r="Z1212">
        <f>SUM(Z1207:Z1210)</f>
        <v/>
      </c>
    </row>
    <row r="1213">
      <c r="A1213" t="inlineStr">
        <is>
          <t>Sum check</t>
        </is>
      </c>
      <c r="R1213">
        <f>R1211-R1212</f>
        <v/>
      </c>
      <c r="S1213">
        <f>S1211-S1212</f>
        <v/>
      </c>
      <c r="U1213">
        <f>U1211-U1212</f>
        <v/>
      </c>
      <c r="V1213">
        <f>V1211-V1212</f>
        <v/>
      </c>
      <c r="W1213">
        <f>W1211-W1212</f>
        <v/>
      </c>
      <c r="X1213">
        <f>X1211-X1212</f>
        <v/>
      </c>
      <c r="Z1213">
        <f>Z1211-Z1212</f>
        <v/>
      </c>
    </row>
    <row r="1215">
      <c r="A1215" t="inlineStr">
        <is>
          <t>Asia and other</t>
        </is>
      </c>
    </row>
    <row r="1216">
      <c r="A1216" t="inlineStr">
        <is>
          <t>Real estate</t>
        </is>
      </c>
      <c r="C1216" t="inlineStr">
        <is>
          <t>Million</t>
        </is>
      </c>
      <c r="D1216" t="inlineStr">
        <is>
          <t>QQQQ</t>
        </is>
      </c>
      <c r="R1216" t="n">
        <v>342</v>
      </c>
      <c r="S1216" t="n">
        <v>342</v>
      </c>
      <c r="U1216" t="n">
        <v>343</v>
      </c>
      <c r="V1216" t="n">
        <v>342</v>
      </c>
      <c r="W1216" t="n">
        <v>342</v>
      </c>
      <c r="X1216" t="n">
        <v>383</v>
      </c>
      <c r="Z1216" t="n">
        <v>387</v>
      </c>
    </row>
    <row r="1217">
      <c r="A1217" t="inlineStr">
        <is>
          <t>Infrastructure</t>
        </is>
      </c>
      <c r="C1217" t="inlineStr">
        <is>
          <t>Million</t>
        </is>
      </c>
      <c r="D1217" t="inlineStr">
        <is>
          <t>QQQQ</t>
        </is>
      </c>
      <c r="R1217" t="n">
        <v>115</v>
      </c>
      <c r="S1217" t="n">
        <v>108</v>
      </c>
      <c r="U1217" t="n">
        <v>97</v>
      </c>
      <c r="V1217" t="n">
        <v>142</v>
      </c>
      <c r="W1217" t="n">
        <v>153</v>
      </c>
      <c r="X1217" t="n">
        <v>119</v>
      </c>
      <c r="Z1217" t="n">
        <v>99</v>
      </c>
    </row>
    <row r="1218">
      <c r="A1218" t="inlineStr">
        <is>
          <t>Renewable power</t>
        </is>
      </c>
      <c r="C1218" t="inlineStr">
        <is>
          <t>Million</t>
        </is>
      </c>
      <c r="D1218" t="inlineStr">
        <is>
          <t>QQQQ</t>
        </is>
      </c>
      <c r="V1218" t="n">
        <v>55</v>
      </c>
      <c r="W1218" t="n">
        <v>50</v>
      </c>
      <c r="X1218" t="n">
        <v>64</v>
      </c>
      <c r="Z1218" t="n">
        <v>44</v>
      </c>
    </row>
    <row r="1219">
      <c r="A1219" t="inlineStr">
        <is>
          <t>Private equity and other</t>
        </is>
      </c>
      <c r="C1219" t="inlineStr">
        <is>
          <t>Million</t>
        </is>
      </c>
      <c r="D1219" t="inlineStr">
        <is>
          <t>QQQQ</t>
        </is>
      </c>
      <c r="R1219" t="n">
        <v>680</v>
      </c>
      <c r="S1219" t="n">
        <v>680</v>
      </c>
      <c r="U1219" t="n">
        <v>699</v>
      </c>
      <c r="V1219" t="n">
        <v>377</v>
      </c>
    </row>
    <row r="1220">
      <c r="A1220" t="inlineStr">
        <is>
          <t>Total</t>
        </is>
      </c>
      <c r="C1220" t="inlineStr">
        <is>
          <t>Million</t>
        </is>
      </c>
      <c r="D1220" t="inlineStr">
        <is>
          <t>QQQQ</t>
        </is>
      </c>
      <c r="R1220" t="n">
        <v>1137</v>
      </c>
      <c r="S1220" t="n">
        <v>1130</v>
      </c>
      <c r="U1220" t="n">
        <v>1139</v>
      </c>
      <c r="V1220" t="n">
        <v>916</v>
      </c>
      <c r="W1220" t="n">
        <v>545</v>
      </c>
      <c r="X1220" t="n">
        <v>566</v>
      </c>
      <c r="Z1220" t="n">
        <v>530</v>
      </c>
    </row>
    <row r="1221">
      <c r="A1221" t="inlineStr">
        <is>
          <t>Total-c</t>
        </is>
      </c>
      <c r="R1221">
        <f>SUM(R1216:R1219)</f>
        <v/>
      </c>
      <c r="S1221">
        <f>SUM(S1216:S1219)</f>
        <v/>
      </c>
      <c r="U1221">
        <f>SUM(U1216:U1219)</f>
        <v/>
      </c>
      <c r="V1221">
        <f>SUM(V1216:V1219)</f>
        <v/>
      </c>
      <c r="W1221">
        <f>SUM(W1216:W1219)</f>
        <v/>
      </c>
      <c r="X1221">
        <f>SUM(X1216:X1219)</f>
        <v/>
      </c>
      <c r="Z1221">
        <f>SUM(Z1216:Z1219)</f>
        <v/>
      </c>
    </row>
    <row r="1222">
      <c r="A1222" t="inlineStr">
        <is>
          <t>Sum check</t>
        </is>
      </c>
      <c r="R1222">
        <f>R1220-R1221</f>
        <v/>
      </c>
      <c r="S1222">
        <f>S1220-S1221</f>
        <v/>
      </c>
      <c r="U1222">
        <f>U1220-U1221</f>
        <v/>
      </c>
      <c r="V1222">
        <f>V1220-V1221</f>
        <v/>
      </c>
      <c r="W1222">
        <f>W1220-W1221</f>
        <v/>
      </c>
      <c r="X1222">
        <f>X1220-X1221</f>
        <v/>
      </c>
      <c r="Z1222">
        <f>Z1220-Z1221</f>
        <v/>
      </c>
    </row>
    <row r="1224">
      <c r="A1224" t="inlineStr">
        <is>
          <t>Total</t>
        </is>
      </c>
    </row>
    <row r="1225">
      <c r="A1225" t="inlineStr">
        <is>
          <t>Real estate</t>
        </is>
      </c>
      <c r="C1225" t="inlineStr">
        <is>
          <t>Million</t>
        </is>
      </c>
      <c r="D1225" t="inlineStr">
        <is>
          <t>QQQQ</t>
        </is>
      </c>
      <c r="N1225" t="n">
        <v>6800</v>
      </c>
      <c r="P1225" t="n">
        <v>7100</v>
      </c>
      <c r="Q1225" t="n">
        <v>7300</v>
      </c>
      <c r="R1225" t="n">
        <v>6608</v>
      </c>
      <c r="S1225" t="n">
        <v>6845</v>
      </c>
      <c r="U1225" t="n">
        <v>6898</v>
      </c>
      <c r="V1225" t="n">
        <v>6358</v>
      </c>
      <c r="W1225" t="n">
        <v>7117</v>
      </c>
      <c r="X1225" t="n">
        <v>6619</v>
      </c>
      <c r="Z1225" t="n">
        <v>6103</v>
      </c>
    </row>
    <row r="1226">
      <c r="A1226" t="inlineStr">
        <is>
          <t>Infrastructure</t>
        </is>
      </c>
      <c r="C1226" t="inlineStr">
        <is>
          <t>Million</t>
        </is>
      </c>
      <c r="D1226" t="inlineStr">
        <is>
          <t>QQQQ</t>
        </is>
      </c>
      <c r="N1226" t="n">
        <v>3700</v>
      </c>
      <c r="P1226" t="n">
        <v>3800</v>
      </c>
      <c r="Q1226" t="n">
        <v>3700</v>
      </c>
      <c r="R1226" t="n">
        <v>3541</v>
      </c>
      <c r="S1226" t="n">
        <v>3835</v>
      </c>
      <c r="U1226" t="n">
        <v>4051</v>
      </c>
      <c r="V1226" t="n">
        <v>3878</v>
      </c>
      <c r="W1226" t="n">
        <v>3774</v>
      </c>
      <c r="X1226" t="n">
        <v>4106</v>
      </c>
      <c r="Z1226" t="n">
        <v>3774</v>
      </c>
    </row>
    <row r="1227">
      <c r="A1227" t="inlineStr">
        <is>
          <t>Renewable power</t>
        </is>
      </c>
      <c r="C1227" t="inlineStr">
        <is>
          <t>Million</t>
        </is>
      </c>
      <c r="D1227" t="inlineStr">
        <is>
          <t>QQQQ</t>
        </is>
      </c>
      <c r="N1227" t="n">
        <v>2300</v>
      </c>
      <c r="P1227" t="n">
        <v>2300</v>
      </c>
      <c r="Q1227" t="n">
        <v>2000</v>
      </c>
      <c r="R1227" t="n">
        <v>2007</v>
      </c>
      <c r="S1227" t="n">
        <v>1944</v>
      </c>
      <c r="U1227" t="n">
        <v>1544</v>
      </c>
      <c r="V1227" t="n">
        <v>1322</v>
      </c>
      <c r="W1227" t="n">
        <v>1128</v>
      </c>
      <c r="X1227" t="n">
        <v>1204</v>
      </c>
      <c r="Z1227" t="n">
        <v>1298</v>
      </c>
    </row>
    <row r="1228">
      <c r="A1228" t="inlineStr">
        <is>
          <t>Private equity and other</t>
        </is>
      </c>
      <c r="C1228" t="inlineStr">
        <is>
          <t>Million</t>
        </is>
      </c>
      <c r="D1228" t="inlineStr">
        <is>
          <t>QQQQ</t>
        </is>
      </c>
      <c r="N1228" t="n">
        <v>700</v>
      </c>
      <c r="P1228" t="n">
        <v>800</v>
      </c>
      <c r="Q1228" t="n">
        <v>800</v>
      </c>
      <c r="R1228" t="n">
        <v>2170</v>
      </c>
      <c r="S1228" t="n">
        <v>2118</v>
      </c>
      <c r="U1228" t="n">
        <v>2238</v>
      </c>
      <c r="V1228" t="n">
        <v>2285</v>
      </c>
      <c r="W1228" t="n">
        <v>2084</v>
      </c>
      <c r="X1228" t="n">
        <v>2148</v>
      </c>
      <c r="Z1228" t="n">
        <v>2102</v>
      </c>
    </row>
    <row r="1229">
      <c r="A1229" t="inlineStr">
        <is>
          <t>Total</t>
        </is>
      </c>
      <c r="C1229" t="inlineStr">
        <is>
          <t>Million</t>
        </is>
      </c>
      <c r="D1229" t="inlineStr">
        <is>
          <t>QQQQ</t>
        </is>
      </c>
      <c r="N1229" t="n">
        <v>14000</v>
      </c>
      <c r="P1229" t="n">
        <v>14000</v>
      </c>
      <c r="Q1229" t="n">
        <v>14000</v>
      </c>
      <c r="R1229" t="n">
        <v>14326</v>
      </c>
      <c r="S1229" t="n">
        <v>14742</v>
      </c>
      <c r="U1229" t="n">
        <v>14731</v>
      </c>
      <c r="V1229" t="n">
        <v>13843</v>
      </c>
      <c r="W1229" t="n">
        <v>14103</v>
      </c>
      <c r="X1229" t="n">
        <v>14077</v>
      </c>
      <c r="Z1229" t="n">
        <v>13277</v>
      </c>
    </row>
    <row r="1230">
      <c r="A1230" t="inlineStr">
        <is>
          <t>Total-c</t>
        </is>
      </c>
      <c r="N1230">
        <f>SUM(N1225:N1228)</f>
        <v/>
      </c>
      <c r="P1230">
        <f>SUM(P1225:P1228)</f>
        <v/>
      </c>
      <c r="Q1230">
        <f>SUM(Q1225:Q1228)</f>
        <v/>
      </c>
      <c r="R1230">
        <f>SUM(R1225:R1228)</f>
        <v/>
      </c>
      <c r="S1230">
        <f>SUM(S1225:S1228)</f>
        <v/>
      </c>
      <c r="U1230">
        <f>SUM(U1225:U1228)</f>
        <v/>
      </c>
      <c r="V1230">
        <f>SUM(V1225:V1228)</f>
        <v/>
      </c>
      <c r="W1230">
        <f>SUM(W1225:W1228)</f>
        <v/>
      </c>
      <c r="X1230">
        <f>SUM(X1225:X1228)</f>
        <v/>
      </c>
      <c r="Z1230">
        <f>SUM(Z1225:Z1228)</f>
        <v/>
      </c>
    </row>
    <row r="1231">
      <c r="A1231" t="inlineStr">
        <is>
          <t>Sum check 1</t>
        </is>
      </c>
      <c r="N1231">
        <f>N1230-N1229</f>
        <v/>
      </c>
      <c r="P1231">
        <f>P1230-P1229</f>
        <v/>
      </c>
      <c r="Q1231">
        <f>Q1230-Q1229</f>
        <v/>
      </c>
      <c r="R1231">
        <f>R1230-R1229</f>
        <v/>
      </c>
      <c r="S1231">
        <f>S1230-S1229</f>
        <v/>
      </c>
      <c r="U1231">
        <f>U1230-U1229</f>
        <v/>
      </c>
      <c r="V1231">
        <f>V1230-V1229</f>
        <v/>
      </c>
      <c r="W1231">
        <f>W1230-W1229</f>
        <v/>
      </c>
      <c r="X1231">
        <f>X1230-X1229</f>
        <v/>
      </c>
      <c r="Z1231">
        <f>Z1230-Z1229</f>
        <v/>
      </c>
    </row>
    <row r="1232">
      <c r="A1232" t="inlineStr">
        <is>
          <t>Sum check 2</t>
        </is>
      </c>
      <c r="R1232">
        <f>R1229-SUM(R1221,R1212,R1203,R1195)</f>
        <v/>
      </c>
      <c r="S1232">
        <f>S1229-SUM(S1221,S1212,S1203,S1195)</f>
        <v/>
      </c>
      <c r="U1232">
        <f>U1229-SUM(U1221,U1212,U1203,U1195)</f>
        <v/>
      </c>
      <c r="V1232">
        <f>V1229-SUM(V1221,V1212,V1203,V1195)</f>
        <v/>
      </c>
      <c r="W1232">
        <f>W1229-SUM(W1221,W1212,W1203,W1195)</f>
        <v/>
      </c>
      <c r="X1232">
        <f>X1229-SUM(X1221,X1212,X1203,X1195)</f>
        <v/>
      </c>
      <c r="Z1232">
        <f>Z1229-SUM(Z1221,Z1212,Z1203,Z1195)</f>
        <v/>
      </c>
    </row>
    <row r="1234">
      <c r="A1234" t="inlineStr">
        <is>
          <t>Income statement</t>
        </is>
      </c>
    </row>
    <row r="1235">
      <c r="A1235" t="inlineStr">
        <is>
          <t>Revenues</t>
        </is>
      </c>
      <c r="C1235" t="inlineStr">
        <is>
          <t>Million</t>
        </is>
      </c>
      <c r="D1235" t="inlineStr">
        <is>
          <t>QQQQ</t>
        </is>
      </c>
      <c r="F1235" t="n">
        <v>4396</v>
      </c>
      <c r="G1235" t="n">
        <v>4923</v>
      </c>
      <c r="H1235" t="n">
        <v>5056</v>
      </c>
      <c r="I1235" t="n">
        <v>5538</v>
      </c>
      <c r="J1235" t="n">
        <v>19913</v>
      </c>
      <c r="K1235" t="n">
        <v>5218</v>
      </c>
      <c r="L1235" t="n">
        <v>5973</v>
      </c>
      <c r="M1235" t="n">
        <v>6285</v>
      </c>
      <c r="N1235" t="n">
        <v>6935</v>
      </c>
      <c r="O1235" t="n">
        <v>24411</v>
      </c>
      <c r="P1235" t="n">
        <v>6001</v>
      </c>
      <c r="Q1235" t="n">
        <v>9444</v>
      </c>
      <c r="R1235" t="n">
        <v>12276</v>
      </c>
      <c r="S1235" t="n">
        <v>13065</v>
      </c>
      <c r="T1235" t="n">
        <v>40786</v>
      </c>
      <c r="U1235" t="n">
        <v>12631</v>
      </c>
      <c r="V1235" t="n">
        <v>13276</v>
      </c>
      <c r="W1235" t="n">
        <v>14858</v>
      </c>
      <c r="X1235" t="n">
        <v>16006</v>
      </c>
      <c r="Y1235" t="n">
        <v>56771</v>
      </c>
      <c r="Z1235" t="n">
        <v>15208</v>
      </c>
      <c r="AA1235" t="n">
        <v>16924</v>
      </c>
      <c r="AB1235" t="n">
        <v>17875</v>
      </c>
      <c r="AC1235" t="n">
        <v>17819</v>
      </c>
      <c r="AD1235" t="n">
        <v>67826</v>
      </c>
      <c r="AE1235" t="n">
        <v>16586</v>
      </c>
      <c r="AF1235" t="n">
        <v>12829</v>
      </c>
      <c r="AG1235" t="n">
        <v>16249</v>
      </c>
      <c r="AH1235" t="n">
        <v>17088</v>
      </c>
      <c r="AI1235" t="n">
        <v>62752</v>
      </c>
      <c r="AJ1235" t="n">
        <v>16410</v>
      </c>
      <c r="AK1235" t="n">
        <v>18286</v>
      </c>
      <c r="AL1235" t="n">
        <v>19248</v>
      </c>
      <c r="AM1235" t="n">
        <v>21787</v>
      </c>
      <c r="AN1235" t="n">
        <v>75731</v>
      </c>
      <c r="AO1235" t="n">
        <v>21882</v>
      </c>
      <c r="AP1235" t="n">
        <v>23256</v>
      </c>
      <c r="AQ1235" t="n">
        <v>23418</v>
      </c>
      <c r="AR1235" t="n">
        <v>24213</v>
      </c>
      <c r="AS1235" t="n">
        <v>92769</v>
      </c>
      <c r="AT1235" t="n">
        <v>23297</v>
      </c>
    </row>
    <row r="1236">
      <c r="A1236" t="inlineStr">
        <is>
          <t>Direct costs</t>
        </is>
      </c>
      <c r="C1236" t="inlineStr">
        <is>
          <t>Million</t>
        </is>
      </c>
      <c r="D1236" t="inlineStr">
        <is>
          <t>QQQQ</t>
        </is>
      </c>
      <c r="F1236" t="n">
        <v>-3006</v>
      </c>
      <c r="G1236" t="n">
        <v>-3595</v>
      </c>
      <c r="H1236" t="n">
        <v>-3740</v>
      </c>
      <c r="I1236" t="n">
        <v>-4092</v>
      </c>
      <c r="J1236" t="n">
        <v>-14433</v>
      </c>
      <c r="K1236" t="n">
        <v>-3648</v>
      </c>
      <c r="L1236" t="n">
        <v>-4330</v>
      </c>
      <c r="M1236" t="n">
        <v>-4590</v>
      </c>
      <c r="N1236" t="n">
        <v>-5150</v>
      </c>
      <c r="O1236" t="n">
        <v>-17718</v>
      </c>
      <c r="P1236" t="n">
        <v>-4387</v>
      </c>
      <c r="Q1236" t="n">
        <v>-7332</v>
      </c>
      <c r="R1236" t="n">
        <v>-10034</v>
      </c>
      <c r="S1236" t="n">
        <v>-10635</v>
      </c>
      <c r="T1236" t="n">
        <v>-32388</v>
      </c>
      <c r="U1236" t="n">
        <v>-10091</v>
      </c>
      <c r="V1236" t="n">
        <v>-10781</v>
      </c>
      <c r="W1236" t="n">
        <v>-11967</v>
      </c>
      <c r="X1236" t="n">
        <v>-12680</v>
      </c>
      <c r="Y1236" t="n">
        <v>-45519</v>
      </c>
      <c r="Z1236" t="n">
        <v>-11585</v>
      </c>
      <c r="AA1236" t="n">
        <v>-13385</v>
      </c>
      <c r="AB1236" t="n">
        <v>-13910</v>
      </c>
      <c r="AC1236" t="n">
        <v>-13848</v>
      </c>
      <c r="AD1236" t="n">
        <v>-52728</v>
      </c>
      <c r="AE1236" t="n">
        <v>-12709</v>
      </c>
      <c r="AF1236" t="n">
        <v>-9446</v>
      </c>
      <c r="AG1236" t="n">
        <v>-12372</v>
      </c>
      <c r="AH1236" t="n">
        <v>-12859</v>
      </c>
      <c r="AI1236" t="n">
        <v>-47386</v>
      </c>
      <c r="AJ1236" t="n">
        <v>-12187</v>
      </c>
      <c r="AK1236" t="n">
        <v>-13994</v>
      </c>
      <c r="AL1236" t="n">
        <v>-14751</v>
      </c>
      <c r="AM1236" t="n">
        <v>-16631</v>
      </c>
      <c r="AN1236" t="n">
        <v>-64000</v>
      </c>
      <c r="AO1236" t="n">
        <v>-18695</v>
      </c>
      <c r="AP1236" t="n">
        <v>-19841</v>
      </c>
      <c r="AQ1236" t="n">
        <v>-17771</v>
      </c>
      <c r="AR1236" t="n">
        <v>-18218</v>
      </c>
      <c r="AS1236" t="n">
        <v>-70828</v>
      </c>
      <c r="AT1236" t="n">
        <v>-17632</v>
      </c>
    </row>
    <row r="1237">
      <c r="A1237" t="inlineStr">
        <is>
          <t>Gross profit (loss)</t>
        </is>
      </c>
      <c r="C1237" t="inlineStr">
        <is>
          <t>Million</t>
        </is>
      </c>
      <c r="D1237" t="inlineStr">
        <is>
          <t>QQQQ</t>
        </is>
      </c>
      <c r="E1237" t="inlineStr">
        <is>
          <t>Yes</t>
        </is>
      </c>
      <c r="F1237" t="n">
        <v>1390</v>
      </c>
      <c r="G1237" t="n">
        <v>1328</v>
      </c>
      <c r="H1237" t="n">
        <v>1316</v>
      </c>
      <c r="I1237" t="n">
        <v>1446</v>
      </c>
      <c r="J1237" t="n">
        <v>5480</v>
      </c>
      <c r="K1237" t="n">
        <v>1570</v>
      </c>
      <c r="L1237" t="n">
        <v>1643</v>
      </c>
      <c r="M1237" t="n">
        <v>1695</v>
      </c>
      <c r="O1237" t="n">
        <v>6693</v>
      </c>
      <c r="T1237" t="n">
        <v>8398</v>
      </c>
      <c r="U1237" t="n">
        <v>2540</v>
      </c>
      <c r="V1237" t="n">
        <v>2495</v>
      </c>
      <c r="W1237" t="n">
        <v>2891</v>
      </c>
      <c r="Y1237" t="n">
        <v>11252</v>
      </c>
      <c r="Z1237" t="n">
        <v>3623</v>
      </c>
      <c r="AA1237" t="n">
        <v>3539</v>
      </c>
      <c r="AB1237" t="n">
        <v>3965</v>
      </c>
      <c r="AD1237" t="n">
        <v>15098</v>
      </c>
      <c r="AE1237" t="n">
        <v>3877</v>
      </c>
      <c r="AF1237" t="n">
        <v>3383</v>
      </c>
      <c r="AG1237" t="n">
        <v>3877</v>
      </c>
    </row>
    <row r="1238">
      <c r="A1238" t="inlineStr">
        <is>
          <t>Gross profit (loss)-c</t>
        </is>
      </c>
      <c r="F1238">
        <f>SUM(F1235:F1236)</f>
        <v/>
      </c>
      <c r="G1238">
        <f>SUM(G1235:G1236)</f>
        <v/>
      </c>
      <c r="H1238">
        <f>SUM(H1235:H1236)</f>
        <v/>
      </c>
      <c r="I1238">
        <f>SUM(I1235:I1236)</f>
        <v/>
      </c>
      <c r="J1238">
        <f>SUM(J1235:J1236)</f>
        <v/>
      </c>
      <c r="K1238">
        <f>SUM(K1235:K1236)</f>
        <v/>
      </c>
      <c r="L1238">
        <f>SUM(L1235:L1236)</f>
        <v/>
      </c>
      <c r="M1238">
        <f>SUM(M1235:M1236)</f>
        <v/>
      </c>
      <c r="O1238">
        <f>SUM(O1235:O1236)</f>
        <v/>
      </c>
      <c r="T1238">
        <f>SUM(T1235:T1236)</f>
        <v/>
      </c>
      <c r="U1238">
        <f>SUM(U1235:U1236)</f>
        <v/>
      </c>
      <c r="V1238">
        <f>SUM(V1235:V1236)</f>
        <v/>
      </c>
      <c r="W1238">
        <f>SUM(W1235:W1236)</f>
        <v/>
      </c>
      <c r="Y1238">
        <f>SUM(Y1235:Y1236)</f>
        <v/>
      </c>
      <c r="Z1238">
        <f>SUM(Z1235:Z1236)</f>
        <v/>
      </c>
      <c r="AA1238">
        <f>SUM(AA1235:AA1236)</f>
        <v/>
      </c>
      <c r="AB1238">
        <f>SUM(AB1235:AB1236)</f>
        <v/>
      </c>
      <c r="AD1238">
        <f>SUM(AD1235:AD1236)</f>
        <v/>
      </c>
      <c r="AE1238">
        <f>SUM(AE1235:AE1236)</f>
        <v/>
      </c>
      <c r="AF1238">
        <f>SUM(AF1235:AF1236)</f>
        <v/>
      </c>
      <c r="AG1238">
        <f>SUM(AG1235:AG1236)</f>
        <v/>
      </c>
    </row>
    <row r="1239">
      <c r="A1239" t="inlineStr">
        <is>
          <t>Sum check</t>
        </is>
      </c>
      <c r="F1239">
        <f>F1237-F1238</f>
        <v/>
      </c>
      <c r="G1239">
        <f>G1237-G1238</f>
        <v/>
      </c>
      <c r="H1239">
        <f>H1237-H1238</f>
        <v/>
      </c>
      <c r="I1239">
        <f>I1237-I1238</f>
        <v/>
      </c>
      <c r="J1239">
        <f>J1237-J1238</f>
        <v/>
      </c>
      <c r="K1239">
        <f>K1237-K1238</f>
        <v/>
      </c>
      <c r="L1239">
        <f>L1237-L1238</f>
        <v/>
      </c>
      <c r="M1239">
        <f>M1237-M1238</f>
        <v/>
      </c>
      <c r="O1239">
        <f>O1237-O1238</f>
        <v/>
      </c>
      <c r="T1239">
        <f>T1237-T1238</f>
        <v/>
      </c>
      <c r="U1239">
        <f>U1237-U1238</f>
        <v/>
      </c>
      <c r="V1239">
        <f>V1237-V1238</f>
        <v/>
      </c>
      <c r="W1239">
        <f>W1237-W1238</f>
        <v/>
      </c>
      <c r="Y1239">
        <f>Y1237-Y1238</f>
        <v/>
      </c>
      <c r="Z1239">
        <f>Z1237-Z1238</f>
        <v/>
      </c>
      <c r="AA1239">
        <f>AA1237-AA1238</f>
        <v/>
      </c>
      <c r="AB1239">
        <f>AB1237-AB1238</f>
        <v/>
      </c>
      <c r="AD1239">
        <f>AD1237-AD1238</f>
        <v/>
      </c>
      <c r="AE1239">
        <f>AE1237-AE1238</f>
        <v/>
      </c>
      <c r="AF1239">
        <f>AF1237-AF1238</f>
        <v/>
      </c>
      <c r="AG1239">
        <f>AG1237-AG1238</f>
        <v/>
      </c>
    </row>
    <row r="1241">
      <c r="A1241" t="inlineStr">
        <is>
          <t>Other income/(loss)</t>
        </is>
      </c>
      <c r="C1241" t="inlineStr">
        <is>
          <t>Million</t>
        </is>
      </c>
      <c r="D1241" t="inlineStr">
        <is>
          <t>QQQQ</t>
        </is>
      </c>
      <c r="F1241" t="n">
        <v>0</v>
      </c>
      <c r="G1241" t="n">
        <v>12</v>
      </c>
      <c r="H1241" t="n">
        <v>133</v>
      </c>
      <c r="I1241" t="n">
        <v>0</v>
      </c>
      <c r="J1241" t="n">
        <v>145</v>
      </c>
      <c r="K1241" t="n">
        <v>35</v>
      </c>
      <c r="L1241" t="n">
        <v>31</v>
      </c>
      <c r="M1241" t="n">
        <v>325</v>
      </c>
      <c r="N1241" t="n">
        <v>91</v>
      </c>
      <c r="O1241" t="n">
        <v>482</v>
      </c>
      <c r="P1241" t="n">
        <v>265</v>
      </c>
      <c r="Q1241" t="n">
        <v>0</v>
      </c>
      <c r="R1241" t="n">
        <v>-29</v>
      </c>
      <c r="S1241" t="n">
        <v>944</v>
      </c>
      <c r="T1241" t="n">
        <v>1180</v>
      </c>
      <c r="U1241" t="n">
        <v>342</v>
      </c>
      <c r="V1241" t="n">
        <v>95</v>
      </c>
      <c r="W1241" t="n">
        <v>144</v>
      </c>
      <c r="X1241" t="n">
        <v>585</v>
      </c>
      <c r="Y1241" t="n">
        <v>1166</v>
      </c>
      <c r="Z1241" t="n">
        <v>32</v>
      </c>
      <c r="AA1241" t="n">
        <v>889</v>
      </c>
      <c r="AB1241" t="n">
        <v>51</v>
      </c>
      <c r="AC1241" t="n">
        <v>313</v>
      </c>
      <c r="AD1241" t="n">
        <v>1285</v>
      </c>
      <c r="AE1241" t="n">
        <v>241</v>
      </c>
      <c r="AF1241" t="n">
        <v>29</v>
      </c>
      <c r="AG1241" t="n">
        <v>34</v>
      </c>
      <c r="AH1241" t="n">
        <v>481</v>
      </c>
      <c r="AI1241" t="n">
        <v>785</v>
      </c>
      <c r="AJ1241" t="n">
        <v>704</v>
      </c>
      <c r="AK1241" t="n">
        <v>1251</v>
      </c>
      <c r="AL1241" t="n">
        <v>1123</v>
      </c>
      <c r="AM1241" t="n">
        <v>21</v>
      </c>
      <c r="AN1241" t="n">
        <v>3099</v>
      </c>
      <c r="AO1241" t="n">
        <v>29</v>
      </c>
      <c r="AP1241" t="n">
        <v>465</v>
      </c>
      <c r="AQ1241" t="n">
        <v>111</v>
      </c>
      <c r="AR1241" t="n">
        <v>989</v>
      </c>
      <c r="AS1241" t="n">
        <v>1594</v>
      </c>
      <c r="AT1241" t="n">
        <v>381</v>
      </c>
    </row>
    <row r="1242">
      <c r="A1242" t="inlineStr">
        <is>
          <t>Equity accounted Income/(loss)</t>
        </is>
      </c>
      <c r="C1242" t="inlineStr">
        <is>
          <t>Million</t>
        </is>
      </c>
      <c r="D1242" t="inlineStr">
        <is>
          <t>QQQQ</t>
        </is>
      </c>
      <c r="F1242" t="n">
        <v>267</v>
      </c>
      <c r="G1242" t="n">
        <v>603</v>
      </c>
      <c r="H1242" t="n">
        <v>304</v>
      </c>
      <c r="I1242" t="n">
        <v>521</v>
      </c>
      <c r="J1242" t="n">
        <v>1695</v>
      </c>
      <c r="K1242" t="n">
        <v>152</v>
      </c>
      <c r="L1242" t="n">
        <v>435</v>
      </c>
      <c r="M1242" t="n">
        <v>454</v>
      </c>
      <c r="N1242" t="n">
        <v>252</v>
      </c>
      <c r="O1242" t="n">
        <v>1293</v>
      </c>
      <c r="P1242" t="n">
        <v>335</v>
      </c>
      <c r="Q1242" t="n">
        <v>250</v>
      </c>
      <c r="R1242" t="n">
        <v>505</v>
      </c>
      <c r="S1242" t="n">
        <v>123</v>
      </c>
      <c r="T1242" t="n">
        <v>1213</v>
      </c>
      <c r="U1242" t="n">
        <v>288</v>
      </c>
      <c r="V1242" t="n">
        <v>342</v>
      </c>
      <c r="W1242" t="n">
        <v>50</v>
      </c>
      <c r="X1242" t="n">
        <v>408</v>
      </c>
      <c r="Y1242" t="n">
        <v>1088</v>
      </c>
      <c r="Z1242" t="n">
        <v>344</v>
      </c>
      <c r="AA1242" t="n">
        <v>1003</v>
      </c>
      <c r="AB1242" t="n">
        <v>414</v>
      </c>
      <c r="AC1242" t="n">
        <v>737</v>
      </c>
      <c r="AD1242" t="n">
        <v>2498</v>
      </c>
      <c r="AE1242" t="n">
        <v>-212</v>
      </c>
      <c r="AF1242" t="n">
        <v>-631</v>
      </c>
      <c r="AG1242" t="n">
        <v>139</v>
      </c>
      <c r="AH1242" t="n">
        <v>625</v>
      </c>
      <c r="AI1242" t="n">
        <v>-79</v>
      </c>
      <c r="AJ1242" t="n">
        <v>668</v>
      </c>
      <c r="AK1242" t="n">
        <v>488</v>
      </c>
      <c r="AL1242" t="n">
        <v>662</v>
      </c>
      <c r="AM1242" t="n">
        <v>633</v>
      </c>
      <c r="AN1242" t="n">
        <v>2451</v>
      </c>
      <c r="AO1242" t="n">
        <v>843</v>
      </c>
      <c r="AP1242" t="n">
        <v>564</v>
      </c>
      <c r="AQ1242" t="n">
        <v>933</v>
      </c>
      <c r="AR1242" t="n">
        <v>273</v>
      </c>
      <c r="AS1242" t="n">
        <v>2613</v>
      </c>
      <c r="AT1242" t="n">
        <v>429</v>
      </c>
    </row>
    <row r="1243">
      <c r="A1243" t="inlineStr">
        <is>
          <t>Total</t>
        </is>
      </c>
      <c r="C1243" t="inlineStr">
        <is>
          <t>Million</t>
        </is>
      </c>
      <c r="D1243" t="inlineStr">
        <is>
          <t>QQQQ</t>
        </is>
      </c>
      <c r="I1243" t="n">
        <v>1967</v>
      </c>
      <c r="J1243" t="n">
        <v>7320</v>
      </c>
    </row>
    <row r="1244">
      <c r="A1244" t="inlineStr">
        <is>
          <t>Total-c</t>
        </is>
      </c>
      <c r="I1244">
        <f>SUM(I1241:I1242,I1237)</f>
        <v/>
      </c>
      <c r="J1244">
        <f>SUM(J1241:J1242,J1237)</f>
        <v/>
      </c>
    </row>
    <row r="1245">
      <c r="A1245" t="inlineStr">
        <is>
          <t>Sum check</t>
        </is>
      </c>
      <c r="I1245">
        <f>I1243-I1244</f>
        <v/>
      </c>
      <c r="J1245">
        <f>J1243-J1244</f>
        <v/>
      </c>
    </row>
    <row r="1247">
      <c r="A1247" t="inlineStr">
        <is>
          <t>Expenses</t>
        </is>
      </c>
    </row>
    <row r="1248">
      <c r="A1248" t="inlineStr">
        <is>
          <t>Interest</t>
        </is>
      </c>
      <c r="C1248" t="inlineStr">
        <is>
          <t>Million</t>
        </is>
      </c>
      <c r="D1248" t="inlineStr">
        <is>
          <t>QQQQ</t>
        </is>
      </c>
      <c r="F1248" t="n">
        <v>-701</v>
      </c>
      <c r="G1248" t="n">
        <v>-725</v>
      </c>
      <c r="H1248" t="n">
        <v>-691</v>
      </c>
      <c r="I1248" t="n">
        <v>-703</v>
      </c>
      <c r="J1248" t="n">
        <v>-2820</v>
      </c>
      <c r="K1248" t="n">
        <v>-767</v>
      </c>
      <c r="L1248" t="n">
        <v>-815</v>
      </c>
      <c r="M1248" t="n">
        <v>-825</v>
      </c>
      <c r="N1248" t="n">
        <v>-826</v>
      </c>
      <c r="O1248" t="n">
        <v>-3233</v>
      </c>
      <c r="P1248" t="n">
        <v>-843</v>
      </c>
      <c r="Q1248" t="n">
        <v>-865</v>
      </c>
      <c r="R1248" t="n">
        <v>-932</v>
      </c>
      <c r="S1248" t="n">
        <v>-968</v>
      </c>
      <c r="T1248" t="n">
        <v>-3608</v>
      </c>
      <c r="U1248" t="n">
        <v>-1037</v>
      </c>
      <c r="V1248" t="n">
        <v>-1066</v>
      </c>
      <c r="W1248" t="n">
        <v>-1274</v>
      </c>
      <c r="X1248" t="n">
        <v>-1477</v>
      </c>
      <c r="Y1248" t="n">
        <v>-4854</v>
      </c>
      <c r="Z1248" t="n">
        <v>-1616</v>
      </c>
      <c r="AA1248" t="n">
        <v>-1833</v>
      </c>
      <c r="AB1248" t="n">
        <v>-1926</v>
      </c>
      <c r="AC1248" t="n">
        <v>-1852</v>
      </c>
      <c r="AD1248" t="n">
        <v>-7227</v>
      </c>
      <c r="AE1248" t="n">
        <v>-1852</v>
      </c>
      <c r="AF1248" t="n">
        <v>-1715</v>
      </c>
      <c r="AG1248" t="n">
        <v>-1757</v>
      </c>
      <c r="AH1248" t="n">
        <v>-1889</v>
      </c>
      <c r="AI1248" t="n">
        <v>-7213</v>
      </c>
      <c r="AJ1248" t="n">
        <v>-1830</v>
      </c>
      <c r="AK1248" t="n">
        <v>-1831</v>
      </c>
      <c r="AL1248" t="n">
        <v>-1899</v>
      </c>
      <c r="AM1248" t="n">
        <v>-2044</v>
      </c>
      <c r="AN1248" t="n">
        <v>-7604</v>
      </c>
      <c r="AO1248" t="n">
        <v>-2138</v>
      </c>
      <c r="AP1248" t="n">
        <v>-2405</v>
      </c>
      <c r="AQ1248" t="n">
        <v>-2874</v>
      </c>
      <c r="AR1248" t="n">
        <v>-3285</v>
      </c>
      <c r="AS1248" t="n">
        <v>-10702</v>
      </c>
    </row>
    <row r="1249">
      <c r="A1249" t="inlineStr">
        <is>
          <t>Corporate borrowings</t>
        </is>
      </c>
      <c r="C1249" t="inlineStr">
        <is>
          <t>Million</t>
        </is>
      </c>
      <c r="D1249" t="inlineStr">
        <is>
          <t>QQQQ</t>
        </is>
      </c>
      <c r="AT1249" t="n">
        <v>-136</v>
      </c>
    </row>
    <row r="1250">
      <c r="A1250" t="inlineStr">
        <is>
          <t>Non-recourse borrowings</t>
        </is>
      </c>
    </row>
    <row r="1251">
      <c r="A1251" t="inlineStr">
        <is>
          <t>Same-store</t>
        </is>
      </c>
      <c r="C1251" t="inlineStr">
        <is>
          <t>Million</t>
        </is>
      </c>
      <c r="D1251" t="inlineStr">
        <is>
          <t>QQQQ</t>
        </is>
      </c>
      <c r="AT1251" t="n">
        <v>-2685</v>
      </c>
    </row>
    <row r="1252">
      <c r="A1252" t="inlineStr">
        <is>
          <t>Acquisitions, net of dispositions</t>
        </is>
      </c>
      <c r="C1252" t="inlineStr">
        <is>
          <t>Million</t>
        </is>
      </c>
      <c r="D1252" t="inlineStr">
        <is>
          <t>QQQQ</t>
        </is>
      </c>
      <c r="AT1252" t="n">
        <v>-483</v>
      </c>
    </row>
    <row r="1253">
      <c r="A1253" t="inlineStr">
        <is>
          <t>Upfinancing</t>
        </is>
      </c>
      <c r="C1253" t="inlineStr">
        <is>
          <t>Million</t>
        </is>
      </c>
      <c r="D1253" t="inlineStr">
        <is>
          <t>QQQQ</t>
        </is>
      </c>
      <c r="AT1253" t="n">
        <v>-309</v>
      </c>
    </row>
    <row r="1254">
      <c r="A1254" t="inlineStr">
        <is>
          <t>Corporate costs</t>
        </is>
      </c>
      <c r="C1254" t="inlineStr">
        <is>
          <t>Million</t>
        </is>
      </c>
      <c r="D1254" t="inlineStr">
        <is>
          <t>QQQQ</t>
        </is>
      </c>
      <c r="F1254" t="n">
        <v>-29</v>
      </c>
      <c r="G1254" t="n">
        <v>-29</v>
      </c>
      <c r="H1254" t="n">
        <v>-25</v>
      </c>
      <c r="I1254" t="n">
        <v>-23</v>
      </c>
      <c r="J1254" t="n">
        <v>-106</v>
      </c>
      <c r="K1254" t="n">
        <v>-23</v>
      </c>
      <c r="L1254" t="n">
        <v>-25</v>
      </c>
      <c r="M1254" t="n">
        <v>-20</v>
      </c>
      <c r="N1254" t="n">
        <v>-24</v>
      </c>
      <c r="O1254" t="n">
        <v>-92</v>
      </c>
      <c r="P1254" t="n">
        <v>-25</v>
      </c>
      <c r="Q1254" t="n">
        <v>-20</v>
      </c>
      <c r="R1254" t="n">
        <v>-24</v>
      </c>
      <c r="S1254" t="n">
        <v>-26</v>
      </c>
      <c r="T1254" t="n">
        <v>-95</v>
      </c>
      <c r="U1254" t="n">
        <v>-27</v>
      </c>
      <c r="V1254" t="n">
        <v>-24</v>
      </c>
      <c r="W1254" t="n">
        <v>-25</v>
      </c>
      <c r="X1254" t="n">
        <v>-28</v>
      </c>
      <c r="Y1254" t="n">
        <v>-104</v>
      </c>
      <c r="Z1254" t="n">
        <v>-26</v>
      </c>
      <c r="AA1254" t="n">
        <v>-23</v>
      </c>
      <c r="AB1254" t="n">
        <v>-23</v>
      </c>
      <c r="AC1254" t="n">
        <v>-26</v>
      </c>
      <c r="AD1254" t="n">
        <v>-98</v>
      </c>
      <c r="AE1254" t="n">
        <v>-24</v>
      </c>
      <c r="AF1254" t="n">
        <v>-25</v>
      </c>
      <c r="AG1254" t="n">
        <v>-25</v>
      </c>
      <c r="AH1254" t="n">
        <v>-27</v>
      </c>
      <c r="AI1254" t="n">
        <v>-101</v>
      </c>
      <c r="AJ1254" t="n">
        <v>-29</v>
      </c>
      <c r="AK1254" t="n">
        <v>-30</v>
      </c>
      <c r="AL1254" t="n">
        <v>-27</v>
      </c>
      <c r="AM1254" t="n">
        <v>-30</v>
      </c>
      <c r="AN1254" t="n">
        <v>-116</v>
      </c>
      <c r="AO1254" t="n">
        <v>-33</v>
      </c>
      <c r="AP1254" t="n">
        <v>-26</v>
      </c>
      <c r="AQ1254" t="n">
        <v>-30</v>
      </c>
      <c r="AR1254" t="n">
        <v>-33</v>
      </c>
      <c r="AS1254" t="n">
        <v>-122</v>
      </c>
      <c r="AT1254" t="n">
        <v>-14</v>
      </c>
    </row>
    <row r="1255">
      <c r="A1255" t="inlineStr">
        <is>
          <t>Total</t>
        </is>
      </c>
      <c r="C1255" t="inlineStr">
        <is>
          <t>Million</t>
        </is>
      </c>
      <c r="D1255" t="inlineStr">
        <is>
          <t>QQQQ</t>
        </is>
      </c>
      <c r="I1255" t="n">
        <v>1241</v>
      </c>
      <c r="J1255" t="n">
        <v>4394</v>
      </c>
    </row>
    <row r="1256">
      <c r="A1256" t="inlineStr">
        <is>
          <t>Total-c</t>
        </is>
      </c>
      <c r="I1256">
        <f>SUM(I1248:I1254,I1243)</f>
        <v/>
      </c>
      <c r="J1256">
        <f>SUM(J1248:J1254,J1243)</f>
        <v/>
      </c>
    </row>
    <row r="1257">
      <c r="A1257" t="inlineStr">
        <is>
          <t>Sum check</t>
        </is>
      </c>
      <c r="I1257">
        <f>I1255-I1256</f>
        <v/>
      </c>
      <c r="J1257">
        <f>J1255-J1256</f>
        <v/>
      </c>
    </row>
    <row r="1259">
      <c r="A1259" t="inlineStr">
        <is>
          <t>Fair value changes</t>
        </is>
      </c>
      <c r="C1259" t="inlineStr">
        <is>
          <t>Million</t>
        </is>
      </c>
      <c r="D1259" t="inlineStr">
        <is>
          <t>QQQQ</t>
        </is>
      </c>
      <c r="F1259" t="n">
        <v>1113</v>
      </c>
      <c r="G1259" t="n">
        <v>70</v>
      </c>
      <c r="H1259" t="n">
        <v>389</v>
      </c>
      <c r="I1259" t="n">
        <v>594</v>
      </c>
      <c r="J1259" t="n">
        <v>2166</v>
      </c>
      <c r="K1259" t="n">
        <v>352</v>
      </c>
      <c r="L1259" t="n">
        <v>65</v>
      </c>
      <c r="M1259" t="n">
        <v>-59</v>
      </c>
      <c r="N1259" t="n">
        <v>-488</v>
      </c>
      <c r="O1259" t="n">
        <v>-130</v>
      </c>
      <c r="P1259" t="n">
        <v>-204</v>
      </c>
      <c r="Q1259" t="n">
        <v>213</v>
      </c>
      <c r="R1259" t="n">
        <v>132</v>
      </c>
      <c r="S1259" t="n">
        <v>280</v>
      </c>
      <c r="T1259" t="n">
        <v>421</v>
      </c>
      <c r="U1259" t="n">
        <v>572</v>
      </c>
      <c r="V1259" t="n">
        <v>833</v>
      </c>
      <c r="W1259" t="n">
        <v>132</v>
      </c>
      <c r="X1259" t="n">
        <v>257</v>
      </c>
      <c r="Y1259" t="n">
        <v>1794</v>
      </c>
      <c r="Z1259" t="n">
        <v>169</v>
      </c>
      <c r="AA1259" t="n">
        <v>-1398</v>
      </c>
      <c r="AB1259" t="n">
        <v>394</v>
      </c>
      <c r="AC1259" t="n">
        <v>4</v>
      </c>
      <c r="AD1259" t="n">
        <v>-831</v>
      </c>
      <c r="AE1259" t="n">
        <v>-414</v>
      </c>
      <c r="AF1259" t="n">
        <v>-1153</v>
      </c>
      <c r="AG1259" t="n">
        <v>-31</v>
      </c>
      <c r="AH1259" t="n">
        <v>175</v>
      </c>
      <c r="AI1259" t="n">
        <v>-1423</v>
      </c>
      <c r="AJ1259" t="n">
        <v>2094</v>
      </c>
      <c r="AK1259" t="n">
        <v>377</v>
      </c>
      <c r="AL1259" t="n">
        <v>700</v>
      </c>
      <c r="AM1259" t="n">
        <v>1980</v>
      </c>
      <c r="AN1259" t="n">
        <v>5151</v>
      </c>
      <c r="AO1259" t="n">
        <v>1780</v>
      </c>
      <c r="AP1259" t="n">
        <v>-397</v>
      </c>
      <c r="AQ1259" t="n">
        <v>-549</v>
      </c>
      <c r="AR1259" t="n">
        <v>-1811</v>
      </c>
      <c r="AS1259" t="n">
        <v>-977</v>
      </c>
      <c r="AT1259" t="n">
        <v>38</v>
      </c>
    </row>
    <row r="1260">
      <c r="A1260" t="inlineStr">
        <is>
          <t>Depreciation and amortization</t>
        </is>
      </c>
      <c r="C1260" t="inlineStr">
        <is>
          <t>Million</t>
        </is>
      </c>
      <c r="D1260" t="inlineStr">
        <is>
          <t>QQQQ</t>
        </is>
      </c>
      <c r="F1260" t="n">
        <v>-401</v>
      </c>
      <c r="G1260" t="n">
        <v>-428</v>
      </c>
      <c r="H1260" t="n">
        <v>-436</v>
      </c>
      <c r="I1260" t="n">
        <v>-430</v>
      </c>
      <c r="J1260" t="n">
        <v>-1695</v>
      </c>
      <c r="K1260" t="n">
        <v>-481</v>
      </c>
      <c r="L1260" t="n">
        <v>-516</v>
      </c>
      <c r="M1260" t="n">
        <v>-541</v>
      </c>
      <c r="N1260" t="n">
        <v>-482</v>
      </c>
      <c r="O1260" t="n">
        <v>-2020</v>
      </c>
      <c r="P1260" t="n">
        <v>-499</v>
      </c>
      <c r="Q1260" t="n">
        <v>-613</v>
      </c>
      <c r="R1260" t="n">
        <v>-643</v>
      </c>
      <c r="S1260" t="n">
        <v>-590</v>
      </c>
      <c r="T1260" t="n">
        <v>-2345</v>
      </c>
      <c r="U1260" t="n">
        <v>-670</v>
      </c>
      <c r="V1260" t="n">
        <v>-672</v>
      </c>
      <c r="W1260" t="n">
        <v>-833</v>
      </c>
      <c r="X1260" t="n">
        <v>-927</v>
      </c>
      <c r="Y1260" t="n">
        <v>-3102</v>
      </c>
      <c r="Z1260" t="n">
        <v>-1034</v>
      </c>
      <c r="AA1260" t="n">
        <v>-1234</v>
      </c>
      <c r="AB1260" t="n">
        <v>-1299</v>
      </c>
      <c r="AC1260" t="n">
        <v>-1309</v>
      </c>
      <c r="AD1260" t="n">
        <v>-4876</v>
      </c>
      <c r="AE1260" t="n">
        <v>-1409</v>
      </c>
      <c r="AF1260" t="n">
        <v>-1376</v>
      </c>
      <c r="AG1260" t="n">
        <v>-1470</v>
      </c>
      <c r="AH1260" t="n">
        <v>-1536</v>
      </c>
      <c r="AI1260" t="n">
        <v>-5791</v>
      </c>
      <c r="AJ1260" t="n">
        <v>-1510</v>
      </c>
      <c r="AK1260" t="n">
        <v>-1571</v>
      </c>
      <c r="AL1260" t="n">
        <v>-1617</v>
      </c>
      <c r="AM1260" t="n">
        <v>-1739</v>
      </c>
      <c r="AQ1260" t="n">
        <v>-1997</v>
      </c>
      <c r="AR1260" t="n">
        <v>-1989</v>
      </c>
      <c r="AS1260" t="n">
        <v>-7683</v>
      </c>
      <c r="AT1260" t="n">
        <v>-2188</v>
      </c>
    </row>
    <row r="1261">
      <c r="A1261" t="inlineStr">
        <is>
          <t>Income taxes</t>
        </is>
      </c>
      <c r="C1261" t="inlineStr">
        <is>
          <t>Million</t>
        </is>
      </c>
      <c r="D1261" t="inlineStr">
        <is>
          <t>QQQQ</t>
        </is>
      </c>
      <c r="F1261" t="n">
        <v>-201</v>
      </c>
      <c r="G1261" t="n">
        <v>368</v>
      </c>
      <c r="H1261" t="n">
        <v>-145</v>
      </c>
      <c r="I1261" t="n">
        <v>-218</v>
      </c>
      <c r="J1261" t="n">
        <v>-196</v>
      </c>
      <c r="K1261" t="n">
        <v>-202</v>
      </c>
      <c r="L1261" t="n">
        <v>-234</v>
      </c>
      <c r="M1261" t="n">
        <v>992</v>
      </c>
      <c r="N1261" t="n">
        <v>-211</v>
      </c>
      <c r="O1261" t="n">
        <v>345</v>
      </c>
      <c r="P1261" t="n">
        <v>-125</v>
      </c>
      <c r="Q1261" t="n">
        <v>-119</v>
      </c>
      <c r="R1261" t="n">
        <v>-259</v>
      </c>
      <c r="S1261" t="n">
        <v>-110</v>
      </c>
      <c r="T1261" t="n">
        <v>-613</v>
      </c>
      <c r="U1261" t="n">
        <v>-153</v>
      </c>
      <c r="V1261" t="n">
        <v>-339</v>
      </c>
      <c r="W1261" t="n">
        <v>-144</v>
      </c>
      <c r="X1261" t="n">
        <v>884</v>
      </c>
      <c r="Y1261" t="n">
        <v>248</v>
      </c>
      <c r="Z1261" t="n">
        <v>-236</v>
      </c>
      <c r="AA1261" t="n">
        <v>-239</v>
      </c>
      <c r="AB1261" t="n">
        <v>180</v>
      </c>
      <c r="AC1261" t="n">
        <v>-200</v>
      </c>
      <c r="AD1261" t="n">
        <v>-495</v>
      </c>
      <c r="AE1261" t="n">
        <v>-364</v>
      </c>
      <c r="AF1261" t="n">
        <v>-5</v>
      </c>
      <c r="AG1261" t="n">
        <v>-225</v>
      </c>
      <c r="AH1261" t="n">
        <v>-243</v>
      </c>
      <c r="AI1261" t="n">
        <v>-837</v>
      </c>
      <c r="AJ1261" t="n">
        <v>-544</v>
      </c>
      <c r="AK1261" t="n">
        <v>-547</v>
      </c>
      <c r="AL1261" t="n">
        <v>-717</v>
      </c>
      <c r="AM1261" t="n">
        <v>-516</v>
      </c>
      <c r="AN1261" t="n">
        <v>-2324</v>
      </c>
      <c r="AO1261" t="n">
        <v>-708</v>
      </c>
      <c r="AP1261" t="n">
        <v>-141</v>
      </c>
      <c r="AQ1261" t="n">
        <v>-525</v>
      </c>
      <c r="AR1261" t="n">
        <v>-95</v>
      </c>
      <c r="AS1261" t="n">
        <v>-1469</v>
      </c>
      <c r="AT1261" t="n">
        <v>-274</v>
      </c>
    </row>
    <row r="1262">
      <c r="A1262" t="inlineStr">
        <is>
          <t>Net Income/(loss)</t>
        </is>
      </c>
      <c r="C1262" t="inlineStr">
        <is>
          <t>Million</t>
        </is>
      </c>
      <c r="D1262" t="inlineStr">
        <is>
          <t>QQQQ</t>
        </is>
      </c>
      <c r="F1262" t="n">
        <v>1438</v>
      </c>
      <c r="G1262" t="n">
        <v>1199</v>
      </c>
      <c r="H1262" t="n">
        <v>845</v>
      </c>
      <c r="I1262" t="n">
        <v>1187</v>
      </c>
      <c r="J1262" t="n">
        <v>4669</v>
      </c>
      <c r="K1262" t="n">
        <v>636</v>
      </c>
      <c r="L1262" t="n">
        <v>584</v>
      </c>
      <c r="M1262" t="n">
        <v>2021</v>
      </c>
      <c r="N1262" t="n">
        <v>97</v>
      </c>
      <c r="O1262" t="n">
        <v>3338</v>
      </c>
      <c r="P1262" t="n">
        <v>518</v>
      </c>
      <c r="Q1262" t="n">
        <v>958</v>
      </c>
      <c r="R1262" t="n">
        <v>992</v>
      </c>
      <c r="S1262" t="n">
        <v>2083</v>
      </c>
      <c r="T1262" t="n">
        <v>4551</v>
      </c>
      <c r="U1262" t="n">
        <v>1855</v>
      </c>
      <c r="V1262" t="n">
        <v>1664</v>
      </c>
      <c r="W1262" t="n">
        <v>941</v>
      </c>
      <c r="X1262" t="n">
        <v>3028</v>
      </c>
      <c r="Y1262" t="n">
        <v>7488</v>
      </c>
      <c r="Z1262" t="n">
        <v>1256</v>
      </c>
      <c r="AA1262" t="n">
        <v>704</v>
      </c>
      <c r="AB1262" t="n">
        <v>1756</v>
      </c>
      <c r="AC1262" t="n">
        <v>1638</v>
      </c>
      <c r="AD1262" t="n">
        <v>5354</v>
      </c>
      <c r="AE1262" t="n">
        <v>-157</v>
      </c>
      <c r="AF1262" t="n">
        <v>-1493</v>
      </c>
      <c r="AG1262" t="n">
        <v>542</v>
      </c>
      <c r="AH1262" t="n">
        <v>1815</v>
      </c>
      <c r="AI1262" t="n">
        <v>707</v>
      </c>
      <c r="AJ1262" t="n">
        <v>3776</v>
      </c>
      <c r="AK1262" t="n">
        <v>2429</v>
      </c>
      <c r="AL1262" t="n">
        <v>2722</v>
      </c>
      <c r="AM1262" t="n">
        <v>3461</v>
      </c>
      <c r="AN1262" t="n">
        <v>12388</v>
      </c>
      <c r="AO1262" t="n">
        <v>2960</v>
      </c>
      <c r="AP1262" t="n">
        <v>1475</v>
      </c>
      <c r="AQ1262" t="n">
        <v>716</v>
      </c>
      <c r="AR1262" t="n">
        <v>44</v>
      </c>
      <c r="AS1262" t="n">
        <v>5195</v>
      </c>
      <c r="AT1262" t="n">
        <v>424</v>
      </c>
    </row>
    <row r="1263">
      <c r="A1263" t="inlineStr">
        <is>
          <t>Net Income/(loss)-c</t>
        </is>
      </c>
      <c r="F1263">
        <f>SUM(F1235:F1236,F1241:F1242,F1248:F1254,F1259:F1261)</f>
        <v/>
      </c>
      <c r="G1263">
        <f>SUM(G1235:G1236,G1241:G1242,G1248:G1254,G1259:G1261)</f>
        <v/>
      </c>
      <c r="H1263">
        <f>SUM(H1235:H1236,H1241:H1242,H1248:H1254,H1259:H1261)</f>
        <v/>
      </c>
      <c r="I1263">
        <f>SUM(I1235:I1236,I1241:I1242,I1248:I1254,I1259:I1261)</f>
        <v/>
      </c>
      <c r="J1263">
        <f>SUM(J1235:J1236,J1241:J1242,J1248:J1254,J1259:J1261)</f>
        <v/>
      </c>
      <c r="K1263">
        <f>SUM(K1235:K1236,K1241:K1242,K1248:K1254,K1259:K1261)</f>
        <v/>
      </c>
      <c r="L1263">
        <f>SUM(L1235:L1236,L1241:L1242,L1248:L1254,L1259:L1261)</f>
        <v/>
      </c>
      <c r="M1263">
        <f>SUM(M1235:M1236,M1241:M1242,M1248:M1254,M1259:M1261)</f>
        <v/>
      </c>
      <c r="N1263">
        <f>SUM(N1235:N1236,N1241:N1242,N1248:N1254,N1259:N1261)</f>
        <v/>
      </c>
      <c r="O1263">
        <f>SUM(O1235:O1236,O1241:O1242,O1248:O1254,O1259:O1261)</f>
        <v/>
      </c>
      <c r="P1263">
        <f>SUM(P1235:P1236,P1241:P1242,P1248:P1254,P1259:P1261)</f>
        <v/>
      </c>
      <c r="Q1263">
        <f>SUM(Q1235:Q1236,Q1241:Q1242,Q1248:Q1254,Q1259:Q1261)</f>
        <v/>
      </c>
      <c r="R1263">
        <f>SUM(R1235:R1236,R1241:R1242,R1248:R1254,R1259:R1261)</f>
        <v/>
      </c>
      <c r="S1263">
        <f>SUM(S1235:S1236,S1241:S1242,S1248:S1254,S1259:S1261)</f>
        <v/>
      </c>
      <c r="T1263">
        <f>SUM(T1235:T1236,T1241:T1242,T1248:T1254,T1259:T1261)</f>
        <v/>
      </c>
      <c r="U1263">
        <f>SUM(U1235:U1236,U1241:U1242,U1248:U1254,U1259:U1261)</f>
        <v/>
      </c>
      <c r="V1263">
        <f>SUM(V1235:V1236,V1241:V1242,V1248:V1254,V1259:V1261)</f>
        <v/>
      </c>
      <c r="W1263">
        <f>SUM(W1235:W1236,W1241:W1242,W1248:W1254,W1259:W1261)</f>
        <v/>
      </c>
      <c r="X1263">
        <f>SUM(X1235:X1236,X1241:X1242,X1248:X1254,X1259:X1261)</f>
        <v/>
      </c>
      <c r="Y1263">
        <f>SUM(Y1235:Y1236,Y1241:Y1242,Y1248:Y1254,Y1259:Y1261)</f>
        <v/>
      </c>
      <c r="Z1263">
        <f>SUM(Z1235:Z1236,Z1241:Z1242,Z1248:Z1254,Z1259:Z1261)</f>
        <v/>
      </c>
      <c r="AA1263">
        <f>SUM(AA1235:AA1236,AA1241:AA1242,AA1248:AA1254,AA1259:AA1261)</f>
        <v/>
      </c>
      <c r="AB1263">
        <f>SUM(AB1235:AB1236,AB1241:AB1242,AB1248:AB1254,AB1259:AB1261)</f>
        <v/>
      </c>
      <c r="AC1263">
        <f>SUM(AC1235:AC1236,AC1241:AC1242,AC1248:AC1254,AC1259:AC1261)</f>
        <v/>
      </c>
      <c r="AD1263">
        <f>SUM(AD1235:AD1236,AD1241:AD1242,AD1248:AD1254,AD1259:AD1261)</f>
        <v/>
      </c>
      <c r="AE1263">
        <f>SUM(AE1235:AE1236,AE1241:AE1242,AE1248:AE1254,AE1259:AE1261)</f>
        <v/>
      </c>
      <c r="AF1263">
        <f>SUM(AF1235:AF1236,AF1241:AF1242,AF1248:AF1254,AF1259:AF1261)</f>
        <v/>
      </c>
      <c r="AG1263">
        <f>SUM(AG1235:AG1236,AG1241:AG1242,AG1248:AG1254,AG1259:AG1261)</f>
        <v/>
      </c>
      <c r="AH1263">
        <f>SUM(AH1235:AH1236,AH1241:AH1242,AH1248:AH1254,AH1259:AH1261)</f>
        <v/>
      </c>
      <c r="AI1263">
        <f>SUM(AI1235:AI1236,AI1241:AI1242,AI1248:AI1254,AI1259:AI1261)</f>
        <v/>
      </c>
      <c r="AJ1263">
        <f>SUM(AJ1235:AJ1236,AJ1241:AJ1242,AJ1248:AJ1254,AJ1259:AJ1261)</f>
        <v/>
      </c>
      <c r="AK1263">
        <f>SUM(AK1235:AK1236,AK1241:AK1242,AK1248:AK1254,AK1259:AK1261)</f>
        <v/>
      </c>
      <c r="AL1263">
        <f>SUM(AL1235:AL1236,AL1241:AL1242,AL1248:AL1254,AL1259:AL1261)</f>
        <v/>
      </c>
      <c r="AM1263">
        <f>SUM(AM1235:AM1236,AM1241:AM1242,AM1248:AM1254,AM1259:AM1261)</f>
        <v/>
      </c>
      <c r="AN1263">
        <f>SUM(AN1235:AN1236,AN1241:AN1242,AN1248:AN1254,AN1259:AN1261)</f>
        <v/>
      </c>
      <c r="AO1263">
        <f>SUM(AO1235:AO1236,AO1241:AO1242,AO1248:AO1254,AO1259:AO1261)</f>
        <v/>
      </c>
      <c r="AP1263">
        <f>SUM(AP1235:AP1236,AP1241:AP1242,AP1248:AP1254,AP1259:AP1261)</f>
        <v/>
      </c>
      <c r="AQ1263">
        <f>SUM(AQ1235:AQ1236,AQ1241:AQ1242,AQ1248:AQ1254,AQ1259:AQ1261)</f>
        <v/>
      </c>
      <c r="AR1263">
        <f>SUM(AR1235:AR1236,AR1241:AR1242,AR1248:AR1254,AR1259:AR1261)</f>
        <v/>
      </c>
      <c r="AS1263">
        <f>SUM(AS1235:AS1236,AS1241:AS1242,AS1248:AS1254,AS1259:AS1261)</f>
        <v/>
      </c>
      <c r="AT1263">
        <f>SUM(AT1235:AT1236,AT1241:AT1242,AT1248:AT1254,AT1259:AT1261)</f>
        <v/>
      </c>
    </row>
    <row r="1264">
      <c r="A1264" t="inlineStr">
        <is>
          <t>Sum check</t>
        </is>
      </c>
      <c r="F1264">
        <f>F1262-F1263</f>
        <v/>
      </c>
      <c r="G1264">
        <f>G1262-G1263</f>
        <v/>
      </c>
      <c r="H1264">
        <f>H1262-H1263</f>
        <v/>
      </c>
      <c r="I1264">
        <f>I1262-I1263</f>
        <v/>
      </c>
      <c r="J1264">
        <f>J1262-J1263</f>
        <v/>
      </c>
      <c r="K1264">
        <f>K1262-K1263</f>
        <v/>
      </c>
      <c r="L1264">
        <f>L1262-L1263</f>
        <v/>
      </c>
      <c r="M1264">
        <f>M1262-M1263</f>
        <v/>
      </c>
      <c r="N1264">
        <f>N1262-N1263</f>
        <v/>
      </c>
      <c r="O1264">
        <f>O1262-O1263</f>
        <v/>
      </c>
      <c r="P1264">
        <f>P1262-P1263</f>
        <v/>
      </c>
      <c r="Q1264">
        <f>Q1262-Q1263</f>
        <v/>
      </c>
      <c r="R1264">
        <f>R1262-R1263</f>
        <v/>
      </c>
      <c r="S1264">
        <f>S1262-S1263</f>
        <v/>
      </c>
      <c r="T1264">
        <f>T1262-T1263</f>
        <v/>
      </c>
      <c r="U1264">
        <f>U1262-U1263</f>
        <v/>
      </c>
      <c r="V1264">
        <f>V1262-V1263</f>
        <v/>
      </c>
      <c r="W1264">
        <f>W1262-W1263</f>
        <v/>
      </c>
      <c r="X1264">
        <f>X1262-X1263</f>
        <v/>
      </c>
      <c r="Y1264">
        <f>Y1262-Y1263</f>
        <v/>
      </c>
      <c r="Z1264">
        <f>Z1262-Z1263</f>
        <v/>
      </c>
      <c r="AA1264">
        <f>AA1262-AA1263</f>
        <v/>
      </c>
      <c r="AB1264">
        <f>AB1262-AB1263</f>
        <v/>
      </c>
      <c r="AC1264">
        <f>AC1262-AC1263</f>
        <v/>
      </c>
      <c r="AD1264">
        <f>AD1262-AD1263</f>
        <v/>
      </c>
      <c r="AE1264">
        <f>AE1262-AE1263</f>
        <v/>
      </c>
      <c r="AF1264">
        <f>AF1262-AF1263</f>
        <v/>
      </c>
      <c r="AG1264">
        <f>AG1262-AG1263</f>
        <v/>
      </c>
      <c r="AH1264">
        <f>AH1262-AH1263</f>
        <v/>
      </c>
      <c r="AI1264">
        <f>AI1262-AI1263</f>
        <v/>
      </c>
      <c r="AJ1264">
        <f>AJ1262-AJ1263</f>
        <v/>
      </c>
      <c r="AK1264">
        <f>AK1262-AK1263</f>
        <v/>
      </c>
      <c r="AL1264">
        <f>AL1262-AL1263</f>
        <v/>
      </c>
      <c r="AM1264">
        <f>AM1262-AM1263</f>
        <v/>
      </c>
      <c r="AN1264">
        <f>AN1262-AN1263</f>
        <v/>
      </c>
      <c r="AO1264">
        <f>AO1262-AO1263</f>
        <v/>
      </c>
      <c r="AP1264">
        <f>AP1262-AP1263</f>
        <v/>
      </c>
      <c r="AQ1264">
        <f>AQ1262-AQ1263</f>
        <v/>
      </c>
      <c r="AR1264">
        <f>AR1262-AR1263</f>
        <v/>
      </c>
      <c r="AS1264">
        <f>AS1262-AS1263</f>
        <v/>
      </c>
      <c r="AT1264">
        <f>AT1262-AT1263</f>
        <v/>
      </c>
    </row>
    <row r="1266">
      <c r="A1266" t="inlineStr">
        <is>
          <t>Net income attributable to</t>
        </is>
      </c>
    </row>
    <row r="1267">
      <c r="A1267" t="inlineStr">
        <is>
          <t>Brookfiled shareholders</t>
        </is>
      </c>
      <c r="C1267" t="inlineStr">
        <is>
          <t>Million</t>
        </is>
      </c>
      <c r="D1267" t="inlineStr">
        <is>
          <t>QQQQ</t>
        </is>
      </c>
      <c r="F1267" t="n">
        <v>729</v>
      </c>
      <c r="G1267" t="n">
        <v>645</v>
      </c>
      <c r="H1267" t="n">
        <v>289</v>
      </c>
      <c r="I1267" t="n">
        <v>678</v>
      </c>
      <c r="J1267" t="n">
        <v>2341</v>
      </c>
      <c r="K1267" t="n">
        <v>257</v>
      </c>
      <c r="L1267" t="n">
        <v>185</v>
      </c>
      <c r="M1267" t="n">
        <v>1036</v>
      </c>
      <c r="N1267" t="n">
        <v>173</v>
      </c>
      <c r="O1267" t="n">
        <v>1651</v>
      </c>
      <c r="P1267" t="n">
        <v>-37</v>
      </c>
      <c r="Q1267" t="n">
        <v>225</v>
      </c>
      <c r="R1267" t="n">
        <v>228</v>
      </c>
      <c r="S1267" t="n">
        <v>1046</v>
      </c>
      <c r="T1267" t="n">
        <v>1462</v>
      </c>
      <c r="U1267" t="n">
        <v>857</v>
      </c>
      <c r="V1267" t="n">
        <v>680</v>
      </c>
      <c r="W1267" t="n">
        <v>163</v>
      </c>
      <c r="X1267" t="n">
        <v>1884</v>
      </c>
      <c r="Y1267" t="n">
        <v>3584</v>
      </c>
      <c r="Z1267" t="n">
        <v>615</v>
      </c>
      <c r="AA1267" t="n">
        <v>399</v>
      </c>
      <c r="AB1267" t="n">
        <v>947</v>
      </c>
      <c r="AC1267" t="n">
        <v>846</v>
      </c>
      <c r="AD1267" t="n">
        <v>2807</v>
      </c>
      <c r="AE1267" t="n">
        <v>-293</v>
      </c>
      <c r="AF1267" t="n">
        <v>-656</v>
      </c>
      <c r="AG1267" t="n">
        <v>172</v>
      </c>
      <c r="AH1267" t="n">
        <v>643</v>
      </c>
      <c r="AI1267" t="n">
        <v>-134</v>
      </c>
      <c r="AJ1267" t="n">
        <v>1235</v>
      </c>
      <c r="AK1267" t="n">
        <v>816</v>
      </c>
      <c r="AL1267" t="n">
        <v>797</v>
      </c>
      <c r="AM1267" t="n">
        <v>1118</v>
      </c>
      <c r="AN1267" t="n">
        <v>3966</v>
      </c>
      <c r="AO1267" t="n">
        <v>1359</v>
      </c>
      <c r="AP1267" t="n">
        <v>590</v>
      </c>
      <c r="AQ1267" t="n">
        <v>423</v>
      </c>
      <c r="AR1267" t="n">
        <v>-316</v>
      </c>
      <c r="AS1267" t="n">
        <v>2056</v>
      </c>
      <c r="AT1267" t="n">
        <v>120</v>
      </c>
    </row>
    <row r="1268">
      <c r="A1268" t="inlineStr">
        <is>
          <t>Non-controlling interests</t>
        </is>
      </c>
      <c r="C1268" t="inlineStr">
        <is>
          <t>Million</t>
        </is>
      </c>
      <c r="D1268" t="inlineStr">
        <is>
          <t>QQQQ</t>
        </is>
      </c>
      <c r="F1268" t="n">
        <v>709</v>
      </c>
      <c r="G1268" t="n">
        <v>554</v>
      </c>
      <c r="H1268" t="n">
        <v>556</v>
      </c>
      <c r="I1268" t="n">
        <v>509</v>
      </c>
      <c r="J1268" t="n">
        <v>2328</v>
      </c>
      <c r="K1268" t="n">
        <v>379</v>
      </c>
      <c r="L1268" t="n">
        <v>399</v>
      </c>
      <c r="M1268" t="n">
        <v>985</v>
      </c>
      <c r="N1268" t="n">
        <v>-76</v>
      </c>
      <c r="O1268" t="n">
        <v>1687</v>
      </c>
      <c r="P1268" t="n">
        <v>555</v>
      </c>
      <c r="Q1268" t="n">
        <v>733</v>
      </c>
      <c r="R1268" t="n">
        <v>764</v>
      </c>
      <c r="S1268" t="n">
        <v>1037</v>
      </c>
      <c r="T1268" t="n">
        <v>3089</v>
      </c>
      <c r="U1268" t="n">
        <v>998</v>
      </c>
      <c r="V1268" t="n">
        <v>984</v>
      </c>
      <c r="W1268" t="n">
        <v>778</v>
      </c>
      <c r="X1268" t="n">
        <v>1144</v>
      </c>
      <c r="Y1268" t="n">
        <v>3904</v>
      </c>
      <c r="Z1268" t="n">
        <v>641</v>
      </c>
      <c r="AA1268" t="n">
        <v>305</v>
      </c>
      <c r="AB1268" t="n">
        <v>809</v>
      </c>
      <c r="AC1268" t="n">
        <v>792</v>
      </c>
      <c r="AD1268" t="n">
        <v>2547</v>
      </c>
      <c r="AE1268" t="n">
        <v>136</v>
      </c>
      <c r="AF1268" t="n">
        <v>-837</v>
      </c>
      <c r="AG1268" t="n">
        <v>370</v>
      </c>
      <c r="AH1268" t="n">
        <v>1172</v>
      </c>
      <c r="AI1268" t="n">
        <v>841</v>
      </c>
      <c r="AJ1268" t="n">
        <v>2541</v>
      </c>
      <c r="AK1268" t="n">
        <v>1613</v>
      </c>
      <c r="AL1268" t="n">
        <v>1925</v>
      </c>
      <c r="AM1268" t="n">
        <v>2343</v>
      </c>
      <c r="AN1268" t="n">
        <v>8422</v>
      </c>
      <c r="AO1268" t="n">
        <v>1601</v>
      </c>
      <c r="AP1268" t="n">
        <v>885</v>
      </c>
      <c r="AQ1268" t="n">
        <v>293</v>
      </c>
      <c r="AR1268" t="n">
        <v>360</v>
      </c>
      <c r="AS1268" t="n">
        <v>3139</v>
      </c>
      <c r="AT1268" t="n">
        <v>304</v>
      </c>
    </row>
    <row r="1269">
      <c r="A1269" t="inlineStr">
        <is>
          <t>Total</t>
        </is>
      </c>
      <c r="C1269" t="inlineStr">
        <is>
          <t>Million</t>
        </is>
      </c>
      <c r="D1269" t="inlineStr">
        <is>
          <t>QQQQ</t>
        </is>
      </c>
      <c r="F1269" t="n">
        <v>1438</v>
      </c>
      <c r="G1269" t="n">
        <v>1199</v>
      </c>
      <c r="H1269" t="n">
        <v>845</v>
      </c>
      <c r="I1269" t="n">
        <v>1187</v>
      </c>
      <c r="J1269" t="n">
        <v>4669</v>
      </c>
      <c r="K1269" t="n">
        <v>636</v>
      </c>
      <c r="L1269" t="n">
        <v>584</v>
      </c>
      <c r="M1269" t="n">
        <v>2021</v>
      </c>
      <c r="N1269" t="n">
        <v>97</v>
      </c>
      <c r="O1269" t="n">
        <v>3338</v>
      </c>
      <c r="P1269" t="n">
        <v>518</v>
      </c>
      <c r="Q1269" t="n">
        <v>958</v>
      </c>
      <c r="R1269" t="n">
        <v>992</v>
      </c>
      <c r="S1269" t="n">
        <v>2083</v>
      </c>
      <c r="T1269" t="n">
        <v>4551</v>
      </c>
      <c r="U1269" t="n">
        <v>1855</v>
      </c>
      <c r="V1269" t="n">
        <v>1664</v>
      </c>
      <c r="W1269" t="n">
        <v>941</v>
      </c>
      <c r="X1269" t="n">
        <v>3028</v>
      </c>
      <c r="Y1269" t="n">
        <v>7488</v>
      </c>
      <c r="Z1269" t="n">
        <v>1256</v>
      </c>
      <c r="AA1269" t="n">
        <v>704</v>
      </c>
      <c r="AB1269" t="n">
        <v>1756</v>
      </c>
      <c r="AC1269" t="n">
        <v>1638</v>
      </c>
      <c r="AD1269" t="n">
        <v>5354</v>
      </c>
      <c r="AE1269" t="n">
        <v>-157</v>
      </c>
      <c r="AF1269" t="n">
        <v>-1493</v>
      </c>
      <c r="AG1269" t="n">
        <v>542</v>
      </c>
      <c r="AH1269" t="n">
        <v>1815</v>
      </c>
      <c r="AI1269" t="n">
        <v>707</v>
      </c>
      <c r="AJ1269" t="n">
        <v>3776</v>
      </c>
      <c r="AK1269" t="n">
        <v>2429</v>
      </c>
      <c r="AL1269" t="n">
        <v>2722</v>
      </c>
      <c r="AM1269" t="n">
        <v>3461</v>
      </c>
      <c r="AN1269" t="n">
        <v>12388</v>
      </c>
      <c r="AO1269" t="n">
        <v>2960</v>
      </c>
      <c r="AP1269" t="n">
        <v>1475</v>
      </c>
      <c r="AQ1269" t="n">
        <v>716</v>
      </c>
      <c r="AR1269" t="n">
        <v>44</v>
      </c>
      <c r="AS1269" t="n">
        <v>5195</v>
      </c>
      <c r="AT1269" t="n">
        <v>424</v>
      </c>
    </row>
    <row r="1270">
      <c r="A1270" t="inlineStr">
        <is>
          <t>Total-c</t>
        </is>
      </c>
      <c r="F1270">
        <f>SUM(F1267:F1268)</f>
        <v/>
      </c>
      <c r="G1270">
        <f>SUM(G1267:G1268)</f>
        <v/>
      </c>
      <c r="H1270">
        <f>SUM(H1267:H1268)</f>
        <v/>
      </c>
      <c r="I1270">
        <f>SUM(I1267:I1268)</f>
        <v/>
      </c>
      <c r="J1270">
        <f>SUM(J1267:J1268)</f>
        <v/>
      </c>
      <c r="K1270">
        <f>SUM(K1267:K1268)</f>
        <v/>
      </c>
      <c r="L1270">
        <f>SUM(L1267:L1268)</f>
        <v/>
      </c>
      <c r="M1270">
        <f>SUM(M1267:M1268)</f>
        <v/>
      </c>
      <c r="N1270">
        <f>SUM(N1267:N1268)</f>
        <v/>
      </c>
      <c r="O1270">
        <f>SUM(O1267:O1268)</f>
        <v/>
      </c>
      <c r="P1270">
        <f>SUM(P1267:P1268)</f>
        <v/>
      </c>
      <c r="Q1270">
        <f>SUM(Q1267:Q1268)</f>
        <v/>
      </c>
      <c r="R1270">
        <f>SUM(R1267:R1268)</f>
        <v/>
      </c>
      <c r="S1270">
        <f>SUM(S1267:S1268)</f>
        <v/>
      </c>
      <c r="T1270">
        <f>SUM(T1267:T1268)</f>
        <v/>
      </c>
      <c r="U1270">
        <f>SUM(U1267:U1268)</f>
        <v/>
      </c>
      <c r="V1270">
        <f>SUM(V1267:V1268)</f>
        <v/>
      </c>
      <c r="W1270">
        <f>SUM(W1267:W1268)</f>
        <v/>
      </c>
      <c r="X1270">
        <f>SUM(X1267:X1268)</f>
        <v/>
      </c>
      <c r="Y1270">
        <f>SUM(Y1267:Y1268)</f>
        <v/>
      </c>
      <c r="Z1270">
        <f>SUM(Z1267:Z1268)</f>
        <v/>
      </c>
      <c r="AA1270">
        <f>SUM(AA1267:AA1268)</f>
        <v/>
      </c>
      <c r="AB1270">
        <f>SUM(AB1267:AB1268)</f>
        <v/>
      </c>
      <c r="AC1270">
        <f>SUM(AC1267:AC1268)</f>
        <v/>
      </c>
      <c r="AD1270">
        <f>SUM(AD1267:AD1268)</f>
        <v/>
      </c>
      <c r="AE1270">
        <f>SUM(AE1267:AE1268)</f>
        <v/>
      </c>
      <c r="AF1270">
        <f>SUM(AF1267:AF1268)</f>
        <v/>
      </c>
      <c r="AG1270">
        <f>SUM(AG1267:AG1268)</f>
        <v/>
      </c>
      <c r="AH1270">
        <f>SUM(AH1267:AH1268)</f>
        <v/>
      </c>
      <c r="AI1270">
        <f>SUM(AI1267:AI1268)</f>
        <v/>
      </c>
      <c r="AJ1270">
        <f>SUM(AJ1267:AJ1268)</f>
        <v/>
      </c>
      <c r="AK1270">
        <f>SUM(AK1267:AK1268)</f>
        <v/>
      </c>
      <c r="AL1270">
        <f>SUM(AL1267:AL1268)</f>
        <v/>
      </c>
      <c r="AM1270">
        <f>SUM(AM1267:AM1268)</f>
        <v/>
      </c>
      <c r="AN1270">
        <f>SUM(AN1267:AN1268)</f>
        <v/>
      </c>
      <c r="AO1270">
        <f>SUM(AO1267:AO1268)</f>
        <v/>
      </c>
      <c r="AP1270">
        <f>SUM(AP1267:AP1268)</f>
        <v/>
      </c>
      <c r="AQ1270">
        <f>SUM(AQ1267:AQ1268)</f>
        <v/>
      </c>
      <c r="AR1270">
        <f>SUM(AR1267:AR1268)</f>
        <v/>
      </c>
      <c r="AS1270">
        <f>SUM(AS1267:AS1268)</f>
        <v/>
      </c>
      <c r="AT1270">
        <f>SUM(AT1267:AT1268)</f>
        <v/>
      </c>
    </row>
    <row r="1271">
      <c r="A1271" t="inlineStr">
        <is>
          <t>Sum check</t>
        </is>
      </c>
      <c r="F1271">
        <f>F1269-F1270</f>
        <v/>
      </c>
      <c r="G1271">
        <f>G1269-G1270</f>
        <v/>
      </c>
      <c r="H1271">
        <f>H1269-H1270</f>
        <v/>
      </c>
      <c r="I1271">
        <f>I1269-I1270</f>
        <v/>
      </c>
      <c r="J1271">
        <f>J1269-J1270</f>
        <v/>
      </c>
      <c r="K1271">
        <f>K1269-K1270</f>
        <v/>
      </c>
      <c r="L1271">
        <f>L1269-L1270</f>
        <v/>
      </c>
      <c r="M1271">
        <f>M1269-M1270</f>
        <v/>
      </c>
      <c r="N1271">
        <f>N1269-N1270</f>
        <v/>
      </c>
      <c r="O1271">
        <f>O1269-O1270</f>
        <v/>
      </c>
      <c r="P1271">
        <f>P1269-P1270</f>
        <v/>
      </c>
      <c r="Q1271">
        <f>Q1269-Q1270</f>
        <v/>
      </c>
      <c r="R1271">
        <f>R1269-R1270</f>
        <v/>
      </c>
      <c r="S1271">
        <f>S1269-S1270</f>
        <v/>
      </c>
      <c r="T1271">
        <f>T1269-T1270</f>
        <v/>
      </c>
      <c r="U1271">
        <f>U1269-U1270</f>
        <v/>
      </c>
      <c r="V1271">
        <f>V1269-V1270</f>
        <v/>
      </c>
      <c r="W1271">
        <f>W1269-W1270</f>
        <v/>
      </c>
      <c r="X1271">
        <f>X1269-X1270</f>
        <v/>
      </c>
      <c r="Y1271">
        <f>Y1269-Y1270</f>
        <v/>
      </c>
      <c r="Z1271">
        <f>Z1269-Z1270</f>
        <v/>
      </c>
      <c r="AA1271">
        <f>AA1269-AA1270</f>
        <v/>
      </c>
      <c r="AB1271">
        <f>AB1269-AB1270</f>
        <v/>
      </c>
      <c r="AC1271">
        <f>AC1269-AC1270</f>
        <v/>
      </c>
      <c r="AD1271">
        <f>AD1269-AD1270</f>
        <v/>
      </c>
      <c r="AE1271">
        <f>AE1269-AE1270</f>
        <v/>
      </c>
      <c r="AF1271">
        <f>AF1269-AF1270</f>
        <v/>
      </c>
      <c r="AG1271">
        <f>AG1269-AG1270</f>
        <v/>
      </c>
      <c r="AH1271">
        <f>AH1269-AH1270</f>
        <v/>
      </c>
      <c r="AI1271">
        <f>AI1269-AI1270</f>
        <v/>
      </c>
      <c r="AJ1271">
        <f>AJ1269-AJ1270</f>
        <v/>
      </c>
      <c r="AK1271">
        <f>AK1269-AK1270</f>
        <v/>
      </c>
      <c r="AL1271">
        <f>AL1269-AL1270</f>
        <v/>
      </c>
      <c r="AM1271">
        <f>AM1269-AM1270</f>
        <v/>
      </c>
      <c r="AN1271">
        <f>AN1269-AN1270</f>
        <v/>
      </c>
      <c r="AO1271">
        <f>AO1269-AO1270</f>
        <v/>
      </c>
      <c r="AP1271">
        <f>AP1269-AP1270</f>
        <v/>
      </c>
      <c r="AQ1271">
        <f>AQ1269-AQ1270</f>
        <v/>
      </c>
      <c r="AR1271">
        <f>AR1269-AR1270</f>
        <v/>
      </c>
      <c r="AS1271">
        <f>AS1269-AS1270</f>
        <v/>
      </c>
      <c r="AT1271">
        <f>AT1269-AT1270</f>
        <v/>
      </c>
    </row>
    <row r="1273">
      <c r="A1273" t="inlineStr">
        <is>
          <t>Net income per share</t>
        </is>
      </c>
    </row>
    <row r="1274">
      <c r="A1274" t="inlineStr">
        <is>
          <t>Diluted</t>
        </is>
      </c>
      <c r="C1274" t="inlineStr">
        <is>
          <t>Dollar</t>
        </is>
      </c>
      <c r="D1274" t="inlineStr">
        <is>
          <t>QQQQ</t>
        </is>
      </c>
      <c r="F1274" t="n">
        <v>0.73</v>
      </c>
      <c r="G1274" t="n">
        <v>0.62</v>
      </c>
      <c r="H1274" t="n">
        <v>0.26</v>
      </c>
      <c r="I1274" t="n">
        <v>0.66</v>
      </c>
      <c r="J1274" t="n">
        <v>2.26</v>
      </c>
      <c r="K1274" t="n">
        <v>0.23</v>
      </c>
      <c r="L1274" t="n">
        <v>0.15</v>
      </c>
      <c r="M1274" t="n">
        <v>1.03</v>
      </c>
      <c r="N1274" t="n">
        <v>0.14</v>
      </c>
      <c r="O1274" t="n">
        <v>1.55</v>
      </c>
      <c r="P1274" t="n">
        <v>-0.8</v>
      </c>
      <c r="Q1274" t="n">
        <v>0.19</v>
      </c>
      <c r="R1274" t="n">
        <v>0.2</v>
      </c>
      <c r="S1274" t="n">
        <v>1.02</v>
      </c>
      <c r="T1274" t="n">
        <v>1.34</v>
      </c>
      <c r="U1274" t="n">
        <v>0.84</v>
      </c>
      <c r="V1274" t="n">
        <v>0.62</v>
      </c>
      <c r="W1274" t="n">
        <v>0.11</v>
      </c>
      <c r="X1274" t="n">
        <v>1.87</v>
      </c>
      <c r="Y1274" t="n">
        <v>3.4</v>
      </c>
      <c r="Z1274" t="n">
        <v>0.58</v>
      </c>
      <c r="AA1274" t="n">
        <v>0.36</v>
      </c>
      <c r="AB1274" t="n">
        <v>0.91</v>
      </c>
      <c r="AC1274" t="n">
        <v>0.74</v>
      </c>
      <c r="AD1274" t="n">
        <v>2.6</v>
      </c>
      <c r="AE1274" t="n">
        <v>-0.2</v>
      </c>
      <c r="AF1274" t="n">
        <v>-0.43</v>
      </c>
      <c r="AG1274" t="n">
        <v>0.1</v>
      </c>
      <c r="AH1274" t="n">
        <v>0.4</v>
      </c>
      <c r="AI1274" t="n">
        <v>-0.12</v>
      </c>
      <c r="AJ1274" t="n">
        <v>0.77</v>
      </c>
      <c r="AK1274" t="n">
        <v>0.49</v>
      </c>
      <c r="AL1274" t="n">
        <v>0.47</v>
      </c>
      <c r="AM1274" t="n">
        <v>0.66</v>
      </c>
      <c r="AN1274" t="n">
        <v>2.39</v>
      </c>
      <c r="AO1274" t="n">
        <v>0.8100000000000001</v>
      </c>
      <c r="AP1274" t="n">
        <v>0.34</v>
      </c>
      <c r="AQ1274" t="n">
        <v>0.24</v>
      </c>
      <c r="AR1274" t="n">
        <v>-0.23</v>
      </c>
      <c r="AS1274" t="n">
        <v>1.19</v>
      </c>
      <c r="AT1274" t="n">
        <v>0.05</v>
      </c>
    </row>
    <row r="1275">
      <c r="A1275" t="inlineStr">
        <is>
          <t>Basic</t>
        </is>
      </c>
      <c r="C1275" t="inlineStr">
        <is>
          <t>Dollar</t>
        </is>
      </c>
      <c r="D1275" t="inlineStr">
        <is>
          <t>QQQQ</t>
        </is>
      </c>
      <c r="F1275" t="n">
        <v>0.75</v>
      </c>
      <c r="G1275" t="n">
        <v>0.64</v>
      </c>
      <c r="H1275" t="n">
        <v>0.27</v>
      </c>
      <c r="I1275" t="n">
        <v>0.67</v>
      </c>
      <c r="J1275" t="n">
        <v>2.32</v>
      </c>
      <c r="K1275" t="n">
        <v>0.23</v>
      </c>
      <c r="L1275" t="n">
        <v>0.16</v>
      </c>
      <c r="M1275" t="n">
        <v>1.05</v>
      </c>
      <c r="N1275" t="n">
        <v>0.15</v>
      </c>
      <c r="O1275" t="n">
        <v>1.58</v>
      </c>
      <c r="P1275" t="n">
        <v>-0.8</v>
      </c>
      <c r="Q1275" t="n">
        <v>0.2</v>
      </c>
      <c r="R1275" t="n">
        <v>0.2</v>
      </c>
      <c r="S1275" t="n">
        <v>1.05</v>
      </c>
      <c r="T1275" t="n">
        <v>1.37</v>
      </c>
      <c r="U1275" t="n">
        <v>0.85</v>
      </c>
      <c r="V1275" t="n">
        <v>0.64</v>
      </c>
      <c r="W1275" t="n">
        <v>0.11</v>
      </c>
      <c r="X1275" t="n">
        <v>1.91</v>
      </c>
      <c r="Y1275" t="n">
        <v>3.47</v>
      </c>
      <c r="Z1275" t="n">
        <v>0.59</v>
      </c>
      <c r="AA1275" t="n">
        <v>0.37</v>
      </c>
      <c r="AB1275" t="n">
        <v>0.93</v>
      </c>
      <c r="AC1275" t="n">
        <v>0.76</v>
      </c>
      <c r="AD1275" t="n">
        <v>2.66</v>
      </c>
      <c r="AE1275" t="n">
        <v>-0.2</v>
      </c>
      <c r="AF1275" t="n">
        <v>-0.43</v>
      </c>
      <c r="AG1275" t="n">
        <v>0.1</v>
      </c>
      <c r="AH1275" t="n">
        <v>0.41</v>
      </c>
      <c r="AI1275" t="n">
        <v>-0.12</v>
      </c>
      <c r="AJ1275" t="n">
        <v>0.79</v>
      </c>
      <c r="AK1275" t="n">
        <v>0.51</v>
      </c>
      <c r="AL1275" t="n">
        <v>0.49</v>
      </c>
      <c r="AM1275" t="n">
        <v>0.6899999999999999</v>
      </c>
      <c r="AN1275" t="n">
        <v>2.47</v>
      </c>
      <c r="AO1275" t="n">
        <v>0.84</v>
      </c>
      <c r="AP1275" t="n">
        <v>0.35</v>
      </c>
      <c r="AQ1275" t="n">
        <v>0.25</v>
      </c>
      <c r="AR1275" t="n">
        <v>-0.23</v>
      </c>
      <c r="AS1275" t="n">
        <v>1.22</v>
      </c>
      <c r="AT1275" t="n">
        <v>0.05</v>
      </c>
    </row>
    <row r="1277">
      <c r="A1277" t="inlineStr">
        <is>
          <t>Earnings per share</t>
        </is>
      </c>
    </row>
    <row r="1278">
      <c r="A1278" t="inlineStr">
        <is>
          <t>Net income (loss)</t>
        </is>
      </c>
      <c r="C1278" t="inlineStr">
        <is>
          <t>Million</t>
        </is>
      </c>
      <c r="D1278" t="inlineStr">
        <is>
          <t>QQQQ</t>
        </is>
      </c>
      <c r="K1278" t="n">
        <v>636</v>
      </c>
      <c r="L1278" t="n">
        <v>584</v>
      </c>
      <c r="M1278" t="n">
        <v>2021</v>
      </c>
      <c r="N1278" t="n">
        <v>97</v>
      </c>
      <c r="O1278" t="n">
        <v>3338</v>
      </c>
      <c r="P1278" t="n">
        <v>518</v>
      </c>
      <c r="Q1278" t="n">
        <v>958</v>
      </c>
      <c r="R1278" t="n">
        <v>992</v>
      </c>
      <c r="S1278" t="n">
        <v>2083</v>
      </c>
      <c r="T1278" t="n">
        <v>4551</v>
      </c>
      <c r="U1278" t="n">
        <v>1855</v>
      </c>
      <c r="V1278" t="n">
        <v>1664</v>
      </c>
      <c r="W1278" t="n">
        <v>941</v>
      </c>
      <c r="X1278" t="n">
        <v>3028</v>
      </c>
      <c r="Y1278" t="n">
        <v>7488</v>
      </c>
      <c r="Z1278" t="n">
        <v>1256</v>
      </c>
      <c r="AA1278" t="n">
        <v>704</v>
      </c>
      <c r="AB1278" t="n">
        <v>1756</v>
      </c>
      <c r="AC1278" t="n">
        <v>1638</v>
      </c>
      <c r="AD1278" t="n">
        <v>5354</v>
      </c>
      <c r="AE1278" t="n">
        <v>-157</v>
      </c>
      <c r="AF1278" t="n">
        <v>-1493</v>
      </c>
      <c r="AG1278" t="n">
        <v>542</v>
      </c>
      <c r="AH1278" t="n">
        <v>1815</v>
      </c>
      <c r="AI1278" t="n">
        <v>707</v>
      </c>
      <c r="AJ1278" t="n">
        <v>3776</v>
      </c>
      <c r="AK1278" t="n">
        <v>2429</v>
      </c>
      <c r="AL1278" t="n">
        <v>2722</v>
      </c>
      <c r="AM1278" t="n">
        <v>3461</v>
      </c>
      <c r="AN1278" t="n">
        <v>12388</v>
      </c>
      <c r="AO1278" t="n">
        <v>2960</v>
      </c>
      <c r="AP1278" t="n">
        <v>1475</v>
      </c>
      <c r="AQ1278" t="n">
        <v>716</v>
      </c>
      <c r="AR1278" t="n">
        <v>44</v>
      </c>
      <c r="AS1278" t="n">
        <v>5195</v>
      </c>
      <c r="AT1278" t="n">
        <v>424</v>
      </c>
    </row>
    <row r="1279">
      <c r="A1279" t="inlineStr">
        <is>
          <t>Link check</t>
        </is>
      </c>
      <c r="K1279">
        <f>K1278-K1269</f>
        <v/>
      </c>
      <c r="L1279">
        <f>L1278-L1269</f>
        <v/>
      </c>
      <c r="M1279">
        <f>M1278-M1269</f>
        <v/>
      </c>
      <c r="N1279">
        <f>N1278-N1269</f>
        <v/>
      </c>
      <c r="O1279">
        <f>O1278-O1269</f>
        <v/>
      </c>
      <c r="P1279">
        <f>P1278-P1269</f>
        <v/>
      </c>
      <c r="Q1279">
        <f>Q1278-Q1269</f>
        <v/>
      </c>
      <c r="R1279">
        <f>R1278-R1269</f>
        <v/>
      </c>
      <c r="S1279">
        <f>S1278-S1269</f>
        <v/>
      </c>
      <c r="T1279">
        <f>T1278-T1269</f>
        <v/>
      </c>
      <c r="U1279">
        <f>U1278-U1269</f>
        <v/>
      </c>
      <c r="V1279">
        <f>V1278-V1269</f>
        <v/>
      </c>
      <c r="W1279">
        <f>W1278-W1269</f>
        <v/>
      </c>
      <c r="X1279">
        <f>X1278-X1269</f>
        <v/>
      </c>
      <c r="Y1279">
        <f>Y1278-Y1269</f>
        <v/>
      </c>
      <c r="Z1279">
        <f>Z1278-Z1269</f>
        <v/>
      </c>
      <c r="AA1279">
        <f>AA1278-AA1269</f>
        <v/>
      </c>
      <c r="AB1279">
        <f>AB1278-AB1269</f>
        <v/>
      </c>
      <c r="AC1279">
        <f>AC1278-AC1269</f>
        <v/>
      </c>
      <c r="AD1279">
        <f>AD1278-AD1269</f>
        <v/>
      </c>
      <c r="AE1279">
        <f>AE1278-AE1269</f>
        <v/>
      </c>
      <c r="AF1279">
        <f>AF1278-AF1269</f>
        <v/>
      </c>
      <c r="AG1279">
        <f>AG1278-AG1269</f>
        <v/>
      </c>
      <c r="AH1279">
        <f>AH1278-AH1269</f>
        <v/>
      </c>
      <c r="AI1279">
        <f>AI1278-AI1269</f>
        <v/>
      </c>
      <c r="AJ1279">
        <f>AJ1278-AJ1269</f>
        <v/>
      </c>
      <c r="AK1279">
        <f>AK1278-AK1269</f>
        <v/>
      </c>
      <c r="AL1279">
        <f>AL1278-AL1269</f>
        <v/>
      </c>
      <c r="AM1279">
        <f>AM1278-AM1269</f>
        <v/>
      </c>
      <c r="AN1279">
        <f>AN1278-AN1269</f>
        <v/>
      </c>
      <c r="AO1279">
        <f>AO1278-AO1269</f>
        <v/>
      </c>
      <c r="AP1279">
        <f>AP1278-AP1269</f>
        <v/>
      </c>
      <c r="AQ1279">
        <f>AQ1278-AQ1269</f>
        <v/>
      </c>
      <c r="AR1279">
        <f>AR1278-AR1269</f>
        <v/>
      </c>
      <c r="AS1279">
        <f>AS1278-AS1269</f>
        <v/>
      </c>
      <c r="AT1279">
        <f>AT1278-AT1269</f>
        <v/>
      </c>
    </row>
    <row r="1280">
      <c r="A1280" t="inlineStr">
        <is>
          <t>Non-controlling interests</t>
        </is>
      </c>
      <c r="C1280" t="inlineStr">
        <is>
          <t>Million</t>
        </is>
      </c>
      <c r="D1280" t="inlineStr">
        <is>
          <t>QQQQ</t>
        </is>
      </c>
      <c r="K1280" t="n">
        <v>-379</v>
      </c>
      <c r="L1280" t="n">
        <v>-399</v>
      </c>
      <c r="M1280" t="n">
        <v>-985</v>
      </c>
      <c r="N1280" t="n">
        <v>76</v>
      </c>
      <c r="O1280" t="n">
        <v>-1687</v>
      </c>
      <c r="P1280" t="n">
        <v>-555</v>
      </c>
      <c r="Q1280" t="n">
        <v>-733</v>
      </c>
      <c r="R1280" t="n">
        <v>-764</v>
      </c>
      <c r="S1280" t="n">
        <v>-1037</v>
      </c>
      <c r="T1280" t="n">
        <v>-3089</v>
      </c>
      <c r="U1280" t="n">
        <v>-998</v>
      </c>
      <c r="V1280" t="n">
        <v>-984</v>
      </c>
      <c r="W1280" t="n">
        <v>-778</v>
      </c>
      <c r="X1280" t="n">
        <v>-1144</v>
      </c>
      <c r="Y1280" t="n">
        <v>-3904</v>
      </c>
      <c r="Z1280" t="n">
        <v>-641</v>
      </c>
      <c r="AA1280" t="n">
        <v>-305</v>
      </c>
      <c r="AB1280" t="n">
        <v>-809</v>
      </c>
      <c r="AC1280" t="n">
        <v>-792</v>
      </c>
      <c r="AD1280" t="n">
        <v>-2547</v>
      </c>
      <c r="AE1280" t="n">
        <v>-136</v>
      </c>
      <c r="AF1280" t="n">
        <v>837</v>
      </c>
      <c r="AG1280" t="n">
        <v>-370</v>
      </c>
      <c r="AH1280" t="n">
        <v>-1172</v>
      </c>
      <c r="AI1280" t="n">
        <v>-841</v>
      </c>
      <c r="AJ1280" t="n">
        <v>-2541</v>
      </c>
      <c r="AK1280" t="n">
        <v>-1613</v>
      </c>
      <c r="AL1280" t="n">
        <v>-1925</v>
      </c>
      <c r="AM1280" t="n">
        <v>-2343</v>
      </c>
      <c r="AN1280" t="n">
        <v>-8422</v>
      </c>
      <c r="AO1280" t="n">
        <v>-1601</v>
      </c>
      <c r="AP1280" t="n">
        <v>-885</v>
      </c>
      <c r="AQ1280" t="n">
        <v>-293</v>
      </c>
      <c r="AR1280" t="n">
        <v>-360</v>
      </c>
      <c r="AS1280" t="n">
        <v>-3139</v>
      </c>
      <c r="AT1280" t="n">
        <v>-304</v>
      </c>
    </row>
    <row r="1281">
      <c r="A1281" t="inlineStr">
        <is>
          <t>Net income (loss) attributable to shareholders</t>
        </is>
      </c>
      <c r="C1281" t="inlineStr">
        <is>
          <t>Million</t>
        </is>
      </c>
      <c r="D1281" t="inlineStr">
        <is>
          <t>QQQQ</t>
        </is>
      </c>
      <c r="F1281" t="n">
        <v>729</v>
      </c>
      <c r="G1281" t="n">
        <v>645</v>
      </c>
      <c r="H1281" t="n">
        <v>289</v>
      </c>
      <c r="I1281" t="n">
        <v>678</v>
      </c>
      <c r="J1281" t="n">
        <v>2341</v>
      </c>
      <c r="K1281" t="n">
        <v>257</v>
      </c>
      <c r="L1281" t="n">
        <v>185</v>
      </c>
      <c r="M1281" t="n">
        <v>1036</v>
      </c>
      <c r="N1281" t="n">
        <v>173</v>
      </c>
      <c r="O1281" t="n">
        <v>1651</v>
      </c>
      <c r="P1281" t="n">
        <v>-37</v>
      </c>
      <c r="Q1281" t="n">
        <v>225</v>
      </c>
      <c r="R1281" t="n">
        <v>228</v>
      </c>
      <c r="S1281" t="n">
        <v>1046</v>
      </c>
      <c r="T1281" t="n">
        <v>1462</v>
      </c>
      <c r="U1281" t="n">
        <v>857</v>
      </c>
      <c r="V1281" t="n">
        <v>680</v>
      </c>
      <c r="W1281" t="n">
        <v>163</v>
      </c>
      <c r="X1281" t="n">
        <v>1884</v>
      </c>
      <c r="Y1281" t="n">
        <v>3584</v>
      </c>
      <c r="Z1281" t="n">
        <v>615</v>
      </c>
      <c r="AA1281" t="n">
        <v>399</v>
      </c>
      <c r="AB1281" t="n">
        <v>947</v>
      </c>
      <c r="AC1281" t="n">
        <v>846</v>
      </c>
      <c r="AD1281" t="n">
        <v>2807</v>
      </c>
      <c r="AE1281" t="n">
        <v>-293</v>
      </c>
      <c r="AF1281" t="n">
        <v>-656</v>
      </c>
      <c r="AG1281" t="n">
        <v>172</v>
      </c>
      <c r="AH1281" t="n">
        <v>643</v>
      </c>
      <c r="AI1281" t="n">
        <v>-134</v>
      </c>
      <c r="AJ1281" t="n">
        <v>1235</v>
      </c>
      <c r="AK1281" t="n">
        <v>816</v>
      </c>
      <c r="AL1281" t="n">
        <v>797</v>
      </c>
      <c r="AM1281" t="n">
        <v>1118</v>
      </c>
      <c r="AN1281" t="n">
        <v>3966</v>
      </c>
      <c r="AO1281" t="n">
        <v>1359</v>
      </c>
      <c r="AP1281" t="n">
        <v>590</v>
      </c>
      <c r="AQ1281" t="n">
        <v>423</v>
      </c>
      <c r="AR1281" t="n">
        <v>-316</v>
      </c>
      <c r="AS1281" t="n">
        <v>2056</v>
      </c>
      <c r="AT1281" t="n">
        <v>120</v>
      </c>
    </row>
    <row r="1282">
      <c r="A1282" t="inlineStr">
        <is>
          <t>Net income (loss) attributable to shareholders-c</t>
        </is>
      </c>
      <c r="K1282">
        <f>K1278+K1280</f>
        <v/>
      </c>
      <c r="L1282">
        <f>L1278+L1280</f>
        <v/>
      </c>
      <c r="M1282">
        <f>M1278+M1280</f>
        <v/>
      </c>
      <c r="N1282">
        <f>N1278+N1280</f>
        <v/>
      </c>
      <c r="O1282">
        <f>O1278+O1280</f>
        <v/>
      </c>
      <c r="P1282">
        <f>P1278+P1280</f>
        <v/>
      </c>
      <c r="Q1282">
        <f>Q1278+Q1280</f>
        <v/>
      </c>
      <c r="R1282">
        <f>R1278+R1280</f>
        <v/>
      </c>
      <c r="S1282">
        <f>S1278+S1280</f>
        <v/>
      </c>
      <c r="T1282">
        <f>T1278+T1280</f>
        <v/>
      </c>
      <c r="U1282">
        <f>U1278+U1280</f>
        <v/>
      </c>
      <c r="V1282">
        <f>V1278+V1280</f>
        <v/>
      </c>
      <c r="W1282">
        <f>W1278+W1280</f>
        <v/>
      </c>
      <c r="X1282">
        <f>X1278+X1280</f>
        <v/>
      </c>
      <c r="Y1282">
        <f>Y1278+Y1280</f>
        <v/>
      </c>
      <c r="Z1282">
        <f>Z1278+Z1280</f>
        <v/>
      </c>
      <c r="AA1282">
        <f>AA1278+AA1280</f>
        <v/>
      </c>
      <c r="AB1282">
        <f>AB1278+AB1280</f>
        <v/>
      </c>
      <c r="AC1282">
        <f>AC1278+AC1280</f>
        <v/>
      </c>
      <c r="AD1282">
        <f>AD1278+AD1280</f>
        <v/>
      </c>
      <c r="AE1282">
        <f>AE1278+AE1280</f>
        <v/>
      </c>
      <c r="AF1282">
        <f>AF1278+AF1280</f>
        <v/>
      </c>
      <c r="AG1282">
        <f>AG1278+AG1280</f>
        <v/>
      </c>
      <c r="AH1282">
        <f>AH1278+AH1280</f>
        <v/>
      </c>
      <c r="AI1282">
        <f>AI1278+AI1280</f>
        <v/>
      </c>
      <c r="AJ1282">
        <f>AJ1278+AJ1280</f>
        <v/>
      </c>
      <c r="AK1282">
        <f>AK1278+AK1280</f>
        <v/>
      </c>
      <c r="AL1282">
        <f>AL1278+AL1280</f>
        <v/>
      </c>
      <c r="AM1282">
        <f>AM1278+AM1280</f>
        <v/>
      </c>
      <c r="AN1282">
        <f>AN1278+AN1280</f>
        <v/>
      </c>
      <c r="AO1282">
        <f>AO1278+AO1280</f>
        <v/>
      </c>
      <c r="AP1282">
        <f>AP1278+AP1280</f>
        <v/>
      </c>
      <c r="AQ1282">
        <f>AQ1278+AQ1280</f>
        <v/>
      </c>
      <c r="AR1282">
        <f>AR1278+AR1280</f>
        <v/>
      </c>
      <c r="AS1282">
        <f>AS1278+AS1280</f>
        <v/>
      </c>
      <c r="AT1282">
        <f>AT1278+AT1280</f>
        <v/>
      </c>
    </row>
    <row r="1283">
      <c r="A1283" t="inlineStr">
        <is>
          <t>Sum check</t>
        </is>
      </c>
      <c r="K1283">
        <f>K1281-K1282</f>
        <v/>
      </c>
      <c r="L1283">
        <f>L1281-L1282</f>
        <v/>
      </c>
      <c r="M1283">
        <f>M1281-M1282</f>
        <v/>
      </c>
      <c r="N1283">
        <f>N1281-N1282</f>
        <v/>
      </c>
      <c r="O1283">
        <f>O1281-O1282</f>
        <v/>
      </c>
      <c r="P1283">
        <f>P1281-P1282</f>
        <v/>
      </c>
      <c r="Q1283">
        <f>Q1281-Q1282</f>
        <v/>
      </c>
      <c r="R1283">
        <f>R1281-R1282</f>
        <v/>
      </c>
      <c r="S1283">
        <f>S1281-S1282</f>
        <v/>
      </c>
      <c r="T1283">
        <f>T1281-T1282</f>
        <v/>
      </c>
      <c r="U1283">
        <f>U1281-U1282</f>
        <v/>
      </c>
      <c r="V1283">
        <f>V1281-V1282</f>
        <v/>
      </c>
      <c r="W1283">
        <f>W1281-W1282</f>
        <v/>
      </c>
      <c r="X1283">
        <f>X1281-X1282</f>
        <v/>
      </c>
      <c r="Y1283">
        <f>Y1281-Y1282</f>
        <v/>
      </c>
      <c r="Z1283">
        <f>Z1281-Z1282</f>
        <v/>
      </c>
      <c r="AA1283">
        <f>AA1281-AA1282</f>
        <v/>
      </c>
      <c r="AB1283">
        <f>AB1281-AB1282</f>
        <v/>
      </c>
      <c r="AC1283">
        <f>AC1281-AC1282</f>
        <v/>
      </c>
      <c r="AD1283">
        <f>AD1281-AD1282</f>
        <v/>
      </c>
      <c r="AE1283">
        <f>AE1281-AE1282</f>
        <v/>
      </c>
      <c r="AF1283">
        <f>AF1281-AF1282</f>
        <v/>
      </c>
      <c r="AG1283">
        <f>AG1281-AG1282</f>
        <v/>
      </c>
      <c r="AH1283">
        <f>AH1281-AH1282</f>
        <v/>
      </c>
      <c r="AI1283">
        <f>AI1281-AI1282</f>
        <v/>
      </c>
      <c r="AJ1283">
        <f>AJ1281-AJ1282</f>
        <v/>
      </c>
      <c r="AK1283">
        <f>AK1281-AK1282</f>
        <v/>
      </c>
      <c r="AL1283">
        <f>AL1281-AL1282</f>
        <v/>
      </c>
      <c r="AM1283">
        <f>AM1281-AM1282</f>
        <v/>
      </c>
      <c r="AN1283">
        <f>AN1281-AN1282</f>
        <v/>
      </c>
      <c r="AO1283">
        <f>AO1281-AO1282</f>
        <v/>
      </c>
      <c r="AP1283">
        <f>AP1281-AP1282</f>
        <v/>
      </c>
      <c r="AQ1283">
        <f>AQ1281-AQ1282</f>
        <v/>
      </c>
      <c r="AR1283">
        <f>AR1281-AR1282</f>
        <v/>
      </c>
      <c r="AS1283">
        <f>AS1281-AS1282</f>
        <v/>
      </c>
      <c r="AT1283">
        <f>AT1281-AT1282</f>
        <v/>
      </c>
    </row>
    <row r="1285">
      <c r="A1285" t="inlineStr">
        <is>
          <t>Preferred share dividends</t>
        </is>
      </c>
      <c r="C1285" t="inlineStr">
        <is>
          <t>Million</t>
        </is>
      </c>
      <c r="D1285" t="inlineStr">
        <is>
          <t>QQQQ</t>
        </is>
      </c>
      <c r="F1285" t="n">
        <v>-34</v>
      </c>
      <c r="G1285" t="n">
        <v>-34</v>
      </c>
      <c r="H1285" t="n">
        <v>-32</v>
      </c>
      <c r="I1285" t="n">
        <v>-34</v>
      </c>
      <c r="J1285" t="n">
        <v>-134</v>
      </c>
      <c r="K1285" t="n">
        <v>-33</v>
      </c>
      <c r="L1285" t="n">
        <v>-34</v>
      </c>
      <c r="M1285" t="n">
        <v>-33</v>
      </c>
      <c r="N1285" t="n">
        <v>-33</v>
      </c>
      <c r="O1285" t="n">
        <v>-133</v>
      </c>
      <c r="P1285" t="n">
        <v>-36</v>
      </c>
      <c r="Q1285" t="n">
        <v>-35</v>
      </c>
      <c r="R1285" t="n">
        <v>-35</v>
      </c>
      <c r="S1285" t="n">
        <v>-39</v>
      </c>
      <c r="T1285" t="n">
        <v>-145</v>
      </c>
      <c r="U1285" t="n">
        <v>-38</v>
      </c>
      <c r="V1285" t="n">
        <v>-38</v>
      </c>
      <c r="W1285" t="n">
        <v>-38</v>
      </c>
      <c r="X1285" t="n">
        <v>-37</v>
      </c>
      <c r="Y1285" t="n">
        <v>-151</v>
      </c>
      <c r="Z1285" t="n">
        <v>-37</v>
      </c>
      <c r="AA1285" t="n">
        <v>-38</v>
      </c>
      <c r="AB1285" t="n">
        <v>-38</v>
      </c>
      <c r="AC1285" t="n">
        <v>-39</v>
      </c>
      <c r="AD1285" t="n">
        <v>-152</v>
      </c>
      <c r="AE1285" t="n">
        <v>-35</v>
      </c>
      <c r="AF1285" t="n">
        <v>-36</v>
      </c>
      <c r="AG1285" t="n">
        <v>-34</v>
      </c>
      <c r="AH1285" t="n">
        <v>-36</v>
      </c>
      <c r="AI1285" t="n">
        <v>-141</v>
      </c>
      <c r="AJ1285" t="n">
        <v>-37</v>
      </c>
      <c r="AK1285" t="n">
        <v>-38</v>
      </c>
      <c r="AL1285" t="n">
        <v>-36</v>
      </c>
      <c r="AM1285" t="n">
        <v>-37</v>
      </c>
      <c r="AN1285" t="n">
        <v>-148</v>
      </c>
      <c r="AO1285" t="n">
        <v>-37</v>
      </c>
      <c r="AP1285" t="n">
        <v>-37</v>
      </c>
      <c r="AQ1285" t="n">
        <v>-37</v>
      </c>
      <c r="AR1285" t="n">
        <v>-39</v>
      </c>
      <c r="AS1285" t="n">
        <v>-150</v>
      </c>
      <c r="AT1285" t="n">
        <v>-41</v>
      </c>
    </row>
    <row r="1286">
      <c r="A1286" t="inlineStr">
        <is>
          <t>Dilutive effect of conversion of subsidiary preferred shares</t>
        </is>
      </c>
      <c r="C1286" t="inlineStr">
        <is>
          <t>Million</t>
        </is>
      </c>
      <c r="D1286" t="inlineStr">
        <is>
          <t>QQQQ</t>
        </is>
      </c>
      <c r="V1286" t="n">
        <v>-34</v>
      </c>
      <c r="W1286" t="n">
        <v>-20</v>
      </c>
      <c r="X1286" t="n">
        <v>-18</v>
      </c>
      <c r="Y1286" t="n">
        <v>-105</v>
      </c>
      <c r="Z1286" t="n">
        <v>-13</v>
      </c>
      <c r="AA1286" t="n">
        <v>-5</v>
      </c>
      <c r="AB1286" t="n">
        <v>-17</v>
      </c>
      <c r="AC1286" t="n">
        <v>-39</v>
      </c>
      <c r="AD1286" t="n">
        <v>-74</v>
      </c>
      <c r="AE1286" t="n">
        <v>19</v>
      </c>
      <c r="AF1286" t="n">
        <v>49</v>
      </c>
      <c r="AG1286" t="n">
        <v>9</v>
      </c>
      <c r="AH1286" t="n">
        <v>16</v>
      </c>
      <c r="AI1286" t="n">
        <v>93</v>
      </c>
      <c r="AJ1286" t="n">
        <v>-11</v>
      </c>
      <c r="AK1286" t="n">
        <v>-14</v>
      </c>
      <c r="AL1286" t="n">
        <v>-1</v>
      </c>
      <c r="AN1286" t="n">
        <v>-26</v>
      </c>
    </row>
    <row r="1287">
      <c r="A1287" t="inlineStr">
        <is>
          <t>Net income (loss) available to common shareholders</t>
        </is>
      </c>
      <c r="C1287" t="inlineStr">
        <is>
          <t>Million</t>
        </is>
      </c>
      <c r="D1287" t="inlineStr">
        <is>
          <t>QQQQ</t>
        </is>
      </c>
      <c r="F1287" t="n">
        <v>695</v>
      </c>
      <c r="G1287" t="n">
        <v>611</v>
      </c>
      <c r="H1287" t="n">
        <v>257</v>
      </c>
      <c r="I1287" t="n">
        <v>644</v>
      </c>
      <c r="J1287" t="n">
        <v>2207</v>
      </c>
      <c r="K1287" t="n">
        <v>224</v>
      </c>
      <c r="L1287" t="n">
        <v>151</v>
      </c>
      <c r="M1287" t="n">
        <v>1003</v>
      </c>
      <c r="N1287" t="n">
        <v>140</v>
      </c>
      <c r="O1287" t="n">
        <v>1518</v>
      </c>
      <c r="P1287" t="n">
        <v>-73</v>
      </c>
      <c r="Q1287" t="n">
        <v>190</v>
      </c>
      <c r="R1287" t="n">
        <v>193</v>
      </c>
      <c r="S1287" t="n">
        <v>1007</v>
      </c>
      <c r="T1287" t="n">
        <v>1317</v>
      </c>
      <c r="U1287" t="n">
        <v>819</v>
      </c>
      <c r="V1287" t="n">
        <v>608</v>
      </c>
      <c r="W1287" t="n">
        <v>105</v>
      </c>
      <c r="X1287" t="n">
        <v>1829</v>
      </c>
      <c r="Y1287" t="n">
        <v>3328</v>
      </c>
      <c r="Z1287" t="n">
        <v>565</v>
      </c>
      <c r="AA1287" t="n">
        <v>356</v>
      </c>
      <c r="AB1287" t="n">
        <v>892</v>
      </c>
      <c r="AC1287" t="n">
        <v>768</v>
      </c>
      <c r="AD1287" t="n">
        <v>2581</v>
      </c>
      <c r="AE1287" t="n">
        <v>-309</v>
      </c>
      <c r="AF1287" t="n">
        <v>-643</v>
      </c>
      <c r="AG1287" t="n">
        <v>147</v>
      </c>
      <c r="AH1287" t="n">
        <v>623</v>
      </c>
      <c r="AI1287" t="n">
        <v>-182</v>
      </c>
      <c r="AJ1287" t="n">
        <v>1187</v>
      </c>
      <c r="AK1287" t="n">
        <v>764</v>
      </c>
      <c r="AL1287" t="n">
        <v>760</v>
      </c>
      <c r="AM1287" t="n">
        <v>1081</v>
      </c>
      <c r="AN1287" t="n">
        <v>3792</v>
      </c>
      <c r="AO1287" t="n">
        <v>1322</v>
      </c>
      <c r="AP1287" t="n">
        <v>553</v>
      </c>
      <c r="AQ1287" t="n">
        <v>386</v>
      </c>
      <c r="AR1287" t="n">
        <v>-355</v>
      </c>
      <c r="AS1287" t="n">
        <v>1906</v>
      </c>
      <c r="AT1287" t="n">
        <v>79</v>
      </c>
    </row>
    <row r="1288">
      <c r="A1288" t="inlineStr">
        <is>
          <t>Net income (loss) available to common shareholders-c</t>
        </is>
      </c>
      <c r="F1288">
        <f>SUM(F1285:F1286,F1281)</f>
        <v/>
      </c>
      <c r="G1288">
        <f>SUM(G1285:G1286,G1281)</f>
        <v/>
      </c>
      <c r="H1288">
        <f>SUM(H1285:H1286,H1281)</f>
        <v/>
      </c>
      <c r="I1288">
        <f>SUM(I1285:I1286,I1281)</f>
        <v/>
      </c>
      <c r="J1288">
        <f>SUM(J1285:J1286,J1281)</f>
        <v/>
      </c>
      <c r="K1288">
        <f>SUM(K1285:K1286,K1281)</f>
        <v/>
      </c>
      <c r="L1288">
        <f>SUM(L1285:L1286,L1281)</f>
        <v/>
      </c>
      <c r="M1288">
        <f>SUM(M1285:M1286,M1281)</f>
        <v/>
      </c>
      <c r="N1288">
        <f>SUM(N1285:N1286,N1281)</f>
        <v/>
      </c>
      <c r="O1288">
        <f>SUM(O1285:O1286,O1281)</f>
        <v/>
      </c>
      <c r="P1288">
        <f>SUM(P1285:P1286,P1281)</f>
        <v/>
      </c>
      <c r="Q1288">
        <f>SUM(Q1285:Q1286,Q1281)</f>
        <v/>
      </c>
      <c r="R1288">
        <f>SUM(R1285:R1286,R1281)</f>
        <v/>
      </c>
      <c r="S1288">
        <f>SUM(S1285:S1286,S1281)</f>
        <v/>
      </c>
      <c r="T1288">
        <f>SUM(T1285:T1286,T1281)</f>
        <v/>
      </c>
      <c r="U1288">
        <f>SUM(U1285:U1286,U1281)</f>
        <v/>
      </c>
      <c r="V1288">
        <f>SUM(V1285:V1286,V1281)</f>
        <v/>
      </c>
      <c r="W1288">
        <f>SUM(W1285:W1286,W1281)</f>
        <v/>
      </c>
      <c r="X1288">
        <f>SUM(X1285:X1286,X1281)</f>
        <v/>
      </c>
      <c r="Y1288">
        <f>SUM(Y1285:Y1286,Y1281)</f>
        <v/>
      </c>
      <c r="Z1288">
        <f>SUM(Z1285:Z1286,Z1281)</f>
        <v/>
      </c>
      <c r="AA1288">
        <f>SUM(AA1285:AA1286,AA1281)</f>
        <v/>
      </c>
      <c r="AB1288">
        <f>SUM(AB1285:AB1286,AB1281)</f>
        <v/>
      </c>
      <c r="AC1288">
        <f>SUM(AC1285:AC1286,AC1281)</f>
        <v/>
      </c>
      <c r="AD1288">
        <f>SUM(AD1285:AD1286,AD1281)</f>
        <v/>
      </c>
      <c r="AE1288">
        <f>SUM(AE1285:AE1286,AE1281)</f>
        <v/>
      </c>
      <c r="AF1288">
        <f>SUM(AF1285:AF1286,AF1281)</f>
        <v/>
      </c>
      <c r="AG1288">
        <f>SUM(AG1285:AG1286,AG1281)</f>
        <v/>
      </c>
      <c r="AH1288">
        <f>SUM(AH1285:AH1286,AH1281)</f>
        <v/>
      </c>
      <c r="AI1288">
        <f>SUM(AI1285:AI1286,AI1281)</f>
        <v/>
      </c>
      <c r="AJ1288">
        <f>SUM(AJ1285:AJ1286,AJ1281)</f>
        <v/>
      </c>
      <c r="AK1288">
        <f>SUM(AK1285:AK1286,AK1281)</f>
        <v/>
      </c>
      <c r="AL1288">
        <f>SUM(AL1285:AL1286,AL1281)</f>
        <v/>
      </c>
      <c r="AM1288">
        <f>SUM(AM1285:AM1286,AM1281)</f>
        <v/>
      </c>
      <c r="AN1288">
        <f>SUM(AN1285:AN1286,AN1281)</f>
        <v/>
      </c>
      <c r="AO1288">
        <f>SUM(AO1285:AO1286,AO1281)</f>
        <v/>
      </c>
      <c r="AP1288">
        <f>SUM(AP1285:AP1286,AP1281)</f>
        <v/>
      </c>
      <c r="AQ1288">
        <f>SUM(AQ1285:AQ1286,AQ1281)</f>
        <v/>
      </c>
      <c r="AR1288">
        <f>SUM(AR1285:AR1286,AR1281)</f>
        <v/>
      </c>
      <c r="AS1288">
        <f>SUM(AS1285:AS1286,AS1281)</f>
        <v/>
      </c>
      <c r="AT1288">
        <f>SUM(AT1285:AT1286,AT1281)</f>
        <v/>
      </c>
    </row>
    <row r="1289">
      <c r="A1289" t="inlineStr">
        <is>
          <t>Sum check</t>
        </is>
      </c>
      <c r="F1289">
        <f>F1287-F1288</f>
        <v/>
      </c>
      <c r="G1289">
        <f>G1287-G1288</f>
        <v/>
      </c>
      <c r="H1289">
        <f>H1287-H1288</f>
        <v/>
      </c>
      <c r="I1289">
        <f>I1287-I1288</f>
        <v/>
      </c>
      <c r="J1289">
        <f>J1287-J1288</f>
        <v/>
      </c>
      <c r="K1289">
        <f>K1287-K1288</f>
        <v/>
      </c>
      <c r="L1289">
        <f>L1287-L1288</f>
        <v/>
      </c>
      <c r="M1289">
        <f>M1287-M1288</f>
        <v/>
      </c>
      <c r="N1289">
        <f>N1287-N1288</f>
        <v/>
      </c>
      <c r="O1289">
        <f>O1287-O1288</f>
        <v/>
      </c>
      <c r="P1289">
        <f>P1287-P1288</f>
        <v/>
      </c>
      <c r="Q1289">
        <f>Q1287-Q1288</f>
        <v/>
      </c>
      <c r="R1289">
        <f>R1287-R1288</f>
        <v/>
      </c>
      <c r="S1289">
        <f>S1287-S1288</f>
        <v/>
      </c>
      <c r="T1289">
        <f>T1287-T1288</f>
        <v/>
      </c>
      <c r="U1289">
        <f>U1287-U1288</f>
        <v/>
      </c>
      <c r="V1289">
        <f>V1287-V1288</f>
        <v/>
      </c>
      <c r="W1289">
        <f>W1287-W1288</f>
        <v/>
      </c>
      <c r="X1289">
        <f>X1287-X1288</f>
        <v/>
      </c>
      <c r="Y1289">
        <f>Y1287-Y1288</f>
        <v/>
      </c>
      <c r="Z1289">
        <f>Z1287-Z1288</f>
        <v/>
      </c>
      <c r="AA1289">
        <f>AA1287-AA1288</f>
        <v/>
      </c>
      <c r="AB1289">
        <f>AB1287-AB1288</f>
        <v/>
      </c>
      <c r="AC1289">
        <f>AC1287-AC1288</f>
        <v/>
      </c>
      <c r="AD1289">
        <f>AD1287-AD1288</f>
        <v/>
      </c>
      <c r="AE1289">
        <f>AE1287-AE1288</f>
        <v/>
      </c>
      <c r="AF1289">
        <f>AF1287-AF1288</f>
        <v/>
      </c>
      <c r="AG1289">
        <f>AG1287-AG1288</f>
        <v/>
      </c>
      <c r="AH1289">
        <f>AH1287-AH1288</f>
        <v/>
      </c>
      <c r="AI1289">
        <f>AI1287-AI1288</f>
        <v/>
      </c>
      <c r="AJ1289">
        <f>AJ1287-AJ1288</f>
        <v/>
      </c>
      <c r="AK1289">
        <f>AK1287-AK1288</f>
        <v/>
      </c>
      <c r="AL1289">
        <f>AL1287-AL1288</f>
        <v/>
      </c>
      <c r="AM1289">
        <f>AM1287-AM1288</f>
        <v/>
      </c>
      <c r="AN1289">
        <f>AN1287-AN1288</f>
        <v/>
      </c>
      <c r="AO1289">
        <f>AO1287-AO1288</f>
        <v/>
      </c>
      <c r="AP1289">
        <f>AP1287-AP1288</f>
        <v/>
      </c>
      <c r="AQ1289">
        <f>AQ1287-AQ1288</f>
        <v/>
      </c>
      <c r="AR1289">
        <f>AR1287-AR1288</f>
        <v/>
      </c>
      <c r="AS1289">
        <f>AS1287-AS1288</f>
        <v/>
      </c>
      <c r="AT1289">
        <f>AT1287-AT1288</f>
        <v/>
      </c>
    </row>
    <row r="1291">
      <c r="A1291" t="inlineStr">
        <is>
          <t>Dilutive impact of exchangeable shares of affiliate</t>
        </is>
      </c>
      <c r="C1291" t="inlineStr">
        <is>
          <t>Million</t>
        </is>
      </c>
      <c r="D1291" t="inlineStr">
        <is>
          <t>QQQQ</t>
        </is>
      </c>
      <c r="AL1291" t="n">
        <v>1</v>
      </c>
      <c r="AM1291" t="n">
        <v>1</v>
      </c>
      <c r="AN1291" t="n">
        <v>2</v>
      </c>
      <c r="AO1291" t="n">
        <v>2</v>
      </c>
      <c r="AP1291" t="n">
        <v>1</v>
      </c>
      <c r="AQ1291" t="n">
        <v>1</v>
      </c>
      <c r="AS1291" t="n">
        <v>5</v>
      </c>
    </row>
    <row r="1292">
      <c r="A1292" t="inlineStr">
        <is>
          <t>Net income (loss) available to common shareholders including dilutive impact of exchangeable shares</t>
        </is>
      </c>
      <c r="C1292" t="inlineStr">
        <is>
          <t>Million</t>
        </is>
      </c>
      <c r="D1292" t="inlineStr">
        <is>
          <t>QQQQ</t>
        </is>
      </c>
      <c r="F1292" t="n">
        <v>695</v>
      </c>
      <c r="I1292" t="n">
        <v>644</v>
      </c>
      <c r="J1292" t="n">
        <v>2207</v>
      </c>
      <c r="AL1292" t="n">
        <v>761</v>
      </c>
      <c r="AM1292" t="n">
        <v>1082</v>
      </c>
      <c r="AN1292" t="n">
        <v>3794</v>
      </c>
      <c r="AO1292" t="n">
        <v>1324</v>
      </c>
      <c r="AP1292" t="n">
        <v>554</v>
      </c>
      <c r="AQ1292" t="n">
        <v>387</v>
      </c>
      <c r="AR1292" t="n">
        <v>-355</v>
      </c>
      <c r="AS1292" t="n">
        <v>1911</v>
      </c>
      <c r="AT1292" t="n">
        <v>79</v>
      </c>
    </row>
    <row r="1293">
      <c r="A1293" t="inlineStr">
        <is>
          <t>Net income (loss) available to common shareholders including dilutive impact of exchangeable shares-c</t>
        </is>
      </c>
      <c r="F1293">
        <f>SUM(F1287,F1291)</f>
        <v/>
      </c>
      <c r="I1293">
        <f>SUM(I1287,I1291)</f>
        <v/>
      </c>
      <c r="J1293">
        <f>SUM(J1287,J1291)</f>
        <v/>
      </c>
      <c r="AL1293">
        <f>SUM(AL1287,AL1291)</f>
        <v/>
      </c>
      <c r="AM1293">
        <f>SUM(AM1287,AM1291)</f>
        <v/>
      </c>
      <c r="AN1293">
        <f>SUM(AN1287,AN1291)</f>
        <v/>
      </c>
      <c r="AO1293">
        <f>SUM(AO1287,AO1291)</f>
        <v/>
      </c>
      <c r="AP1293">
        <f>SUM(AP1287,AP1291)</f>
        <v/>
      </c>
      <c r="AQ1293">
        <f>SUM(AQ1287,AQ1291)</f>
        <v/>
      </c>
      <c r="AR1293">
        <f>SUM(AR1287,AR1291)</f>
        <v/>
      </c>
      <c r="AS1293">
        <f>SUM(AS1287,AS1291)</f>
        <v/>
      </c>
      <c r="AT1293">
        <f>SUM(AT1287,AT1291)</f>
        <v/>
      </c>
    </row>
    <row r="1294">
      <c r="A1294" t="inlineStr">
        <is>
          <t>Sum check</t>
        </is>
      </c>
      <c r="F1294">
        <f>F1292-F1293</f>
        <v/>
      </c>
      <c r="I1294">
        <f>I1292-I1293</f>
        <v/>
      </c>
      <c r="J1294">
        <f>J1292-J1293</f>
        <v/>
      </c>
      <c r="AL1294">
        <f>AL1292-AL1293</f>
        <v/>
      </c>
      <c r="AM1294">
        <f>AM1292-AM1293</f>
        <v/>
      </c>
      <c r="AN1294">
        <f>AN1292-AN1293</f>
        <v/>
      </c>
      <c r="AO1294">
        <f>AO1292-AO1293</f>
        <v/>
      </c>
      <c r="AP1294">
        <f>AP1292-AP1293</f>
        <v/>
      </c>
      <c r="AQ1294">
        <f>AQ1292-AQ1293</f>
        <v/>
      </c>
      <c r="AR1294">
        <f>AR1292-AR1293</f>
        <v/>
      </c>
      <c r="AS1294">
        <f>AS1292-AS1293</f>
        <v/>
      </c>
      <c r="AT1294">
        <f>AT1292-AT1293</f>
        <v/>
      </c>
    </row>
    <row r="1296">
      <c r="A1296" t="inlineStr">
        <is>
          <t>Weighted average shares</t>
        </is>
      </c>
      <c r="C1296" t="inlineStr">
        <is>
          <t>Million</t>
        </is>
      </c>
      <c r="D1296" t="inlineStr">
        <is>
          <t>QQQQ</t>
        </is>
      </c>
      <c r="F1296" t="n">
        <v>618.7</v>
      </c>
      <c r="G1296" t="n">
        <v>952</v>
      </c>
      <c r="H1296" t="n">
        <v>958.7</v>
      </c>
      <c r="I1296" t="n">
        <v>959.1</v>
      </c>
      <c r="J1296" t="n">
        <v>949.7</v>
      </c>
      <c r="K1296" t="n">
        <v>959.2</v>
      </c>
      <c r="L1296" t="n">
        <v>958.8</v>
      </c>
      <c r="M1296" t="n">
        <v>959.1</v>
      </c>
      <c r="N1296" t="n">
        <v>959</v>
      </c>
      <c r="O1296" t="n">
        <v>959</v>
      </c>
      <c r="P1296" t="n">
        <v>958.5</v>
      </c>
      <c r="Q1296" t="n">
        <v>958.6</v>
      </c>
      <c r="R1296" t="n">
        <v>958.9</v>
      </c>
      <c r="S1296" t="n">
        <v>959.2</v>
      </c>
      <c r="T1296" t="n">
        <v>958.8</v>
      </c>
      <c r="U1296" t="n">
        <v>957.9</v>
      </c>
      <c r="V1296" t="n">
        <v>957.1</v>
      </c>
      <c r="W1296" t="n">
        <v>957.9</v>
      </c>
      <c r="X1296" t="n">
        <v>957.6</v>
      </c>
      <c r="Y1296" t="n">
        <v>957.6</v>
      </c>
      <c r="Z1296" t="n">
        <v>955.3</v>
      </c>
      <c r="AA1296" t="n">
        <v>955.5</v>
      </c>
      <c r="AB1296" t="n">
        <v>956.1</v>
      </c>
      <c r="AC1296" t="n">
        <v>1007.1</v>
      </c>
      <c r="AD1296" t="n">
        <v>968.6</v>
      </c>
      <c r="AE1296" t="n">
        <v>1511.6</v>
      </c>
      <c r="AF1296" t="n">
        <v>1512.1</v>
      </c>
      <c r="AG1296" t="n">
        <v>1511.7</v>
      </c>
      <c r="AH1296" t="n">
        <v>1510.9</v>
      </c>
      <c r="AI1296" t="n">
        <v>1511.4</v>
      </c>
      <c r="AJ1296" t="n">
        <v>1510.5</v>
      </c>
      <c r="AK1296" t="n">
        <v>1508.2</v>
      </c>
      <c r="AL1296" t="n">
        <v>1552.8</v>
      </c>
      <c r="AM1296" t="n">
        <v>1568.4</v>
      </c>
      <c r="AN1296" t="n">
        <v>1536.5</v>
      </c>
      <c r="AO1296" t="n">
        <v>1567.8</v>
      </c>
      <c r="AP1296" t="n">
        <v>1564.4</v>
      </c>
      <c r="AQ1296" t="n">
        <v>1562.5</v>
      </c>
      <c r="AR1296" t="n">
        <v>1574.8</v>
      </c>
      <c r="AS1296" t="n">
        <v>1567.5</v>
      </c>
      <c r="AT1296" t="n">
        <v>1571.4</v>
      </c>
    </row>
    <row r="1297">
      <c r="A1297" t="inlineStr">
        <is>
          <t>Dilutive effect of conversion of options and escrowed shares using treasury stock methodand exchangeable shares of affiliate</t>
        </is>
      </c>
      <c r="C1297" t="inlineStr">
        <is>
          <t>Million</t>
        </is>
      </c>
      <c r="D1297" t="inlineStr">
        <is>
          <t>QQQQ</t>
        </is>
      </c>
      <c r="F1297" t="n">
        <v>19.3</v>
      </c>
      <c r="G1297" t="n">
        <v>28.2</v>
      </c>
      <c r="H1297" t="n">
        <v>25</v>
      </c>
      <c r="I1297" t="n">
        <v>22.1</v>
      </c>
      <c r="J1297" t="n">
        <v>26</v>
      </c>
      <c r="K1297" t="n">
        <v>15.6</v>
      </c>
      <c r="L1297" t="n">
        <v>18.2</v>
      </c>
      <c r="M1297" t="n">
        <v>18.8</v>
      </c>
      <c r="N1297" t="n">
        <v>18.3</v>
      </c>
      <c r="O1297" t="n">
        <v>17.6</v>
      </c>
      <c r="Q1297" t="n">
        <v>20</v>
      </c>
      <c r="R1297" t="n">
        <v>21.6</v>
      </c>
      <c r="S1297" t="n">
        <v>24.2</v>
      </c>
      <c r="T1297" t="n">
        <v>21.2</v>
      </c>
      <c r="U1297" t="n">
        <v>19.1</v>
      </c>
      <c r="V1297" t="n">
        <v>18.1</v>
      </c>
      <c r="W1297" t="n">
        <v>20.1</v>
      </c>
      <c r="X1297" t="n">
        <v>18.2</v>
      </c>
      <c r="Y1297" t="n">
        <v>19.8</v>
      </c>
      <c r="Z1297" t="n">
        <v>19.7</v>
      </c>
      <c r="AA1297" t="n">
        <v>22.8</v>
      </c>
      <c r="AB1297" t="n">
        <v>24.1</v>
      </c>
      <c r="AC1297" t="n">
        <v>26.7</v>
      </c>
      <c r="AD1297" t="n">
        <v>23.7</v>
      </c>
      <c r="AG1297" t="n">
        <v>24.7</v>
      </c>
      <c r="AH1297" t="n">
        <v>29.8</v>
      </c>
      <c r="AJ1297" t="n">
        <v>34.9</v>
      </c>
      <c r="AK1297" t="n">
        <v>41.8</v>
      </c>
      <c r="AL1297" t="n">
        <v>59.6</v>
      </c>
      <c r="AM1297" t="n">
        <v>62.7</v>
      </c>
      <c r="AN1297" t="n">
        <v>50.4</v>
      </c>
      <c r="AO1297" t="n">
        <v>59</v>
      </c>
      <c r="AP1297" t="n">
        <v>52.7</v>
      </c>
      <c r="AQ1297" t="n">
        <v>48.9</v>
      </c>
      <c r="AS1297" t="n">
        <v>40.7</v>
      </c>
      <c r="AT1297" t="n">
        <v>15.8</v>
      </c>
    </row>
    <row r="1298">
      <c r="A1298" t="inlineStr">
        <is>
          <t>Shares and share equivalents</t>
        </is>
      </c>
      <c r="C1298" t="inlineStr">
        <is>
          <t>Million</t>
        </is>
      </c>
      <c r="D1298" t="inlineStr">
        <is>
          <t>QQQQ</t>
        </is>
      </c>
      <c r="F1298" t="n">
        <v>638</v>
      </c>
      <c r="G1298" t="n">
        <v>980.2</v>
      </c>
      <c r="H1298" t="n">
        <v>983.7</v>
      </c>
      <c r="I1298" t="n">
        <v>981.2</v>
      </c>
      <c r="J1298" t="n">
        <v>975.7</v>
      </c>
      <c r="K1298" t="n">
        <v>974.8</v>
      </c>
      <c r="L1298" t="n">
        <v>977</v>
      </c>
      <c r="M1298" t="n">
        <v>977.9</v>
      </c>
      <c r="N1298" t="n">
        <v>977.3</v>
      </c>
      <c r="O1298" t="n">
        <v>976.6</v>
      </c>
      <c r="P1298" t="n">
        <v>958.5</v>
      </c>
      <c r="Q1298" t="n">
        <v>978.6</v>
      </c>
      <c r="R1298" t="n">
        <v>980.5</v>
      </c>
      <c r="S1298" t="n">
        <v>983.4</v>
      </c>
      <c r="T1298" t="n">
        <v>980</v>
      </c>
      <c r="U1298" t="n">
        <v>977</v>
      </c>
      <c r="V1298" t="n">
        <v>975.2</v>
      </c>
      <c r="W1298" t="n">
        <v>978</v>
      </c>
      <c r="X1298" t="n">
        <v>975.8</v>
      </c>
      <c r="Y1298" t="n">
        <v>977.4</v>
      </c>
      <c r="Z1298" t="n">
        <v>975</v>
      </c>
      <c r="AA1298" t="n">
        <v>978.3</v>
      </c>
      <c r="AB1298" t="n">
        <v>980.2</v>
      </c>
      <c r="AC1298" t="n">
        <v>1033.8</v>
      </c>
      <c r="AD1298" t="n">
        <v>992.3</v>
      </c>
      <c r="AE1298" t="n">
        <v>1511.6</v>
      </c>
      <c r="AF1298" t="n">
        <v>1512.1</v>
      </c>
      <c r="AG1298" t="n">
        <v>1536.4</v>
      </c>
      <c r="AH1298" t="n">
        <v>1540.7</v>
      </c>
      <c r="AI1298" t="n">
        <v>1511.4</v>
      </c>
      <c r="AJ1298" t="n">
        <v>1545.4</v>
      </c>
      <c r="AK1298" t="n">
        <v>1550</v>
      </c>
      <c r="AL1298" t="n">
        <v>1612.4</v>
      </c>
      <c r="AM1298" t="n">
        <v>1631.1</v>
      </c>
      <c r="AN1298" t="n">
        <v>1586.9</v>
      </c>
      <c r="AO1298" t="n">
        <v>1626.8</v>
      </c>
      <c r="AP1298" t="n">
        <v>1617.1</v>
      </c>
      <c r="AQ1298" t="n">
        <v>1611.4</v>
      </c>
      <c r="AR1298" t="n">
        <v>1574.8</v>
      </c>
      <c r="AS1298" t="n">
        <v>1608.2</v>
      </c>
      <c r="AT1298" t="n">
        <v>1587.2</v>
      </c>
    </row>
    <row r="1299">
      <c r="A1299" t="inlineStr">
        <is>
          <t>Shares and share equivalents-c</t>
        </is>
      </c>
      <c r="F1299">
        <f>SUM(F1296:F1297)</f>
        <v/>
      </c>
      <c r="G1299">
        <f>SUM(G1296:G1297)</f>
        <v/>
      </c>
      <c r="H1299">
        <f>SUM(H1296:H1297)</f>
        <v/>
      </c>
      <c r="I1299">
        <f>SUM(I1296:I1297)</f>
        <v/>
      </c>
      <c r="J1299">
        <f>SUM(J1296:J1297)</f>
        <v/>
      </c>
      <c r="K1299">
        <f>SUM(K1296:K1297)</f>
        <v/>
      </c>
      <c r="L1299">
        <f>SUM(L1296:L1297)</f>
        <v/>
      </c>
      <c r="M1299">
        <f>SUM(M1296:M1297)</f>
        <v/>
      </c>
      <c r="N1299">
        <f>SUM(N1296:N1297)</f>
        <v/>
      </c>
      <c r="O1299">
        <f>SUM(O1296:O1297)</f>
        <v/>
      </c>
      <c r="P1299">
        <f>SUM(P1296:P1297)</f>
        <v/>
      </c>
      <c r="Q1299">
        <f>SUM(Q1296:Q1297)</f>
        <v/>
      </c>
      <c r="R1299">
        <f>SUM(R1296:R1297)</f>
        <v/>
      </c>
      <c r="S1299">
        <f>SUM(S1296:S1297)</f>
        <v/>
      </c>
      <c r="T1299">
        <f>SUM(T1296:T1297)</f>
        <v/>
      </c>
      <c r="U1299">
        <f>SUM(U1296:U1297)</f>
        <v/>
      </c>
      <c r="V1299">
        <f>SUM(V1296:V1297)</f>
        <v/>
      </c>
      <c r="W1299">
        <f>SUM(W1296:W1297)</f>
        <v/>
      </c>
      <c r="X1299">
        <f>SUM(X1296:X1297)</f>
        <v/>
      </c>
      <c r="Y1299">
        <f>SUM(Y1296:Y1297)</f>
        <v/>
      </c>
      <c r="Z1299">
        <f>SUM(Z1296:Z1297)</f>
        <v/>
      </c>
      <c r="AA1299">
        <f>SUM(AA1296:AA1297)</f>
        <v/>
      </c>
      <c r="AB1299">
        <f>SUM(AB1296:AB1297)</f>
        <v/>
      </c>
      <c r="AC1299">
        <f>SUM(AC1296:AC1297)</f>
        <v/>
      </c>
      <c r="AD1299">
        <f>SUM(AD1296:AD1297)</f>
        <v/>
      </c>
      <c r="AE1299">
        <f>SUM(AE1296:AE1297)</f>
        <v/>
      </c>
      <c r="AF1299">
        <f>SUM(AF1296:AF1297)</f>
        <v/>
      </c>
      <c r="AG1299">
        <f>SUM(AG1296:AG1297)</f>
        <v/>
      </c>
      <c r="AH1299">
        <f>SUM(AH1296:AH1297)</f>
        <v/>
      </c>
      <c r="AI1299">
        <f>SUM(AI1296:AI1297)</f>
        <v/>
      </c>
      <c r="AJ1299">
        <f>SUM(AJ1296:AJ1297)</f>
        <v/>
      </c>
      <c r="AK1299">
        <f>SUM(AK1296:AK1297)</f>
        <v/>
      </c>
      <c r="AL1299">
        <f>SUM(AL1296:AL1297)</f>
        <v/>
      </c>
      <c r="AM1299">
        <f>SUM(AM1296:AM1297)</f>
        <v/>
      </c>
      <c r="AN1299">
        <f>SUM(AN1296:AN1297)</f>
        <v/>
      </c>
      <c r="AO1299">
        <f>SUM(AO1296:AO1297)</f>
        <v/>
      </c>
      <c r="AP1299">
        <f>SUM(AP1296:AP1297)</f>
        <v/>
      </c>
      <c r="AQ1299">
        <f>SUM(AQ1296:AQ1297)</f>
        <v/>
      </c>
      <c r="AR1299">
        <f>SUM(AR1296:AR1297)</f>
        <v/>
      </c>
      <c r="AS1299">
        <f>SUM(AS1296:AS1297)</f>
        <v/>
      </c>
      <c r="AT1299">
        <f>SUM(AT1296:AT1297)</f>
        <v/>
      </c>
    </row>
    <row r="1300">
      <c r="A1300" t="inlineStr">
        <is>
          <t>Sum check</t>
        </is>
      </c>
      <c r="F1300">
        <f>F1298-F1299</f>
        <v/>
      </c>
      <c r="G1300">
        <f>G1298-G1299</f>
        <v/>
      </c>
      <c r="H1300">
        <f>H1298-H1299</f>
        <v/>
      </c>
      <c r="I1300">
        <f>I1298-I1299</f>
        <v/>
      </c>
      <c r="J1300">
        <f>J1298-J1299</f>
        <v/>
      </c>
      <c r="K1300">
        <f>K1298-K1299</f>
        <v/>
      </c>
      <c r="L1300">
        <f>L1298-L1299</f>
        <v/>
      </c>
      <c r="M1300">
        <f>M1298-M1299</f>
        <v/>
      </c>
      <c r="N1300">
        <f>N1298-N1299</f>
        <v/>
      </c>
      <c r="O1300">
        <f>O1298-O1299</f>
        <v/>
      </c>
      <c r="P1300">
        <f>P1298-P1299</f>
        <v/>
      </c>
      <c r="Q1300">
        <f>Q1298-Q1299</f>
        <v/>
      </c>
      <c r="R1300">
        <f>R1298-R1299</f>
        <v/>
      </c>
      <c r="S1300">
        <f>S1298-S1299</f>
        <v/>
      </c>
      <c r="T1300">
        <f>T1298-T1299</f>
        <v/>
      </c>
      <c r="U1300">
        <f>U1298-U1299</f>
        <v/>
      </c>
      <c r="V1300">
        <f>V1298-V1299</f>
        <v/>
      </c>
      <c r="W1300">
        <f>W1298-W1299</f>
        <v/>
      </c>
      <c r="X1300">
        <f>X1298-X1299</f>
        <v/>
      </c>
      <c r="Y1300">
        <f>Y1298-Y1299</f>
        <v/>
      </c>
      <c r="Z1300">
        <f>Z1298-Z1299</f>
        <v/>
      </c>
      <c r="AA1300">
        <f>AA1298-AA1299</f>
        <v/>
      </c>
      <c r="AB1300">
        <f>AB1298-AB1299</f>
        <v/>
      </c>
      <c r="AC1300">
        <f>AC1298-AC1299</f>
        <v/>
      </c>
      <c r="AD1300">
        <f>AD1298-AD1299</f>
        <v/>
      </c>
      <c r="AE1300">
        <f>AE1298-AE1299</f>
        <v/>
      </c>
      <c r="AF1300">
        <f>AF1298-AF1299</f>
        <v/>
      </c>
      <c r="AG1300">
        <f>AG1298-AG1299</f>
        <v/>
      </c>
      <c r="AH1300">
        <f>AH1298-AH1299</f>
        <v/>
      </c>
      <c r="AI1300">
        <f>AI1298-AI1299</f>
        <v/>
      </c>
      <c r="AJ1300">
        <f>AJ1298-AJ1299</f>
        <v/>
      </c>
      <c r="AK1300">
        <f>AK1298-AK1299</f>
        <v/>
      </c>
      <c r="AL1300">
        <f>AL1298-AL1299</f>
        <v/>
      </c>
      <c r="AM1300">
        <f>AM1298-AM1299</f>
        <v/>
      </c>
      <c r="AN1300">
        <f>AN1298-AN1299</f>
        <v/>
      </c>
      <c r="AO1300">
        <f>AO1298-AO1299</f>
        <v/>
      </c>
      <c r="AP1300">
        <f>AP1298-AP1299</f>
        <v/>
      </c>
      <c r="AQ1300">
        <f>AQ1298-AQ1299</f>
        <v/>
      </c>
      <c r="AR1300">
        <f>AR1298-AR1299</f>
        <v/>
      </c>
      <c r="AS1300">
        <f>AS1298-AS1299</f>
        <v/>
      </c>
      <c r="AT1300">
        <f>AT1298-AT1299</f>
        <v/>
      </c>
    </row>
    <row r="1302">
      <c r="A1302" t="inlineStr">
        <is>
          <t>Diluted earnings per share</t>
        </is>
      </c>
      <c r="C1302" t="inlineStr">
        <is>
          <t>Dollar</t>
        </is>
      </c>
      <c r="D1302" t="inlineStr">
        <is>
          <t>QQQQ</t>
        </is>
      </c>
      <c r="K1302" t="n">
        <v>0.23</v>
      </c>
      <c r="L1302" t="n">
        <v>0.15</v>
      </c>
      <c r="M1302" t="n">
        <v>1.03</v>
      </c>
      <c r="N1302" t="n">
        <v>0.14</v>
      </c>
      <c r="O1302" t="n">
        <v>1.55</v>
      </c>
      <c r="P1302" t="n">
        <v>-0.08</v>
      </c>
      <c r="Q1302" t="n">
        <v>0.19</v>
      </c>
      <c r="R1302" t="n">
        <v>0.2</v>
      </c>
      <c r="S1302" t="n">
        <v>1.02</v>
      </c>
      <c r="T1302" t="n">
        <v>1.34</v>
      </c>
      <c r="U1302" t="n">
        <v>0.84</v>
      </c>
      <c r="V1302" t="n">
        <v>0.62</v>
      </c>
      <c r="W1302" t="n">
        <v>0.11</v>
      </c>
      <c r="X1302" t="n">
        <v>1.87</v>
      </c>
      <c r="Y1302" t="n">
        <v>3.4</v>
      </c>
      <c r="Z1302" t="n">
        <v>0.58</v>
      </c>
      <c r="AA1302" t="n">
        <v>0.36</v>
      </c>
      <c r="AB1302" t="n">
        <v>0.91</v>
      </c>
      <c r="AC1302" t="n">
        <v>0.74</v>
      </c>
      <c r="AD1302" t="n">
        <v>2.6</v>
      </c>
      <c r="AE1302" t="n">
        <v>-0.2</v>
      </c>
      <c r="AF1302" t="n">
        <v>-0.43</v>
      </c>
      <c r="AG1302" t="n">
        <v>0.1</v>
      </c>
      <c r="AH1302" t="n">
        <v>0.4</v>
      </c>
      <c r="AI1302" t="n">
        <v>-0.12</v>
      </c>
      <c r="AJ1302" t="n">
        <v>0.77</v>
      </c>
      <c r="AK1302" t="n">
        <v>0.49</v>
      </c>
      <c r="AL1302" t="n">
        <v>0.47</v>
      </c>
      <c r="AM1302" t="n">
        <v>0.66</v>
      </c>
      <c r="AN1302" t="n">
        <v>2.39</v>
      </c>
      <c r="AO1302" t="n">
        <v>0.8100000000000001</v>
      </c>
      <c r="AP1302" t="n">
        <v>0.34</v>
      </c>
      <c r="AQ1302" t="n">
        <v>0.24</v>
      </c>
      <c r="AR1302" t="n">
        <v>-0.23</v>
      </c>
      <c r="AS1302" t="n">
        <v>1.19</v>
      </c>
      <c r="AT1302" t="n">
        <v>0.05</v>
      </c>
    </row>
    <row r="1304">
      <c r="A1304" t="inlineStr">
        <is>
          <t>Dividend</t>
        </is>
      </c>
      <c r="C1304" t="inlineStr">
        <is>
          <t>Dollar</t>
        </is>
      </c>
      <c r="D1304" t="inlineStr">
        <is>
          <t>QQQQ</t>
        </is>
      </c>
      <c r="F1304" t="n">
        <v>0.11</v>
      </c>
      <c r="G1304" t="n">
        <v>0.12</v>
      </c>
      <c r="H1304" t="n">
        <v>0.12</v>
      </c>
      <c r="I1304" t="n">
        <v>0.13</v>
      </c>
      <c r="J1304" t="n">
        <v>0.47</v>
      </c>
      <c r="K1304" t="n">
        <v>0.13</v>
      </c>
      <c r="L1304" t="n">
        <v>0.13</v>
      </c>
      <c r="M1304" t="n">
        <v>0.13</v>
      </c>
      <c r="N1304" t="n">
        <v>0.14</v>
      </c>
      <c r="O1304" t="n">
        <v>0.52</v>
      </c>
      <c r="P1304" t="n">
        <v>0.14</v>
      </c>
      <c r="Q1304" t="n">
        <v>0.14</v>
      </c>
      <c r="R1304" t="n">
        <v>0.14</v>
      </c>
      <c r="S1304" t="n">
        <v>0.15</v>
      </c>
      <c r="T1304" t="n">
        <v>0.5600000000000001</v>
      </c>
      <c r="U1304" t="n">
        <v>0.15</v>
      </c>
      <c r="V1304" t="n">
        <v>0.15</v>
      </c>
      <c r="W1304" t="n">
        <v>0.15</v>
      </c>
      <c r="X1304" t="n">
        <v>0.16</v>
      </c>
      <c r="Y1304" t="n">
        <v>0.6</v>
      </c>
      <c r="Z1304" t="n">
        <v>0.16</v>
      </c>
      <c r="AA1304" t="n">
        <v>0.16</v>
      </c>
      <c r="AB1304" t="n">
        <v>0.16</v>
      </c>
      <c r="AC1304" t="n">
        <v>0.18</v>
      </c>
      <c r="AD1304" t="n">
        <v>0.64</v>
      </c>
      <c r="AE1304" t="n">
        <v>0.12</v>
      </c>
      <c r="AF1304" t="n">
        <v>0.12</v>
      </c>
      <c r="AG1304" t="n">
        <v>0.12</v>
      </c>
      <c r="AH1304" t="n">
        <v>0.13</v>
      </c>
      <c r="AI1304" t="n">
        <v>0.48</v>
      </c>
      <c r="AJ1304" t="n">
        <v>0.13</v>
      </c>
      <c r="AK1304" t="n">
        <v>0.13</v>
      </c>
      <c r="AL1304" t="n">
        <v>0.13</v>
      </c>
      <c r="AM1304" t="n">
        <v>0.14</v>
      </c>
      <c r="AN1304" t="n">
        <v>0.52</v>
      </c>
      <c r="AO1304" t="n">
        <v>0.14</v>
      </c>
      <c r="AP1304" t="n">
        <v>0.14</v>
      </c>
      <c r="AQ1304" t="n">
        <v>0.14</v>
      </c>
      <c r="AR1304" t="n">
        <v>0.07000000000000001</v>
      </c>
      <c r="AS1304" t="n">
        <v>0.5600000000000001</v>
      </c>
      <c r="AT1304" t="n">
        <v>0.07000000000000001</v>
      </c>
    </row>
    <row r="1305">
      <c r="A1305" t="inlineStr">
        <is>
          <t>Special distribution to Class A and B shares</t>
        </is>
      </c>
      <c r="C1305" t="inlineStr">
        <is>
          <t>Dollar</t>
        </is>
      </c>
      <c r="D1305" t="inlineStr">
        <is>
          <t>QYYY</t>
        </is>
      </c>
      <c r="L1305" t="n">
        <v>0.45</v>
      </c>
      <c r="M1305" t="n">
        <v>0.45</v>
      </c>
      <c r="N1305" t="n">
        <v>0.45</v>
      </c>
      <c r="Q1305" t="n">
        <v>0.11</v>
      </c>
      <c r="R1305" t="n">
        <v>0.11</v>
      </c>
      <c r="S1305" t="n">
        <v>0.11</v>
      </c>
      <c r="AK1305" t="n">
        <v>0.36</v>
      </c>
      <c r="AL1305" t="n">
        <v>0.36</v>
      </c>
      <c r="AM1305" t="n">
        <v>0.36</v>
      </c>
      <c r="AR1305" t="n">
        <v>8</v>
      </c>
    </row>
    <row r="1307">
      <c r="A1307" t="inlineStr">
        <is>
          <t>Balance sheet</t>
        </is>
      </c>
    </row>
    <row r="1308">
      <c r="A1308" t="inlineStr">
        <is>
          <t xml:space="preserve">Assets </t>
        </is>
      </c>
    </row>
    <row r="1309">
      <c r="A1309" t="inlineStr">
        <is>
          <t>Cash and cash equivalents</t>
        </is>
      </c>
      <c r="C1309" t="inlineStr">
        <is>
          <t>Million</t>
        </is>
      </c>
      <c r="D1309" t="inlineStr">
        <is>
          <t>QQQQ</t>
        </is>
      </c>
      <c r="F1309" t="n">
        <v>2643</v>
      </c>
      <c r="G1309" t="n">
        <v>2923</v>
      </c>
      <c r="H1309" t="n">
        <v>3057</v>
      </c>
      <c r="I1309" t="n">
        <v>2774</v>
      </c>
      <c r="K1309" t="n">
        <v>3563</v>
      </c>
      <c r="L1309" t="n">
        <v>4020</v>
      </c>
      <c r="M1309" t="n">
        <v>4372</v>
      </c>
      <c r="N1309" t="n">
        <v>4299</v>
      </c>
      <c r="P1309" t="n">
        <v>6427</v>
      </c>
      <c r="Q1309" t="n">
        <v>4429</v>
      </c>
      <c r="R1309" t="n">
        <v>4538</v>
      </c>
      <c r="S1309" t="n">
        <v>5139</v>
      </c>
      <c r="U1309" t="n">
        <v>6044</v>
      </c>
      <c r="V1309" t="n">
        <v>5913</v>
      </c>
      <c r="W1309" t="n">
        <v>7839</v>
      </c>
      <c r="X1309" t="n">
        <v>8390</v>
      </c>
      <c r="Z1309" t="n">
        <v>6740</v>
      </c>
      <c r="AA1309" t="n">
        <v>7447</v>
      </c>
      <c r="AB1309" t="n">
        <v>7595</v>
      </c>
      <c r="AC1309" t="n">
        <v>6778</v>
      </c>
      <c r="AE1309" t="n">
        <v>9868</v>
      </c>
      <c r="AF1309" t="n">
        <v>9523</v>
      </c>
      <c r="AG1309" t="n">
        <v>8723</v>
      </c>
      <c r="AH1309" t="n">
        <v>9933</v>
      </c>
      <c r="AJ1309" t="n">
        <v>9826</v>
      </c>
      <c r="AK1309" t="n">
        <v>10459</v>
      </c>
      <c r="AL1309" t="n">
        <v>11343</v>
      </c>
      <c r="AM1309" t="n">
        <v>12694</v>
      </c>
      <c r="AO1309" t="n">
        <v>11816</v>
      </c>
      <c r="AP1309" t="n">
        <v>12205</v>
      </c>
      <c r="AQ1309" t="n">
        <v>11306</v>
      </c>
      <c r="AR1309" t="n">
        <v>14396</v>
      </c>
      <c r="AT1309" t="n">
        <v>13049</v>
      </c>
    </row>
    <row r="1310">
      <c r="A1310" t="inlineStr">
        <is>
          <t>Other financial assets</t>
        </is>
      </c>
      <c r="C1310" t="inlineStr">
        <is>
          <t>Million</t>
        </is>
      </c>
      <c r="D1310" t="inlineStr">
        <is>
          <t>QQQQ</t>
        </is>
      </c>
      <c r="F1310" t="n">
        <v>5716</v>
      </c>
      <c r="G1310" t="n">
        <v>5586</v>
      </c>
      <c r="H1310" t="n">
        <v>4531</v>
      </c>
      <c r="I1310" t="n">
        <v>6156</v>
      </c>
      <c r="K1310" t="n">
        <v>7214</v>
      </c>
      <c r="L1310" t="n">
        <v>7304</v>
      </c>
      <c r="M1310" t="n">
        <v>5096</v>
      </c>
      <c r="N1310" t="n">
        <v>4700</v>
      </c>
      <c r="P1310" t="n">
        <v>4693</v>
      </c>
      <c r="Q1310" t="n">
        <v>4998</v>
      </c>
      <c r="R1310" t="n">
        <v>5860</v>
      </c>
      <c r="S1310" t="n">
        <v>4800</v>
      </c>
      <c r="U1310" t="n">
        <v>5271</v>
      </c>
      <c r="V1310" t="n">
        <v>5589</v>
      </c>
      <c r="W1310" t="n">
        <v>5573</v>
      </c>
      <c r="X1310" t="n">
        <v>6227</v>
      </c>
      <c r="Z1310" t="n">
        <v>7004</v>
      </c>
      <c r="AA1310" t="n">
        <v>7507</v>
      </c>
      <c r="AB1310" t="n">
        <v>7975</v>
      </c>
      <c r="AC1310" t="n">
        <v>12468</v>
      </c>
      <c r="AE1310" t="n">
        <v>11206</v>
      </c>
      <c r="AF1310" t="n">
        <v>14353</v>
      </c>
      <c r="AG1310" t="n">
        <v>15997</v>
      </c>
      <c r="AH1310" t="n">
        <v>17730</v>
      </c>
      <c r="AJ1310" t="n">
        <v>19287</v>
      </c>
      <c r="AK1310" t="n">
        <v>19016</v>
      </c>
      <c r="AL1310" t="n">
        <v>17646</v>
      </c>
      <c r="AM1310" t="n">
        <v>16546</v>
      </c>
      <c r="AO1310" t="n">
        <v>17012</v>
      </c>
      <c r="AP1310" t="n">
        <v>23102</v>
      </c>
      <c r="AQ1310" t="n">
        <v>23238</v>
      </c>
      <c r="AR1310" t="n">
        <v>26899</v>
      </c>
      <c r="AT1310" t="n">
        <v>28660</v>
      </c>
    </row>
    <row r="1312">
      <c r="A1312" t="inlineStr">
        <is>
          <t xml:space="preserve">Accounts receivable and other </t>
        </is>
      </c>
    </row>
    <row r="1313">
      <c r="A1313" t="inlineStr">
        <is>
          <t>Accounts receivable and other</t>
        </is>
      </c>
      <c r="C1313" t="inlineStr">
        <is>
          <t>Million</t>
        </is>
      </c>
      <c r="D1313" t="inlineStr">
        <is>
          <t>QQQQ</t>
        </is>
      </c>
      <c r="F1313" t="n">
        <v>6786</v>
      </c>
      <c r="G1313" t="n">
        <v>6937</v>
      </c>
      <c r="H1313" t="n">
        <v>7227</v>
      </c>
      <c r="I1313" t="n">
        <v>7044</v>
      </c>
      <c r="K1313" t="n">
        <v>8208</v>
      </c>
      <c r="L1313" t="n">
        <v>8586</v>
      </c>
      <c r="M1313" t="n">
        <v>8882</v>
      </c>
      <c r="N1313" t="n">
        <v>9133</v>
      </c>
      <c r="P1313" t="n">
        <v>9055</v>
      </c>
      <c r="Q1313" t="n">
        <v>11183</v>
      </c>
      <c r="R1313" t="n">
        <v>11300</v>
      </c>
      <c r="S1313" t="n">
        <v>11973</v>
      </c>
      <c r="U1313" t="n">
        <v>12257</v>
      </c>
      <c r="V1313" t="n">
        <v>12656</v>
      </c>
      <c r="W1313" t="n">
        <v>15424</v>
      </c>
      <c r="X1313" t="n">
        <v>16931</v>
      </c>
      <c r="Z1313" t="n">
        <v>16554</v>
      </c>
      <c r="AA1313" t="n">
        <v>17693</v>
      </c>
      <c r="AB1313" t="n">
        <v>19080</v>
      </c>
      <c r="AC1313" t="n">
        <v>18469</v>
      </c>
      <c r="AE1313" t="n">
        <v>18381</v>
      </c>
      <c r="AF1313" t="n">
        <v>17140</v>
      </c>
      <c r="AG1313" t="n">
        <v>18268</v>
      </c>
      <c r="AH1313" t="n">
        <v>18928</v>
      </c>
      <c r="AJ1313" t="n">
        <v>20202</v>
      </c>
      <c r="AK1313" t="n">
        <v>19543</v>
      </c>
      <c r="AL1313" t="n">
        <v>20272</v>
      </c>
      <c r="AM1313" t="n">
        <v>21760</v>
      </c>
      <c r="AO1313" t="n">
        <v>25587</v>
      </c>
      <c r="AP1313" t="n">
        <v>26563</v>
      </c>
      <c r="AQ1313" t="n">
        <v>29813</v>
      </c>
      <c r="AR1313" t="n">
        <v>27378</v>
      </c>
      <c r="AT1313" t="n">
        <v>27809</v>
      </c>
    </row>
    <row r="1314">
      <c r="A1314" t="inlineStr">
        <is>
          <t>Assets classified as held-for-sale</t>
        </is>
      </c>
      <c r="C1314" t="inlineStr">
        <is>
          <t>Million</t>
        </is>
      </c>
      <c r="D1314" t="inlineStr">
        <is>
          <t>QQQQ</t>
        </is>
      </c>
      <c r="F1314" t="n">
        <v>3069</v>
      </c>
      <c r="G1314" t="n">
        <v>1499</v>
      </c>
      <c r="H1314" t="n">
        <v>881</v>
      </c>
      <c r="I1314" t="n">
        <v>1397</v>
      </c>
      <c r="K1314" t="n">
        <v>1905</v>
      </c>
      <c r="L1314" t="n">
        <v>1685</v>
      </c>
      <c r="M1314" t="n">
        <v>3760</v>
      </c>
      <c r="N1314" t="n">
        <v>432</v>
      </c>
      <c r="P1314" t="n">
        <v>948</v>
      </c>
      <c r="Q1314" t="n">
        <v>1284</v>
      </c>
      <c r="R1314" t="n">
        <v>2304</v>
      </c>
      <c r="S1314" t="n">
        <v>1605</v>
      </c>
      <c r="U1314" t="n">
        <v>302</v>
      </c>
      <c r="V1314" t="n">
        <v>2443</v>
      </c>
      <c r="W1314" t="n">
        <v>1727</v>
      </c>
      <c r="X1314" t="n">
        <v>2185</v>
      </c>
      <c r="Z1314" t="n">
        <v>4025</v>
      </c>
      <c r="AA1314" t="n">
        <v>3985</v>
      </c>
      <c r="AB1314" t="n">
        <v>3759</v>
      </c>
      <c r="AC1314" t="n">
        <v>3502</v>
      </c>
      <c r="AE1314" t="n">
        <v>975</v>
      </c>
      <c r="AF1314" t="n">
        <v>542</v>
      </c>
      <c r="AG1314" t="n">
        <v>3747</v>
      </c>
      <c r="AH1314" t="n">
        <v>5917</v>
      </c>
      <c r="AJ1314" t="n">
        <v>5344</v>
      </c>
      <c r="AK1314" t="n">
        <v>3215</v>
      </c>
      <c r="AL1314" t="n">
        <v>3474</v>
      </c>
      <c r="AM1314" t="n">
        <v>11958</v>
      </c>
      <c r="AO1314" t="n">
        <v>10861</v>
      </c>
      <c r="AP1314" t="n">
        <v>10189</v>
      </c>
      <c r="AQ1314" t="n">
        <v>8610</v>
      </c>
      <c r="AR1314" t="n">
        <v>2830</v>
      </c>
      <c r="AT1314" t="n">
        <v>2423</v>
      </c>
    </row>
    <row r="1315">
      <c r="A1315" t="inlineStr">
        <is>
          <t>Accounts receivable and other (total)</t>
        </is>
      </c>
      <c r="C1315" t="inlineStr">
        <is>
          <t>Million</t>
        </is>
      </c>
      <c r="D1315" t="inlineStr">
        <is>
          <t>QQQQ</t>
        </is>
      </c>
      <c r="AC1315" t="n">
        <v>21971</v>
      </c>
      <c r="AE1315" t="n">
        <v>19356</v>
      </c>
      <c r="AF1315" t="n">
        <v>17682</v>
      </c>
      <c r="AG1315" t="n">
        <v>22015</v>
      </c>
      <c r="AH1315" t="n">
        <v>24845</v>
      </c>
      <c r="AJ1315" t="n">
        <v>25546</v>
      </c>
      <c r="AK1315" t="n">
        <v>22758</v>
      </c>
      <c r="AL1315" t="n">
        <v>23746</v>
      </c>
      <c r="AM1315" t="n">
        <v>33718</v>
      </c>
      <c r="AO1315" t="n">
        <v>36448</v>
      </c>
      <c r="AP1315" t="n">
        <v>36752</v>
      </c>
      <c r="AQ1315" t="n">
        <v>38423</v>
      </c>
      <c r="AR1315" t="n">
        <v>30208</v>
      </c>
      <c r="AT1315" t="n">
        <v>30232</v>
      </c>
    </row>
    <row r="1316">
      <c r="A1316" t="inlineStr">
        <is>
          <t>Accounts receivable and other (total)-c</t>
        </is>
      </c>
      <c r="AC1316">
        <f>SUM(AC1313:AC1314)</f>
        <v/>
      </c>
      <c r="AE1316">
        <f>SUM(AE1313:AE1314)</f>
        <v/>
      </c>
      <c r="AF1316">
        <f>SUM(AF1313:AF1314)</f>
        <v/>
      </c>
      <c r="AG1316">
        <f>SUM(AG1313:AG1314)</f>
        <v/>
      </c>
      <c r="AH1316">
        <f>SUM(AH1313:AH1314)</f>
        <v/>
      </c>
      <c r="AJ1316">
        <f>SUM(AJ1313:AJ1314)</f>
        <v/>
      </c>
      <c r="AK1316">
        <f>SUM(AK1313:AK1314)</f>
        <v/>
      </c>
      <c r="AL1316">
        <f>SUM(AL1313:AL1314)</f>
        <v/>
      </c>
      <c r="AM1316">
        <f>SUM(AM1313:AM1314)</f>
        <v/>
      </c>
      <c r="AO1316">
        <f>SUM(AO1313:AO1314)</f>
        <v/>
      </c>
      <c r="AP1316">
        <f>SUM(AP1313:AP1314)</f>
        <v/>
      </c>
      <c r="AQ1316">
        <f>SUM(AQ1313:AQ1314)</f>
        <v/>
      </c>
      <c r="AR1316">
        <f>SUM(AR1313:AR1314)</f>
        <v/>
      </c>
      <c r="AT1316">
        <f>SUM(AT1313:AT1314)</f>
        <v/>
      </c>
    </row>
    <row r="1317">
      <c r="A1317" t="inlineStr">
        <is>
          <t>Sum check</t>
        </is>
      </c>
      <c r="AC1317">
        <f>AC1315-AC1316</f>
        <v/>
      </c>
      <c r="AE1317">
        <f>AE1315-AE1316</f>
        <v/>
      </c>
      <c r="AF1317">
        <f>AF1315-AF1316</f>
        <v/>
      </c>
      <c r="AG1317">
        <f>AG1315-AG1316</f>
        <v/>
      </c>
      <c r="AH1317">
        <f>AH1315-AH1316</f>
        <v/>
      </c>
      <c r="AJ1317">
        <f>AJ1315-AJ1316</f>
        <v/>
      </c>
      <c r="AK1317">
        <f>AK1315-AK1316</f>
        <v/>
      </c>
      <c r="AL1317">
        <f>AL1315-AL1316</f>
        <v/>
      </c>
      <c r="AM1317">
        <f>AM1315-AM1316</f>
        <v/>
      </c>
      <c r="AO1317">
        <f>AO1315-AO1316</f>
        <v/>
      </c>
      <c r="AP1317">
        <f>AP1315-AP1316</f>
        <v/>
      </c>
      <c r="AQ1317">
        <f>AQ1315-AQ1316</f>
        <v/>
      </c>
      <c r="AR1317">
        <f>AR1315-AR1316</f>
        <v/>
      </c>
      <c r="AT1317">
        <f>AT1315-AT1316</f>
        <v/>
      </c>
    </row>
    <row r="1319">
      <c r="A1319" t="inlineStr">
        <is>
          <t>Inventory</t>
        </is>
      </c>
      <c r="C1319" t="inlineStr">
        <is>
          <t>Million</t>
        </is>
      </c>
      <c r="D1319" t="inlineStr">
        <is>
          <t>QQQQ</t>
        </is>
      </c>
      <c r="F1319" t="n">
        <v>5316</v>
      </c>
      <c r="G1319" t="n">
        <v>5414</v>
      </c>
      <c r="H1319" t="n">
        <v>5289</v>
      </c>
      <c r="I1319" t="n">
        <v>5281</v>
      </c>
      <c r="K1319" t="n">
        <v>5642</v>
      </c>
      <c r="L1319" t="n">
        <v>5865</v>
      </c>
      <c r="M1319" t="n">
        <v>5869</v>
      </c>
      <c r="N1319" t="n">
        <v>5349</v>
      </c>
      <c r="P1319" t="n">
        <v>5437</v>
      </c>
      <c r="Q1319" t="n">
        <v>6290</v>
      </c>
      <c r="R1319" t="n">
        <v>6648</v>
      </c>
      <c r="S1319" t="n">
        <v>6311</v>
      </c>
      <c r="U1319" t="n">
        <v>6638</v>
      </c>
      <c r="V1319" t="n">
        <v>6560</v>
      </c>
      <c r="W1319" t="n">
        <v>7312</v>
      </c>
      <c r="X1319" t="n">
        <v>6989</v>
      </c>
      <c r="Z1319" t="n">
        <v>7219</v>
      </c>
      <c r="AA1319" t="n">
        <v>9761</v>
      </c>
      <c r="AB1319" t="n">
        <v>9732</v>
      </c>
      <c r="AC1319" t="n">
        <v>10272</v>
      </c>
      <c r="AE1319" t="n">
        <v>9719</v>
      </c>
      <c r="AF1319" t="n">
        <v>10212</v>
      </c>
      <c r="AG1319" t="n">
        <v>10374</v>
      </c>
      <c r="AH1319" t="n">
        <v>10360</v>
      </c>
      <c r="AJ1319" t="n">
        <v>10346</v>
      </c>
      <c r="AK1319" t="n">
        <v>11187</v>
      </c>
      <c r="AL1319" t="n">
        <v>11620</v>
      </c>
      <c r="AM1319" t="n">
        <v>11415</v>
      </c>
      <c r="AO1319" t="n">
        <v>12003</v>
      </c>
      <c r="AP1319" t="n">
        <v>12870</v>
      </c>
      <c r="AQ1319" t="n">
        <v>12138</v>
      </c>
      <c r="AR1319" t="n">
        <v>12843</v>
      </c>
      <c r="AT1319" t="n">
        <v>12923</v>
      </c>
    </row>
    <row r="1320">
      <c r="A1320" t="inlineStr">
        <is>
          <t>Equity accounted investments</t>
        </is>
      </c>
      <c r="C1320" t="inlineStr">
        <is>
          <t>Million</t>
        </is>
      </c>
      <c r="D1320" t="inlineStr">
        <is>
          <t>QQQQ</t>
        </is>
      </c>
      <c r="F1320" t="n">
        <v>18497</v>
      </c>
      <c r="G1320" t="n">
        <v>20167</v>
      </c>
      <c r="H1320" t="n">
        <v>20536</v>
      </c>
      <c r="I1320" t="n">
        <v>23216</v>
      </c>
      <c r="K1320" t="n">
        <v>23182</v>
      </c>
      <c r="L1320" t="n">
        <v>23680</v>
      </c>
      <c r="M1320" t="n">
        <v>24453</v>
      </c>
      <c r="N1320" t="n">
        <v>24977</v>
      </c>
      <c r="P1320" t="n">
        <v>24936</v>
      </c>
      <c r="Q1320" t="n">
        <v>26293</v>
      </c>
      <c r="R1320" t="n">
        <v>28155</v>
      </c>
      <c r="S1320" t="n">
        <v>31994</v>
      </c>
      <c r="U1320" t="n">
        <v>30750</v>
      </c>
      <c r="V1320" t="n">
        <v>30025</v>
      </c>
      <c r="W1320" t="n">
        <v>31994</v>
      </c>
      <c r="X1320" t="n">
        <v>33647</v>
      </c>
      <c r="Z1320" t="n">
        <v>34373</v>
      </c>
      <c r="AA1320" t="n">
        <v>35418</v>
      </c>
      <c r="AB1320" t="n">
        <v>40008</v>
      </c>
      <c r="AC1320" t="n">
        <v>40698</v>
      </c>
      <c r="AE1320" t="n">
        <v>39747</v>
      </c>
      <c r="AF1320" t="n">
        <v>39213</v>
      </c>
      <c r="AG1320" t="n">
        <v>40911</v>
      </c>
      <c r="AH1320" t="n">
        <v>41327</v>
      </c>
      <c r="AJ1320" t="n">
        <v>42259</v>
      </c>
      <c r="AK1320" t="n">
        <v>43315</v>
      </c>
      <c r="AL1320" t="n">
        <v>43267</v>
      </c>
      <c r="AM1320" t="n">
        <v>46100</v>
      </c>
      <c r="AO1320" t="n">
        <v>45806</v>
      </c>
      <c r="AP1320" t="n">
        <v>45248</v>
      </c>
      <c r="AQ1320" t="n">
        <v>44064</v>
      </c>
      <c r="AR1320" t="n">
        <v>47094</v>
      </c>
      <c r="AT1320" t="n">
        <v>51102</v>
      </c>
    </row>
    <row r="1321">
      <c r="A1321" t="inlineStr">
        <is>
          <t>Investment properties</t>
        </is>
      </c>
      <c r="C1321" t="inlineStr">
        <is>
          <t>Million</t>
        </is>
      </c>
      <c r="D1321" t="inlineStr">
        <is>
          <t>QQQQ</t>
        </is>
      </c>
      <c r="F1321" t="n">
        <v>45547</v>
      </c>
      <c r="G1321" t="n">
        <v>46652</v>
      </c>
      <c r="H1321" t="n">
        <v>49062</v>
      </c>
      <c r="I1321" t="n">
        <v>47164</v>
      </c>
      <c r="K1321" t="n">
        <v>49110</v>
      </c>
      <c r="L1321" t="n">
        <v>49647</v>
      </c>
      <c r="M1321" t="n">
        <v>50374</v>
      </c>
      <c r="N1321" t="n">
        <v>54172</v>
      </c>
      <c r="P1321" t="n">
        <v>57092</v>
      </c>
      <c r="Q1321" t="n">
        <v>56827</v>
      </c>
      <c r="R1321" t="n">
        <v>56923</v>
      </c>
      <c r="S1321" t="n">
        <v>56870</v>
      </c>
      <c r="U1321" t="n">
        <v>58309</v>
      </c>
      <c r="V1321" t="n">
        <v>58437</v>
      </c>
      <c r="W1321" t="n">
        <v>79217</v>
      </c>
      <c r="X1321" t="n">
        <v>84309</v>
      </c>
      <c r="Z1321" t="n">
        <v>85006</v>
      </c>
      <c r="AA1321" t="n">
        <v>84895</v>
      </c>
      <c r="AB1321" t="n">
        <v>85993</v>
      </c>
      <c r="AC1321" t="n">
        <v>96686</v>
      </c>
      <c r="AE1321" t="n">
        <v>95479</v>
      </c>
      <c r="AF1321" t="n">
        <v>96887</v>
      </c>
      <c r="AG1321" t="n">
        <v>96495</v>
      </c>
      <c r="AH1321" t="n">
        <v>96782</v>
      </c>
      <c r="AJ1321" t="n">
        <v>98864</v>
      </c>
      <c r="AK1321" t="n">
        <v>101010</v>
      </c>
      <c r="AL1321" t="n">
        <v>103493</v>
      </c>
      <c r="AM1321" t="n">
        <v>100865</v>
      </c>
      <c r="AO1321" t="n">
        <v>105429</v>
      </c>
      <c r="AP1321" t="n">
        <v>106952</v>
      </c>
      <c r="AQ1321" t="n">
        <v>111603</v>
      </c>
      <c r="AR1321" t="n">
        <v>115100</v>
      </c>
      <c r="AT1321" t="n">
        <v>118547</v>
      </c>
    </row>
    <row r="1322">
      <c r="A1322" t="inlineStr">
        <is>
          <t>Property, plant and equipment</t>
        </is>
      </c>
      <c r="C1322" t="inlineStr">
        <is>
          <t>Million</t>
        </is>
      </c>
      <c r="D1322" t="inlineStr">
        <is>
          <t>QQQQ</t>
        </is>
      </c>
      <c r="F1322" t="n">
        <v>34174</v>
      </c>
      <c r="G1322" t="n">
        <v>34599</v>
      </c>
      <c r="H1322" t="n">
        <v>37476</v>
      </c>
      <c r="I1322" t="n">
        <v>37273</v>
      </c>
      <c r="K1322" t="n">
        <v>43561</v>
      </c>
      <c r="L1322" t="n">
        <v>44420</v>
      </c>
      <c r="M1322" t="n">
        <v>45203</v>
      </c>
      <c r="N1322" t="n">
        <v>45346</v>
      </c>
      <c r="P1322" t="n">
        <v>45653</v>
      </c>
      <c r="Q1322" t="n">
        <v>46034</v>
      </c>
      <c r="R1322" t="n">
        <v>47130</v>
      </c>
      <c r="S1322" t="n">
        <v>53005</v>
      </c>
      <c r="U1322" t="n">
        <v>54431</v>
      </c>
      <c r="V1322" t="n">
        <v>55698</v>
      </c>
      <c r="W1322" t="n">
        <v>59688</v>
      </c>
      <c r="X1322" t="n">
        <v>67294</v>
      </c>
      <c r="Z1322" t="n">
        <v>72902</v>
      </c>
      <c r="AA1322" t="n">
        <v>79127</v>
      </c>
      <c r="AB1322" t="n">
        <v>77413</v>
      </c>
      <c r="AC1322" t="n">
        <v>89264</v>
      </c>
      <c r="AE1322" t="n">
        <v>85143</v>
      </c>
      <c r="AF1322" t="n">
        <v>86067</v>
      </c>
      <c r="AG1322" t="n">
        <v>89895</v>
      </c>
      <c r="AH1322" t="n">
        <v>100009</v>
      </c>
      <c r="AJ1322" t="n">
        <v>96674</v>
      </c>
      <c r="AK1322" t="n">
        <v>98086</v>
      </c>
      <c r="AL1322" t="n">
        <v>107761</v>
      </c>
      <c r="AM1322" t="n">
        <v>115489</v>
      </c>
      <c r="AO1322" t="n">
        <v>117286</v>
      </c>
      <c r="AP1322" t="n">
        <v>114219</v>
      </c>
      <c r="AQ1322" t="n">
        <v>111538</v>
      </c>
      <c r="AR1322" t="n">
        <v>124268</v>
      </c>
      <c r="AT1322" t="n">
        <v>125390</v>
      </c>
    </row>
    <row r="1323">
      <c r="A1323" t="inlineStr">
        <is>
          <t>Sustainable resources</t>
        </is>
      </c>
      <c r="C1323" t="inlineStr">
        <is>
          <t>Million</t>
        </is>
      </c>
      <c r="D1323" t="inlineStr">
        <is>
          <t>QQQQ</t>
        </is>
      </c>
      <c r="F1323" t="n">
        <v>396</v>
      </c>
    </row>
    <row r="1324">
      <c r="A1324" t="inlineStr">
        <is>
          <t>Intangible assets</t>
        </is>
      </c>
      <c r="C1324" t="inlineStr">
        <is>
          <t>Million</t>
        </is>
      </c>
      <c r="D1324" t="inlineStr">
        <is>
          <t>QQQQ</t>
        </is>
      </c>
      <c r="F1324" t="n">
        <v>4299</v>
      </c>
      <c r="G1324" t="n">
        <v>4326</v>
      </c>
      <c r="H1324" t="n">
        <v>4480</v>
      </c>
      <c r="I1324" t="n">
        <v>5170</v>
      </c>
      <c r="K1324" t="n">
        <v>5407</v>
      </c>
      <c r="L1324" t="n">
        <v>6211</v>
      </c>
      <c r="M1324" t="n">
        <v>6294</v>
      </c>
      <c r="N1324" t="n">
        <v>6073</v>
      </c>
      <c r="P1324" t="n">
        <v>6271</v>
      </c>
      <c r="Q1324" t="n">
        <v>14167</v>
      </c>
      <c r="R1324" t="n">
        <v>14628</v>
      </c>
      <c r="S1324" t="n">
        <v>14242</v>
      </c>
      <c r="U1324" t="n">
        <v>14231</v>
      </c>
      <c r="V1324" t="n">
        <v>13423</v>
      </c>
      <c r="W1324" t="n">
        <v>16146</v>
      </c>
      <c r="X1324" t="n">
        <v>18762</v>
      </c>
      <c r="Z1324" t="n">
        <v>18720</v>
      </c>
      <c r="AA1324" t="n">
        <v>25496</v>
      </c>
      <c r="AB1324" t="n">
        <v>24599</v>
      </c>
      <c r="AC1324" t="n">
        <v>27710</v>
      </c>
      <c r="AE1324" t="n">
        <v>25151</v>
      </c>
      <c r="AF1324" t="n">
        <v>25117</v>
      </c>
      <c r="AG1324" t="n">
        <v>25245</v>
      </c>
      <c r="AH1324" t="n">
        <v>24658</v>
      </c>
      <c r="AJ1324" t="n">
        <v>24224</v>
      </c>
      <c r="AK1324" t="n">
        <v>25018</v>
      </c>
      <c r="AL1324" t="n">
        <v>26056</v>
      </c>
      <c r="AM1324" t="n">
        <v>30609</v>
      </c>
      <c r="AO1324" t="n">
        <v>31597</v>
      </c>
      <c r="AP1324" t="n">
        <v>34750</v>
      </c>
      <c r="AQ1324" t="n">
        <v>36704</v>
      </c>
      <c r="AR1324" t="n">
        <v>38411</v>
      </c>
      <c r="AT1324" t="n">
        <v>41622</v>
      </c>
    </row>
    <row r="1325">
      <c r="A1325" t="inlineStr">
        <is>
          <t>Goodwill</t>
        </is>
      </c>
      <c r="C1325" t="inlineStr">
        <is>
          <t>Million</t>
        </is>
      </c>
      <c r="D1325" t="inlineStr">
        <is>
          <t>QQQQ</t>
        </is>
      </c>
      <c r="F1325" t="n">
        <v>1480</v>
      </c>
      <c r="G1325" t="n">
        <v>1478</v>
      </c>
      <c r="H1325" t="n">
        <v>1473</v>
      </c>
      <c r="I1325" t="n">
        <v>2543</v>
      </c>
      <c r="K1325" t="n">
        <v>3515</v>
      </c>
      <c r="L1325" t="n">
        <v>3594</v>
      </c>
      <c r="M1325" t="n">
        <v>3932</v>
      </c>
      <c r="N1325" t="n">
        <v>3783</v>
      </c>
      <c r="P1325" t="n">
        <v>3906</v>
      </c>
      <c r="Q1325" t="n">
        <v>4984</v>
      </c>
      <c r="R1325" t="n">
        <v>5310</v>
      </c>
      <c r="S1325" t="n">
        <v>5317</v>
      </c>
      <c r="U1325" t="n">
        <v>5516</v>
      </c>
      <c r="V1325" t="n">
        <v>6276</v>
      </c>
      <c r="W1325" t="n">
        <v>7012</v>
      </c>
      <c r="X1325" t="n">
        <v>8815</v>
      </c>
      <c r="Z1325" t="n">
        <v>8929</v>
      </c>
      <c r="AA1325" t="n">
        <v>11816</v>
      </c>
      <c r="AB1325" t="n">
        <v>11594</v>
      </c>
      <c r="AC1325" t="n">
        <v>14550</v>
      </c>
      <c r="AE1325" t="n">
        <v>13338</v>
      </c>
      <c r="AF1325" t="n">
        <v>13816</v>
      </c>
      <c r="AG1325" t="n">
        <v>13872</v>
      </c>
      <c r="AH1325" t="n">
        <v>14714</v>
      </c>
      <c r="AJ1325" t="n">
        <v>14699</v>
      </c>
      <c r="AK1325" t="n">
        <v>14953</v>
      </c>
      <c r="AL1325" t="n">
        <v>16999</v>
      </c>
      <c r="AM1325" t="n">
        <v>20227</v>
      </c>
      <c r="AO1325" t="n">
        <v>21116</v>
      </c>
      <c r="AP1325" t="n">
        <v>22104</v>
      </c>
      <c r="AQ1325" t="n">
        <v>26484</v>
      </c>
      <c r="AR1325" t="n">
        <v>28662</v>
      </c>
      <c r="AT1325" t="n">
        <v>31629</v>
      </c>
    </row>
    <row r="1326">
      <c r="A1326" t="inlineStr">
        <is>
          <t>Deferred income tax assets</t>
        </is>
      </c>
      <c r="C1326" t="inlineStr">
        <is>
          <t>Million</t>
        </is>
      </c>
      <c r="D1326" t="inlineStr">
        <is>
          <t>QQQQ</t>
        </is>
      </c>
      <c r="F1326" t="n">
        <v>1369</v>
      </c>
      <c r="G1326" t="n">
        <v>1417</v>
      </c>
      <c r="H1326" t="n">
        <v>1402</v>
      </c>
      <c r="I1326" t="n">
        <v>1496</v>
      </c>
      <c r="K1326" t="n">
        <v>1484</v>
      </c>
      <c r="L1326" t="n">
        <v>1531</v>
      </c>
      <c r="M1326" t="n">
        <v>1602</v>
      </c>
      <c r="N1326" t="n">
        <v>1562</v>
      </c>
      <c r="P1326" t="n">
        <v>1578</v>
      </c>
      <c r="Q1326" t="n">
        <v>1694</v>
      </c>
      <c r="R1326" t="n">
        <v>1781</v>
      </c>
      <c r="S1326" t="n">
        <v>1464</v>
      </c>
      <c r="U1326" t="n">
        <v>2186</v>
      </c>
      <c r="V1326" t="n">
        <v>2148</v>
      </c>
      <c r="W1326" t="n">
        <v>2029</v>
      </c>
      <c r="X1326" t="n">
        <v>2732</v>
      </c>
      <c r="Z1326" t="n">
        <v>2753</v>
      </c>
      <c r="AA1326" t="n">
        <v>3191</v>
      </c>
      <c r="AB1326" t="n">
        <v>3660</v>
      </c>
      <c r="AC1326" t="n">
        <v>3572</v>
      </c>
      <c r="AE1326" t="n">
        <v>3576</v>
      </c>
      <c r="AF1326" t="n">
        <v>3565</v>
      </c>
      <c r="AG1326" t="n">
        <v>3556</v>
      </c>
      <c r="AH1326" t="n">
        <v>3338</v>
      </c>
      <c r="AJ1326" t="n">
        <v>3298</v>
      </c>
      <c r="AK1326" t="n">
        <v>3415</v>
      </c>
      <c r="AL1326" t="n">
        <v>3493</v>
      </c>
      <c r="AM1326" t="n">
        <v>3340</v>
      </c>
      <c r="AO1326" t="n">
        <v>3440</v>
      </c>
      <c r="AP1326" t="n">
        <v>3664</v>
      </c>
      <c r="AQ1326" t="n">
        <v>3652</v>
      </c>
      <c r="AR1326" t="n">
        <v>3403</v>
      </c>
      <c r="AT1326" t="n">
        <v>3588</v>
      </c>
    </row>
    <row r="1327">
      <c r="A1327" t="inlineStr">
        <is>
          <t>Total assets</t>
        </is>
      </c>
      <c r="C1327" t="inlineStr">
        <is>
          <t>Million</t>
        </is>
      </c>
      <c r="D1327" t="inlineStr">
        <is>
          <t>QQQQ</t>
        </is>
      </c>
      <c r="F1327" t="n">
        <v>129292</v>
      </c>
      <c r="G1327" t="n">
        <v>130998</v>
      </c>
      <c r="H1327" t="n">
        <v>135414</v>
      </c>
      <c r="I1327" t="n">
        <v>139514</v>
      </c>
      <c r="K1327" t="n">
        <v>152791</v>
      </c>
      <c r="L1327" t="n">
        <v>156543</v>
      </c>
      <c r="M1327" t="n">
        <v>159837</v>
      </c>
      <c r="N1327" t="n">
        <v>159826</v>
      </c>
      <c r="P1327" t="n">
        <v>165996</v>
      </c>
      <c r="Q1327" t="n">
        <v>178183</v>
      </c>
      <c r="R1327" t="n">
        <v>184577</v>
      </c>
      <c r="S1327" t="n">
        <v>192720</v>
      </c>
      <c r="U1327" t="n">
        <v>195935</v>
      </c>
      <c r="V1327" t="n">
        <v>199168</v>
      </c>
      <c r="W1327" t="n">
        <v>233961</v>
      </c>
      <c r="X1327" t="n">
        <v>256281</v>
      </c>
      <c r="Z1327" t="n">
        <v>264225</v>
      </c>
      <c r="AA1327" t="n">
        <v>286336</v>
      </c>
      <c r="AB1327" t="n">
        <v>291408</v>
      </c>
      <c r="AC1327" t="n">
        <v>323969</v>
      </c>
      <c r="AE1327" t="n">
        <v>312583</v>
      </c>
      <c r="AF1327" t="n">
        <v>316435</v>
      </c>
      <c r="AG1327" t="n">
        <v>327083</v>
      </c>
      <c r="AH1327" t="n">
        <v>343696</v>
      </c>
      <c r="AJ1327" t="n">
        <v>345023</v>
      </c>
      <c r="AK1327" t="n">
        <v>349217</v>
      </c>
      <c r="AL1327" t="n">
        <v>365424</v>
      </c>
      <c r="AM1327" t="n">
        <v>391003</v>
      </c>
      <c r="AO1327" t="n">
        <v>401953</v>
      </c>
      <c r="AP1327" t="n">
        <v>411866</v>
      </c>
      <c r="AQ1327" t="n">
        <v>419150</v>
      </c>
      <c r="AR1327" t="n">
        <v>441284</v>
      </c>
      <c r="AT1327" t="n">
        <v>456742</v>
      </c>
    </row>
    <row r="1328">
      <c r="A1328" t="inlineStr">
        <is>
          <t>Total assets-c</t>
        </is>
      </c>
      <c r="F1328">
        <f>SUM(F1319:F1326,F1313:F1314,F1309:F1310)</f>
        <v/>
      </c>
      <c r="G1328">
        <f>SUM(G1319:G1326,G1313:G1314,G1309:G1310)</f>
        <v/>
      </c>
      <c r="H1328">
        <f>SUM(H1319:H1326,H1313:H1314,H1309:H1310)</f>
        <v/>
      </c>
      <c r="I1328">
        <f>SUM(I1319:I1326,I1313:I1314,I1309:I1310)</f>
        <v/>
      </c>
      <c r="K1328">
        <f>SUM(K1319:K1326,K1313:K1314,K1309:K1310)</f>
        <v/>
      </c>
      <c r="L1328">
        <f>SUM(L1319:L1326,L1313:L1314,L1309:L1310)</f>
        <v/>
      </c>
      <c r="M1328">
        <f>SUM(M1319:M1326,M1313:M1314,M1309:M1310)</f>
        <v/>
      </c>
      <c r="N1328">
        <f>SUM(N1319:N1326,N1313:N1314,N1309:N1310)</f>
        <v/>
      </c>
      <c r="P1328">
        <f>SUM(P1319:P1326,P1313:P1314,P1309:P1310)</f>
        <v/>
      </c>
      <c r="Q1328">
        <f>SUM(Q1319:Q1326,Q1313:Q1314,Q1309:Q1310)</f>
        <v/>
      </c>
      <c r="R1328">
        <f>SUM(R1319:R1326,R1313:R1314,R1309:R1310)</f>
        <v/>
      </c>
      <c r="S1328">
        <f>SUM(S1319:S1326,S1313:S1314,S1309:S1310)</f>
        <v/>
      </c>
      <c r="U1328">
        <f>SUM(U1319:U1326,U1313:U1314,U1309:U1310)</f>
        <v/>
      </c>
      <c r="V1328">
        <f>SUM(V1319:V1326,V1313:V1314,V1309:V1310)</f>
        <v/>
      </c>
      <c r="W1328">
        <f>SUM(W1319:W1326,W1313:W1314,W1309:W1310)</f>
        <v/>
      </c>
      <c r="X1328">
        <f>SUM(X1319:X1326,X1313:X1314,X1309:X1310)</f>
        <v/>
      </c>
      <c r="Z1328">
        <f>SUM(Z1319:Z1326,Z1313:Z1314,Z1309:Z1310)</f>
        <v/>
      </c>
      <c r="AA1328">
        <f>SUM(AA1319:AA1326,AA1313:AA1314,AA1309:AA1310)</f>
        <v/>
      </c>
      <c r="AB1328">
        <f>SUM(AB1319:AB1326,AB1313:AB1314,AB1309:AB1310)</f>
        <v/>
      </c>
      <c r="AC1328">
        <f>SUM(AC1319:AC1326,AC1313:AC1314,AC1309:AC1310)</f>
        <v/>
      </c>
      <c r="AE1328">
        <f>SUM(AE1319:AE1326,AE1313:AE1314,AE1309:AE1310)</f>
        <v/>
      </c>
      <c r="AF1328">
        <f>SUM(AF1319:AF1326,AF1313:AF1314,AF1309:AF1310)</f>
        <v/>
      </c>
      <c r="AG1328">
        <f>SUM(AG1319:AG1326,AG1313:AG1314,AG1309:AG1310)</f>
        <v/>
      </c>
      <c r="AH1328">
        <f>SUM(AH1319:AH1326,AH1313:AH1314,AH1309:AH1310)</f>
        <v/>
      </c>
      <c r="AJ1328">
        <f>SUM(AJ1319:AJ1326,AJ1313:AJ1314,AJ1309:AJ1310)</f>
        <v/>
      </c>
      <c r="AK1328">
        <f>SUM(AK1319:AK1326,AK1313:AK1314,AK1309:AK1310)</f>
        <v/>
      </c>
      <c r="AL1328">
        <f>SUM(AL1319:AL1326,AL1313:AL1314,AL1309:AL1310)</f>
        <v/>
      </c>
      <c r="AM1328">
        <f>SUM(AM1319:AM1326,AM1313:AM1314,AM1309:AM1310)</f>
        <v/>
      </c>
      <c r="AO1328">
        <f>SUM(AO1319:AO1326,AO1313:AO1314,AO1309:AO1310)</f>
        <v/>
      </c>
      <c r="AP1328">
        <f>SUM(AP1319:AP1326,AP1313:AP1314,AP1309:AP1310)</f>
        <v/>
      </c>
      <c r="AQ1328">
        <f>SUM(AQ1319:AQ1326,AQ1313:AQ1314,AQ1309:AQ1310)</f>
        <v/>
      </c>
      <c r="AR1328">
        <f>SUM(AR1319:AR1326,AR1313:AR1314,AR1309:AR1310)</f>
        <v/>
      </c>
      <c r="AT1328">
        <f>SUM(AT1319:AT1326,AT1313:AT1314,AT1309:AT1310)</f>
        <v/>
      </c>
    </row>
    <row r="1329">
      <c r="A1329" t="inlineStr">
        <is>
          <t>Sum check</t>
        </is>
      </c>
      <c r="F1329">
        <f>F1327-F1328</f>
        <v/>
      </c>
      <c r="G1329">
        <f>G1327-G1328</f>
        <v/>
      </c>
      <c r="H1329">
        <f>H1327-H1328</f>
        <v/>
      </c>
      <c r="I1329">
        <f>I1327-I1328</f>
        <v/>
      </c>
      <c r="K1329">
        <f>K1327-K1328</f>
        <v/>
      </c>
      <c r="L1329">
        <f>L1327-L1328</f>
        <v/>
      </c>
      <c r="M1329">
        <f>M1327-M1328</f>
        <v/>
      </c>
      <c r="N1329">
        <f>N1327-N1328</f>
        <v/>
      </c>
      <c r="P1329">
        <f>P1327-P1328</f>
        <v/>
      </c>
      <c r="Q1329">
        <f>Q1327-Q1328</f>
        <v/>
      </c>
      <c r="R1329">
        <f>R1327-R1328</f>
        <v/>
      </c>
      <c r="S1329">
        <f>S1327-S1328</f>
        <v/>
      </c>
      <c r="U1329">
        <f>U1327-U1328</f>
        <v/>
      </c>
      <c r="V1329">
        <f>V1327-V1328</f>
        <v/>
      </c>
      <c r="W1329">
        <f>W1327-W1328</f>
        <v/>
      </c>
      <c r="X1329">
        <f>X1327-X1328</f>
        <v/>
      </c>
      <c r="Z1329">
        <f>Z1327-Z1328</f>
        <v/>
      </c>
      <c r="AA1329">
        <f>AA1327-AA1328</f>
        <v/>
      </c>
      <c r="AB1329">
        <f>AB1327-AB1328</f>
        <v/>
      </c>
      <c r="AC1329">
        <f>AC1327-AC1328</f>
        <v/>
      </c>
      <c r="AE1329">
        <f>AE1327-AE1328</f>
        <v/>
      </c>
      <c r="AF1329">
        <f>AF1327-AF1328</f>
        <v/>
      </c>
      <c r="AG1329">
        <f>AG1327-AG1328</f>
        <v/>
      </c>
      <c r="AH1329">
        <f>AH1327-AH1328</f>
        <v/>
      </c>
      <c r="AJ1329">
        <f>AJ1327-AJ1328</f>
        <v/>
      </c>
      <c r="AK1329">
        <f>AK1327-AK1328</f>
        <v/>
      </c>
      <c r="AL1329">
        <f>AL1327-AL1328</f>
        <v/>
      </c>
      <c r="AM1329">
        <f>AM1327-AM1328</f>
        <v/>
      </c>
      <c r="AO1329">
        <f>AO1327-AO1328</f>
        <v/>
      </c>
      <c r="AP1329">
        <f>AP1327-AP1328</f>
        <v/>
      </c>
      <c r="AQ1329">
        <f>AQ1327-AQ1328</f>
        <v/>
      </c>
      <c r="AR1329">
        <f>AR1327-AR1328</f>
        <v/>
      </c>
      <c r="AT1329">
        <f>AT1327-AT1328</f>
        <v/>
      </c>
    </row>
    <row r="1331">
      <c r="A1331" t="inlineStr">
        <is>
          <t>Liabilities and equity (deficit)</t>
        </is>
      </c>
    </row>
    <row r="1332">
      <c r="A1332" t="inlineStr">
        <is>
          <t>Accounts payable and other</t>
        </is>
      </c>
    </row>
    <row r="1333">
      <c r="A1333" t="inlineStr">
        <is>
          <t>Accounts payable and other</t>
        </is>
      </c>
      <c r="C1333" t="inlineStr">
        <is>
          <t>Million</t>
        </is>
      </c>
      <c r="D1333" t="inlineStr">
        <is>
          <t>QQQQ</t>
        </is>
      </c>
      <c r="F1333" t="n">
        <v>10562</v>
      </c>
      <c r="G1333" t="n">
        <v>11117</v>
      </c>
      <c r="H1333" t="n">
        <v>11293</v>
      </c>
      <c r="I1333" t="n">
        <v>11366</v>
      </c>
      <c r="K1333" t="n">
        <v>12221</v>
      </c>
      <c r="L1333" t="n">
        <v>12237</v>
      </c>
      <c r="M1333" t="n">
        <v>12478</v>
      </c>
      <c r="N1333" t="n">
        <v>11915</v>
      </c>
      <c r="P1333" t="n">
        <v>12025</v>
      </c>
      <c r="Q1333" t="n">
        <v>15870</v>
      </c>
      <c r="R1333" t="n">
        <v>17045</v>
      </c>
      <c r="S1333" t="n">
        <v>17965</v>
      </c>
      <c r="U1333" t="n">
        <v>18656</v>
      </c>
      <c r="V1333" t="n">
        <v>18330</v>
      </c>
      <c r="W1333" t="n">
        <v>22546</v>
      </c>
      <c r="X1333" t="n">
        <v>23989</v>
      </c>
      <c r="Z1333" t="n">
        <v>27928</v>
      </c>
      <c r="AA1333" t="n">
        <v>32595</v>
      </c>
      <c r="AB1333" t="n">
        <v>34174</v>
      </c>
      <c r="AC1333" t="n">
        <v>43077</v>
      </c>
      <c r="AE1333" t="n">
        <v>40504</v>
      </c>
      <c r="AF1333" t="n">
        <v>42235</v>
      </c>
      <c r="AG1333" t="n">
        <v>45153</v>
      </c>
      <c r="AH1333" t="n">
        <v>50682</v>
      </c>
      <c r="AJ1333" t="n">
        <v>48862</v>
      </c>
      <c r="AK1333" t="n">
        <v>50330</v>
      </c>
      <c r="AL1333" t="n">
        <v>52087</v>
      </c>
      <c r="AM1333" t="n">
        <v>52546</v>
      </c>
      <c r="AO1333" t="n">
        <v>53810</v>
      </c>
      <c r="AP1333" t="n">
        <v>51134</v>
      </c>
      <c r="AQ1333" t="n">
        <v>52859</v>
      </c>
      <c r="AR1333" t="n">
        <v>57065</v>
      </c>
      <c r="AT1333" t="n">
        <v>58080</v>
      </c>
    </row>
    <row r="1334">
      <c r="A1334" t="inlineStr">
        <is>
          <t>Liabilities associated with assets classified as held-for-sale</t>
        </is>
      </c>
      <c r="C1334" t="inlineStr">
        <is>
          <t>Million</t>
        </is>
      </c>
      <c r="D1334" t="inlineStr">
        <is>
          <t>QQQQ</t>
        </is>
      </c>
      <c r="F1334" t="n">
        <v>1438</v>
      </c>
      <c r="G1334" t="n">
        <v>617</v>
      </c>
      <c r="H1334" t="n">
        <v>305</v>
      </c>
      <c r="I1334" t="n">
        <v>522</v>
      </c>
      <c r="K1334" t="n">
        <v>785</v>
      </c>
      <c r="L1334" t="n">
        <v>430</v>
      </c>
      <c r="M1334" t="n">
        <v>1985</v>
      </c>
      <c r="N1334" t="n">
        <v>127</v>
      </c>
      <c r="P1334" t="n">
        <v>52</v>
      </c>
      <c r="Q1334" t="n">
        <v>742</v>
      </c>
      <c r="R1334" t="n">
        <v>1004</v>
      </c>
      <c r="S1334" t="n">
        <v>1424</v>
      </c>
      <c r="U1334" t="n">
        <v>568</v>
      </c>
      <c r="V1334" t="n">
        <v>1502</v>
      </c>
      <c r="W1334" t="n">
        <v>785</v>
      </c>
      <c r="X1334" t="n">
        <v>812</v>
      </c>
      <c r="Z1334" t="n">
        <v>2272</v>
      </c>
      <c r="AA1334" t="n">
        <v>2325</v>
      </c>
      <c r="AB1334" t="n">
        <v>2084</v>
      </c>
      <c r="AC1334" t="n">
        <v>1690</v>
      </c>
      <c r="AE1334" t="n">
        <v>304</v>
      </c>
      <c r="AF1334" t="n">
        <v>173</v>
      </c>
      <c r="AG1334" t="n">
        <v>1503</v>
      </c>
      <c r="AH1334" t="n">
        <v>2359</v>
      </c>
      <c r="AJ1334" t="n">
        <v>2728</v>
      </c>
      <c r="AK1334" t="n">
        <v>1287</v>
      </c>
      <c r="AL1334" t="n">
        <v>1773</v>
      </c>
      <c r="AM1334" t="n">
        <v>3148</v>
      </c>
      <c r="AO1334" t="n">
        <v>1153</v>
      </c>
      <c r="AP1334" t="n">
        <v>1556</v>
      </c>
      <c r="AQ1334" t="n">
        <v>2028</v>
      </c>
      <c r="AR1334" t="n">
        <v>876</v>
      </c>
      <c r="AT1334" t="n">
        <v>680</v>
      </c>
    </row>
    <row r="1335">
      <c r="A1335" t="inlineStr">
        <is>
          <t>Accounts payable and other (total)</t>
        </is>
      </c>
      <c r="C1335" t="inlineStr">
        <is>
          <t>Million</t>
        </is>
      </c>
      <c r="D1335" t="inlineStr">
        <is>
          <t>QQQQ</t>
        </is>
      </c>
      <c r="AC1335" t="n">
        <v>44767</v>
      </c>
      <c r="AE1335" t="n">
        <v>40808</v>
      </c>
      <c r="AF1335" t="n">
        <v>42408</v>
      </c>
      <c r="AG1335" t="n">
        <v>46656</v>
      </c>
      <c r="AH1335" t="n">
        <v>53041</v>
      </c>
      <c r="AJ1335" t="n">
        <v>51590</v>
      </c>
      <c r="AK1335" t="n">
        <v>51617</v>
      </c>
      <c r="AL1335" t="n">
        <v>53860</v>
      </c>
      <c r="AM1335" t="n">
        <v>56165</v>
      </c>
      <c r="AO1335" t="n">
        <v>54963</v>
      </c>
      <c r="AP1335" t="n">
        <v>52690</v>
      </c>
      <c r="AQ1335" t="n">
        <v>54887</v>
      </c>
      <c r="AR1335" t="n">
        <v>57620</v>
      </c>
      <c r="AT1335" t="n">
        <v>58760</v>
      </c>
    </row>
    <row r="1336">
      <c r="A1336" t="inlineStr">
        <is>
          <t>Accounts payable and other (total)-c</t>
        </is>
      </c>
      <c r="AC1336">
        <f>SUM(AC1333:AC1334)</f>
        <v/>
      </c>
      <c r="AE1336">
        <f>SUM(AE1333:AE1334)</f>
        <v/>
      </c>
      <c r="AF1336">
        <f>SUM(AF1333:AF1334)</f>
        <v/>
      </c>
      <c r="AG1336">
        <f>SUM(AG1333:AG1334)</f>
        <v/>
      </c>
      <c r="AH1336">
        <f>SUM(AH1333:AH1334)</f>
        <v/>
      </c>
      <c r="AJ1336">
        <f>SUM(AJ1333:AJ1334)</f>
        <v/>
      </c>
      <c r="AK1336">
        <f>SUM(AK1333:AK1334)</f>
        <v/>
      </c>
      <c r="AL1336">
        <f>SUM(AL1333:AL1334)</f>
        <v/>
      </c>
      <c r="AM1336">
        <f>SUM(AM1333:AM1334)</f>
        <v/>
      </c>
      <c r="AO1336">
        <f>SUM(AO1333:AO1334)</f>
        <v/>
      </c>
      <c r="AP1336">
        <f>SUM(AP1333:AP1334)</f>
        <v/>
      </c>
      <c r="AQ1336">
        <f>SUM(AQ1333:AQ1334)</f>
        <v/>
      </c>
      <c r="AR1336">
        <f>SUM(AR1333:AR1334)</f>
        <v/>
      </c>
      <c r="AT1336">
        <f>SUM(AT1333:AT1334)</f>
        <v/>
      </c>
    </row>
    <row r="1337">
      <c r="A1337" t="inlineStr">
        <is>
          <t>Sum check</t>
        </is>
      </c>
      <c r="AC1337">
        <f>AC1335-AC1336</f>
        <v/>
      </c>
      <c r="AE1337">
        <f>AE1335-AE1336</f>
        <v/>
      </c>
      <c r="AF1337">
        <f>AF1335-AF1336</f>
        <v/>
      </c>
      <c r="AG1337">
        <f>AG1335-AG1336</f>
        <v/>
      </c>
      <c r="AH1337">
        <f>AH1335-AH1336</f>
        <v/>
      </c>
      <c r="AJ1337">
        <f>AJ1335-AJ1336</f>
        <v/>
      </c>
      <c r="AK1337">
        <f>AK1335-AK1336</f>
        <v/>
      </c>
      <c r="AL1337">
        <f>AL1335-AL1336</f>
        <v/>
      </c>
      <c r="AM1337">
        <f>AM1335-AM1336</f>
        <v/>
      </c>
      <c r="AO1337">
        <f>AO1335-AO1336</f>
        <v/>
      </c>
      <c r="AP1337">
        <f>AP1335-AP1336</f>
        <v/>
      </c>
      <c r="AQ1337">
        <f>AQ1335-AQ1336</f>
        <v/>
      </c>
      <c r="AR1337">
        <f>AR1335-AR1336</f>
        <v/>
      </c>
      <c r="AT1337">
        <f>AT1335-AT1336</f>
        <v/>
      </c>
    </row>
    <row r="1339">
      <c r="A1339" t="inlineStr">
        <is>
          <t>Corporate borrowings</t>
        </is>
      </c>
      <c r="C1339" t="inlineStr">
        <is>
          <t>Million</t>
        </is>
      </c>
      <c r="D1339" t="inlineStr">
        <is>
          <t>QQQQ</t>
        </is>
      </c>
      <c r="F1339" t="n">
        <v>4668</v>
      </c>
      <c r="G1339" t="n">
        <v>3826</v>
      </c>
      <c r="H1339" t="n">
        <v>4426</v>
      </c>
      <c r="I1339" t="n">
        <v>3936</v>
      </c>
      <c r="K1339" t="n">
        <v>4329</v>
      </c>
      <c r="L1339" t="n">
        <v>4469</v>
      </c>
      <c r="M1339" t="n">
        <v>4674</v>
      </c>
      <c r="N1339" t="n">
        <v>4500</v>
      </c>
      <c r="P1339" t="n">
        <v>5272</v>
      </c>
      <c r="Q1339" t="n">
        <v>4924</v>
      </c>
      <c r="R1339" t="n">
        <v>5705</v>
      </c>
      <c r="S1339" t="n">
        <v>5659</v>
      </c>
      <c r="U1339" t="n">
        <v>6476</v>
      </c>
      <c r="V1339" t="n">
        <v>6424</v>
      </c>
      <c r="W1339" t="n">
        <v>6661</v>
      </c>
      <c r="X1339" t="n">
        <v>6409</v>
      </c>
      <c r="Z1339" t="n">
        <v>7459</v>
      </c>
      <c r="AA1339" t="n">
        <v>7060</v>
      </c>
      <c r="AB1339" t="n">
        <v>7035</v>
      </c>
      <c r="AC1339" t="n">
        <v>7083</v>
      </c>
      <c r="AE1339" t="n">
        <v>7235</v>
      </c>
      <c r="AF1339" t="n">
        <v>8051</v>
      </c>
      <c r="AG1339" t="n">
        <v>8587</v>
      </c>
      <c r="AH1339" t="n">
        <v>9077</v>
      </c>
      <c r="AJ1339" t="n">
        <v>9102</v>
      </c>
      <c r="AK1339" t="n">
        <v>9145</v>
      </c>
      <c r="AL1339" t="n">
        <v>10309</v>
      </c>
      <c r="AM1339" t="n">
        <v>10875</v>
      </c>
      <c r="AO1339" t="n">
        <v>11154</v>
      </c>
      <c r="AP1339" t="n">
        <v>12054</v>
      </c>
      <c r="AQ1339" t="n">
        <v>11296</v>
      </c>
      <c r="AR1339" t="n">
        <v>11390</v>
      </c>
      <c r="AT1339" t="n">
        <v>12367</v>
      </c>
    </row>
    <row r="1340">
      <c r="A1340" t="inlineStr">
        <is>
          <t>Property-specific borrowings</t>
        </is>
      </c>
      <c r="C1340" t="inlineStr">
        <is>
          <t>Million</t>
        </is>
      </c>
      <c r="D1340" t="inlineStr">
        <is>
          <t>QQQQ</t>
        </is>
      </c>
      <c r="F1340" t="n">
        <v>39524</v>
      </c>
      <c r="G1340" t="n">
        <v>40332</v>
      </c>
      <c r="H1340" t="n">
        <v>46428</v>
      </c>
      <c r="I1340" t="n">
        <v>46044</v>
      </c>
      <c r="K1340" t="n">
        <v>50699</v>
      </c>
      <c r="L1340" t="n">
        <v>50887</v>
      </c>
      <c r="M1340" t="n">
        <v>50910</v>
      </c>
      <c r="N1340" t="n">
        <v>52442</v>
      </c>
      <c r="P1340" t="n">
        <v>56635</v>
      </c>
      <c r="Q1340" t="n">
        <v>57246</v>
      </c>
      <c r="R1340" t="n">
        <v>58095</v>
      </c>
      <c r="S1340" t="n">
        <v>63721</v>
      </c>
      <c r="U1340" t="n">
        <v>65901</v>
      </c>
      <c r="V1340" t="n">
        <v>70638</v>
      </c>
      <c r="W1340" t="n">
        <v>91551</v>
      </c>
    </row>
    <row r="1341">
      <c r="A1341" t="inlineStr">
        <is>
          <t>Subsidiary borrowings</t>
        </is>
      </c>
      <c r="C1341" t="inlineStr">
        <is>
          <t>Million</t>
        </is>
      </c>
      <c r="D1341" t="inlineStr">
        <is>
          <t>QQQQ</t>
        </is>
      </c>
      <c r="F1341" t="n">
        <v>9209</v>
      </c>
      <c r="G1341" t="n">
        <v>8698</v>
      </c>
      <c r="H1341" t="n">
        <v>8587</v>
      </c>
      <c r="I1341" t="n">
        <v>8303</v>
      </c>
      <c r="K1341" t="n">
        <v>9695</v>
      </c>
      <c r="L1341" t="n">
        <v>10174</v>
      </c>
      <c r="M1341" t="n">
        <v>9663</v>
      </c>
      <c r="N1341" t="n">
        <v>7949</v>
      </c>
      <c r="P1341" t="n">
        <v>7990</v>
      </c>
      <c r="Q1341" t="n">
        <v>9829</v>
      </c>
      <c r="R1341" t="n">
        <v>9487</v>
      </c>
      <c r="S1341" t="n">
        <v>9009</v>
      </c>
      <c r="U1341" t="n">
        <v>7938</v>
      </c>
      <c r="V1341" t="n">
        <v>8107</v>
      </c>
      <c r="W1341" t="n">
        <v>8762</v>
      </c>
    </row>
    <row r="1342">
      <c r="A1342" t="inlineStr">
        <is>
          <t>Non-recourse borrowings in entities that we manage</t>
        </is>
      </c>
      <c r="C1342" t="inlineStr">
        <is>
          <t>Million</t>
        </is>
      </c>
      <c r="D1342" t="inlineStr">
        <is>
          <t>QQQQ</t>
        </is>
      </c>
      <c r="X1342" t="n">
        <v>111809</v>
      </c>
      <c r="Z1342" t="n">
        <v>111550</v>
      </c>
      <c r="AA1342" t="n">
        <v>123371</v>
      </c>
      <c r="AB1342" t="n">
        <v>123204</v>
      </c>
      <c r="AC1342" t="n">
        <v>136292</v>
      </c>
      <c r="AE1342" t="n">
        <v>133760</v>
      </c>
      <c r="AF1342" t="n">
        <v>136362</v>
      </c>
      <c r="AG1342" t="n">
        <v>140230</v>
      </c>
      <c r="AH1342" t="n">
        <v>139324</v>
      </c>
      <c r="AJ1342" t="n">
        <v>139487</v>
      </c>
      <c r="AK1342" t="n">
        <v>143126</v>
      </c>
      <c r="AL1342" t="n">
        <v>156165</v>
      </c>
      <c r="AM1342" t="n">
        <v>165057</v>
      </c>
      <c r="AO1342" t="n">
        <v>173880</v>
      </c>
      <c r="AP1342" t="n">
        <v>187585</v>
      </c>
      <c r="AQ1342" t="n">
        <v>193180</v>
      </c>
      <c r="AR1342" t="n">
        <v>203005</v>
      </c>
      <c r="AT1342" t="n">
        <v>210460</v>
      </c>
    </row>
    <row r="1343">
      <c r="A1343" t="inlineStr">
        <is>
          <t>Deferred income tax liabilities</t>
        </is>
      </c>
      <c r="C1343" t="inlineStr">
        <is>
          <t>Million</t>
        </is>
      </c>
      <c r="D1343" t="inlineStr">
        <is>
          <t>QQQQ</t>
        </is>
      </c>
      <c r="F1343" t="n">
        <v>8117</v>
      </c>
      <c r="G1343" t="n">
        <v>7951</v>
      </c>
      <c r="H1343" t="n">
        <v>7763</v>
      </c>
      <c r="I1343" t="n">
        <v>8785</v>
      </c>
      <c r="K1343" t="n">
        <v>10216</v>
      </c>
      <c r="L1343" t="n">
        <v>10447</v>
      </c>
      <c r="M1343" t="n">
        <v>9465</v>
      </c>
      <c r="N1343" t="n">
        <v>9640</v>
      </c>
      <c r="P1343" t="n">
        <v>9830</v>
      </c>
      <c r="Q1343" t="n">
        <v>11909</v>
      </c>
      <c r="R1343" t="n">
        <v>12233</v>
      </c>
      <c r="S1343" t="n">
        <v>11409</v>
      </c>
      <c r="U1343" t="n">
        <v>11146</v>
      </c>
      <c r="V1343" t="n">
        <v>11103</v>
      </c>
      <c r="W1343" t="n">
        <v>11550</v>
      </c>
      <c r="X1343" t="n">
        <v>12236</v>
      </c>
      <c r="Z1343" t="n">
        <v>12511</v>
      </c>
      <c r="AA1343" t="n">
        <v>13752</v>
      </c>
      <c r="AB1343" t="n">
        <v>13214</v>
      </c>
      <c r="AC1343" t="n">
        <v>14849</v>
      </c>
      <c r="AE1343" t="n">
        <v>14175</v>
      </c>
      <c r="AF1343" t="n">
        <v>14347</v>
      </c>
      <c r="AG1343" t="n">
        <v>14314</v>
      </c>
      <c r="AH1343" t="n">
        <v>15913</v>
      </c>
      <c r="AJ1343" t="n">
        <v>15263</v>
      </c>
      <c r="AK1343" t="n">
        <v>15914</v>
      </c>
      <c r="AL1343" t="n">
        <v>17729</v>
      </c>
      <c r="AM1343" t="n">
        <v>20328</v>
      </c>
      <c r="AO1343" t="n">
        <v>20891</v>
      </c>
      <c r="AP1343" t="n">
        <v>20737</v>
      </c>
      <c r="AQ1343" t="n">
        <v>21487</v>
      </c>
      <c r="AR1343" t="n">
        <v>23190</v>
      </c>
      <c r="AT1343" t="n">
        <v>24143</v>
      </c>
    </row>
    <row r="1344">
      <c r="A1344" t="inlineStr">
        <is>
          <t>Subsidiary equity obligations</t>
        </is>
      </c>
      <c r="C1344" t="inlineStr">
        <is>
          <t>Million</t>
        </is>
      </c>
      <c r="D1344" t="inlineStr">
        <is>
          <t>QQQQ</t>
        </is>
      </c>
      <c r="F1344" t="n">
        <v>3425</v>
      </c>
      <c r="G1344" t="n">
        <v>3435</v>
      </c>
      <c r="H1344" t="n">
        <v>3356</v>
      </c>
      <c r="I1344" t="n">
        <v>3331</v>
      </c>
      <c r="K1344" t="n">
        <v>3419</v>
      </c>
      <c r="L1344" t="n">
        <v>3360</v>
      </c>
      <c r="M1344" t="n">
        <v>3543</v>
      </c>
      <c r="N1344" t="n">
        <v>3565</v>
      </c>
      <c r="P1344" t="n">
        <v>3766</v>
      </c>
      <c r="Q1344" t="n">
        <v>3618</v>
      </c>
      <c r="R1344" t="n">
        <v>3677</v>
      </c>
      <c r="S1344" t="n">
        <v>3661</v>
      </c>
      <c r="U1344" t="n">
        <v>3935</v>
      </c>
      <c r="V1344" t="n">
        <v>3894</v>
      </c>
      <c r="W1344" t="n">
        <v>3847</v>
      </c>
      <c r="X1344" t="n">
        <v>3876</v>
      </c>
      <c r="Z1344" t="n">
        <v>3941</v>
      </c>
      <c r="AA1344" t="n">
        <v>4104</v>
      </c>
      <c r="AB1344" t="n">
        <v>4096</v>
      </c>
      <c r="AC1344" t="n">
        <v>4132</v>
      </c>
      <c r="AE1344" t="n">
        <v>4158</v>
      </c>
      <c r="AF1344" t="n">
        <v>4201</v>
      </c>
      <c r="AG1344" t="n">
        <v>3989</v>
      </c>
      <c r="AH1344" t="n">
        <v>3699</v>
      </c>
      <c r="AJ1344" t="n">
        <v>3647</v>
      </c>
      <c r="AK1344" t="n">
        <v>3478</v>
      </c>
      <c r="AL1344" t="n">
        <v>3790</v>
      </c>
      <c r="AM1344" t="n">
        <v>3837</v>
      </c>
      <c r="AO1344" t="n">
        <v>4632</v>
      </c>
      <c r="AP1344" t="n">
        <v>4788</v>
      </c>
      <c r="AQ1344" t="n">
        <v>4324</v>
      </c>
      <c r="AR1344" t="n">
        <v>4188</v>
      </c>
      <c r="AT1344" t="n">
        <v>4098</v>
      </c>
    </row>
    <row r="1346">
      <c r="A1346" t="inlineStr">
        <is>
          <t>Equity</t>
        </is>
      </c>
    </row>
    <row r="1347">
      <c r="A1347" t="inlineStr">
        <is>
          <t>Preferred equity</t>
        </is>
      </c>
      <c r="C1347" t="inlineStr">
        <is>
          <t>Million</t>
        </is>
      </c>
      <c r="D1347" t="inlineStr">
        <is>
          <t>QQQQ</t>
        </is>
      </c>
      <c r="F1347" t="n">
        <v>3549</v>
      </c>
      <c r="G1347" t="n">
        <v>3549</v>
      </c>
      <c r="H1347" t="n">
        <v>3549</v>
      </c>
      <c r="I1347" t="n">
        <v>3739</v>
      </c>
      <c r="K1347" t="n">
        <v>3739</v>
      </c>
      <c r="L1347" t="n">
        <v>3734</v>
      </c>
      <c r="M1347" t="n">
        <v>3732</v>
      </c>
      <c r="N1347" t="n">
        <v>3954</v>
      </c>
      <c r="P1347" t="n">
        <v>3950</v>
      </c>
      <c r="Q1347" t="n">
        <v>3949</v>
      </c>
      <c r="R1347" t="n">
        <v>4196</v>
      </c>
      <c r="S1347" t="n">
        <v>4192</v>
      </c>
      <c r="U1347" t="n">
        <v>4192</v>
      </c>
      <c r="V1347" t="n">
        <v>4192</v>
      </c>
      <c r="W1347" t="n">
        <v>4192</v>
      </c>
      <c r="X1347" t="n">
        <v>4168</v>
      </c>
      <c r="Z1347" t="n">
        <v>4149</v>
      </c>
      <c r="AA1347" t="n">
        <v>4146</v>
      </c>
      <c r="AB1347" t="n">
        <v>4145</v>
      </c>
      <c r="AC1347" t="n">
        <v>4145</v>
      </c>
      <c r="AE1347" t="n">
        <v>4145</v>
      </c>
      <c r="AF1347" t="n">
        <v>4145</v>
      </c>
      <c r="AG1347" t="n">
        <v>4145</v>
      </c>
      <c r="AH1347" t="n">
        <v>4145</v>
      </c>
      <c r="AJ1347" t="n">
        <v>4145</v>
      </c>
      <c r="AK1347" t="n">
        <v>4145</v>
      </c>
      <c r="AL1347" t="n">
        <v>4145</v>
      </c>
      <c r="AM1347" t="n">
        <v>4145</v>
      </c>
      <c r="AO1347" t="n">
        <v>4145</v>
      </c>
      <c r="AP1347" t="n">
        <v>4145</v>
      </c>
      <c r="AQ1347" t="n">
        <v>4145</v>
      </c>
      <c r="AR1347" t="n">
        <v>4145</v>
      </c>
      <c r="AT1347" t="n">
        <v>4103</v>
      </c>
    </row>
    <row r="1348">
      <c r="A1348" t="inlineStr">
        <is>
          <t>Non-controlling interests in net assets</t>
        </is>
      </c>
      <c r="C1348" t="inlineStr">
        <is>
          <t>Million</t>
        </is>
      </c>
      <c r="D1348" t="inlineStr">
        <is>
          <t>QQQQ</t>
        </is>
      </c>
      <c r="F1348" t="n">
        <v>29360</v>
      </c>
      <c r="G1348" t="n">
        <v>30006</v>
      </c>
      <c r="H1348" t="n">
        <v>29401</v>
      </c>
      <c r="I1348" t="n">
        <v>31920</v>
      </c>
      <c r="K1348" t="n">
        <v>35806</v>
      </c>
      <c r="L1348" t="n">
        <v>39172</v>
      </c>
      <c r="M1348" t="n">
        <v>40955</v>
      </c>
      <c r="N1348" t="n">
        <v>43235</v>
      </c>
      <c r="P1348" t="n">
        <v>43965</v>
      </c>
      <c r="Q1348" t="n">
        <v>47767</v>
      </c>
      <c r="R1348" t="n">
        <v>50171</v>
      </c>
      <c r="S1348" t="n">
        <v>51628</v>
      </c>
      <c r="U1348" t="n">
        <v>52667</v>
      </c>
      <c r="V1348" t="n">
        <v>50597</v>
      </c>
      <c r="W1348" t="n">
        <v>61376</v>
      </c>
      <c r="X1348" t="n">
        <v>67335</v>
      </c>
      <c r="Z1348" t="n">
        <v>68021</v>
      </c>
      <c r="AA1348" t="n">
        <v>72324</v>
      </c>
      <c r="AB1348" t="n">
        <v>74029</v>
      </c>
      <c r="AC1348" t="n">
        <v>81833</v>
      </c>
      <c r="AE1348" t="n">
        <v>79637</v>
      </c>
      <c r="AF1348" t="n">
        <v>78996</v>
      </c>
      <c r="AG1348" t="n">
        <v>80156</v>
      </c>
      <c r="AH1348" t="n">
        <v>86804</v>
      </c>
      <c r="AJ1348" t="n">
        <v>88836</v>
      </c>
      <c r="AK1348" t="n">
        <v>88423</v>
      </c>
      <c r="AL1348" t="n">
        <v>80618</v>
      </c>
      <c r="AM1348" t="n">
        <v>88386</v>
      </c>
      <c r="AO1348" t="n">
        <v>88889</v>
      </c>
      <c r="AP1348" t="n">
        <v>88215</v>
      </c>
      <c r="AQ1348" t="n">
        <v>89430</v>
      </c>
      <c r="AR1348" t="n">
        <v>98138</v>
      </c>
      <c r="AT1348" t="n">
        <v>102851</v>
      </c>
    </row>
    <row r="1349">
      <c r="A1349" t="inlineStr">
        <is>
          <t>Common equity</t>
        </is>
      </c>
      <c r="C1349" t="inlineStr">
        <is>
          <t>Million</t>
        </is>
      </c>
      <c r="D1349" t="inlineStr">
        <is>
          <t>QQQQ</t>
        </is>
      </c>
      <c r="F1349" t="n">
        <v>19440</v>
      </c>
      <c r="G1349" t="n">
        <v>21467</v>
      </c>
      <c r="H1349" t="n">
        <v>20306</v>
      </c>
      <c r="I1349" t="n">
        <v>21568</v>
      </c>
      <c r="K1349" t="n">
        <v>21882</v>
      </c>
      <c r="L1349" t="n">
        <v>21633</v>
      </c>
      <c r="M1349" t="n">
        <v>22432</v>
      </c>
      <c r="N1349" t="n">
        <v>22499</v>
      </c>
      <c r="P1349" t="n">
        <v>22511</v>
      </c>
      <c r="Q1349" t="n">
        <v>22329</v>
      </c>
      <c r="R1349" t="n">
        <v>22964</v>
      </c>
      <c r="S1349" t="n">
        <v>24052</v>
      </c>
      <c r="U1349" t="n">
        <v>24456</v>
      </c>
      <c r="V1349" t="n">
        <v>24381</v>
      </c>
      <c r="W1349" t="n">
        <v>22691</v>
      </c>
      <c r="X1349" t="n">
        <v>25647</v>
      </c>
      <c r="Z1349" t="n">
        <v>26394</v>
      </c>
      <c r="AA1349" t="n">
        <v>26659</v>
      </c>
      <c r="AB1349" t="n">
        <v>29427</v>
      </c>
      <c r="AC1349" t="n">
        <v>30868</v>
      </c>
      <c r="AE1349" t="n">
        <v>28665</v>
      </c>
      <c r="AF1349" t="n">
        <v>27925</v>
      </c>
      <c r="AG1349" t="n">
        <v>29006</v>
      </c>
      <c r="AH1349" t="n">
        <v>31693</v>
      </c>
      <c r="AJ1349" t="n">
        <v>32953</v>
      </c>
      <c r="AK1349" t="n">
        <v>33369</v>
      </c>
      <c r="AL1349" t="n">
        <v>38808</v>
      </c>
      <c r="AM1349" t="n">
        <v>42210</v>
      </c>
      <c r="AO1349" t="n">
        <v>43399</v>
      </c>
      <c r="AP1349" t="n">
        <v>41652</v>
      </c>
      <c r="AQ1349" t="n">
        <v>40401</v>
      </c>
      <c r="AR1349" t="n">
        <v>39608</v>
      </c>
      <c r="AT1349" t="n">
        <v>39960</v>
      </c>
    </row>
    <row r="1350">
      <c r="A1350" t="inlineStr">
        <is>
          <t>Total equity</t>
        </is>
      </c>
      <c r="C1350" t="inlineStr">
        <is>
          <t>Million</t>
        </is>
      </c>
      <c r="D1350" t="inlineStr">
        <is>
          <t>QQQQ</t>
        </is>
      </c>
      <c r="F1350" t="n">
        <v>52349</v>
      </c>
      <c r="G1350" t="n">
        <v>55022</v>
      </c>
      <c r="H1350" t="n">
        <v>53256</v>
      </c>
      <c r="I1350" t="n">
        <v>57227</v>
      </c>
      <c r="K1350" t="n">
        <v>61427</v>
      </c>
      <c r="L1350" t="n">
        <v>64539</v>
      </c>
      <c r="M1350" t="n">
        <v>67119</v>
      </c>
      <c r="N1350" t="n">
        <v>69688</v>
      </c>
      <c r="P1350" t="n">
        <v>70426</v>
      </c>
      <c r="Q1350" t="n">
        <v>74045</v>
      </c>
      <c r="R1350" t="n">
        <v>77331</v>
      </c>
      <c r="S1350" t="n">
        <v>79872</v>
      </c>
      <c r="U1350" t="n">
        <v>81315</v>
      </c>
      <c r="V1350" t="n">
        <v>79170</v>
      </c>
      <c r="W1350" t="n">
        <v>88259</v>
      </c>
      <c r="X1350" t="n">
        <v>97150</v>
      </c>
      <c r="Z1350" t="n">
        <v>98564</v>
      </c>
      <c r="AA1350" t="n">
        <v>103129</v>
      </c>
      <c r="AB1350" t="n">
        <v>107601</v>
      </c>
      <c r="AC1350" t="n">
        <v>116846</v>
      </c>
      <c r="AE1350" t="n">
        <v>112447</v>
      </c>
      <c r="AF1350" t="n">
        <v>111066</v>
      </c>
      <c r="AG1350" t="n">
        <v>113307</v>
      </c>
      <c r="AH1350" t="n">
        <v>122642</v>
      </c>
      <c r="AJ1350" t="n">
        <v>125934</v>
      </c>
      <c r="AK1350" t="n">
        <v>125937</v>
      </c>
      <c r="AL1350" t="n">
        <v>123571</v>
      </c>
      <c r="AM1350" t="n">
        <v>134741</v>
      </c>
      <c r="AO1350" t="n">
        <v>136433</v>
      </c>
      <c r="AP1350" t="n">
        <v>134012</v>
      </c>
      <c r="AQ1350" t="n">
        <v>133976</v>
      </c>
      <c r="AR1350" t="n">
        <v>141891</v>
      </c>
      <c r="AT1350" t="n">
        <v>146914</v>
      </c>
    </row>
    <row r="1351">
      <c r="A1351" t="inlineStr">
        <is>
          <t>Total equity-c</t>
        </is>
      </c>
      <c r="F1351">
        <f>SUM(F1347:F1349)</f>
        <v/>
      </c>
      <c r="G1351">
        <f>SUM(G1347:G1349)</f>
        <v/>
      </c>
      <c r="H1351">
        <f>SUM(H1347:H1349)</f>
        <v/>
      </c>
      <c r="I1351">
        <f>SUM(I1347:I1349)</f>
        <v/>
      </c>
      <c r="K1351">
        <f>SUM(K1347:K1349)</f>
        <v/>
      </c>
      <c r="L1351">
        <f>SUM(L1347:L1349)</f>
        <v/>
      </c>
      <c r="M1351">
        <f>SUM(M1347:M1349)</f>
        <v/>
      </c>
      <c r="N1351">
        <f>SUM(N1347:N1349)</f>
        <v/>
      </c>
      <c r="P1351">
        <f>SUM(P1347:P1349)</f>
        <v/>
      </c>
      <c r="Q1351">
        <f>SUM(Q1347:Q1349)</f>
        <v/>
      </c>
      <c r="R1351">
        <f>SUM(R1347:R1349)</f>
        <v/>
      </c>
      <c r="S1351">
        <f>SUM(S1347:S1349)</f>
        <v/>
      </c>
      <c r="U1351">
        <f>SUM(U1347:U1349)</f>
        <v/>
      </c>
      <c r="V1351">
        <f>SUM(V1347:V1349)</f>
        <v/>
      </c>
      <c r="W1351">
        <f>SUM(W1347:W1349)</f>
        <v/>
      </c>
      <c r="X1351">
        <f>SUM(X1347:X1349)</f>
        <v/>
      </c>
      <c r="Z1351">
        <f>SUM(Z1347:Z1349)</f>
        <v/>
      </c>
      <c r="AA1351">
        <f>SUM(AA1347:AA1349)</f>
        <v/>
      </c>
      <c r="AB1351">
        <f>SUM(AB1347:AB1349)</f>
        <v/>
      </c>
      <c r="AC1351">
        <f>SUM(AC1347:AC1349)</f>
        <v/>
      </c>
      <c r="AE1351">
        <f>SUM(AE1347:AE1349)</f>
        <v/>
      </c>
      <c r="AF1351">
        <f>SUM(AF1347:AF1349)</f>
        <v/>
      </c>
      <c r="AG1351">
        <f>SUM(AG1347:AG1349)</f>
        <v/>
      </c>
      <c r="AH1351">
        <f>SUM(AH1347:AH1349)</f>
        <v/>
      </c>
      <c r="AJ1351">
        <f>SUM(AJ1347:AJ1349)</f>
        <v/>
      </c>
      <c r="AK1351">
        <f>SUM(AK1347:AK1349)</f>
        <v/>
      </c>
      <c r="AL1351">
        <f>SUM(AL1347:AL1349)</f>
        <v/>
      </c>
      <c r="AM1351">
        <f>SUM(AM1347:AM1349)</f>
        <v/>
      </c>
      <c r="AO1351">
        <f>SUM(AO1347:AO1349)</f>
        <v/>
      </c>
      <c r="AP1351">
        <f>SUM(AP1347:AP1349)</f>
        <v/>
      </c>
      <c r="AQ1351">
        <f>SUM(AQ1347:AQ1349)</f>
        <v/>
      </c>
      <c r="AR1351">
        <f>SUM(AR1347:AR1349)</f>
        <v/>
      </c>
      <c r="AT1351">
        <f>SUM(AT1347:AT1349)</f>
        <v/>
      </c>
    </row>
    <row r="1352">
      <c r="A1352" t="inlineStr">
        <is>
          <t>Sum check</t>
        </is>
      </c>
      <c r="F1352">
        <f>F1350-F1351</f>
        <v/>
      </c>
      <c r="G1352">
        <f>G1350-G1351</f>
        <v/>
      </c>
      <c r="H1352">
        <f>H1350-H1351</f>
        <v/>
      </c>
      <c r="I1352">
        <f>I1350-I1351</f>
        <v/>
      </c>
      <c r="K1352">
        <f>K1350-K1351</f>
        <v/>
      </c>
      <c r="L1352">
        <f>L1350-L1351</f>
        <v/>
      </c>
      <c r="M1352">
        <f>M1350-M1351</f>
        <v/>
      </c>
      <c r="N1352">
        <f>N1350-N1351</f>
        <v/>
      </c>
      <c r="P1352">
        <f>P1350-P1351</f>
        <v/>
      </c>
      <c r="Q1352">
        <f>Q1350-Q1351</f>
        <v/>
      </c>
      <c r="R1352">
        <f>R1350-R1351</f>
        <v/>
      </c>
      <c r="S1352">
        <f>S1350-S1351</f>
        <v/>
      </c>
      <c r="U1352">
        <f>U1350-U1351</f>
        <v/>
      </c>
      <c r="V1352">
        <f>V1350-V1351</f>
        <v/>
      </c>
      <c r="W1352">
        <f>W1350-W1351</f>
        <v/>
      </c>
      <c r="X1352">
        <f>X1350-X1351</f>
        <v/>
      </c>
      <c r="Z1352">
        <f>Z1350-Z1351</f>
        <v/>
      </c>
      <c r="AA1352">
        <f>AA1350-AA1351</f>
        <v/>
      </c>
      <c r="AB1352">
        <f>AB1350-AB1351</f>
        <v/>
      </c>
      <c r="AC1352">
        <f>AC1350-AC1351</f>
        <v/>
      </c>
      <c r="AE1352">
        <f>AE1350-AE1351</f>
        <v/>
      </c>
      <c r="AF1352">
        <f>AF1350-AF1351</f>
        <v/>
      </c>
      <c r="AG1352">
        <f>AG1350-AG1351</f>
        <v/>
      </c>
      <c r="AH1352">
        <f>AH1350-AH1351</f>
        <v/>
      </c>
      <c r="AJ1352">
        <f>AJ1350-AJ1351</f>
        <v/>
      </c>
      <c r="AK1352">
        <f>AK1350-AK1351</f>
        <v/>
      </c>
      <c r="AL1352">
        <f>AL1350-AL1351</f>
        <v/>
      </c>
      <c r="AM1352">
        <f>AM1350-AM1351</f>
        <v/>
      </c>
      <c r="AO1352">
        <f>AO1350-AO1351</f>
        <v/>
      </c>
      <c r="AP1352">
        <f>AP1350-AP1351</f>
        <v/>
      </c>
      <c r="AQ1352">
        <f>AQ1350-AQ1351</f>
        <v/>
      </c>
      <c r="AR1352">
        <f>AR1350-AR1351</f>
        <v/>
      </c>
      <c r="AT1352">
        <f>AT1350-AT1351</f>
        <v/>
      </c>
    </row>
    <row r="1354">
      <c r="A1354" t="inlineStr">
        <is>
          <t>Total liabilities and equity (deficit)</t>
        </is>
      </c>
      <c r="C1354" t="inlineStr">
        <is>
          <t>Million</t>
        </is>
      </c>
      <c r="D1354" t="inlineStr">
        <is>
          <t>QQQQ</t>
        </is>
      </c>
      <c r="F1354" t="n">
        <v>129292</v>
      </c>
      <c r="G1354" t="n">
        <v>130998</v>
      </c>
      <c r="H1354" t="n">
        <v>135414</v>
      </c>
      <c r="I1354" t="n">
        <v>139514</v>
      </c>
      <c r="K1354" t="n">
        <v>152791</v>
      </c>
      <c r="L1354" t="n">
        <v>156543</v>
      </c>
      <c r="M1354" t="n">
        <v>159837</v>
      </c>
      <c r="N1354" t="n">
        <v>159826</v>
      </c>
      <c r="P1354" t="n">
        <v>165996</v>
      </c>
      <c r="Q1354" t="n">
        <v>178183</v>
      </c>
      <c r="R1354" t="n">
        <v>184577</v>
      </c>
      <c r="S1354" t="n">
        <v>192720</v>
      </c>
      <c r="U1354" t="n">
        <v>195935</v>
      </c>
      <c r="V1354" t="n">
        <v>199168</v>
      </c>
      <c r="W1354" t="n">
        <v>233961</v>
      </c>
      <c r="X1354" t="n">
        <v>256281</v>
      </c>
      <c r="Z1354" t="n">
        <v>264225</v>
      </c>
      <c r="AA1354" t="n">
        <v>286336</v>
      </c>
      <c r="AB1354" t="n">
        <v>291408</v>
      </c>
      <c r="AC1354" t="n">
        <v>323969</v>
      </c>
      <c r="AE1354" t="n">
        <v>312583</v>
      </c>
      <c r="AF1354" t="n">
        <v>316435</v>
      </c>
      <c r="AG1354" t="n">
        <v>327083</v>
      </c>
      <c r="AH1354" t="n">
        <v>343696</v>
      </c>
      <c r="AJ1354" t="n">
        <v>345023</v>
      </c>
      <c r="AK1354" t="n">
        <v>349217</v>
      </c>
      <c r="AL1354" t="n">
        <v>365424</v>
      </c>
      <c r="AM1354" t="n">
        <v>391003</v>
      </c>
      <c r="AO1354" t="n">
        <v>401953</v>
      </c>
      <c r="AP1354" t="n">
        <v>411866</v>
      </c>
      <c r="AQ1354" t="n">
        <v>419150</v>
      </c>
      <c r="AR1354" t="n">
        <v>441284</v>
      </c>
      <c r="AT1354" t="n">
        <v>456742</v>
      </c>
    </row>
    <row r="1355">
      <c r="A1355" t="inlineStr">
        <is>
          <t>Total liabilities and equity (deficit)-c</t>
        </is>
      </c>
      <c r="F1355">
        <f>SUM(F1347:F1349,F1339:F1344,F1333:F1334)</f>
        <v/>
      </c>
      <c r="G1355">
        <f>SUM(G1347:G1349,G1339:G1344,G1333:G1334)</f>
        <v/>
      </c>
      <c r="H1355">
        <f>SUM(H1347:H1349,H1339:H1344,H1333:H1334)</f>
        <v/>
      </c>
      <c r="I1355">
        <f>SUM(I1347:I1349,I1339:I1344,I1333:I1334)</f>
        <v/>
      </c>
      <c r="K1355">
        <f>SUM(K1347:K1349,K1339:K1344,K1333:K1334)</f>
        <v/>
      </c>
      <c r="L1355">
        <f>SUM(L1347:L1349,L1339:L1344,L1333:L1334)</f>
        <v/>
      </c>
      <c r="M1355">
        <f>SUM(M1347:M1349,M1339:M1344,M1333:M1334)</f>
        <v/>
      </c>
      <c r="N1355">
        <f>SUM(N1347:N1349,N1339:N1344,N1333:N1334)</f>
        <v/>
      </c>
      <c r="P1355">
        <f>SUM(P1347:P1349,P1339:P1344,P1333:P1334)</f>
        <v/>
      </c>
      <c r="Q1355">
        <f>SUM(Q1347:Q1349,Q1339:Q1344,Q1333:Q1334)</f>
        <v/>
      </c>
      <c r="R1355">
        <f>SUM(R1347:R1349,R1339:R1344,R1333:R1334)</f>
        <v/>
      </c>
      <c r="S1355">
        <f>SUM(S1347:S1349,S1339:S1344,S1333:S1334)</f>
        <v/>
      </c>
      <c r="U1355">
        <f>SUM(U1347:U1349,U1339:U1344,U1333:U1334)</f>
        <v/>
      </c>
      <c r="V1355">
        <f>SUM(V1347:V1349,V1339:V1344,V1333:V1334)</f>
        <v/>
      </c>
      <c r="W1355">
        <f>SUM(W1347:W1349,W1339:W1344,W1333:W1334)</f>
        <v/>
      </c>
      <c r="X1355">
        <f>SUM(X1347:X1349,X1339:X1344,X1333:X1334)</f>
        <v/>
      </c>
      <c r="Z1355">
        <f>SUM(Z1347:Z1349,Z1339:Z1344,Z1333:Z1334)</f>
        <v/>
      </c>
      <c r="AA1355">
        <f>SUM(AA1347:AA1349,AA1339:AA1344,AA1333:AA1334)</f>
        <v/>
      </c>
      <c r="AB1355">
        <f>SUM(AB1347:AB1349,AB1339:AB1344,AB1333:AB1334)</f>
        <v/>
      </c>
      <c r="AC1355">
        <f>SUM(AC1347:AC1349,AC1339:AC1344,AC1333:AC1334)</f>
        <v/>
      </c>
      <c r="AE1355">
        <f>SUM(AE1347:AE1349,AE1339:AE1344,AE1335)</f>
        <v/>
      </c>
      <c r="AF1355">
        <f>SUM(AF1347:AF1349,AF1339:AF1344,AF1335)</f>
        <v/>
      </c>
      <c r="AG1355">
        <f>SUM(AG1347:AG1349,AG1339:AG1344,AG1335)</f>
        <v/>
      </c>
      <c r="AH1355">
        <f>SUM(AH1347:AH1349,AH1339:AH1344,AH1335)</f>
        <v/>
      </c>
      <c r="AJ1355">
        <f>SUM(AJ1347:AJ1349,AJ1339:AJ1344,AJ1335)</f>
        <v/>
      </c>
      <c r="AK1355">
        <f>SUM(AK1347:AK1349,AK1339:AK1344,AK1335)</f>
        <v/>
      </c>
      <c r="AL1355">
        <f>SUM(AL1347:AL1349,AL1339:AL1344,AL1335)</f>
        <v/>
      </c>
      <c r="AM1355">
        <f>SUM(AM1347:AM1349,AM1339:AM1344,AM1335)</f>
        <v/>
      </c>
      <c r="AO1355">
        <f>SUM(AO1347:AO1349,AO1339:AO1344,AO1335)</f>
        <v/>
      </c>
      <c r="AP1355">
        <f>SUM(AP1347:AP1349,AP1339:AP1344,AP1335)</f>
        <v/>
      </c>
      <c r="AQ1355">
        <f>SUM(AQ1347:AQ1349,AQ1339:AQ1344,AQ1335)</f>
        <v/>
      </c>
      <c r="AR1355">
        <f>SUM(AR1347:AR1349,AR1339:AR1344,AR1335)</f>
        <v/>
      </c>
      <c r="AT1355">
        <f>SUM(AT1347:AT1349,AT1339:AT1344,AT1335)</f>
        <v/>
      </c>
    </row>
    <row r="1356">
      <c r="A1356" t="inlineStr">
        <is>
          <t>Sum check 1</t>
        </is>
      </c>
      <c r="F1356">
        <f>F1354-F1355</f>
        <v/>
      </c>
      <c r="G1356">
        <f>G1354-G1355</f>
        <v/>
      </c>
      <c r="H1356">
        <f>H1354-H1355</f>
        <v/>
      </c>
      <c r="I1356">
        <f>I1354-I1355</f>
        <v/>
      </c>
      <c r="K1356">
        <f>K1354-K1355</f>
        <v/>
      </c>
      <c r="L1356">
        <f>L1354-L1355</f>
        <v/>
      </c>
      <c r="M1356">
        <f>M1354-M1355</f>
        <v/>
      </c>
      <c r="N1356">
        <f>N1354-N1355</f>
        <v/>
      </c>
      <c r="P1356">
        <f>P1354-P1355</f>
        <v/>
      </c>
      <c r="Q1356">
        <f>Q1354-Q1355</f>
        <v/>
      </c>
      <c r="R1356">
        <f>R1354-R1355</f>
        <v/>
      </c>
      <c r="S1356">
        <f>S1354-S1355</f>
        <v/>
      </c>
      <c r="U1356">
        <f>U1354-U1355</f>
        <v/>
      </c>
      <c r="V1356">
        <f>V1354-V1355</f>
        <v/>
      </c>
      <c r="W1356">
        <f>W1354-W1355</f>
        <v/>
      </c>
      <c r="X1356">
        <f>X1354-X1355</f>
        <v/>
      </c>
      <c r="Z1356">
        <f>Z1354-Z1355</f>
        <v/>
      </c>
      <c r="AA1356">
        <f>AA1354-AA1355</f>
        <v/>
      </c>
      <c r="AB1356">
        <f>AB1354-AB1355</f>
        <v/>
      </c>
      <c r="AC1356">
        <f>AC1354-AC1355</f>
        <v/>
      </c>
      <c r="AE1356">
        <f>AE1354-AE1355</f>
        <v/>
      </c>
      <c r="AF1356">
        <f>AF1354-AF1355</f>
        <v/>
      </c>
      <c r="AG1356">
        <f>AG1354-AG1355</f>
        <v/>
      </c>
      <c r="AH1356">
        <f>AH1354-AH1355</f>
        <v/>
      </c>
      <c r="AJ1356">
        <f>AJ1354-AJ1355</f>
        <v/>
      </c>
      <c r="AK1356">
        <f>AK1354-AK1355</f>
        <v/>
      </c>
      <c r="AL1356">
        <f>AL1354-AL1355</f>
        <v/>
      </c>
      <c r="AM1356">
        <f>AM1354-AM1355</f>
        <v/>
      </c>
      <c r="AO1356">
        <f>AO1354-AO1355</f>
        <v/>
      </c>
      <c r="AP1356">
        <f>AP1354-AP1355</f>
        <v/>
      </c>
      <c r="AQ1356">
        <f>AQ1354-AQ1355</f>
        <v/>
      </c>
      <c r="AR1356">
        <f>AR1354-AR1355</f>
        <v/>
      </c>
      <c r="AT1356">
        <f>AT1354-AT1355</f>
        <v/>
      </c>
    </row>
    <row r="1357">
      <c r="A1357" t="inlineStr">
        <is>
          <t>Sum check 2</t>
        </is>
      </c>
      <c r="F1357">
        <f>F1354-F1328</f>
        <v/>
      </c>
      <c r="G1357">
        <f>G1354-G1328</f>
        <v/>
      </c>
      <c r="H1357">
        <f>H1354-H1328</f>
        <v/>
      </c>
      <c r="I1357">
        <f>I1354-I1328</f>
        <v/>
      </c>
      <c r="K1357">
        <f>K1354-K1328</f>
        <v/>
      </c>
      <c r="L1357">
        <f>L1354-L1328</f>
        <v/>
      </c>
      <c r="M1357">
        <f>M1354-M1328</f>
        <v/>
      </c>
      <c r="N1357">
        <f>N1354-N1328</f>
        <v/>
      </c>
      <c r="P1357">
        <f>P1354-P1328</f>
        <v/>
      </c>
      <c r="Q1357">
        <f>Q1354-Q1328</f>
        <v/>
      </c>
      <c r="R1357">
        <f>R1354-R1328</f>
        <v/>
      </c>
      <c r="S1357">
        <f>S1354-S1328</f>
        <v/>
      </c>
      <c r="U1357">
        <f>U1354-U1328</f>
        <v/>
      </c>
      <c r="V1357">
        <f>V1354-V1328</f>
        <v/>
      </c>
      <c r="W1357">
        <f>W1354-W1328</f>
        <v/>
      </c>
      <c r="X1357">
        <f>X1354-X1328</f>
        <v/>
      </c>
      <c r="Z1357">
        <f>Z1354-Z1328</f>
        <v/>
      </c>
      <c r="AA1357">
        <f>AA1354-AA1328</f>
        <v/>
      </c>
      <c r="AB1357">
        <f>AB1354-AB1328</f>
        <v/>
      </c>
      <c r="AC1357">
        <f>AC1354-AC1328</f>
        <v/>
      </c>
      <c r="AE1357">
        <f>AE1354-AE1328</f>
        <v/>
      </c>
      <c r="AF1357">
        <f>AF1354-AF1328</f>
        <v/>
      </c>
      <c r="AG1357">
        <f>AG1354-AG1328</f>
        <v/>
      </c>
      <c r="AH1357">
        <f>AH1354-AH1328</f>
        <v/>
      </c>
      <c r="AJ1357">
        <f>AJ1354-AJ1328</f>
        <v/>
      </c>
      <c r="AK1357">
        <f>AK1354-AK1328</f>
        <v/>
      </c>
      <c r="AL1357">
        <f>AL1354-AL1328</f>
        <v/>
      </c>
      <c r="AM1357">
        <f>AM1354-AM1328</f>
        <v/>
      </c>
      <c r="AO1357">
        <f>AO1354-AO1328</f>
        <v/>
      </c>
      <c r="AP1357">
        <f>AP1354-AP1328</f>
        <v/>
      </c>
      <c r="AQ1357">
        <f>AQ1354-AQ1328</f>
        <v/>
      </c>
      <c r="AR1357">
        <f>AR1354-AR1328</f>
        <v/>
      </c>
      <c r="AT1357">
        <f>AT1354-AT1328</f>
        <v/>
      </c>
    </row>
    <row r="1359">
      <c r="A1359" t="inlineStr">
        <is>
          <t>Cash flow statement</t>
        </is>
      </c>
    </row>
    <row r="1360">
      <c r="A1360" t="inlineStr">
        <is>
          <t>Cash flow from operating activities</t>
        </is>
      </c>
    </row>
    <row r="1361">
      <c r="A1361" t="inlineStr">
        <is>
          <t>Net income/(loss)</t>
        </is>
      </c>
      <c r="C1361" t="inlineStr">
        <is>
          <t>Million</t>
        </is>
      </c>
      <c r="D1361" t="inlineStr">
        <is>
          <t>QQQQ</t>
        </is>
      </c>
      <c r="E1361" t="inlineStr">
        <is>
          <t>Yes</t>
        </is>
      </c>
      <c r="F1361" t="n">
        <v>1438</v>
      </c>
      <c r="G1361" t="n">
        <v>1199</v>
      </c>
      <c r="H1361" t="n">
        <v>845</v>
      </c>
      <c r="J1361" t="n">
        <v>4669</v>
      </c>
      <c r="K1361" t="n">
        <v>636</v>
      </c>
      <c r="L1361" t="n">
        <v>584</v>
      </c>
      <c r="M1361" t="n">
        <v>2021</v>
      </c>
      <c r="O1361" t="n">
        <v>3338</v>
      </c>
      <c r="P1361" t="n">
        <v>518</v>
      </c>
      <c r="Q1361" t="n">
        <v>958</v>
      </c>
      <c r="R1361" t="n">
        <v>992</v>
      </c>
      <c r="T1361" t="n">
        <v>4551</v>
      </c>
      <c r="U1361" t="n">
        <v>1855</v>
      </c>
      <c r="V1361" t="n">
        <v>1664</v>
      </c>
      <c r="W1361" t="n">
        <v>941</v>
      </c>
      <c r="Y1361" t="n">
        <v>7488</v>
      </c>
      <c r="Z1361" t="n">
        <v>1256</v>
      </c>
      <c r="AA1361" t="n">
        <v>704</v>
      </c>
      <c r="AB1361" t="n">
        <v>1756</v>
      </c>
      <c r="AD1361" t="n">
        <v>5354</v>
      </c>
      <c r="AE1361" t="n">
        <v>-157</v>
      </c>
      <c r="AF1361" t="n">
        <v>-1493</v>
      </c>
      <c r="AG1361" t="n">
        <v>542</v>
      </c>
      <c r="AI1361" t="n">
        <v>707</v>
      </c>
      <c r="AJ1361" t="n">
        <v>3776</v>
      </c>
      <c r="AK1361" t="n">
        <v>2429</v>
      </c>
      <c r="AL1361" t="n">
        <v>2722</v>
      </c>
      <c r="AN1361" t="n">
        <v>12388</v>
      </c>
      <c r="AO1361" t="n">
        <v>2960</v>
      </c>
      <c r="AP1361" t="n">
        <v>1475</v>
      </c>
      <c r="AQ1361" t="n">
        <v>716</v>
      </c>
      <c r="AS1361" t="n">
        <v>5195</v>
      </c>
      <c r="AT1361" t="n">
        <v>424</v>
      </c>
    </row>
    <row r="1362">
      <c r="A1362" t="inlineStr">
        <is>
          <t>Link check</t>
        </is>
      </c>
      <c r="F1362">
        <f>F1361-F1262</f>
        <v/>
      </c>
      <c r="G1362">
        <f>G1361-G1262</f>
        <v/>
      </c>
      <c r="H1362">
        <f>H1361-H1262</f>
        <v/>
      </c>
      <c r="J1362">
        <f>J1361-J1262</f>
        <v/>
      </c>
      <c r="K1362">
        <f>K1361-K1262</f>
        <v/>
      </c>
      <c r="L1362">
        <f>L1361-L1262</f>
        <v/>
      </c>
      <c r="M1362">
        <f>M1361-M1262</f>
        <v/>
      </c>
      <c r="O1362">
        <f>O1361-O1262</f>
        <v/>
      </c>
      <c r="P1362">
        <f>P1361-P1262</f>
        <v/>
      </c>
      <c r="Q1362">
        <f>Q1361-Q1262</f>
        <v/>
      </c>
      <c r="R1362">
        <f>R1361-R1262</f>
        <v/>
      </c>
      <c r="T1362">
        <f>T1361-T1262</f>
        <v/>
      </c>
      <c r="U1362">
        <f>U1361-U1262</f>
        <v/>
      </c>
      <c r="V1362">
        <f>V1361-V1262</f>
        <v/>
      </c>
      <c r="W1362">
        <f>W1361-W1262</f>
        <v/>
      </c>
      <c r="Y1362">
        <f>Y1361-Y1262</f>
        <v/>
      </c>
      <c r="Z1362">
        <f>Z1361-Z1262</f>
        <v/>
      </c>
      <c r="AA1362">
        <f>AA1361-AA1262</f>
        <v/>
      </c>
      <c r="AB1362">
        <f>AB1361-AB1262</f>
        <v/>
      </c>
      <c r="AD1362">
        <f>AD1361-AD1262</f>
        <v/>
      </c>
      <c r="AE1362">
        <f>AE1361-AE1262</f>
        <v/>
      </c>
      <c r="AF1362">
        <f>AF1361-AF1262</f>
        <v/>
      </c>
      <c r="AG1362">
        <f>AG1361-AG1262</f>
        <v/>
      </c>
      <c r="AI1362">
        <f>AI1361-AI1262</f>
        <v/>
      </c>
      <c r="AJ1362">
        <f>AJ1361-AJ1262</f>
        <v/>
      </c>
      <c r="AK1362">
        <f>AK1361-AK1262</f>
        <v/>
      </c>
      <c r="AL1362">
        <f>AL1361-AL1262</f>
        <v/>
      </c>
      <c r="AN1362">
        <f>AN1361-AN1262</f>
        <v/>
      </c>
      <c r="AO1362">
        <f>AO1361-AO1262</f>
        <v/>
      </c>
      <c r="AP1362">
        <f>AP1361-AP1262</f>
        <v/>
      </c>
      <c r="AQ1362">
        <f>AQ1361-AQ1262</f>
        <v/>
      </c>
      <c r="AS1362">
        <f>AS1361-AS1262</f>
        <v/>
      </c>
      <c r="AT1362">
        <f>AT1361-AT1262</f>
        <v/>
      </c>
    </row>
    <row r="1363">
      <c r="A1363" t="inlineStr">
        <is>
          <t>Other income and gains</t>
        </is>
      </c>
      <c r="C1363" t="inlineStr">
        <is>
          <t>Million</t>
        </is>
      </c>
      <c r="D1363" t="inlineStr">
        <is>
          <t>QQQQ</t>
        </is>
      </c>
      <c r="E1363" t="inlineStr">
        <is>
          <t>Yes</t>
        </is>
      </c>
      <c r="F1363" t="n">
        <v>0</v>
      </c>
      <c r="G1363" t="n">
        <v>-12</v>
      </c>
      <c r="H1363" t="n">
        <v>-133</v>
      </c>
      <c r="J1363" t="n">
        <v>-145</v>
      </c>
      <c r="O1363" t="n">
        <v>-482</v>
      </c>
      <c r="P1363" t="n">
        <v>-265</v>
      </c>
      <c r="Q1363" t="n">
        <v>0</v>
      </c>
      <c r="R1363" t="n">
        <v>29</v>
      </c>
      <c r="T1363" t="n">
        <v>-1180</v>
      </c>
      <c r="U1363" t="n">
        <v>-342</v>
      </c>
      <c r="V1363" t="n">
        <v>-95</v>
      </c>
      <c r="W1363" t="n">
        <v>-144</v>
      </c>
      <c r="Y1363" t="n">
        <v>-1166</v>
      </c>
      <c r="Z1363" t="n">
        <v>-32</v>
      </c>
      <c r="AA1363" t="n">
        <v>-889</v>
      </c>
      <c r="AB1363" t="n">
        <v>-51</v>
      </c>
      <c r="AD1363" t="n">
        <v>-1285</v>
      </c>
      <c r="AE1363" t="n">
        <v>-241</v>
      </c>
      <c r="AF1363" t="n">
        <v>-29</v>
      </c>
      <c r="AG1363" t="n">
        <v>-34</v>
      </c>
      <c r="AI1363" t="n">
        <v>-785</v>
      </c>
      <c r="AJ1363" t="n">
        <v>-704</v>
      </c>
      <c r="AK1363" t="n">
        <v>-1251</v>
      </c>
      <c r="AL1363" t="n">
        <v>-1123</v>
      </c>
      <c r="AN1363" t="n">
        <v>-3099</v>
      </c>
      <c r="AO1363" t="n">
        <v>-29</v>
      </c>
      <c r="AP1363" t="n">
        <v>-465</v>
      </c>
      <c r="AQ1363" t="n">
        <v>-111</v>
      </c>
      <c r="AS1363" t="n">
        <v>-1594</v>
      </c>
      <c r="AT1363" t="n">
        <v>-381</v>
      </c>
    </row>
    <row r="1364">
      <c r="A1364" t="inlineStr">
        <is>
          <t>Share of undistributed equity accounted (earnings) loss</t>
        </is>
      </c>
      <c r="C1364" t="inlineStr">
        <is>
          <t>Million</t>
        </is>
      </c>
      <c r="D1364" t="inlineStr">
        <is>
          <t>QQQQ</t>
        </is>
      </c>
      <c r="E1364" t="inlineStr">
        <is>
          <t>Yes</t>
        </is>
      </c>
      <c r="F1364" t="n">
        <v>-151</v>
      </c>
      <c r="G1364" t="n">
        <v>-490</v>
      </c>
      <c r="H1364" t="n">
        <v>-98</v>
      </c>
      <c r="J1364" t="n">
        <v>-1215</v>
      </c>
      <c r="K1364" t="n">
        <v>-61</v>
      </c>
      <c r="L1364" t="n">
        <v>-298</v>
      </c>
      <c r="M1364" t="n">
        <v>-318</v>
      </c>
      <c r="O1364" t="n">
        <v>-618</v>
      </c>
      <c r="P1364" t="n">
        <v>-107</v>
      </c>
      <c r="Q1364" t="n">
        <v>-155</v>
      </c>
      <c r="R1364" t="n">
        <v>-392</v>
      </c>
      <c r="T1364" t="n">
        <v>-481</v>
      </c>
      <c r="U1364" t="n">
        <v>366</v>
      </c>
      <c r="V1364" t="n">
        <v>-165</v>
      </c>
      <c r="W1364" t="n">
        <v>-218</v>
      </c>
      <c r="Y1364" t="n">
        <v>-294</v>
      </c>
      <c r="Z1364" t="n">
        <v>-212</v>
      </c>
      <c r="AA1364" t="n">
        <v>-838</v>
      </c>
      <c r="AB1364" t="n">
        <v>-143</v>
      </c>
      <c r="AD1364" t="n">
        <v>-1654</v>
      </c>
      <c r="AE1364" t="n">
        <v>493</v>
      </c>
      <c r="AF1364" t="n">
        <v>835</v>
      </c>
      <c r="AG1364" t="n">
        <v>241</v>
      </c>
      <c r="AI1364" t="n">
        <v>1347</v>
      </c>
      <c r="AJ1364" t="n">
        <v>-273</v>
      </c>
      <c r="AK1364" t="n">
        <v>8</v>
      </c>
      <c r="AL1364" t="n">
        <v>-287</v>
      </c>
      <c r="AN1364" t="n">
        <v>-693</v>
      </c>
      <c r="AO1364" t="n">
        <v>-589</v>
      </c>
      <c r="AP1364" t="n">
        <v>150</v>
      </c>
      <c r="AQ1364" t="n">
        <v>-492</v>
      </c>
      <c r="AS1364" t="n">
        <v>-355</v>
      </c>
      <c r="AT1364" t="n">
        <v>42</v>
      </c>
    </row>
    <row r="1365">
      <c r="A1365" t="inlineStr">
        <is>
          <t>Fair value changes</t>
        </is>
      </c>
      <c r="C1365" t="inlineStr">
        <is>
          <t>Million</t>
        </is>
      </c>
      <c r="D1365" t="inlineStr">
        <is>
          <t>QQQQ</t>
        </is>
      </c>
      <c r="E1365" t="inlineStr">
        <is>
          <t>Yes</t>
        </is>
      </c>
      <c r="F1365" t="n">
        <v>-1113</v>
      </c>
      <c r="G1365" t="n">
        <v>-70</v>
      </c>
      <c r="H1365" t="n">
        <v>-389</v>
      </c>
      <c r="J1365" t="n">
        <v>-2166</v>
      </c>
      <c r="K1365" t="n">
        <v>-352</v>
      </c>
      <c r="L1365" t="n">
        <v>-65</v>
      </c>
      <c r="M1365" t="n">
        <v>59</v>
      </c>
      <c r="O1365" t="n">
        <v>130</v>
      </c>
      <c r="P1365" t="n">
        <v>204</v>
      </c>
      <c r="Q1365" t="n">
        <v>-213</v>
      </c>
      <c r="R1365" t="n">
        <v>-132</v>
      </c>
      <c r="T1365" t="n">
        <v>-421</v>
      </c>
      <c r="U1365" t="n">
        <v>-572</v>
      </c>
      <c r="V1365" t="n">
        <v>-833</v>
      </c>
      <c r="W1365" t="n">
        <v>-132</v>
      </c>
      <c r="Y1365" t="n">
        <v>-1794</v>
      </c>
      <c r="Z1365" t="n">
        <v>-169</v>
      </c>
      <c r="AA1365" t="n">
        <v>1398</v>
      </c>
      <c r="AB1365" t="n">
        <v>-394</v>
      </c>
      <c r="AD1365" t="n">
        <v>831</v>
      </c>
      <c r="AE1365" t="n">
        <v>414</v>
      </c>
      <c r="AF1365" t="n">
        <v>1153</v>
      </c>
      <c r="AG1365" t="n">
        <v>31</v>
      </c>
      <c r="AI1365" t="n">
        <v>1423</v>
      </c>
      <c r="AJ1365" t="n">
        <v>-2094</v>
      </c>
      <c r="AK1365" t="n">
        <v>-377</v>
      </c>
      <c r="AL1365" t="n">
        <v>-700</v>
      </c>
      <c r="AN1365" t="n">
        <v>-5151</v>
      </c>
      <c r="AO1365" t="n">
        <v>-1780</v>
      </c>
      <c r="AP1365" t="n">
        <v>397</v>
      </c>
      <c r="AQ1365" t="n">
        <v>549</v>
      </c>
      <c r="AS1365" t="n">
        <v>977</v>
      </c>
      <c r="AT1365" t="n">
        <v>-38</v>
      </c>
    </row>
    <row r="1366">
      <c r="A1366" t="inlineStr">
        <is>
          <t>Depreciation and amortization</t>
        </is>
      </c>
      <c r="C1366" t="inlineStr">
        <is>
          <t>Million</t>
        </is>
      </c>
      <c r="D1366" t="inlineStr">
        <is>
          <t>QQQQ</t>
        </is>
      </c>
      <c r="E1366" t="inlineStr">
        <is>
          <t>Yes</t>
        </is>
      </c>
      <c r="F1366" t="n">
        <v>401</v>
      </c>
      <c r="G1366" t="n">
        <v>428</v>
      </c>
      <c r="H1366" t="n">
        <v>436</v>
      </c>
      <c r="J1366" t="n">
        <v>1695</v>
      </c>
      <c r="K1366" t="n">
        <v>481</v>
      </c>
      <c r="L1366" t="n">
        <v>516</v>
      </c>
      <c r="M1366" t="n">
        <v>541</v>
      </c>
      <c r="O1366" t="n">
        <v>2020</v>
      </c>
      <c r="P1366" t="n">
        <v>499</v>
      </c>
      <c r="Q1366" t="n">
        <v>613</v>
      </c>
      <c r="R1366" t="n">
        <v>643</v>
      </c>
      <c r="T1366" t="n">
        <v>2345</v>
      </c>
      <c r="U1366" t="n">
        <v>670</v>
      </c>
      <c r="V1366" t="n">
        <v>672</v>
      </c>
      <c r="W1366" t="n">
        <v>833</v>
      </c>
      <c r="Y1366" t="n">
        <v>3102</v>
      </c>
      <c r="Z1366" t="n">
        <v>1034</v>
      </c>
      <c r="AA1366" t="n">
        <v>1234</v>
      </c>
      <c r="AB1366" t="n">
        <v>1299</v>
      </c>
      <c r="AD1366" t="n">
        <v>4876</v>
      </c>
      <c r="AE1366" t="n">
        <v>1409</v>
      </c>
      <c r="AF1366" t="n">
        <v>1376</v>
      </c>
      <c r="AG1366" t="n">
        <v>1470</v>
      </c>
      <c r="AI1366" t="n">
        <v>5791</v>
      </c>
      <c r="AJ1366" t="n">
        <v>1510</v>
      </c>
      <c r="AK1366" t="n">
        <v>1571</v>
      </c>
      <c r="AL1366" t="n">
        <v>1617</v>
      </c>
      <c r="AN1366" t="n">
        <v>6437</v>
      </c>
      <c r="AO1366" t="n">
        <v>1811</v>
      </c>
      <c r="AP1366" t="n">
        <v>1886</v>
      </c>
      <c r="AQ1366" t="n">
        <v>1997</v>
      </c>
      <c r="AS1366" t="n">
        <v>7683</v>
      </c>
      <c r="AT1366" t="n">
        <v>2188</v>
      </c>
    </row>
    <row r="1367">
      <c r="A1367" t="inlineStr">
        <is>
          <t>Deferred income taxes</t>
        </is>
      </c>
      <c r="C1367" t="inlineStr">
        <is>
          <t>Million</t>
        </is>
      </c>
      <c r="D1367" t="inlineStr">
        <is>
          <t>QQQQ</t>
        </is>
      </c>
      <c r="E1367" t="inlineStr">
        <is>
          <t>Yes</t>
        </is>
      </c>
      <c r="F1367" t="n">
        <v>167</v>
      </c>
      <c r="G1367" t="n">
        <v>-405</v>
      </c>
      <c r="H1367" t="n">
        <v>107</v>
      </c>
      <c r="J1367" t="n">
        <v>64</v>
      </c>
      <c r="K1367" t="n">
        <v>170</v>
      </c>
      <c r="L1367" t="n">
        <v>162</v>
      </c>
      <c r="M1367" t="n">
        <v>-1030</v>
      </c>
      <c r="O1367" t="n">
        <v>-558</v>
      </c>
      <c r="P1367" t="n">
        <v>108</v>
      </c>
      <c r="Q1367" t="n">
        <v>31</v>
      </c>
      <c r="R1367" t="n">
        <v>162</v>
      </c>
      <c r="T1367" t="n">
        <v>327</v>
      </c>
      <c r="U1367" t="n">
        <v>-74</v>
      </c>
      <c r="V1367" t="n">
        <v>203</v>
      </c>
      <c r="W1367" t="n">
        <v>25</v>
      </c>
      <c r="Y1367" t="n">
        <v>-1109</v>
      </c>
      <c r="Z1367" t="n">
        <v>49</v>
      </c>
      <c r="AA1367" t="n">
        <v>7</v>
      </c>
      <c r="AB1367" t="n">
        <v>-464</v>
      </c>
      <c r="AD1367" t="n">
        <v>-475</v>
      </c>
      <c r="AE1367" t="n">
        <v>168</v>
      </c>
      <c r="AF1367" t="n">
        <v>-96</v>
      </c>
      <c r="AG1367" t="n">
        <v>21</v>
      </c>
      <c r="AI1367" t="n">
        <v>81</v>
      </c>
      <c r="AJ1367" t="n">
        <v>189</v>
      </c>
      <c r="AK1367" t="n">
        <v>301</v>
      </c>
      <c r="AL1367" t="n">
        <v>428</v>
      </c>
      <c r="AN1367" t="n">
        <v>1210</v>
      </c>
      <c r="AO1367" t="n">
        <v>425</v>
      </c>
      <c r="AP1367" t="n">
        <v>-189</v>
      </c>
      <c r="AQ1367" t="n">
        <v>240</v>
      </c>
      <c r="AS1367" t="n">
        <v>191</v>
      </c>
      <c r="AT1367" t="n">
        <v>-92</v>
      </c>
    </row>
    <row r="1368">
      <c r="A1368" t="inlineStr">
        <is>
          <t>Sales of (investments in) residential inventory</t>
        </is>
      </c>
      <c r="C1368" t="inlineStr">
        <is>
          <t>Million</t>
        </is>
      </c>
      <c r="D1368" t="inlineStr">
        <is>
          <t>QQQQ</t>
        </is>
      </c>
      <c r="E1368" t="inlineStr">
        <is>
          <t>Yes</t>
        </is>
      </c>
      <c r="F1368" t="n">
        <v>-94</v>
      </c>
      <c r="G1368" t="n">
        <v>37</v>
      </c>
      <c r="H1368" t="n">
        <v>-73</v>
      </c>
      <c r="J1368" t="n">
        <v>-128</v>
      </c>
      <c r="K1368" t="n">
        <v>-212</v>
      </c>
      <c r="L1368" t="n">
        <v>57</v>
      </c>
      <c r="M1368" t="n">
        <v>-342</v>
      </c>
      <c r="O1368" t="n">
        <v>-243</v>
      </c>
      <c r="P1368" t="n">
        <v>-96</v>
      </c>
      <c r="Q1368" t="n">
        <v>-11</v>
      </c>
      <c r="R1368" t="n">
        <v>-78</v>
      </c>
      <c r="T1368" t="n">
        <v>19</v>
      </c>
      <c r="U1368" t="n">
        <v>-61</v>
      </c>
      <c r="V1368" t="n">
        <v>83</v>
      </c>
      <c r="W1368" t="n">
        <v>-120</v>
      </c>
      <c r="Y1368" t="n">
        <v>258</v>
      </c>
      <c r="Z1368" t="n">
        <v>-31</v>
      </c>
      <c r="AA1368" t="n">
        <v>-3</v>
      </c>
      <c r="AB1368" t="n">
        <v>-44</v>
      </c>
      <c r="AD1368" t="n">
        <v>-319</v>
      </c>
      <c r="AE1368" t="n">
        <v>-58</v>
      </c>
      <c r="AF1368" t="n">
        <v>-109</v>
      </c>
      <c r="AG1368" t="n">
        <v>3</v>
      </c>
      <c r="AI1368" t="n">
        <v>51</v>
      </c>
      <c r="AJ1368" t="n">
        <v>-30</v>
      </c>
      <c r="AK1368" t="n">
        <v>-37</v>
      </c>
      <c r="AL1368" t="n">
        <v>-121</v>
      </c>
      <c r="AN1368" t="n">
        <v>-34</v>
      </c>
      <c r="AO1368" t="n">
        <v>-153</v>
      </c>
      <c r="AP1368" t="n">
        <v>36</v>
      </c>
      <c r="AQ1368" t="n">
        <v>301</v>
      </c>
      <c r="AS1368" t="n">
        <v>-119</v>
      </c>
      <c r="AT1368" t="n">
        <v>-22</v>
      </c>
    </row>
    <row r="1369">
      <c r="A1369" t="inlineStr">
        <is>
          <t>Net change in non-cash working capital balances</t>
        </is>
      </c>
      <c r="C1369" t="inlineStr">
        <is>
          <t>Million</t>
        </is>
      </c>
      <c r="D1369" t="inlineStr">
        <is>
          <t>QQQQ</t>
        </is>
      </c>
      <c r="E1369" t="inlineStr">
        <is>
          <t>Yes</t>
        </is>
      </c>
      <c r="F1369" t="n">
        <v>-199</v>
      </c>
      <c r="G1369" t="n">
        <v>-20</v>
      </c>
      <c r="H1369" t="n">
        <v>290</v>
      </c>
      <c r="J1369" t="n">
        <v>14</v>
      </c>
      <c r="K1369" t="n">
        <v>-443</v>
      </c>
      <c r="L1369" t="n">
        <v>-91</v>
      </c>
      <c r="M1369" t="n">
        <v>-296</v>
      </c>
      <c r="O1369" t="n">
        <v>-504</v>
      </c>
      <c r="P1369" t="n">
        <v>-322</v>
      </c>
      <c r="Q1369" t="n">
        <v>-64</v>
      </c>
      <c r="R1369" t="n">
        <v>-48</v>
      </c>
      <c r="T1369" t="n">
        <v>-1155</v>
      </c>
      <c r="U1369" t="n">
        <v>-570</v>
      </c>
      <c r="V1369" t="n">
        <v>-606</v>
      </c>
      <c r="W1369" t="n">
        <v>-709</v>
      </c>
      <c r="Y1369" t="n">
        <v>-1326</v>
      </c>
      <c r="Z1369" t="n">
        <v>-299</v>
      </c>
      <c r="AA1369" t="n">
        <v>-810</v>
      </c>
      <c r="AB1369" t="n">
        <v>-61</v>
      </c>
      <c r="AD1369" t="n">
        <v>-1000</v>
      </c>
      <c r="AE1369" t="n">
        <v>-346</v>
      </c>
      <c r="AF1369" t="n">
        <v>-21</v>
      </c>
      <c r="AG1369" t="n">
        <v>-47</v>
      </c>
      <c r="AI1369" t="n">
        <v>-274</v>
      </c>
      <c r="AJ1369" t="n">
        <v>-543</v>
      </c>
      <c r="AK1369" t="n">
        <v>-1111</v>
      </c>
      <c r="AL1369" t="n">
        <v>-311</v>
      </c>
      <c r="AN1369" t="n">
        <v>-3184</v>
      </c>
      <c r="AO1369" t="n">
        <v>-2175</v>
      </c>
      <c r="AP1369" t="n">
        <v>-162</v>
      </c>
      <c r="AQ1369" t="n">
        <v>-1044</v>
      </c>
      <c r="AS1369" t="n">
        <v>-3227</v>
      </c>
      <c r="AT1369" t="n">
        <v>-1003</v>
      </c>
    </row>
    <row r="1370">
      <c r="A1370" t="inlineStr">
        <is>
          <t>Net cash provided by (used in) operating activities</t>
        </is>
      </c>
      <c r="C1370" t="inlineStr">
        <is>
          <t>Million</t>
        </is>
      </c>
      <c r="D1370" t="inlineStr">
        <is>
          <t>QQQQ</t>
        </is>
      </c>
      <c r="E1370" t="inlineStr">
        <is>
          <t>Yes</t>
        </is>
      </c>
      <c r="F1370" t="n">
        <v>449</v>
      </c>
      <c r="G1370" t="n">
        <v>667</v>
      </c>
      <c r="H1370" t="n">
        <v>985</v>
      </c>
      <c r="J1370" t="n">
        <v>2788</v>
      </c>
      <c r="K1370" t="n">
        <v>219</v>
      </c>
      <c r="L1370" t="n">
        <v>865</v>
      </c>
      <c r="M1370" t="n">
        <v>635</v>
      </c>
      <c r="O1370" t="n">
        <v>3083</v>
      </c>
      <c r="P1370" t="n">
        <v>539</v>
      </c>
      <c r="Q1370" t="n">
        <v>1159</v>
      </c>
      <c r="R1370" t="n">
        <v>1176</v>
      </c>
      <c r="T1370" t="n">
        <v>4005</v>
      </c>
      <c r="U1370" t="n">
        <v>1272</v>
      </c>
      <c r="V1370" t="n">
        <v>923</v>
      </c>
      <c r="W1370" t="n">
        <v>476</v>
      </c>
      <c r="Y1370" t="n">
        <v>5159</v>
      </c>
      <c r="Z1370" t="n">
        <v>1596</v>
      </c>
      <c r="AA1370" t="n">
        <v>803</v>
      </c>
      <c r="AB1370" t="n">
        <v>1898</v>
      </c>
      <c r="AD1370" t="n">
        <v>6328</v>
      </c>
      <c r="AE1370" t="n">
        <v>1682</v>
      </c>
      <c r="AF1370" t="n">
        <v>1616</v>
      </c>
      <c r="AG1370" t="n">
        <v>2227</v>
      </c>
      <c r="AI1370" t="n">
        <v>8341</v>
      </c>
      <c r="AJ1370" t="n">
        <v>1831</v>
      </c>
      <c r="AK1370" t="n">
        <v>1533</v>
      </c>
      <c r="AL1370" t="n">
        <v>2225</v>
      </c>
      <c r="AN1370" t="n">
        <v>7874</v>
      </c>
      <c r="AO1370" t="n">
        <v>470</v>
      </c>
      <c r="AP1370" t="n">
        <v>3128</v>
      </c>
      <c r="AQ1370" t="n">
        <v>2156</v>
      </c>
      <c r="AS1370" t="n">
        <v>8751</v>
      </c>
      <c r="AT1370" t="n">
        <v>1118</v>
      </c>
    </row>
    <row r="1371">
      <c r="A1371" t="inlineStr">
        <is>
          <t>Net cash provided by (used in) operating activities-c</t>
        </is>
      </c>
      <c r="F1371">
        <f>SUM(F1361,F1363:F1369)</f>
        <v/>
      </c>
      <c r="G1371">
        <f>SUM(G1361,G1363:G1369)</f>
        <v/>
      </c>
      <c r="H1371">
        <f>SUM(H1361,H1363:H1369)</f>
        <v/>
      </c>
      <c r="J1371">
        <f>SUM(J1361,J1363:J1369)</f>
        <v/>
      </c>
      <c r="K1371">
        <f>SUM(K1361,K1363:K1369)</f>
        <v/>
      </c>
      <c r="L1371">
        <f>SUM(L1361,L1363:L1369)</f>
        <v/>
      </c>
      <c r="M1371">
        <f>SUM(M1361,M1363:M1369)</f>
        <v/>
      </c>
      <c r="O1371">
        <f>SUM(O1361,O1363:O1369)</f>
        <v/>
      </c>
      <c r="P1371">
        <f>SUM(P1361,P1363:P1369)</f>
        <v/>
      </c>
      <c r="Q1371">
        <f>SUM(Q1361,Q1363:Q1369)</f>
        <v/>
      </c>
      <c r="R1371">
        <f>SUM(R1361,R1363:R1369)</f>
        <v/>
      </c>
      <c r="T1371">
        <f>SUM(T1361,T1363:T1369)</f>
        <v/>
      </c>
      <c r="U1371">
        <f>SUM(U1361,U1363:U1369)</f>
        <v/>
      </c>
      <c r="V1371">
        <f>SUM(V1361,V1363:V1369)</f>
        <v/>
      </c>
      <c r="W1371">
        <f>SUM(W1361,W1363:W1369)</f>
        <v/>
      </c>
      <c r="Y1371">
        <f>SUM(Y1361,Y1363:Y1369)</f>
        <v/>
      </c>
      <c r="Z1371">
        <f>SUM(Z1361,Z1363:Z1369)</f>
        <v/>
      </c>
      <c r="AA1371">
        <f>SUM(AA1361,AA1363:AA1369)</f>
        <v/>
      </c>
      <c r="AB1371">
        <f>SUM(AB1361,AB1363:AB1369)</f>
        <v/>
      </c>
      <c r="AD1371">
        <f>SUM(AD1361,AD1363:AD1369)</f>
        <v/>
      </c>
      <c r="AE1371">
        <f>SUM(AE1361,AE1363:AE1369)</f>
        <v/>
      </c>
      <c r="AF1371">
        <f>SUM(AF1361,AF1363:AF1369)</f>
        <v/>
      </c>
      <c r="AG1371">
        <f>SUM(AG1361,AG1363:AG1369)</f>
        <v/>
      </c>
      <c r="AI1371">
        <f>SUM(AI1361,AI1363:AI1369)</f>
        <v/>
      </c>
      <c r="AJ1371">
        <f>SUM(AJ1361,AJ1363:AJ1369)</f>
        <v/>
      </c>
      <c r="AK1371">
        <f>SUM(AK1361,AK1363:AK1369)</f>
        <v/>
      </c>
      <c r="AL1371">
        <f>SUM(AL1361,AL1363:AL1369)</f>
        <v/>
      </c>
      <c r="AN1371">
        <f>SUM(AN1361,AN1363:AN1369)</f>
        <v/>
      </c>
      <c r="AO1371">
        <f>SUM(AO1361,AO1363:AO1369)</f>
        <v/>
      </c>
      <c r="AP1371">
        <f>SUM(AP1361,AP1363:AP1369)</f>
        <v/>
      </c>
      <c r="AQ1371">
        <f>SUM(AQ1361,AQ1363:AQ1369)</f>
        <v/>
      </c>
      <c r="AS1371">
        <f>SUM(AS1361,AS1363:AS1369)</f>
        <v/>
      </c>
      <c r="AT1371">
        <f>SUM(AT1361,AT1363:AT1369)</f>
        <v/>
      </c>
    </row>
    <row r="1372">
      <c r="A1372" t="inlineStr">
        <is>
          <t>Sum check</t>
        </is>
      </c>
      <c r="F1372">
        <f>F1370-F1371</f>
        <v/>
      </c>
      <c r="G1372">
        <f>G1370-G1371</f>
        <v/>
      </c>
      <c r="H1372">
        <f>H1370-H1371</f>
        <v/>
      </c>
      <c r="J1372">
        <f>J1370-J1371</f>
        <v/>
      </c>
      <c r="K1372">
        <f>K1370-K1371</f>
        <v/>
      </c>
      <c r="L1372">
        <f>L1370-L1371</f>
        <v/>
      </c>
      <c r="M1372">
        <f>M1370-M1371</f>
        <v/>
      </c>
      <c r="O1372">
        <f>O1370-O1371</f>
        <v/>
      </c>
      <c r="P1372">
        <f>P1370-P1371</f>
        <v/>
      </c>
      <c r="Q1372">
        <f>Q1370-Q1371</f>
        <v/>
      </c>
      <c r="R1372">
        <f>R1370-R1371</f>
        <v/>
      </c>
      <c r="T1372">
        <f>T1370-T1371</f>
        <v/>
      </c>
      <c r="U1372">
        <f>U1370-U1371</f>
        <v/>
      </c>
      <c r="V1372">
        <f>V1370-V1371</f>
        <v/>
      </c>
      <c r="W1372">
        <f>W1370-W1371</f>
        <v/>
      </c>
      <c r="Y1372">
        <f>Y1370-Y1371</f>
        <v/>
      </c>
      <c r="Z1372">
        <f>Z1370-Z1371</f>
        <v/>
      </c>
      <c r="AA1372">
        <f>AA1370-AA1371</f>
        <v/>
      </c>
      <c r="AB1372">
        <f>AB1370-AB1371</f>
        <v/>
      </c>
      <c r="AD1372">
        <f>AD1370-AD1371</f>
        <v/>
      </c>
      <c r="AE1372">
        <f>AE1370-AE1371</f>
        <v/>
      </c>
      <c r="AF1372">
        <f>AF1370-AF1371</f>
        <v/>
      </c>
      <c r="AG1372">
        <f>AG1370-AG1371</f>
        <v/>
      </c>
      <c r="AI1372">
        <f>AI1370-AI1371</f>
        <v/>
      </c>
      <c r="AJ1372">
        <f>AJ1370-AJ1371</f>
        <v/>
      </c>
      <c r="AK1372">
        <f>AK1370-AK1371</f>
        <v/>
      </c>
      <c r="AL1372">
        <f>AL1370-AL1371</f>
        <v/>
      </c>
      <c r="AN1372">
        <f>AN1370-AN1371</f>
        <v/>
      </c>
      <c r="AO1372">
        <f>AO1370-AO1371</f>
        <v/>
      </c>
      <c r="AP1372">
        <f>AP1370-AP1371</f>
        <v/>
      </c>
      <c r="AQ1372">
        <f>AQ1370-AQ1371</f>
        <v/>
      </c>
      <c r="AS1372">
        <f>AS1370-AS1371</f>
        <v/>
      </c>
      <c r="AT1372">
        <f>AT1370-AT1371</f>
        <v/>
      </c>
    </row>
    <row r="1374">
      <c r="A1374" t="inlineStr">
        <is>
          <t>Cash flow from investing activities</t>
        </is>
      </c>
    </row>
    <row r="1375">
      <c r="A1375" t="inlineStr">
        <is>
          <t>Acquisition</t>
        </is>
      </c>
    </row>
    <row r="1376">
      <c r="A1376" t="inlineStr">
        <is>
          <t>Investment properties</t>
        </is>
      </c>
      <c r="C1376" t="inlineStr">
        <is>
          <t>Million</t>
        </is>
      </c>
      <c r="D1376" t="inlineStr">
        <is>
          <t>QQQQ</t>
        </is>
      </c>
      <c r="E1376" t="inlineStr">
        <is>
          <t>Yes</t>
        </is>
      </c>
      <c r="F1376" t="n">
        <v>-803</v>
      </c>
      <c r="G1376" t="n">
        <v>-667</v>
      </c>
      <c r="H1376" t="n">
        <v>-744</v>
      </c>
      <c r="J1376" t="n">
        <v>-2918</v>
      </c>
      <c r="K1376" t="n">
        <v>-412</v>
      </c>
      <c r="L1376" t="n">
        <v>-715</v>
      </c>
      <c r="M1376" t="n">
        <v>-292</v>
      </c>
      <c r="O1376" t="n">
        <v>-1969</v>
      </c>
      <c r="P1376" t="n">
        <v>-390</v>
      </c>
      <c r="Q1376" t="n">
        <v>-500</v>
      </c>
      <c r="R1376" t="n">
        <v>-536</v>
      </c>
      <c r="T1376" t="n">
        <v>-2114</v>
      </c>
      <c r="U1376" t="n">
        <v>-442</v>
      </c>
      <c r="V1376" t="n">
        <v>-546</v>
      </c>
      <c r="W1376" t="n">
        <v>-756</v>
      </c>
      <c r="Y1376" t="n">
        <v>-2879</v>
      </c>
      <c r="Z1376" t="n">
        <v>-979</v>
      </c>
      <c r="AA1376" t="n">
        <v>-1047</v>
      </c>
      <c r="AB1376" t="n">
        <v>-1305</v>
      </c>
      <c r="AD1376" t="n">
        <v>-6921</v>
      </c>
      <c r="AE1376" t="n">
        <v>-875</v>
      </c>
      <c r="AF1376" t="n">
        <v>-1206</v>
      </c>
      <c r="AG1376" t="n">
        <v>-1143</v>
      </c>
      <c r="AI1376" t="n">
        <v>-5111</v>
      </c>
      <c r="AJ1376" t="n">
        <v>-2215</v>
      </c>
      <c r="AK1376" t="n">
        <v>-2274</v>
      </c>
      <c r="AL1376" t="n">
        <v>-3309</v>
      </c>
      <c r="AN1376" t="n">
        <v>-11286</v>
      </c>
      <c r="AO1376" t="n">
        <v>-1491</v>
      </c>
      <c r="AP1376" t="n">
        <v>-2944</v>
      </c>
      <c r="AQ1376" t="n">
        <v>-2949</v>
      </c>
      <c r="AS1376" t="n">
        <v>-9664</v>
      </c>
      <c r="AT1376" t="n">
        <v>-2574</v>
      </c>
    </row>
    <row r="1377">
      <c r="A1377" t="inlineStr">
        <is>
          <t>Property, plant and equipment</t>
        </is>
      </c>
      <c r="C1377" t="inlineStr">
        <is>
          <t>Million</t>
        </is>
      </c>
      <c r="D1377" t="inlineStr">
        <is>
          <t>QQQQ</t>
        </is>
      </c>
      <c r="E1377" t="inlineStr">
        <is>
          <t>Yes</t>
        </is>
      </c>
      <c r="F1377" t="n">
        <v>-199</v>
      </c>
      <c r="G1377" t="n">
        <v>-266</v>
      </c>
      <c r="H1377" t="n">
        <v>-295</v>
      </c>
      <c r="J1377" t="n">
        <v>-1114</v>
      </c>
      <c r="K1377" t="n">
        <v>-301</v>
      </c>
      <c r="L1377" t="n">
        <v>-330</v>
      </c>
      <c r="M1377" t="n">
        <v>-376</v>
      </c>
      <c r="O1377" t="n">
        <v>-1472</v>
      </c>
      <c r="P1377" t="n">
        <v>-397</v>
      </c>
      <c r="Q1377" t="n">
        <v>-412</v>
      </c>
      <c r="R1377" t="n">
        <v>-419</v>
      </c>
      <c r="T1377" t="n">
        <v>-1690</v>
      </c>
      <c r="U1377" t="n">
        <v>-351</v>
      </c>
      <c r="V1377" t="n">
        <v>-398</v>
      </c>
      <c r="W1377" t="n">
        <v>-516</v>
      </c>
      <c r="Y1377" t="n">
        <v>-1962</v>
      </c>
      <c r="Z1377" t="n">
        <v>-538</v>
      </c>
      <c r="AA1377" t="n">
        <v>-652</v>
      </c>
      <c r="AB1377" t="n">
        <v>-783</v>
      </c>
      <c r="AD1377" t="n">
        <v>-3053</v>
      </c>
      <c r="AE1377" t="n">
        <v>-1413</v>
      </c>
      <c r="AF1377" t="n">
        <v>-579</v>
      </c>
      <c r="AG1377" t="n">
        <v>-882</v>
      </c>
      <c r="AI1377" t="n">
        <v>-4012</v>
      </c>
      <c r="AJ1377" t="n">
        <v>-1680</v>
      </c>
      <c r="AK1377" t="n">
        <v>-1259</v>
      </c>
      <c r="AL1377" t="n">
        <v>-1401</v>
      </c>
      <c r="AN1377" t="n">
        <v>-6881</v>
      </c>
      <c r="AO1377" t="n">
        <v>-1588</v>
      </c>
      <c r="AP1377" t="n">
        <v>-1660</v>
      </c>
      <c r="AQ1377" t="n">
        <v>-1946</v>
      </c>
      <c r="AS1377" t="n">
        <v>-7236</v>
      </c>
      <c r="AT1377" t="n">
        <v>-1552</v>
      </c>
    </row>
    <row r="1378">
      <c r="A1378" t="inlineStr">
        <is>
          <t>Equity accounted investments</t>
        </is>
      </c>
      <c r="C1378" t="inlineStr">
        <is>
          <t>Million</t>
        </is>
      </c>
      <c r="D1378" t="inlineStr">
        <is>
          <t>QQQQ</t>
        </is>
      </c>
      <c r="E1378" t="inlineStr">
        <is>
          <t>Yes</t>
        </is>
      </c>
      <c r="F1378" t="n">
        <v>-2705</v>
      </c>
      <c r="G1378" t="n">
        <v>-663</v>
      </c>
      <c r="H1378" t="n">
        <v>-281</v>
      </c>
      <c r="J1378" t="n">
        <v>-4136</v>
      </c>
      <c r="K1378" t="n">
        <v>-134</v>
      </c>
      <c r="L1378" t="n">
        <v>-692</v>
      </c>
      <c r="M1378" t="n">
        <v>-239</v>
      </c>
      <c r="O1378" t="n">
        <v>-1237</v>
      </c>
      <c r="P1378" t="n">
        <v>-157</v>
      </c>
      <c r="Q1378" t="n">
        <v>-555</v>
      </c>
      <c r="R1378" t="n">
        <v>-1104</v>
      </c>
      <c r="T1378" t="n">
        <v>-2718</v>
      </c>
      <c r="U1378" t="n">
        <v>-197</v>
      </c>
      <c r="V1378" t="n">
        <v>-220</v>
      </c>
      <c r="W1378" t="n">
        <v>-291</v>
      </c>
      <c r="Y1378" t="n">
        <v>-953</v>
      </c>
      <c r="Z1378" t="n">
        <v>-925</v>
      </c>
      <c r="AA1378" t="n">
        <v>-340</v>
      </c>
      <c r="AB1378" t="n">
        <v>-2957</v>
      </c>
      <c r="AD1378" t="n">
        <v>-5534</v>
      </c>
      <c r="AE1378" t="n">
        <v>-1522</v>
      </c>
      <c r="AF1378" t="n">
        <v>-207</v>
      </c>
      <c r="AG1378" t="n">
        <v>-1671</v>
      </c>
      <c r="AI1378" t="n">
        <v>-3733</v>
      </c>
      <c r="AJ1378" t="n">
        <v>-387</v>
      </c>
      <c r="AK1378" t="n">
        <v>-801</v>
      </c>
      <c r="AL1378" t="n">
        <v>-509</v>
      </c>
      <c r="AN1378" t="n">
        <v>-3708</v>
      </c>
      <c r="AO1378" t="n">
        <v>-728</v>
      </c>
      <c r="AP1378" t="n">
        <v>-1917</v>
      </c>
      <c r="AQ1378" t="n">
        <v>-1089</v>
      </c>
      <c r="AS1378" t="n">
        <v>-5142</v>
      </c>
      <c r="AT1378" t="n">
        <v>-3565</v>
      </c>
    </row>
    <row r="1379">
      <c r="A1379" t="inlineStr">
        <is>
          <t>Financial assets and other</t>
        </is>
      </c>
      <c r="C1379" t="inlineStr">
        <is>
          <t>Million</t>
        </is>
      </c>
      <c r="D1379" t="inlineStr">
        <is>
          <t>QQQQ</t>
        </is>
      </c>
      <c r="E1379" t="inlineStr">
        <is>
          <t>Yes</t>
        </is>
      </c>
      <c r="F1379" t="n">
        <v>-712</v>
      </c>
      <c r="G1379" t="n">
        <v>-1074</v>
      </c>
      <c r="H1379" t="n">
        <v>-619</v>
      </c>
      <c r="J1379" t="n">
        <v>-4589</v>
      </c>
      <c r="K1379" t="n">
        <v>-1354</v>
      </c>
      <c r="L1379" t="n">
        <v>-1023</v>
      </c>
      <c r="M1379" t="n">
        <v>-419</v>
      </c>
      <c r="O1379" t="n">
        <v>-3747</v>
      </c>
      <c r="P1379" t="n">
        <v>-781</v>
      </c>
      <c r="Q1379" t="n">
        <v>-1115</v>
      </c>
      <c r="R1379" t="n">
        <v>-1615</v>
      </c>
      <c r="T1379" t="n">
        <v>-4623</v>
      </c>
      <c r="U1379" t="n">
        <v>-834</v>
      </c>
      <c r="V1379" t="n">
        <v>-1361</v>
      </c>
      <c r="W1379" t="n">
        <v>-1647</v>
      </c>
      <c r="Y1379" t="n">
        <v>-5288</v>
      </c>
      <c r="Z1379" t="n">
        <v>-1601</v>
      </c>
      <c r="AA1379" t="n">
        <v>-2526</v>
      </c>
      <c r="AB1379" t="n">
        <v>-2889</v>
      </c>
      <c r="AD1379" t="n">
        <v>-10830</v>
      </c>
      <c r="AE1379" t="n">
        <v>-4511</v>
      </c>
      <c r="AF1379" t="n">
        <v>-7100</v>
      </c>
      <c r="AG1379" t="n">
        <v>-6035</v>
      </c>
      <c r="AI1379" t="n">
        <v>-25536</v>
      </c>
      <c r="AJ1379" t="n">
        <v>-8052</v>
      </c>
      <c r="AK1379" t="n">
        <v>-7906</v>
      </c>
      <c r="AL1379" t="n">
        <v>-8378</v>
      </c>
      <c r="AN1379" t="n">
        <v>-35058</v>
      </c>
      <c r="AO1379" t="n">
        <v>-17467</v>
      </c>
      <c r="AP1379" t="n">
        <v>-19594</v>
      </c>
      <c r="AQ1379" t="n">
        <v>-15709</v>
      </c>
      <c r="AS1379" t="n">
        <v>-67974</v>
      </c>
      <c r="AT1379" t="n">
        <v>-23160</v>
      </c>
    </row>
    <row r="1380">
      <c r="A1380" t="inlineStr">
        <is>
          <t>Acquisition of subsidiaries</t>
        </is>
      </c>
      <c r="C1380" t="inlineStr">
        <is>
          <t>Million</t>
        </is>
      </c>
      <c r="D1380" t="inlineStr">
        <is>
          <t>QQQQ</t>
        </is>
      </c>
      <c r="E1380" t="inlineStr">
        <is>
          <t>Yes</t>
        </is>
      </c>
      <c r="F1380" t="n">
        <v>-1250</v>
      </c>
      <c r="G1380" t="n">
        <v>-385</v>
      </c>
      <c r="H1380" t="n">
        <v>-5406</v>
      </c>
      <c r="J1380" t="n">
        <v>-7812</v>
      </c>
      <c r="K1380" t="n">
        <v>-2604</v>
      </c>
      <c r="L1380" t="n">
        <v>-2284</v>
      </c>
      <c r="M1380" t="n">
        <v>-1194</v>
      </c>
      <c r="O1380" t="n">
        <v>-9442</v>
      </c>
      <c r="P1380" t="n">
        <v>-1311</v>
      </c>
      <c r="Q1380" t="n">
        <v>-5949</v>
      </c>
      <c r="R1380" t="n">
        <v>-932</v>
      </c>
      <c r="T1380" t="n">
        <v>-10336</v>
      </c>
      <c r="U1380" t="n">
        <v>-2385</v>
      </c>
      <c r="V1380" t="n">
        <v>-2557</v>
      </c>
      <c r="W1380" t="n">
        <v>-4697</v>
      </c>
      <c r="Y1380" t="n">
        <v>-22269</v>
      </c>
      <c r="Z1380" t="n">
        <v>-2253</v>
      </c>
      <c r="AA1380" t="n">
        <v>-17066</v>
      </c>
      <c r="AB1380" t="n">
        <v>-914</v>
      </c>
      <c r="AD1380" t="n">
        <v>-31088</v>
      </c>
      <c r="AE1380" t="n">
        <v>-121</v>
      </c>
      <c r="AF1380" t="n">
        <v>65</v>
      </c>
      <c r="AG1380" t="n">
        <v>-3348</v>
      </c>
      <c r="AI1380" t="n">
        <v>-3453</v>
      </c>
      <c r="AJ1380" t="n">
        <v>-1730</v>
      </c>
      <c r="AK1380" t="n">
        <v>-1043</v>
      </c>
      <c r="AL1380" t="n">
        <v>-3158</v>
      </c>
      <c r="AN1380" t="n">
        <v>-14559</v>
      </c>
      <c r="AO1380" t="n">
        <v>-801</v>
      </c>
      <c r="AP1380" t="n">
        <v>-9383</v>
      </c>
      <c r="AQ1380" t="n">
        <v>-10201</v>
      </c>
      <c r="AS1380" t="n">
        <v>-26306</v>
      </c>
      <c r="AT1380" t="n">
        <v>-5221</v>
      </c>
    </row>
    <row r="1381">
      <c r="A1381" t="inlineStr">
        <is>
          <t>Dispositions</t>
        </is>
      </c>
    </row>
    <row r="1382">
      <c r="A1382" t="inlineStr">
        <is>
          <t>Investment properties</t>
        </is>
      </c>
      <c r="C1382" t="inlineStr">
        <is>
          <t>Million</t>
        </is>
      </c>
      <c r="D1382" t="inlineStr">
        <is>
          <t>QQQQ</t>
        </is>
      </c>
      <c r="E1382" t="inlineStr">
        <is>
          <t>Yes</t>
        </is>
      </c>
      <c r="F1382" t="n">
        <v>550</v>
      </c>
      <c r="G1382" t="n">
        <v>837</v>
      </c>
      <c r="H1382" t="n">
        <v>303</v>
      </c>
      <c r="J1382" t="n">
        <v>2544</v>
      </c>
      <c r="K1382" t="n">
        <v>544</v>
      </c>
      <c r="L1382" t="n">
        <v>1240</v>
      </c>
      <c r="M1382" t="n">
        <v>766</v>
      </c>
      <c r="O1382" t="n">
        <v>4014</v>
      </c>
      <c r="P1382" t="n">
        <v>602</v>
      </c>
      <c r="Q1382" t="n">
        <v>175</v>
      </c>
      <c r="R1382" t="n">
        <v>1191</v>
      </c>
      <c r="T1382" t="n">
        <v>2906</v>
      </c>
      <c r="U1382" t="n">
        <v>758</v>
      </c>
      <c r="V1382" t="n">
        <v>11</v>
      </c>
      <c r="W1382" t="n">
        <v>1316</v>
      </c>
      <c r="Y1382" t="n">
        <v>4311</v>
      </c>
      <c r="Z1382" t="n">
        <v>914</v>
      </c>
      <c r="AA1382" t="n">
        <v>786</v>
      </c>
      <c r="AB1382" t="n">
        <v>1447</v>
      </c>
      <c r="AD1382" t="n">
        <v>5239</v>
      </c>
      <c r="AE1382" t="n">
        <v>291</v>
      </c>
      <c r="AF1382" t="n">
        <v>253</v>
      </c>
      <c r="AG1382" t="n">
        <v>228</v>
      </c>
      <c r="AI1382" t="n">
        <v>2266</v>
      </c>
      <c r="AJ1382" t="n">
        <v>1932</v>
      </c>
      <c r="AK1382" t="n">
        <v>1668</v>
      </c>
      <c r="AL1382" t="n">
        <v>959</v>
      </c>
      <c r="AN1382" t="n">
        <v>6219</v>
      </c>
      <c r="AO1382" t="n">
        <v>562</v>
      </c>
      <c r="AP1382" t="n">
        <v>1030</v>
      </c>
      <c r="AQ1382" t="n">
        <v>530</v>
      </c>
      <c r="AS1382" t="n">
        <v>3874</v>
      </c>
      <c r="AT1382" t="n">
        <v>57</v>
      </c>
    </row>
    <row r="1383">
      <c r="A1383" t="inlineStr">
        <is>
          <t>Property, plant and equipment</t>
        </is>
      </c>
      <c r="C1383" t="inlineStr">
        <is>
          <t>Million</t>
        </is>
      </c>
      <c r="D1383" t="inlineStr">
        <is>
          <t>QQQQ</t>
        </is>
      </c>
      <c r="E1383" t="inlineStr">
        <is>
          <t>Yes</t>
        </is>
      </c>
      <c r="F1383" t="n">
        <v>17</v>
      </c>
      <c r="G1383" t="n">
        <v>70</v>
      </c>
      <c r="H1383" t="n">
        <v>60</v>
      </c>
      <c r="J1383" t="n">
        <v>196</v>
      </c>
      <c r="K1383" t="n">
        <v>5</v>
      </c>
      <c r="L1383" t="n">
        <v>7</v>
      </c>
      <c r="M1383" t="n">
        <v>21</v>
      </c>
      <c r="O1383" t="n">
        <v>65</v>
      </c>
      <c r="P1383" t="n">
        <v>42</v>
      </c>
      <c r="Q1383" t="n">
        <v>13</v>
      </c>
      <c r="R1383" t="n">
        <v>2</v>
      </c>
      <c r="T1383" t="n">
        <v>66</v>
      </c>
      <c r="U1383" t="n">
        <v>529</v>
      </c>
      <c r="V1383" t="n">
        <v>27</v>
      </c>
      <c r="W1383" t="n">
        <v>30</v>
      </c>
      <c r="Y1383" t="n">
        <v>787</v>
      </c>
      <c r="Z1383" t="n">
        <v>14</v>
      </c>
      <c r="AA1383" t="n">
        <v>63</v>
      </c>
      <c r="AB1383" t="n">
        <v>22</v>
      </c>
      <c r="AD1383" t="n">
        <v>140</v>
      </c>
      <c r="AE1383" t="n">
        <v>42</v>
      </c>
      <c r="AF1383" t="n">
        <v>13</v>
      </c>
      <c r="AG1383" t="n">
        <v>41</v>
      </c>
      <c r="AI1383" t="n">
        <v>125</v>
      </c>
      <c r="AJ1383" t="n">
        <v>13</v>
      </c>
      <c r="AK1383" t="n">
        <v>70</v>
      </c>
      <c r="AL1383" t="n">
        <v>45</v>
      </c>
      <c r="AN1383" t="n">
        <v>723</v>
      </c>
      <c r="AO1383" t="n">
        <v>80</v>
      </c>
      <c r="AP1383" t="n">
        <v>129</v>
      </c>
      <c r="AQ1383" t="n">
        <v>212</v>
      </c>
      <c r="AS1383" t="n">
        <v>595</v>
      </c>
      <c r="AT1383" t="n">
        <v>241</v>
      </c>
    </row>
    <row r="1384">
      <c r="A1384" t="inlineStr">
        <is>
          <t>Equity accounted investments</t>
        </is>
      </c>
      <c r="C1384" t="inlineStr">
        <is>
          <t>Million</t>
        </is>
      </c>
      <c r="D1384" t="inlineStr">
        <is>
          <t>QQQQ</t>
        </is>
      </c>
      <c r="E1384" t="inlineStr">
        <is>
          <t>Yes</t>
        </is>
      </c>
      <c r="F1384" t="n">
        <v>17</v>
      </c>
      <c r="G1384" t="n">
        <v>747</v>
      </c>
      <c r="H1384" t="n">
        <v>207</v>
      </c>
      <c r="J1384" t="n">
        <v>1842</v>
      </c>
      <c r="K1384" t="n">
        <v>173</v>
      </c>
      <c r="L1384" t="n">
        <v>324</v>
      </c>
      <c r="M1384" t="n">
        <v>472</v>
      </c>
      <c r="O1384" t="n">
        <v>1050</v>
      </c>
      <c r="P1384" t="n">
        <v>22</v>
      </c>
      <c r="Q1384" t="n">
        <v>701</v>
      </c>
      <c r="R1384" t="n">
        <v>69</v>
      </c>
      <c r="T1384" t="n">
        <v>889</v>
      </c>
      <c r="U1384" t="n">
        <v>1328</v>
      </c>
      <c r="V1384" t="n">
        <v>155</v>
      </c>
      <c r="W1384" t="n">
        <v>3</v>
      </c>
      <c r="Y1384" t="n">
        <v>2163</v>
      </c>
      <c r="Z1384" t="n">
        <v>640</v>
      </c>
      <c r="AA1384" t="n">
        <v>454</v>
      </c>
      <c r="AB1384" t="n">
        <v>746</v>
      </c>
      <c r="AD1384" t="n">
        <v>1725</v>
      </c>
      <c r="AE1384" t="n">
        <v>78</v>
      </c>
      <c r="AF1384" t="n">
        <v>12</v>
      </c>
      <c r="AG1384" t="n">
        <v>47</v>
      </c>
      <c r="AI1384" t="n">
        <v>215</v>
      </c>
      <c r="AJ1384" t="n">
        <v>359</v>
      </c>
      <c r="AK1384" t="n">
        <v>815</v>
      </c>
      <c r="AL1384" t="n">
        <v>205</v>
      </c>
      <c r="AN1384" t="n">
        <v>1711</v>
      </c>
      <c r="AO1384" t="n">
        <v>369</v>
      </c>
      <c r="AP1384" t="n">
        <v>886</v>
      </c>
      <c r="AQ1384" t="n">
        <v>339</v>
      </c>
      <c r="AS1384" t="n">
        <v>1645</v>
      </c>
      <c r="AT1384" t="n">
        <v>252</v>
      </c>
    </row>
    <row r="1385">
      <c r="A1385" t="inlineStr">
        <is>
          <t>Financial assets and other</t>
        </is>
      </c>
      <c r="C1385" t="inlineStr">
        <is>
          <t>Million</t>
        </is>
      </c>
      <c r="D1385" t="inlineStr">
        <is>
          <t>QQQQ</t>
        </is>
      </c>
      <c r="E1385" t="inlineStr">
        <is>
          <t>Yes</t>
        </is>
      </c>
      <c r="F1385" t="n">
        <v>667</v>
      </c>
      <c r="G1385" t="n">
        <v>895</v>
      </c>
      <c r="H1385" t="n">
        <v>537</v>
      </c>
      <c r="J1385" t="n">
        <v>2823</v>
      </c>
      <c r="K1385" t="n">
        <v>725</v>
      </c>
      <c r="L1385" t="n">
        <v>933</v>
      </c>
      <c r="M1385" t="n">
        <v>1216</v>
      </c>
      <c r="O1385" t="n">
        <v>3955</v>
      </c>
      <c r="P1385" t="n">
        <v>641</v>
      </c>
      <c r="Q1385" t="n">
        <v>746</v>
      </c>
      <c r="R1385" t="n">
        <v>783</v>
      </c>
      <c r="T1385" t="n">
        <v>2843</v>
      </c>
      <c r="U1385" t="n">
        <v>383</v>
      </c>
      <c r="V1385" t="n">
        <v>991</v>
      </c>
      <c r="W1385" t="n">
        <v>1735</v>
      </c>
      <c r="Y1385" t="n">
        <v>4523</v>
      </c>
      <c r="Z1385" t="n">
        <v>1391</v>
      </c>
      <c r="AA1385" t="n">
        <v>2310</v>
      </c>
      <c r="AB1385" t="n">
        <v>2621</v>
      </c>
      <c r="AD1385" t="n">
        <v>10850</v>
      </c>
      <c r="AE1385" t="n">
        <v>4914</v>
      </c>
      <c r="AF1385" t="n">
        <v>5290</v>
      </c>
      <c r="AG1385" t="n">
        <v>5659</v>
      </c>
      <c r="AI1385" t="n">
        <v>22557</v>
      </c>
      <c r="AJ1385" t="n">
        <v>8286</v>
      </c>
      <c r="AK1385" t="n">
        <v>7240</v>
      </c>
      <c r="AL1385" t="n">
        <v>7958</v>
      </c>
      <c r="AN1385" t="n">
        <v>35622</v>
      </c>
      <c r="AO1385" t="n">
        <v>17417</v>
      </c>
      <c r="AP1385" t="n">
        <v>17573</v>
      </c>
      <c r="AQ1385" t="n">
        <v>15713</v>
      </c>
      <c r="AS1385" t="n">
        <v>63953</v>
      </c>
      <c r="AT1385" t="n">
        <v>21601</v>
      </c>
    </row>
    <row r="1386">
      <c r="A1386" t="inlineStr">
        <is>
          <t>Disposition of subsidiaries</t>
        </is>
      </c>
      <c r="C1386" t="inlineStr">
        <is>
          <t>Million</t>
        </is>
      </c>
      <c r="D1386" t="inlineStr">
        <is>
          <t>QQQQ</t>
        </is>
      </c>
      <c r="E1386" t="inlineStr">
        <is>
          <t>Yes</t>
        </is>
      </c>
      <c r="F1386" t="n">
        <v>60</v>
      </c>
      <c r="G1386" t="n">
        <v>21</v>
      </c>
      <c r="H1386" t="n">
        <v>266</v>
      </c>
      <c r="J1386" t="n">
        <v>347</v>
      </c>
      <c r="K1386" t="n">
        <v>0</v>
      </c>
      <c r="L1386" t="n">
        <v>127</v>
      </c>
      <c r="M1386" t="n">
        <v>4</v>
      </c>
      <c r="O1386" t="n">
        <v>360</v>
      </c>
      <c r="P1386" t="n">
        <v>507</v>
      </c>
      <c r="Q1386" t="n">
        <v>-37</v>
      </c>
      <c r="R1386" t="n">
        <v>13</v>
      </c>
      <c r="T1386" t="n">
        <v>2834</v>
      </c>
      <c r="U1386" t="n">
        <v>5</v>
      </c>
      <c r="V1386" t="n">
        <v>-6</v>
      </c>
      <c r="W1386" t="n">
        <v>91</v>
      </c>
      <c r="Y1386" t="n">
        <v>1729</v>
      </c>
      <c r="Z1386" t="n">
        <v>35</v>
      </c>
      <c r="AA1386" t="n">
        <v>1112</v>
      </c>
      <c r="AB1386" t="n">
        <v>222</v>
      </c>
      <c r="AD1386" t="n">
        <v>2336</v>
      </c>
      <c r="AE1386" t="n">
        <v>952</v>
      </c>
      <c r="AF1386" t="n">
        <v>10</v>
      </c>
      <c r="AG1386" t="n">
        <v>281</v>
      </c>
      <c r="AI1386" t="n">
        <v>3415</v>
      </c>
      <c r="AJ1386" t="n">
        <v>360</v>
      </c>
      <c r="AK1386" t="n">
        <v>3332</v>
      </c>
      <c r="AL1386" t="n">
        <v>1799</v>
      </c>
      <c r="AN1386" t="n">
        <v>5952</v>
      </c>
      <c r="AO1386" t="n">
        <v>1980</v>
      </c>
      <c r="AP1386" t="n">
        <v>417</v>
      </c>
      <c r="AQ1386" t="n">
        <v>3</v>
      </c>
      <c r="AS1386" t="n">
        <v>6325</v>
      </c>
      <c r="AT1386" t="n">
        <v>375</v>
      </c>
    </row>
    <row r="1387">
      <c r="A1387" t="inlineStr">
        <is>
          <t>Restricted cash and deposits</t>
        </is>
      </c>
      <c r="C1387" t="inlineStr">
        <is>
          <t>Million</t>
        </is>
      </c>
      <c r="D1387" t="inlineStr">
        <is>
          <t>QQQQ</t>
        </is>
      </c>
      <c r="E1387" t="inlineStr">
        <is>
          <t>Yes</t>
        </is>
      </c>
      <c r="F1387" t="n">
        <v>1755</v>
      </c>
      <c r="G1387" t="n">
        <v>23</v>
      </c>
      <c r="H1387" t="n">
        <v>-82</v>
      </c>
      <c r="J1387" t="n">
        <v>1753</v>
      </c>
      <c r="K1387" t="n">
        <v>-577</v>
      </c>
      <c r="L1387" t="n">
        <v>470</v>
      </c>
      <c r="M1387" t="n">
        <v>-141</v>
      </c>
      <c r="O1387" t="n">
        <v>-134</v>
      </c>
      <c r="P1387" t="n">
        <v>-103</v>
      </c>
      <c r="Q1387" t="n">
        <v>39</v>
      </c>
      <c r="R1387" t="n">
        <v>157</v>
      </c>
      <c r="T1387" t="n">
        <v>549</v>
      </c>
      <c r="U1387" t="n">
        <v>-192</v>
      </c>
      <c r="V1387" t="n">
        <v>227</v>
      </c>
      <c r="W1387" t="n">
        <v>-119</v>
      </c>
      <c r="Y1387" t="n">
        <v>5</v>
      </c>
      <c r="Z1387" t="n">
        <v>71</v>
      </c>
      <c r="AA1387" t="n">
        <v>158</v>
      </c>
      <c r="AB1387" t="n">
        <v>13</v>
      </c>
      <c r="AD1387" t="n">
        <v>462</v>
      </c>
      <c r="AE1387" t="n">
        <v>78</v>
      </c>
      <c r="AF1387" t="n">
        <v>-216</v>
      </c>
      <c r="AG1387" t="n">
        <v>-177</v>
      </c>
      <c r="AI1387" t="n">
        <v>-606</v>
      </c>
      <c r="AJ1387" t="n">
        <v>-1045</v>
      </c>
      <c r="AK1387" t="n">
        <v>1428</v>
      </c>
      <c r="AL1387" t="n">
        <v>-141</v>
      </c>
      <c r="AN1387" t="n">
        <v>220</v>
      </c>
      <c r="AO1387" t="n">
        <v>-1005</v>
      </c>
      <c r="AP1387" t="n">
        <v>-84</v>
      </c>
      <c r="AQ1387" t="n">
        <v>1074</v>
      </c>
      <c r="AS1387" t="n">
        <v>280</v>
      </c>
      <c r="AT1387" t="n">
        <v>244</v>
      </c>
    </row>
    <row r="1388">
      <c r="A1388" t="inlineStr">
        <is>
          <t>Net cash provided by (used in) investing activities</t>
        </is>
      </c>
      <c r="C1388" t="inlineStr">
        <is>
          <t>Million</t>
        </is>
      </c>
      <c r="D1388" t="inlineStr">
        <is>
          <t>QQQQ</t>
        </is>
      </c>
      <c r="E1388" t="inlineStr">
        <is>
          <t>Yes</t>
        </is>
      </c>
      <c r="F1388" t="n">
        <v>-2603</v>
      </c>
      <c r="G1388" t="n">
        <v>-462</v>
      </c>
      <c r="H1388" t="n">
        <v>-6054</v>
      </c>
      <c r="J1388" t="n">
        <v>-11064</v>
      </c>
      <c r="K1388" t="n">
        <v>-3935</v>
      </c>
      <c r="L1388" t="n">
        <v>-1943</v>
      </c>
      <c r="M1388" t="n">
        <v>-182</v>
      </c>
      <c r="O1388" t="n">
        <v>-8557</v>
      </c>
      <c r="P1388" t="n">
        <v>-1325</v>
      </c>
      <c r="Q1388" t="n">
        <v>-6894</v>
      </c>
      <c r="R1388" t="n">
        <v>-2391</v>
      </c>
      <c r="T1388" t="n">
        <v>-11394</v>
      </c>
      <c r="U1388" t="n">
        <v>-1398</v>
      </c>
      <c r="V1388" t="n">
        <v>-3677</v>
      </c>
      <c r="W1388" t="n">
        <v>-4851</v>
      </c>
      <c r="Y1388" t="n">
        <v>-19833</v>
      </c>
      <c r="Z1388" t="n">
        <v>-3231</v>
      </c>
      <c r="AA1388" t="n">
        <v>-16748</v>
      </c>
      <c r="AB1388" t="n">
        <v>-3777</v>
      </c>
      <c r="AD1388" t="n">
        <v>-36674</v>
      </c>
      <c r="AE1388" t="n">
        <v>-2087</v>
      </c>
      <c r="AF1388" t="n">
        <v>-3665</v>
      </c>
      <c r="AG1388" t="n">
        <v>-7000</v>
      </c>
      <c r="AI1388" t="n">
        <v>-13873</v>
      </c>
      <c r="AJ1388" t="n">
        <v>-4159</v>
      </c>
      <c r="AK1388" t="n">
        <v>1270</v>
      </c>
      <c r="AL1388" t="n">
        <v>-5930</v>
      </c>
      <c r="AN1388" t="n">
        <v>-21045</v>
      </c>
      <c r="AO1388" t="n">
        <v>-2672</v>
      </c>
      <c r="AP1388" t="n">
        <v>-15547</v>
      </c>
      <c r="AQ1388" t="n">
        <v>-14023</v>
      </c>
      <c r="AS1388" t="n">
        <v>-39650</v>
      </c>
      <c r="AT1388" t="n">
        <v>-13302</v>
      </c>
    </row>
    <row r="1389">
      <c r="A1389" t="inlineStr">
        <is>
          <t>Net cash provided by (used in) investing activities-c</t>
        </is>
      </c>
      <c r="F1389">
        <f>SUM(F1376:F1387)</f>
        <v/>
      </c>
      <c r="G1389">
        <f>SUM(G1376:G1387)</f>
        <v/>
      </c>
      <c r="H1389">
        <f>SUM(H1376:H1387)</f>
        <v/>
      </c>
      <c r="J1389">
        <f>SUM(J1376:J1387)</f>
        <v/>
      </c>
      <c r="K1389">
        <f>SUM(K1376:K1387)</f>
        <v/>
      </c>
      <c r="L1389">
        <f>SUM(L1376:L1387)</f>
        <v/>
      </c>
      <c r="M1389">
        <f>SUM(M1376:M1387)</f>
        <v/>
      </c>
      <c r="O1389">
        <f>SUM(O1376:O1387)</f>
        <v/>
      </c>
      <c r="P1389">
        <f>SUM(P1376:P1387)</f>
        <v/>
      </c>
      <c r="Q1389">
        <f>SUM(Q1376:Q1387)</f>
        <v/>
      </c>
      <c r="R1389">
        <f>SUM(R1376:R1387)</f>
        <v/>
      </c>
      <c r="T1389">
        <f>SUM(T1376:T1387)</f>
        <v/>
      </c>
      <c r="U1389">
        <f>SUM(U1376:U1387)</f>
        <v/>
      </c>
      <c r="V1389">
        <f>SUM(V1376:V1387)</f>
        <v/>
      </c>
      <c r="W1389">
        <f>SUM(W1376:W1387)</f>
        <v/>
      </c>
      <c r="Y1389">
        <f>SUM(Y1376:Y1387)</f>
        <v/>
      </c>
      <c r="Z1389">
        <f>SUM(Z1376:Z1387)</f>
        <v/>
      </c>
      <c r="AA1389">
        <f>SUM(AA1376:AA1387)</f>
        <v/>
      </c>
      <c r="AB1389">
        <f>SUM(AB1376:AB1387)</f>
        <v/>
      </c>
      <c r="AD1389">
        <f>SUM(AD1376:AD1387)</f>
        <v/>
      </c>
      <c r="AE1389">
        <f>SUM(AE1376:AE1387)</f>
        <v/>
      </c>
      <c r="AF1389">
        <f>SUM(AF1376:AF1387)</f>
        <v/>
      </c>
      <c r="AG1389">
        <f>SUM(AG1376:AG1387)</f>
        <v/>
      </c>
      <c r="AI1389">
        <f>SUM(AI1376:AI1387)</f>
        <v/>
      </c>
      <c r="AJ1389">
        <f>SUM(AJ1376:AJ1387)</f>
        <v/>
      </c>
      <c r="AK1389">
        <f>SUM(AK1376:AK1387)</f>
        <v/>
      </c>
      <c r="AL1389">
        <f>SUM(AL1376:AL1387)</f>
        <v/>
      </c>
      <c r="AN1389">
        <f>SUM(AN1376:AN1387)</f>
        <v/>
      </c>
      <c r="AO1389">
        <f>SUM(AO1376:AO1387)</f>
        <v/>
      </c>
      <c r="AP1389">
        <f>SUM(AP1376:AP1387)</f>
        <v/>
      </c>
      <c r="AQ1389">
        <f>SUM(AQ1376:AQ1387)</f>
        <v/>
      </c>
      <c r="AS1389">
        <f>SUM(AS1376:AS1387)</f>
        <v/>
      </c>
      <c r="AT1389">
        <f>SUM(AT1376:AT1387)</f>
        <v/>
      </c>
    </row>
    <row r="1390">
      <c r="A1390" t="inlineStr">
        <is>
          <t>Sum check</t>
        </is>
      </c>
      <c r="F1390">
        <f>F1388-F1389</f>
        <v/>
      </c>
      <c r="G1390">
        <f>G1388-G1389</f>
        <v/>
      </c>
      <c r="H1390">
        <f>H1388-H1389</f>
        <v/>
      </c>
      <c r="J1390">
        <f>J1388-J1389</f>
        <v/>
      </c>
      <c r="K1390">
        <f>K1388-K1389</f>
        <v/>
      </c>
      <c r="L1390">
        <f>L1388-L1389</f>
        <v/>
      </c>
      <c r="M1390">
        <f>M1388-M1389</f>
        <v/>
      </c>
      <c r="O1390">
        <f>O1388-O1389</f>
        <v/>
      </c>
      <c r="P1390">
        <f>P1388-P1389</f>
        <v/>
      </c>
      <c r="Q1390">
        <f>Q1388-Q1389</f>
        <v/>
      </c>
      <c r="R1390">
        <f>R1388-R1389</f>
        <v/>
      </c>
      <c r="T1390">
        <f>T1388-T1389</f>
        <v/>
      </c>
      <c r="U1390">
        <f>U1388-U1389</f>
        <v/>
      </c>
      <c r="V1390">
        <f>V1388-V1389</f>
        <v/>
      </c>
      <c r="W1390">
        <f>W1388-W1389</f>
        <v/>
      </c>
      <c r="Y1390">
        <f>Y1388-Y1389</f>
        <v/>
      </c>
      <c r="Z1390">
        <f>Z1388-Z1389</f>
        <v/>
      </c>
      <c r="AA1390">
        <f>AA1388-AA1389</f>
        <v/>
      </c>
      <c r="AB1390">
        <f>AB1388-AB1389</f>
        <v/>
      </c>
      <c r="AD1390">
        <f>AD1388-AD1389</f>
        <v/>
      </c>
      <c r="AE1390">
        <f>AE1388-AE1389</f>
        <v/>
      </c>
      <c r="AF1390">
        <f>AF1388-AF1389</f>
        <v/>
      </c>
      <c r="AG1390">
        <f>AG1388-AG1389</f>
        <v/>
      </c>
      <c r="AI1390">
        <f>AI1388-AI1389</f>
        <v/>
      </c>
      <c r="AJ1390">
        <f>AJ1388-AJ1389</f>
        <v/>
      </c>
      <c r="AK1390">
        <f>AK1388-AK1389</f>
        <v/>
      </c>
      <c r="AL1390">
        <f>AL1388-AL1389</f>
        <v/>
      </c>
      <c r="AN1390">
        <f>AN1388-AN1389</f>
        <v/>
      </c>
      <c r="AO1390">
        <f>AO1388-AO1389</f>
        <v/>
      </c>
      <c r="AP1390">
        <f>AP1388-AP1389</f>
        <v/>
      </c>
      <c r="AQ1390">
        <f>AQ1388-AQ1389</f>
        <v/>
      </c>
      <c r="AS1390">
        <f>AS1388-AS1389</f>
        <v/>
      </c>
      <c r="AT1390">
        <f>AT1388-AT1389</f>
        <v/>
      </c>
    </row>
    <row r="1392">
      <c r="A1392" t="inlineStr">
        <is>
          <t>Cash flow from financing activities</t>
        </is>
      </c>
    </row>
    <row r="1393">
      <c r="A1393" t="inlineStr">
        <is>
          <t>Corporate borrowings arranged</t>
        </is>
      </c>
      <c r="C1393" t="inlineStr">
        <is>
          <t>Million</t>
        </is>
      </c>
      <c r="D1393" t="inlineStr">
        <is>
          <t>QQQQ</t>
        </is>
      </c>
      <c r="E1393" t="inlineStr">
        <is>
          <t>Yes</t>
        </is>
      </c>
      <c r="F1393" t="n">
        <v>496</v>
      </c>
      <c r="G1393" t="n">
        <v>0</v>
      </c>
      <c r="H1393" t="n">
        <v>280</v>
      </c>
      <c r="J1393" t="n">
        <v>776</v>
      </c>
      <c r="K1393" t="n">
        <v>0</v>
      </c>
      <c r="L1393" t="n">
        <v>492</v>
      </c>
      <c r="M1393" t="n">
        <v>377</v>
      </c>
      <c r="O1393" t="n">
        <v>869</v>
      </c>
      <c r="P1393" t="n">
        <v>743</v>
      </c>
      <c r="Q1393" t="n">
        <v>0</v>
      </c>
      <c r="R1393" t="n">
        <v>541</v>
      </c>
      <c r="T1393" t="n">
        <v>1284</v>
      </c>
      <c r="U1393" t="n">
        <v>1003</v>
      </c>
      <c r="V1393" t="n">
        <v>0</v>
      </c>
      <c r="W1393" t="n">
        <v>0</v>
      </c>
      <c r="Y1393" t="n">
        <v>1090</v>
      </c>
      <c r="Z1393" t="n">
        <v>992</v>
      </c>
      <c r="AA1393" t="n">
        <v>0</v>
      </c>
      <c r="AB1393" t="n">
        <v>0</v>
      </c>
      <c r="AD1393" t="n">
        <v>992</v>
      </c>
      <c r="AE1393" t="n">
        <v>589</v>
      </c>
      <c r="AF1393" t="n">
        <v>745</v>
      </c>
      <c r="AG1393" t="n">
        <v>492</v>
      </c>
      <c r="AI1393" t="n">
        <v>2216</v>
      </c>
      <c r="AJ1393" t="n">
        <v>0</v>
      </c>
      <c r="AK1393" t="n">
        <v>497</v>
      </c>
      <c r="AL1393" t="n">
        <v>853</v>
      </c>
      <c r="AN1393" t="n">
        <v>1350</v>
      </c>
      <c r="AO1393" t="n">
        <v>828</v>
      </c>
      <c r="AP1393" t="n">
        <v>0</v>
      </c>
      <c r="AQ1393" t="n">
        <v>0</v>
      </c>
      <c r="AS1393" t="n">
        <v>1567</v>
      </c>
    </row>
    <row r="1394">
      <c r="A1394" t="inlineStr">
        <is>
          <t>Corporate borrowings repaid</t>
        </is>
      </c>
      <c r="C1394" t="inlineStr">
        <is>
          <t>Million</t>
        </is>
      </c>
      <c r="D1394" t="inlineStr">
        <is>
          <t>QQQQ</t>
        </is>
      </c>
      <c r="E1394" t="inlineStr">
        <is>
          <t>Yes</t>
        </is>
      </c>
      <c r="K1394" t="n">
        <v>0</v>
      </c>
      <c r="L1394" t="n">
        <v>0</v>
      </c>
      <c r="M1394" t="n">
        <v>-232</v>
      </c>
      <c r="O1394" t="n">
        <v>-232</v>
      </c>
      <c r="P1394" t="n">
        <v>0</v>
      </c>
      <c r="Q1394" t="n">
        <v>-434</v>
      </c>
      <c r="R1394" t="n">
        <v>0</v>
      </c>
      <c r="T1394" t="n">
        <v>-434</v>
      </c>
      <c r="Z1394" t="n">
        <v>0</v>
      </c>
      <c r="AA1394" t="n">
        <v>-450</v>
      </c>
      <c r="AB1394" t="n">
        <v>0</v>
      </c>
      <c r="AD1394" t="n">
        <v>-450</v>
      </c>
      <c r="AE1394" t="n">
        <v>-251</v>
      </c>
      <c r="AF1394" t="n">
        <v>0</v>
      </c>
      <c r="AG1394" t="n">
        <v>0</v>
      </c>
      <c r="AI1394" t="n">
        <v>-251</v>
      </c>
      <c r="AK1394" t="n">
        <v>-526</v>
      </c>
      <c r="AN1394" t="n">
        <v>-526</v>
      </c>
    </row>
    <row r="1395">
      <c r="A1395" t="inlineStr">
        <is>
          <t>Commercial paper and bank borrowings, net</t>
        </is>
      </c>
      <c r="C1395" t="inlineStr">
        <is>
          <t>Million</t>
        </is>
      </c>
      <c r="D1395" t="inlineStr">
        <is>
          <t>QQQQ</t>
        </is>
      </c>
      <c r="E1395" t="inlineStr">
        <is>
          <t>Yes</t>
        </is>
      </c>
      <c r="F1395" t="n">
        <v>385</v>
      </c>
      <c r="G1395" t="n">
        <v>-900</v>
      </c>
      <c r="H1395" t="n">
        <v>504</v>
      </c>
      <c r="J1395" t="n">
        <v>-384</v>
      </c>
      <c r="K1395" t="n">
        <v>197</v>
      </c>
      <c r="L1395" t="n">
        <v>-1140</v>
      </c>
      <c r="M1395" t="n">
        <v>138</v>
      </c>
      <c r="O1395" t="n">
        <v>-171</v>
      </c>
      <c r="P1395" t="n">
        <v>0</v>
      </c>
      <c r="Q1395" t="n">
        <v>0</v>
      </c>
      <c r="R1395" t="n">
        <v>124</v>
      </c>
      <c r="T1395" t="n">
        <v>103</v>
      </c>
      <c r="U1395" t="n">
        <v>-103</v>
      </c>
      <c r="V1395" t="n">
        <v>0</v>
      </c>
      <c r="W1395" t="n">
        <v>186</v>
      </c>
      <c r="Y1395" t="n">
        <v>-103</v>
      </c>
      <c r="AJ1395" t="n">
        <v>0</v>
      </c>
      <c r="AK1395" t="n">
        <v>0</v>
      </c>
      <c r="AL1395" t="n">
        <v>350</v>
      </c>
      <c r="AN1395" t="n">
        <v>912</v>
      </c>
      <c r="AO1395" t="n">
        <v>-556</v>
      </c>
      <c r="AP1395" t="n">
        <v>958</v>
      </c>
      <c r="AQ1395" t="n">
        <v>-631</v>
      </c>
      <c r="AS1395" t="n">
        <v>-912</v>
      </c>
      <c r="AT1395" t="n">
        <v>973</v>
      </c>
    </row>
    <row r="1396">
      <c r="A1396" t="inlineStr">
        <is>
          <t>Property-specific mortgages issued</t>
        </is>
      </c>
      <c r="C1396" t="inlineStr">
        <is>
          <t>Million</t>
        </is>
      </c>
      <c r="D1396" t="inlineStr">
        <is>
          <t>QQQQ</t>
        </is>
      </c>
      <c r="E1396" t="inlineStr">
        <is>
          <t>Yes</t>
        </is>
      </c>
      <c r="F1396" t="n">
        <v>1084</v>
      </c>
      <c r="G1396" t="n">
        <v>2395</v>
      </c>
      <c r="H1396" t="n">
        <v>6154</v>
      </c>
    </row>
    <row r="1397">
      <c r="A1397" t="inlineStr">
        <is>
          <t>Property-specific mortgages repaid</t>
        </is>
      </c>
      <c r="C1397" t="inlineStr">
        <is>
          <t>Million</t>
        </is>
      </c>
      <c r="D1397" t="inlineStr">
        <is>
          <t>QQQQ</t>
        </is>
      </c>
      <c r="E1397" t="inlineStr">
        <is>
          <t>Yes</t>
        </is>
      </c>
      <c r="F1397" t="n">
        <v>-1064</v>
      </c>
      <c r="G1397" t="n">
        <v>-2078</v>
      </c>
      <c r="H1397" t="n">
        <v>-1544</v>
      </c>
    </row>
    <row r="1398">
      <c r="A1398" t="inlineStr">
        <is>
          <t>Other debt of subsidiaries issued</t>
        </is>
      </c>
      <c r="C1398" t="inlineStr">
        <is>
          <t>Million</t>
        </is>
      </c>
      <c r="D1398" t="inlineStr">
        <is>
          <t>QQQQ</t>
        </is>
      </c>
      <c r="E1398" t="inlineStr">
        <is>
          <t>Yes</t>
        </is>
      </c>
      <c r="F1398" t="n">
        <v>2716</v>
      </c>
      <c r="G1398" t="n">
        <v>1587</v>
      </c>
      <c r="H1398" t="n">
        <v>805</v>
      </c>
    </row>
    <row r="1399">
      <c r="A1399" t="inlineStr">
        <is>
          <t>Other debt of subsidiaries repaid</t>
        </is>
      </c>
      <c r="C1399" t="inlineStr">
        <is>
          <t>Million</t>
        </is>
      </c>
      <c r="D1399" t="inlineStr">
        <is>
          <t>QQQQ</t>
        </is>
      </c>
      <c r="E1399" t="inlineStr">
        <is>
          <t>Yes</t>
        </is>
      </c>
      <c r="F1399" t="n">
        <v>-1582</v>
      </c>
      <c r="G1399" t="n">
        <v>-2115</v>
      </c>
      <c r="H1399" t="n">
        <v>-641</v>
      </c>
    </row>
    <row r="1400">
      <c r="A1400" t="inlineStr">
        <is>
          <t>Non-recourse borrowings arranged</t>
        </is>
      </c>
      <c r="C1400" t="inlineStr">
        <is>
          <t>Million</t>
        </is>
      </c>
      <c r="D1400" t="inlineStr">
        <is>
          <t>QQQQ</t>
        </is>
      </c>
      <c r="E1400" t="inlineStr">
        <is>
          <t>Yes</t>
        </is>
      </c>
      <c r="J1400" t="n">
        <v>18871</v>
      </c>
      <c r="K1400" t="n">
        <v>8093</v>
      </c>
      <c r="L1400" t="n">
        <v>5185</v>
      </c>
      <c r="M1400" t="n">
        <v>4113</v>
      </c>
      <c r="O1400" t="n">
        <v>23826</v>
      </c>
      <c r="P1400" t="n">
        <v>6233</v>
      </c>
      <c r="Q1400" t="n">
        <v>7520</v>
      </c>
      <c r="R1400" t="n">
        <v>4168</v>
      </c>
      <c r="T1400" t="n">
        <v>26251</v>
      </c>
      <c r="U1400" t="n">
        <v>9288</v>
      </c>
      <c r="V1400" t="n">
        <v>9649</v>
      </c>
      <c r="W1400" t="n">
        <v>9749</v>
      </c>
      <c r="Y1400" t="n">
        <v>43541</v>
      </c>
      <c r="Z1400" t="n">
        <v>8396</v>
      </c>
      <c r="AA1400" t="n">
        <v>23726</v>
      </c>
      <c r="AB1400" t="n">
        <v>8979</v>
      </c>
      <c r="AD1400" t="n">
        <v>64576</v>
      </c>
      <c r="AE1400" t="n">
        <v>10875</v>
      </c>
      <c r="AF1400" t="n">
        <v>5779</v>
      </c>
      <c r="AG1400" t="n">
        <v>7498</v>
      </c>
      <c r="AI1400" t="n">
        <v>37594</v>
      </c>
      <c r="AJ1400" t="n">
        <v>8967</v>
      </c>
      <c r="AK1400" t="n">
        <v>13859</v>
      </c>
      <c r="AL1400" t="n">
        <v>21942</v>
      </c>
      <c r="AN1400" t="n">
        <v>80376</v>
      </c>
      <c r="AO1400" t="n">
        <v>14304</v>
      </c>
      <c r="AP1400" t="n">
        <v>28089</v>
      </c>
      <c r="AQ1400" t="n">
        <v>22751</v>
      </c>
      <c r="AS1400" t="n">
        <v>89459</v>
      </c>
      <c r="AT1400" t="n">
        <v>19467</v>
      </c>
    </row>
    <row r="1401">
      <c r="A1401" t="inlineStr">
        <is>
          <t>Non-recourse borrowings repaid</t>
        </is>
      </c>
      <c r="C1401" t="inlineStr">
        <is>
          <t>Million</t>
        </is>
      </c>
      <c r="D1401" t="inlineStr">
        <is>
          <t>QQQQ</t>
        </is>
      </c>
      <c r="E1401" t="inlineStr">
        <is>
          <t>Yes</t>
        </is>
      </c>
      <c r="J1401" t="n">
        <v>-12366</v>
      </c>
      <c r="K1401" t="n">
        <v>-4773</v>
      </c>
      <c r="L1401" t="n">
        <v>-4815</v>
      </c>
      <c r="M1401" t="n">
        <v>-4301</v>
      </c>
      <c r="O1401" t="n">
        <v>-20373</v>
      </c>
      <c r="P1401" t="n">
        <v>-5265</v>
      </c>
      <c r="Q1401" t="n">
        <v>-4505</v>
      </c>
      <c r="R1401" t="n">
        <v>-4137</v>
      </c>
      <c r="T1401" t="n">
        <v>-21636</v>
      </c>
      <c r="U1401" t="n">
        <v>-8002</v>
      </c>
      <c r="V1401" t="n">
        <v>-5619</v>
      </c>
      <c r="W1401" t="n">
        <v>-6254</v>
      </c>
      <c r="Y1401" t="n">
        <v>-28243</v>
      </c>
      <c r="Z1401" t="n">
        <v>-6996</v>
      </c>
      <c r="AA1401" t="n">
        <v>-10490</v>
      </c>
      <c r="AB1401" t="n">
        <v>-6764</v>
      </c>
      <c r="AD1401" t="n">
        <v>-42215</v>
      </c>
      <c r="AE1401" t="n">
        <v>-8281</v>
      </c>
      <c r="AF1401" t="n">
        <v>-5713</v>
      </c>
      <c r="AG1401" t="n">
        <v>-6028</v>
      </c>
      <c r="AI1401" t="n">
        <v>-33496</v>
      </c>
      <c r="AJ1401" t="n">
        <v>-8662</v>
      </c>
      <c r="AK1401" t="n">
        <v>-10827</v>
      </c>
      <c r="AL1401" t="n">
        <v>-14958</v>
      </c>
      <c r="AN1401" t="n">
        <v>-61923</v>
      </c>
      <c r="AO1401" t="n">
        <v>-9850</v>
      </c>
      <c r="AP1401" t="n">
        <v>-15910</v>
      </c>
      <c r="AQ1401" t="n">
        <v>-14685</v>
      </c>
      <c r="AS1401" t="n">
        <v>-61067</v>
      </c>
      <c r="AT1401" t="n">
        <v>-12836</v>
      </c>
    </row>
    <row r="1402">
      <c r="A1402" t="inlineStr">
        <is>
          <t>Subsidiary equity obligations issued</t>
        </is>
      </c>
      <c r="C1402" t="inlineStr">
        <is>
          <t>Million</t>
        </is>
      </c>
      <c r="D1402" t="inlineStr">
        <is>
          <t>QQQQ</t>
        </is>
      </c>
      <c r="E1402" t="inlineStr">
        <is>
          <t>Yes</t>
        </is>
      </c>
      <c r="F1402" t="n">
        <v>12</v>
      </c>
      <c r="G1402" t="n">
        <v>3</v>
      </c>
      <c r="H1402" t="n">
        <v>21</v>
      </c>
      <c r="J1402" t="n">
        <v>41</v>
      </c>
      <c r="K1402" t="n">
        <v>8</v>
      </c>
      <c r="L1402" t="n">
        <v>1</v>
      </c>
      <c r="M1402" t="n">
        <v>0</v>
      </c>
      <c r="O1402" t="n">
        <v>9</v>
      </c>
      <c r="P1402" t="n">
        <v>249</v>
      </c>
      <c r="Q1402" t="n">
        <v>0</v>
      </c>
      <c r="R1402" t="n">
        <v>154</v>
      </c>
      <c r="T1402" t="n">
        <v>419</v>
      </c>
      <c r="U1402" t="n">
        <v>162</v>
      </c>
      <c r="V1402" t="n">
        <v>26</v>
      </c>
      <c r="W1402" t="n">
        <v>11</v>
      </c>
      <c r="Y1402" t="n">
        <v>212</v>
      </c>
      <c r="Z1402" t="n">
        <v>2</v>
      </c>
      <c r="AA1402" t="n">
        <v>180</v>
      </c>
      <c r="AB1402" t="n">
        <v>0</v>
      </c>
      <c r="AD1402" t="n">
        <v>212</v>
      </c>
      <c r="AE1402" t="n">
        <v>122</v>
      </c>
      <c r="AF1402" t="n">
        <v>73</v>
      </c>
      <c r="AG1402" t="n">
        <v>0</v>
      </c>
      <c r="AI1402" t="n">
        <v>231</v>
      </c>
      <c r="AJ1402" t="n">
        <v>0</v>
      </c>
      <c r="AK1402" t="n">
        <v>0</v>
      </c>
      <c r="AL1402" t="n">
        <v>0</v>
      </c>
      <c r="AN1402" t="n">
        <v>450</v>
      </c>
      <c r="AO1402" t="n">
        <v>57</v>
      </c>
      <c r="AP1402" t="n">
        <v>0</v>
      </c>
      <c r="AS1402" t="n">
        <v>75</v>
      </c>
    </row>
    <row r="1403">
      <c r="A1403" t="inlineStr">
        <is>
          <t>Non-recourse credit facilities, net</t>
        </is>
      </c>
      <c r="C1403" t="inlineStr">
        <is>
          <t>Million</t>
        </is>
      </c>
      <c r="D1403" t="inlineStr">
        <is>
          <t>QQQQ</t>
        </is>
      </c>
      <c r="E1403" t="inlineStr">
        <is>
          <t>Yes</t>
        </is>
      </c>
      <c r="M1403" t="n">
        <v>-981</v>
      </c>
      <c r="O1403" t="n">
        <v>-1690</v>
      </c>
      <c r="P1403" t="n">
        <v>1480</v>
      </c>
      <c r="Q1403" t="n">
        <v>-1296</v>
      </c>
      <c r="R1403" t="n">
        <v>-205</v>
      </c>
      <c r="T1403" t="n">
        <v>819</v>
      </c>
      <c r="U1403" t="n">
        <v>-566</v>
      </c>
      <c r="V1403" t="n">
        <v>835</v>
      </c>
      <c r="W1403" t="n">
        <v>1210</v>
      </c>
      <c r="Y1403" t="n">
        <v>3291</v>
      </c>
      <c r="Z1403" t="n">
        <v>-440</v>
      </c>
      <c r="AA1403" t="n">
        <v>178</v>
      </c>
      <c r="AB1403" t="n">
        <v>-2159</v>
      </c>
      <c r="AD1403" t="n">
        <v>-926</v>
      </c>
      <c r="AE1403" t="n">
        <v>-1854</v>
      </c>
      <c r="AF1403" t="n">
        <v>981</v>
      </c>
      <c r="AG1403" t="n">
        <v>432</v>
      </c>
      <c r="AI1403" t="n">
        <v>-1705</v>
      </c>
      <c r="AJ1403" t="n">
        <v>2238</v>
      </c>
      <c r="AK1403" t="n">
        <v>-1564</v>
      </c>
      <c r="AL1403" t="n">
        <v>2685</v>
      </c>
      <c r="AN1403" t="n">
        <v>6222</v>
      </c>
      <c r="AO1403" t="n">
        <v>1546</v>
      </c>
      <c r="AP1403" t="n">
        <v>1354</v>
      </c>
      <c r="AQ1403" t="n">
        <v>2724</v>
      </c>
      <c r="AS1403" t="n">
        <v>6869</v>
      </c>
      <c r="AT1403" t="n">
        <v>-366</v>
      </c>
    </row>
    <row r="1404">
      <c r="A1404" t="inlineStr">
        <is>
          <t>Subsidiary equity obligations redeemed</t>
        </is>
      </c>
      <c r="C1404" t="inlineStr">
        <is>
          <t>Million</t>
        </is>
      </c>
      <c r="D1404" t="inlineStr">
        <is>
          <t>QQQQ</t>
        </is>
      </c>
      <c r="E1404" t="inlineStr">
        <is>
          <t>Yes</t>
        </is>
      </c>
      <c r="F1404" t="n">
        <v>-5</v>
      </c>
      <c r="G1404" t="n">
        <v>-56</v>
      </c>
      <c r="H1404" t="n">
        <v>-19</v>
      </c>
      <c r="J1404" t="n">
        <v>-110</v>
      </c>
      <c r="K1404" t="n">
        <v>-11</v>
      </c>
      <c r="L1404" t="n">
        <v>-164</v>
      </c>
      <c r="M1404" t="n">
        <v>-2</v>
      </c>
      <c r="O1404" t="n">
        <v>-177</v>
      </c>
      <c r="P1404" t="n">
        <v>-176</v>
      </c>
      <c r="Q1404" t="n">
        <v>-123</v>
      </c>
      <c r="R1404" t="n">
        <v>-42</v>
      </c>
      <c r="T1404" t="n">
        <v>-347</v>
      </c>
      <c r="U1404" t="n">
        <v>-342</v>
      </c>
      <c r="V1404" t="n">
        <v>-32</v>
      </c>
      <c r="W1404" t="n">
        <v>-42</v>
      </c>
      <c r="Y1404" t="n">
        <v>-485</v>
      </c>
      <c r="Z1404" t="n">
        <v>-5</v>
      </c>
      <c r="AA1404" t="n">
        <v>-25</v>
      </c>
      <c r="AB1404" t="n">
        <v>0</v>
      </c>
      <c r="AD1404" t="n">
        <v>-45</v>
      </c>
      <c r="AE1404" t="n">
        <v>-4</v>
      </c>
      <c r="AF1404" t="n">
        <v>-20</v>
      </c>
      <c r="AG1404" t="n">
        <v>-219</v>
      </c>
      <c r="AI1404" t="n">
        <v>-246</v>
      </c>
      <c r="AJ1404" t="n">
        <v>-6</v>
      </c>
      <c r="AK1404" t="n">
        <v>-242</v>
      </c>
      <c r="AL1404" t="n">
        <v>0</v>
      </c>
      <c r="AN1404" t="n">
        <v>-1314</v>
      </c>
      <c r="AO1404" t="n">
        <v>-229</v>
      </c>
      <c r="AP1404" t="n">
        <v>0</v>
      </c>
      <c r="AQ1404" t="n">
        <v>-230</v>
      </c>
      <c r="AS1404" t="n">
        <v>-563</v>
      </c>
    </row>
    <row r="1405">
      <c r="A1405" t="inlineStr">
        <is>
          <t>Subsidiary equity obligations, net</t>
        </is>
      </c>
      <c r="C1405" t="inlineStr">
        <is>
          <t>Million</t>
        </is>
      </c>
      <c r="D1405" t="inlineStr">
        <is>
          <t>QQQQ</t>
        </is>
      </c>
      <c r="E1405" t="inlineStr">
        <is>
          <t>Yes</t>
        </is>
      </c>
      <c r="AT1405" t="n">
        <v>-1</v>
      </c>
    </row>
    <row r="1406">
      <c r="A1406" s="2" t="inlineStr">
        <is>
          <t>Deposits from related parties</t>
        </is>
      </c>
      <c r="B1406" s="2" t="n"/>
      <c r="C1406" s="2" t="inlineStr">
        <is>
          <t>Million</t>
        </is>
      </c>
      <c r="D1406" s="2" t="inlineStr">
        <is>
          <t>QQQQ</t>
        </is>
      </c>
      <c r="E1406" s="2" t="inlineStr">
        <is>
          <t>Yes</t>
        </is>
      </c>
      <c r="F1406" s="2" t="n"/>
      <c r="G1406" s="2" t="n"/>
      <c r="H1406" s="2" t="n"/>
      <c r="I1406" s="2" t="n"/>
      <c r="J1406" s="2" t="n"/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n">
        <v>0</v>
      </c>
      <c r="AK1406" s="2" t="n">
        <v>802</v>
      </c>
      <c r="AL1406" s="2" t="n">
        <v>0</v>
      </c>
      <c r="AM1406" s="2" t="n"/>
      <c r="AN1406" s="2" t="n">
        <v>806</v>
      </c>
      <c r="AO1406" s="2" t="n">
        <v>0</v>
      </c>
      <c r="AP1406" s="2" t="n">
        <v>37</v>
      </c>
      <c r="AQ1406" s="2" t="n">
        <v>411</v>
      </c>
      <c r="AR1406" s="2" t="n"/>
      <c r="AS1406" s="2" t="n">
        <v>1563</v>
      </c>
      <c r="AT1406" s="2" t="n">
        <v>-325</v>
      </c>
    </row>
    <row r="1407">
      <c r="A1407" t="inlineStr">
        <is>
          <t>Deposits provided to related parties</t>
        </is>
      </c>
      <c r="C1407" t="inlineStr">
        <is>
          <t>Million</t>
        </is>
      </c>
      <c r="D1407" t="inlineStr">
        <is>
          <t>QQQQ</t>
        </is>
      </c>
      <c r="E1407" t="inlineStr">
        <is>
          <t>Yes</t>
        </is>
      </c>
      <c r="AJ1407" t="n">
        <v>0</v>
      </c>
      <c r="AK1407" t="n">
        <v>0</v>
      </c>
      <c r="AL1407" t="n">
        <v>-557</v>
      </c>
      <c r="AN1407" t="n">
        <v>-1155</v>
      </c>
      <c r="AO1407" t="n">
        <v>-35</v>
      </c>
      <c r="AP1407" t="n">
        <v>0</v>
      </c>
      <c r="AQ1407" t="n">
        <v>0</v>
      </c>
      <c r="AS1407" t="n">
        <v>-35</v>
      </c>
    </row>
    <row r="1408">
      <c r="A1408" t="inlineStr">
        <is>
          <t>Capital provided from-non-controlling interests</t>
        </is>
      </c>
      <c r="C1408" t="inlineStr">
        <is>
          <t>Million</t>
        </is>
      </c>
      <c r="D1408" t="inlineStr">
        <is>
          <t>QQQQ</t>
        </is>
      </c>
      <c r="E1408" t="inlineStr">
        <is>
          <t>Yes</t>
        </is>
      </c>
      <c r="F1408" t="n">
        <v>1764</v>
      </c>
      <c r="G1408" t="n">
        <v>792</v>
      </c>
      <c r="H1408" t="n">
        <v>1162</v>
      </c>
      <c r="J1408" t="n">
        <v>4998</v>
      </c>
      <c r="K1408" t="n">
        <v>1836</v>
      </c>
      <c r="L1408" t="n">
        <v>4014</v>
      </c>
      <c r="M1408" t="n">
        <v>2400</v>
      </c>
      <c r="O1408" t="n">
        <v>10554</v>
      </c>
      <c r="P1408" t="n">
        <v>1327</v>
      </c>
      <c r="Q1408" t="n">
        <v>4282</v>
      </c>
      <c r="R1408" t="n">
        <v>2288</v>
      </c>
      <c r="T1408" t="n">
        <v>9488</v>
      </c>
      <c r="U1408" t="n">
        <v>1667</v>
      </c>
      <c r="V1408" t="n">
        <v>1050</v>
      </c>
      <c r="W1408" t="n">
        <v>2408</v>
      </c>
      <c r="Y1408" t="n">
        <v>9306</v>
      </c>
      <c r="Z1408" t="n">
        <v>1603</v>
      </c>
      <c r="AA1408" t="n">
        <v>6296</v>
      </c>
      <c r="AB1408" t="n">
        <v>3647</v>
      </c>
      <c r="AD1408" t="n">
        <v>19447</v>
      </c>
      <c r="AE1408" t="n">
        <v>6369</v>
      </c>
      <c r="AF1408" t="n">
        <v>1649</v>
      </c>
      <c r="AG1408" t="n">
        <v>4981</v>
      </c>
      <c r="AI1408" t="n">
        <v>16312</v>
      </c>
      <c r="AJ1408" t="n">
        <v>3629</v>
      </c>
      <c r="AK1408" t="n">
        <v>3831</v>
      </c>
      <c r="AL1408" t="n">
        <v>2100</v>
      </c>
      <c r="AN1408" t="n">
        <v>14190</v>
      </c>
      <c r="AO1408" t="n">
        <v>1697</v>
      </c>
      <c r="AP1408" t="n">
        <v>3788</v>
      </c>
      <c r="AQ1408" t="n">
        <v>4847</v>
      </c>
      <c r="AS1408" t="n">
        <v>15263</v>
      </c>
      <c r="AT1408" t="n">
        <v>8424</v>
      </c>
    </row>
    <row r="1409">
      <c r="A1409" t="inlineStr">
        <is>
          <t>Capital repaid to non-controlling interests</t>
        </is>
      </c>
      <c r="C1409" t="inlineStr">
        <is>
          <t>Million</t>
        </is>
      </c>
      <c r="D1409" t="inlineStr">
        <is>
          <t>QQQQ</t>
        </is>
      </c>
      <c r="E1409" t="inlineStr">
        <is>
          <t>Yes</t>
        </is>
      </c>
      <c r="F1409" t="n">
        <v>-1438</v>
      </c>
      <c r="G1409" t="n">
        <v>-259</v>
      </c>
      <c r="H1409" t="n">
        <v>-590</v>
      </c>
      <c r="J1409" t="n">
        <v>-2627</v>
      </c>
      <c r="K1409" t="n">
        <v>-238</v>
      </c>
      <c r="L1409" t="n">
        <v>-1463</v>
      </c>
      <c r="M1409" t="n">
        <v>-865</v>
      </c>
      <c r="O1409" t="n">
        <v>-2905</v>
      </c>
      <c r="P1409" t="n">
        <v>-720</v>
      </c>
      <c r="Q1409" t="n">
        <v>-702</v>
      </c>
      <c r="R1409" t="n">
        <v>-395</v>
      </c>
      <c r="T1409" t="n">
        <v>-2295</v>
      </c>
      <c r="U1409" t="n">
        <v>-35</v>
      </c>
      <c r="V1409" t="n">
        <v>-1178</v>
      </c>
      <c r="W1409" t="n">
        <v>-73</v>
      </c>
      <c r="Y1409" t="n">
        <v>-2643</v>
      </c>
      <c r="Z1409" t="n">
        <v>-705</v>
      </c>
      <c r="AA1409" t="n">
        <v>-537</v>
      </c>
      <c r="AB1409" t="n">
        <v>8</v>
      </c>
      <c r="AD1409" t="n">
        <v>-2811</v>
      </c>
      <c r="AE1409" t="n">
        <v>-1009</v>
      </c>
      <c r="AF1409" t="n">
        <v>-112</v>
      </c>
      <c r="AG1409" t="n">
        <v>-1688</v>
      </c>
      <c r="AI1409" t="n">
        <v>-3593</v>
      </c>
      <c r="AJ1409" t="n">
        <v>-713</v>
      </c>
      <c r="AK1409" t="n">
        <v>-3956</v>
      </c>
      <c r="AL1409" t="n">
        <v>-5740</v>
      </c>
      <c r="AN1409" t="n">
        <v>-11722</v>
      </c>
      <c r="AO1409" t="n">
        <v>-2998</v>
      </c>
      <c r="AP1409" t="n">
        <v>-743</v>
      </c>
      <c r="AQ1409" t="n">
        <v>-482</v>
      </c>
      <c r="AS1409" t="n">
        <v>-4477</v>
      </c>
      <c r="AT1409" t="n">
        <v>-946</v>
      </c>
    </row>
    <row r="1410">
      <c r="A1410" t="inlineStr">
        <is>
          <t>Preferred equity issuance</t>
        </is>
      </c>
      <c r="C1410" t="inlineStr">
        <is>
          <t>Million</t>
        </is>
      </c>
      <c r="D1410" t="inlineStr">
        <is>
          <t>QQQQ</t>
        </is>
      </c>
      <c r="E1410" t="inlineStr">
        <is>
          <t>Yes</t>
        </is>
      </c>
      <c r="J1410" t="n">
        <v>185</v>
      </c>
      <c r="K1410" t="n">
        <v>0</v>
      </c>
      <c r="L1410" t="n">
        <v>0</v>
      </c>
      <c r="M1410" t="n">
        <v>0</v>
      </c>
      <c r="O1410" t="n">
        <v>219</v>
      </c>
      <c r="R1410" t="n">
        <v>241</v>
      </c>
      <c r="T1410" t="n">
        <v>241</v>
      </c>
    </row>
    <row r="1411">
      <c r="A1411" t="inlineStr">
        <is>
          <t>Repayment of lease liabilities</t>
        </is>
      </c>
      <c r="C1411" t="inlineStr">
        <is>
          <t>Million</t>
        </is>
      </c>
      <c r="D1411" t="inlineStr">
        <is>
          <t>QQQQ</t>
        </is>
      </c>
      <c r="E1411" t="inlineStr">
        <is>
          <t>Yes</t>
        </is>
      </c>
      <c r="Z1411" t="n">
        <v>-100</v>
      </c>
      <c r="AA1411" t="n">
        <v>-128</v>
      </c>
      <c r="AB1411" t="n">
        <v>-99</v>
      </c>
      <c r="AD1411" t="n">
        <v>-424</v>
      </c>
      <c r="AE1411" t="n">
        <v>-131</v>
      </c>
      <c r="AF1411" t="n">
        <v>-140</v>
      </c>
      <c r="AG1411" t="n">
        <v>-123</v>
      </c>
      <c r="AI1411" t="n">
        <v>-602</v>
      </c>
      <c r="AJ1411" t="n">
        <v>-228</v>
      </c>
      <c r="AK1411" t="n">
        <v>-356</v>
      </c>
      <c r="AL1411" t="n">
        <v>-227</v>
      </c>
      <c r="AN1411" t="n">
        <v>-1411</v>
      </c>
      <c r="AO1411" t="n">
        <v>-153</v>
      </c>
      <c r="AP1411" t="n">
        <v>-208</v>
      </c>
      <c r="AQ1411" t="n">
        <v>-231</v>
      </c>
      <c r="AS1411" t="n">
        <v>-773</v>
      </c>
      <c r="AT1411" t="n">
        <v>-205</v>
      </c>
    </row>
    <row r="1412">
      <c r="A1412" t="inlineStr">
        <is>
          <t>Preferred equity redemptions</t>
        </is>
      </c>
      <c r="C1412" t="inlineStr">
        <is>
          <t>Million</t>
        </is>
      </c>
      <c r="D1412" t="inlineStr">
        <is>
          <t>QQQQ</t>
        </is>
      </c>
      <c r="E1412" t="inlineStr">
        <is>
          <t>Yes</t>
        </is>
      </c>
      <c r="K1412" t="n">
        <v>0</v>
      </c>
      <c r="L1412" t="n">
        <v>-5</v>
      </c>
      <c r="M1412" t="n">
        <v>-1</v>
      </c>
      <c r="O1412" t="n">
        <v>-6</v>
      </c>
      <c r="P1412" t="n">
        <v>-3</v>
      </c>
      <c r="Q1412" t="n">
        <v>-1</v>
      </c>
      <c r="R1412" t="n">
        <v>0</v>
      </c>
      <c r="T1412" t="n">
        <v>-7</v>
      </c>
      <c r="U1412" t="n">
        <v>0</v>
      </c>
      <c r="V1412" t="n">
        <v>0</v>
      </c>
      <c r="W1412" t="n">
        <v>0</v>
      </c>
      <c r="Y1412" t="n">
        <v>-17</v>
      </c>
      <c r="Z1412" t="n">
        <v>-13</v>
      </c>
      <c r="AA1412" t="n">
        <v>-2</v>
      </c>
      <c r="AB1412" t="n">
        <v>-1</v>
      </c>
      <c r="AD1412" t="n">
        <v>-16</v>
      </c>
      <c r="AT1412" t="n">
        <v>-22</v>
      </c>
    </row>
    <row r="1413">
      <c r="A1413" t="inlineStr">
        <is>
          <t>Settlement of deferred consideration</t>
        </is>
      </c>
      <c r="C1413" t="inlineStr">
        <is>
          <t>Million</t>
        </is>
      </c>
      <c r="D1413" t="inlineStr">
        <is>
          <t>QQQQ</t>
        </is>
      </c>
      <c r="E1413" t="inlineStr">
        <is>
          <t>Yes</t>
        </is>
      </c>
      <c r="AO1413" t="n">
        <v>0</v>
      </c>
      <c r="AP1413" t="n">
        <v>-1037</v>
      </c>
      <c r="AQ1413" t="n">
        <v>-602</v>
      </c>
      <c r="AS1413" t="n">
        <v>-1706</v>
      </c>
      <c r="AT1413" t="n">
        <v>-22</v>
      </c>
    </row>
    <row r="1414">
      <c r="A1414" t="inlineStr">
        <is>
          <t>Common shares issued</t>
        </is>
      </c>
      <c r="C1414" t="inlineStr">
        <is>
          <t>Million</t>
        </is>
      </c>
      <c r="D1414" t="inlineStr">
        <is>
          <t>QQQQ</t>
        </is>
      </c>
      <c r="E1414" t="inlineStr">
        <is>
          <t>Yes</t>
        </is>
      </c>
      <c r="F1414" t="n">
        <v>44</v>
      </c>
      <c r="G1414" t="n">
        <v>1196</v>
      </c>
      <c r="H1414" t="n">
        <v>12</v>
      </c>
      <c r="J1414" t="n">
        <v>1346</v>
      </c>
      <c r="K1414" t="n">
        <v>8</v>
      </c>
      <c r="L1414" t="n">
        <v>2</v>
      </c>
      <c r="M1414" t="n">
        <v>2</v>
      </c>
      <c r="O1414" t="n">
        <v>14</v>
      </c>
      <c r="P1414" t="n">
        <v>7</v>
      </c>
      <c r="Q1414" t="n">
        <v>2</v>
      </c>
      <c r="R1414" t="n">
        <v>4</v>
      </c>
      <c r="T1414" t="n">
        <v>15</v>
      </c>
      <c r="U1414" t="n">
        <v>5</v>
      </c>
      <c r="V1414" t="n">
        <v>2</v>
      </c>
      <c r="W1414" t="n">
        <v>2</v>
      </c>
      <c r="Y1414" t="n">
        <v>11</v>
      </c>
      <c r="Z1414" t="n">
        <v>4</v>
      </c>
      <c r="AA1414" t="n">
        <v>2</v>
      </c>
      <c r="AB1414" t="n">
        <v>3</v>
      </c>
      <c r="AD1414" t="n">
        <v>13</v>
      </c>
      <c r="AE1414" t="n">
        <v>3</v>
      </c>
      <c r="AF1414" t="n">
        <v>2</v>
      </c>
      <c r="AG1414" t="n">
        <v>5</v>
      </c>
      <c r="AI1414" t="n">
        <v>17</v>
      </c>
      <c r="AJ1414" t="n">
        <v>13</v>
      </c>
      <c r="AK1414" t="n">
        <v>2</v>
      </c>
      <c r="AL1414" t="n">
        <v>2</v>
      </c>
      <c r="AN1414" t="n">
        <v>23</v>
      </c>
      <c r="AO1414" t="n">
        <v>4</v>
      </c>
      <c r="AP1414" t="n">
        <v>5</v>
      </c>
      <c r="AQ1414" t="n">
        <v>3</v>
      </c>
      <c r="AS1414" t="n">
        <v>14</v>
      </c>
      <c r="AT1414" t="n">
        <v>44</v>
      </c>
    </row>
    <row r="1415">
      <c r="A1415" t="inlineStr">
        <is>
          <t>Common shares repurchased</t>
        </is>
      </c>
      <c r="C1415" t="inlineStr">
        <is>
          <t>Million</t>
        </is>
      </c>
      <c r="D1415" t="inlineStr">
        <is>
          <t>QQQQ</t>
        </is>
      </c>
      <c r="E1415" t="inlineStr">
        <is>
          <t>Yes</t>
        </is>
      </c>
      <c r="F1415" t="n">
        <v>-177</v>
      </c>
      <c r="G1415" t="n">
        <v>-27</v>
      </c>
      <c r="H1415" t="n">
        <v>-133</v>
      </c>
      <c r="J1415" t="n">
        <v>-424</v>
      </c>
      <c r="K1415" t="n">
        <v>-94</v>
      </c>
      <c r="L1415" t="n">
        <v>0</v>
      </c>
      <c r="M1415" t="n">
        <v>0</v>
      </c>
      <c r="O1415" t="n">
        <v>-148</v>
      </c>
      <c r="P1415" t="n">
        <v>-61</v>
      </c>
      <c r="Q1415" t="n">
        <v>-4</v>
      </c>
      <c r="R1415" t="n">
        <v>0</v>
      </c>
      <c r="T1415" t="n">
        <v>-124</v>
      </c>
      <c r="U1415" t="n">
        <v>-211</v>
      </c>
      <c r="V1415" t="n">
        <v>0</v>
      </c>
      <c r="W1415" t="n">
        <v>0</v>
      </c>
      <c r="Y1415" t="n">
        <v>-389</v>
      </c>
      <c r="Z1415" t="n">
        <v>-35</v>
      </c>
      <c r="AA1415" t="n">
        <v>-58</v>
      </c>
      <c r="AB1415" t="n">
        <v>-24</v>
      </c>
      <c r="AD1415" t="n">
        <v>-267</v>
      </c>
      <c r="AE1415" t="n">
        <v>-217</v>
      </c>
      <c r="AF1415" t="n">
        <v>-92</v>
      </c>
      <c r="AG1415" t="n">
        <v>-21</v>
      </c>
      <c r="AI1415" t="n">
        <v>-419</v>
      </c>
      <c r="AJ1415" t="n">
        <v>-91</v>
      </c>
      <c r="AK1415" t="n">
        <v>-231</v>
      </c>
      <c r="AL1415" t="n">
        <v>0</v>
      </c>
      <c r="AN1415" t="n">
        <v>-368</v>
      </c>
      <c r="AO1415" t="n">
        <v>-213</v>
      </c>
      <c r="AP1415" t="n">
        <v>-237</v>
      </c>
      <c r="AQ1415" t="n">
        <v>-47</v>
      </c>
      <c r="AS1415" t="n">
        <v>-686</v>
      </c>
      <c r="AT1415" t="n">
        <v>-272</v>
      </c>
    </row>
    <row r="1416">
      <c r="A1416" t="inlineStr">
        <is>
          <t>Distributions to non-controlling interests</t>
        </is>
      </c>
      <c r="C1416" t="inlineStr">
        <is>
          <t>Million</t>
        </is>
      </c>
      <c r="D1416" t="inlineStr">
        <is>
          <t>QQQQ</t>
        </is>
      </c>
      <c r="E1416" t="inlineStr">
        <is>
          <t>Yes</t>
        </is>
      </c>
      <c r="F1416" t="n">
        <v>-327</v>
      </c>
      <c r="G1416" t="n">
        <v>-372</v>
      </c>
      <c r="H1416" t="n">
        <v>-479</v>
      </c>
      <c r="J1416" t="n">
        <v>-1500</v>
      </c>
      <c r="K1416" t="n">
        <v>-441</v>
      </c>
      <c r="L1416" t="n">
        <v>-400</v>
      </c>
      <c r="M1416" t="n">
        <v>-609</v>
      </c>
      <c r="O1416" t="n">
        <v>-2163</v>
      </c>
      <c r="P1416" t="n">
        <v>-785</v>
      </c>
      <c r="Q1416" t="n">
        <v>-813</v>
      </c>
      <c r="R1416" t="n">
        <v>-1186</v>
      </c>
      <c r="T1416" t="n">
        <v>-4907</v>
      </c>
      <c r="U1416" t="n">
        <v>-1643</v>
      </c>
      <c r="V1416" t="n">
        <v>-1767</v>
      </c>
      <c r="W1416" t="n">
        <v>-662</v>
      </c>
      <c r="Y1416" t="n">
        <v>-6709</v>
      </c>
      <c r="Z1416" t="n">
        <v>-2488</v>
      </c>
      <c r="AA1416" t="n">
        <v>-1919</v>
      </c>
      <c r="AB1416" t="n">
        <v>-1233</v>
      </c>
      <c r="AD1416" t="n">
        <v>-8568</v>
      </c>
      <c r="AE1416" t="n">
        <v>-2157</v>
      </c>
      <c r="AF1416" t="n">
        <v>-1308</v>
      </c>
      <c r="AG1416" t="n">
        <v>-1173</v>
      </c>
      <c r="AI1416" t="n">
        <v>-6493</v>
      </c>
      <c r="AJ1416" t="n">
        <v>-2527</v>
      </c>
      <c r="AK1416" t="n">
        <v>-2823</v>
      </c>
      <c r="AL1416" t="n">
        <v>-1351</v>
      </c>
      <c r="AN1416" t="n">
        <v>-8163</v>
      </c>
      <c r="AO1416" t="n">
        <v>-2992</v>
      </c>
      <c r="AP1416" t="n">
        <v>-2736</v>
      </c>
      <c r="AQ1416" t="n">
        <v>-2469</v>
      </c>
      <c r="AS1416" t="n">
        <v>-11102</v>
      </c>
      <c r="AT1416" t="n">
        <v>-2996</v>
      </c>
    </row>
    <row r="1417">
      <c r="A1417" t="inlineStr">
        <is>
          <t>Distributions to shareholders</t>
        </is>
      </c>
      <c r="C1417" t="inlineStr">
        <is>
          <t>Million</t>
        </is>
      </c>
      <c r="D1417" t="inlineStr">
        <is>
          <t>QQQQ</t>
        </is>
      </c>
      <c r="E1417" t="inlineStr">
        <is>
          <t>Yes</t>
        </is>
      </c>
      <c r="F1417" t="n">
        <v>-139</v>
      </c>
      <c r="G1417" t="n">
        <v>-150</v>
      </c>
      <c r="H1417" t="n">
        <v>-147</v>
      </c>
      <c r="J1417" t="n">
        <v>-584</v>
      </c>
      <c r="K1417" t="n">
        <v>-158</v>
      </c>
      <c r="L1417" t="n">
        <v>-159</v>
      </c>
      <c r="M1417" t="n">
        <v>-158</v>
      </c>
      <c r="O1417" t="n">
        <v>-633</v>
      </c>
      <c r="P1417" t="n">
        <v>-171</v>
      </c>
      <c r="Q1417" t="n">
        <v>-170</v>
      </c>
      <c r="R1417" t="n">
        <v>-195</v>
      </c>
      <c r="T1417" t="n">
        <v>-685</v>
      </c>
      <c r="U1417" t="n">
        <v>-181</v>
      </c>
      <c r="V1417" t="n">
        <v>-182</v>
      </c>
      <c r="W1417" t="n">
        <v>-182</v>
      </c>
      <c r="Y1417" t="n">
        <v>-726</v>
      </c>
      <c r="Z1417" t="n">
        <v>-190</v>
      </c>
      <c r="AA1417" t="n">
        <v>-191</v>
      </c>
      <c r="AB1417" t="n">
        <v>-191</v>
      </c>
      <c r="AD1417" t="n">
        <v>-772</v>
      </c>
      <c r="AE1417" t="n">
        <v>-217</v>
      </c>
      <c r="AF1417" t="n">
        <v>-217</v>
      </c>
      <c r="AG1417" t="n">
        <v>-216</v>
      </c>
      <c r="AI1417" t="n">
        <v>-867</v>
      </c>
      <c r="AJ1417" t="n">
        <v>-233</v>
      </c>
      <c r="AK1417" t="n">
        <v>-772</v>
      </c>
      <c r="AL1417" t="n">
        <v>-240</v>
      </c>
      <c r="AN1417" t="n">
        <v>-1486</v>
      </c>
      <c r="AO1417" t="n">
        <v>-257</v>
      </c>
      <c r="AP1417" t="n">
        <v>-256</v>
      </c>
      <c r="AQ1417" t="n">
        <v>-256</v>
      </c>
      <c r="AS1417" t="n">
        <v>-1029</v>
      </c>
      <c r="AT1417" t="n">
        <v>-151</v>
      </c>
    </row>
    <row r="1418">
      <c r="A1418" t="inlineStr">
        <is>
          <t>Net cash provided by (used in) financing activities</t>
        </is>
      </c>
      <c r="C1418" t="inlineStr">
        <is>
          <t>Million</t>
        </is>
      </c>
      <c r="D1418" t="inlineStr">
        <is>
          <t>QQQQ</t>
        </is>
      </c>
      <c r="E1418" t="inlineStr">
        <is>
          <t>Yes</t>
        </is>
      </c>
      <c r="F1418" t="n">
        <v>1769</v>
      </c>
      <c r="G1418" t="n">
        <v>16</v>
      </c>
      <c r="H1418" t="n">
        <v>5385</v>
      </c>
      <c r="J1418" t="n">
        <v>8222</v>
      </c>
      <c r="K1418" t="n">
        <v>4427</v>
      </c>
      <c r="L1418" t="n">
        <v>1548</v>
      </c>
      <c r="M1418" t="n">
        <v>-119</v>
      </c>
      <c r="O1418" t="n">
        <v>6993</v>
      </c>
      <c r="P1418" t="n">
        <v>2858</v>
      </c>
      <c r="Q1418" t="n">
        <v>3756</v>
      </c>
      <c r="R1418" t="n">
        <v>1360</v>
      </c>
      <c r="T1418" t="n">
        <v>8185</v>
      </c>
      <c r="U1418" t="n">
        <v>1042</v>
      </c>
      <c r="V1418" t="n">
        <v>2784</v>
      </c>
      <c r="W1418" t="n">
        <v>6353</v>
      </c>
      <c r="Y1418" t="n">
        <v>18136</v>
      </c>
      <c r="Z1418" t="n">
        <v>25</v>
      </c>
      <c r="AA1418" t="n">
        <v>16582</v>
      </c>
      <c r="AB1418" t="n">
        <v>2166</v>
      </c>
      <c r="AD1418" t="n">
        <v>28746</v>
      </c>
      <c r="AE1418" t="n">
        <v>3837</v>
      </c>
      <c r="AF1418" t="n">
        <v>1627</v>
      </c>
      <c r="AG1418" t="n">
        <v>3940</v>
      </c>
      <c r="AI1418" t="n">
        <v>8698</v>
      </c>
      <c r="AJ1418" t="n">
        <v>2387</v>
      </c>
      <c r="AK1418" t="n">
        <v>-2306</v>
      </c>
      <c r="AL1418" t="n">
        <v>4859</v>
      </c>
      <c r="AN1418" t="n">
        <v>16261</v>
      </c>
      <c r="AO1418" t="n">
        <v>1153</v>
      </c>
      <c r="AP1418" t="n">
        <v>13104</v>
      </c>
      <c r="AQ1418" t="n">
        <v>11103</v>
      </c>
      <c r="AS1418" t="n">
        <v>32460</v>
      </c>
      <c r="AT1418" t="n">
        <v>10766</v>
      </c>
    </row>
    <row r="1419">
      <c r="A1419" t="inlineStr">
        <is>
          <t>Net cash provided by (used in) financing activities-c</t>
        </is>
      </c>
      <c r="F1419">
        <f>SUM(F1393:F1417)</f>
        <v/>
      </c>
      <c r="G1419">
        <f>SUM(G1393:G1417)</f>
        <v/>
      </c>
      <c r="H1419">
        <f>SUM(H1393:H1417)</f>
        <v/>
      </c>
      <c r="J1419">
        <f>SUM(J1393:J1417)</f>
        <v/>
      </c>
      <c r="K1419">
        <f>SUM(K1393:K1417)</f>
        <v/>
      </c>
      <c r="L1419">
        <f>SUM(L1393:L1417)</f>
        <v/>
      </c>
      <c r="M1419">
        <f>SUM(M1393:M1417)</f>
        <v/>
      </c>
      <c r="O1419">
        <f>SUM(O1393:O1417)</f>
        <v/>
      </c>
      <c r="P1419">
        <f>SUM(P1393:P1417)</f>
        <v/>
      </c>
      <c r="Q1419">
        <f>SUM(Q1393:Q1417)</f>
        <v/>
      </c>
      <c r="R1419">
        <f>SUM(R1393:R1417)</f>
        <v/>
      </c>
      <c r="T1419">
        <f>SUM(T1393:T1417)</f>
        <v/>
      </c>
      <c r="U1419">
        <f>SUM(U1393:U1417)</f>
        <v/>
      </c>
      <c r="V1419">
        <f>SUM(V1393:V1417)</f>
        <v/>
      </c>
      <c r="W1419">
        <f>SUM(W1393:W1417)</f>
        <v/>
      </c>
      <c r="Y1419">
        <f>SUM(Y1393:Y1417)</f>
        <v/>
      </c>
      <c r="Z1419">
        <f>SUM(Z1393:Z1417)</f>
        <v/>
      </c>
      <c r="AA1419">
        <f>SUM(AA1393:AA1417)</f>
        <v/>
      </c>
      <c r="AB1419">
        <f>SUM(AB1393:AB1417)</f>
        <v/>
      </c>
      <c r="AD1419">
        <f>SUM(AD1393:AD1417)</f>
        <v/>
      </c>
      <c r="AE1419">
        <f>SUM(AE1393:AE1417)</f>
        <v/>
      </c>
      <c r="AF1419">
        <f>SUM(AF1393:AF1417)</f>
        <v/>
      </c>
      <c r="AG1419">
        <f>SUM(AG1393:AG1417)</f>
        <v/>
      </c>
      <c r="AI1419">
        <f>SUM(AI1393:AI1417)</f>
        <v/>
      </c>
      <c r="AJ1419">
        <f>SUM(AJ1393:AJ1417)</f>
        <v/>
      </c>
      <c r="AK1419">
        <f>SUM(AK1393:AK1417)</f>
        <v/>
      </c>
      <c r="AL1419">
        <f>SUM(AL1393:AL1417)</f>
        <v/>
      </c>
      <c r="AN1419">
        <f>SUM(AN1393:AN1417)</f>
        <v/>
      </c>
      <c r="AO1419">
        <f>SUM(AO1393:AO1417)</f>
        <v/>
      </c>
      <c r="AP1419">
        <f>SUM(AP1393:AP1417)</f>
        <v/>
      </c>
      <c r="AQ1419">
        <f>SUM(AQ1393:AQ1417)</f>
        <v/>
      </c>
      <c r="AS1419">
        <f>SUM(AS1393:AS1417)</f>
        <v/>
      </c>
      <c r="AT1419">
        <f>SUM(AT1393:AT1417)</f>
        <v/>
      </c>
    </row>
    <row r="1420">
      <c r="A1420" t="inlineStr">
        <is>
          <t>Sum check</t>
        </is>
      </c>
      <c r="F1420">
        <f>F1418-F1419</f>
        <v/>
      </c>
      <c r="G1420">
        <f>G1418-G1419</f>
        <v/>
      </c>
      <c r="H1420">
        <f>H1418-H1419</f>
        <v/>
      </c>
      <c r="J1420">
        <f>J1418-J1419</f>
        <v/>
      </c>
      <c r="K1420">
        <f>K1418-K1419</f>
        <v/>
      </c>
      <c r="L1420">
        <f>L1418-L1419</f>
        <v/>
      </c>
      <c r="M1420">
        <f>M1418-M1419</f>
        <v/>
      </c>
      <c r="O1420">
        <f>O1418-O1419</f>
        <v/>
      </c>
      <c r="P1420">
        <f>P1418-P1419</f>
        <v/>
      </c>
      <c r="Q1420">
        <f>Q1418-Q1419</f>
        <v/>
      </c>
      <c r="R1420">
        <f>R1418-R1419</f>
        <v/>
      </c>
      <c r="T1420">
        <f>T1418-T1419</f>
        <v/>
      </c>
      <c r="U1420">
        <f>U1418-U1419</f>
        <v/>
      </c>
      <c r="V1420">
        <f>V1418-V1419</f>
        <v/>
      </c>
      <c r="W1420">
        <f>W1418-W1419</f>
        <v/>
      </c>
      <c r="Y1420">
        <f>Y1418-Y1419</f>
        <v/>
      </c>
      <c r="Z1420">
        <f>Z1418-Z1419</f>
        <v/>
      </c>
      <c r="AA1420">
        <f>AA1418-AA1419</f>
        <v/>
      </c>
      <c r="AB1420">
        <f>AB1418-AB1419</f>
        <v/>
      </c>
      <c r="AD1420">
        <f>AD1418-AD1419</f>
        <v/>
      </c>
      <c r="AE1420">
        <f>AE1418-AE1419</f>
        <v/>
      </c>
      <c r="AF1420">
        <f>AF1418-AF1419</f>
        <v/>
      </c>
      <c r="AG1420">
        <f>AG1418-AG1419</f>
        <v/>
      </c>
      <c r="AI1420">
        <f>AI1418-AI1419</f>
        <v/>
      </c>
      <c r="AJ1420">
        <f>AJ1418-AJ1419</f>
        <v/>
      </c>
      <c r="AK1420">
        <f>AK1418-AK1419</f>
        <v/>
      </c>
      <c r="AL1420">
        <f>AL1418-AL1419</f>
        <v/>
      </c>
      <c r="AN1420">
        <f>AN1418-AN1419</f>
        <v/>
      </c>
      <c r="AO1420">
        <f>AO1418-AO1419</f>
        <v/>
      </c>
      <c r="AP1420">
        <f>AP1418-AP1419</f>
        <v/>
      </c>
      <c r="AQ1420">
        <f>AQ1418-AQ1419</f>
        <v/>
      </c>
      <c r="AS1420">
        <f>AS1418-AS1419</f>
        <v/>
      </c>
      <c r="AT1420">
        <f>AT1418-AT1419</f>
        <v/>
      </c>
    </row>
    <row r="1422">
      <c r="A1422" t="inlineStr">
        <is>
          <t>Cash and cash equivalents</t>
        </is>
      </c>
    </row>
    <row r="1423">
      <c r="A1423" t="inlineStr">
        <is>
          <t>Change in cash and cash equivalents</t>
        </is>
      </c>
      <c r="C1423" t="inlineStr">
        <is>
          <t>Million</t>
        </is>
      </c>
      <c r="D1423" t="inlineStr">
        <is>
          <t>QQQQ</t>
        </is>
      </c>
      <c r="E1423" t="inlineStr">
        <is>
          <t>Yes</t>
        </is>
      </c>
      <c r="F1423" t="n">
        <v>-385</v>
      </c>
      <c r="G1423" t="n">
        <v>221</v>
      </c>
      <c r="H1423" t="n">
        <v>316</v>
      </c>
      <c r="J1423" t="n">
        <v>-54</v>
      </c>
      <c r="K1423" t="n">
        <v>711</v>
      </c>
      <c r="L1423" t="n">
        <v>470</v>
      </c>
      <c r="M1423" t="n">
        <v>334</v>
      </c>
      <c r="O1423" t="n">
        <v>1519</v>
      </c>
      <c r="P1423" t="n">
        <v>2072</v>
      </c>
      <c r="Q1423" t="n">
        <v>-1979</v>
      </c>
      <c r="R1423" t="n">
        <v>145</v>
      </c>
      <c r="T1423" t="n">
        <v>796</v>
      </c>
      <c r="U1423" t="n">
        <v>916</v>
      </c>
      <c r="V1423" t="n">
        <v>30</v>
      </c>
      <c r="W1423" t="n">
        <v>1978</v>
      </c>
      <c r="Y1423" t="n">
        <v>3462</v>
      </c>
      <c r="Z1423" t="n">
        <v>-1610</v>
      </c>
      <c r="AA1423" t="n">
        <v>637</v>
      </c>
      <c r="AB1423" t="n">
        <v>287</v>
      </c>
      <c r="AD1423" t="n">
        <v>-1600</v>
      </c>
      <c r="AE1423" t="n">
        <v>3432</v>
      </c>
      <c r="AF1423" t="n">
        <v>-422</v>
      </c>
      <c r="AG1423" t="n">
        <v>-833</v>
      </c>
      <c r="AI1423" t="n">
        <v>3166</v>
      </c>
      <c r="AJ1423" t="n">
        <v>59</v>
      </c>
      <c r="AK1423" t="n">
        <v>497</v>
      </c>
      <c r="AL1423" t="n">
        <v>1154</v>
      </c>
      <c r="AN1423" t="n">
        <v>3090</v>
      </c>
      <c r="AO1423" t="n">
        <v>-1049</v>
      </c>
      <c r="AP1423" t="n">
        <v>685</v>
      </c>
      <c r="AQ1423" t="n">
        <v>-764</v>
      </c>
      <c r="AS1423" t="n">
        <v>1561</v>
      </c>
      <c r="AT1423" t="n">
        <v>-1418</v>
      </c>
    </row>
    <row r="1424">
      <c r="A1424" t="inlineStr">
        <is>
          <t>Change in cash and cash equivalents-c</t>
        </is>
      </c>
      <c r="F1424">
        <f>SUM(F1418,F1388,F1370)</f>
        <v/>
      </c>
      <c r="G1424">
        <f>SUM(G1418,G1388,G1370)</f>
        <v/>
      </c>
      <c r="H1424">
        <f>SUM(H1418,H1388,H1370)</f>
        <v/>
      </c>
      <c r="J1424">
        <f>SUM(J1418,J1388,J1370)</f>
        <v/>
      </c>
      <c r="K1424">
        <f>SUM(K1418,K1388,K1370)</f>
        <v/>
      </c>
      <c r="L1424">
        <f>SUM(L1418,L1388,L1370)</f>
        <v/>
      </c>
      <c r="M1424">
        <f>SUM(M1418,M1388,M1370)</f>
        <v/>
      </c>
      <c r="O1424">
        <f>SUM(O1418,O1388,O1370)</f>
        <v/>
      </c>
      <c r="P1424">
        <f>SUM(P1418,P1388,P1370)</f>
        <v/>
      </c>
      <c r="Q1424">
        <f>SUM(Q1418,Q1388,Q1370)</f>
        <v/>
      </c>
      <c r="R1424">
        <f>SUM(R1418,R1388,R1370)</f>
        <v/>
      </c>
      <c r="T1424">
        <f>SUM(T1418,T1388,T1370)</f>
        <v/>
      </c>
      <c r="U1424">
        <f>SUM(U1418,U1388,U1370)</f>
        <v/>
      </c>
      <c r="V1424">
        <f>SUM(V1418,V1388,V1370)</f>
        <v/>
      </c>
      <c r="W1424">
        <f>SUM(W1418,W1388,W1370)</f>
        <v/>
      </c>
      <c r="Y1424">
        <f>SUM(Y1418,Y1388,Y1370)</f>
        <v/>
      </c>
      <c r="Z1424">
        <f>SUM(Z1418,Z1388,Z1370)</f>
        <v/>
      </c>
      <c r="AA1424">
        <f>SUM(AA1418,AA1388,AA1370)</f>
        <v/>
      </c>
      <c r="AB1424">
        <f>SUM(AB1418,AB1388,AB1370)</f>
        <v/>
      </c>
      <c r="AD1424">
        <f>SUM(AD1418,AD1388,AD1370)</f>
        <v/>
      </c>
      <c r="AE1424">
        <f>SUM(AE1418,AE1388,AE1370)</f>
        <v/>
      </c>
      <c r="AF1424">
        <f>SUM(AF1418,AF1388,AF1370)</f>
        <v/>
      </c>
      <c r="AG1424">
        <f>SUM(AG1418,AG1388,AG1370)</f>
        <v/>
      </c>
      <c r="AI1424">
        <f>SUM(AI1418,AI1388,AI1370)</f>
        <v/>
      </c>
      <c r="AJ1424">
        <f>SUM(AJ1418,AJ1388,AJ1370)</f>
        <v/>
      </c>
      <c r="AK1424">
        <f>SUM(AK1418,AK1388,AK1370)</f>
        <v/>
      </c>
      <c r="AL1424">
        <f>SUM(AL1418,AL1388,AL1370)</f>
        <v/>
      </c>
      <c r="AN1424">
        <f>SUM(AN1418,AN1388,AN1370)</f>
        <v/>
      </c>
      <c r="AO1424">
        <f>SUM(AO1418,AO1388,AO1370)</f>
        <v/>
      </c>
      <c r="AP1424">
        <f>SUM(AP1418,AP1388,AP1370)</f>
        <v/>
      </c>
      <c r="AQ1424">
        <f>SUM(AQ1418,AQ1388,AQ1370)</f>
        <v/>
      </c>
      <c r="AS1424">
        <f>SUM(AS1418,AS1388,AS1370)</f>
        <v/>
      </c>
      <c r="AT1424">
        <f>SUM(AT1418,AT1388,AT1370)</f>
        <v/>
      </c>
    </row>
    <row r="1425">
      <c r="A1425" t="inlineStr">
        <is>
          <t>Sum check</t>
        </is>
      </c>
      <c r="F1425">
        <f>F1423-F1424</f>
        <v/>
      </c>
      <c r="G1425">
        <f>G1423-G1424</f>
        <v/>
      </c>
      <c r="H1425">
        <f>H1423-H1424</f>
        <v/>
      </c>
      <c r="J1425">
        <f>J1423-J1424</f>
        <v/>
      </c>
      <c r="K1425">
        <f>K1423-K1424</f>
        <v/>
      </c>
      <c r="L1425">
        <f>L1423-L1424</f>
        <v/>
      </c>
      <c r="M1425">
        <f>M1423-M1424</f>
        <v/>
      </c>
      <c r="O1425">
        <f>O1423-O1424</f>
        <v/>
      </c>
      <c r="P1425">
        <f>P1423-P1424</f>
        <v/>
      </c>
      <c r="Q1425">
        <f>Q1423-Q1424</f>
        <v/>
      </c>
      <c r="R1425">
        <f>R1423-R1424</f>
        <v/>
      </c>
      <c r="T1425">
        <f>T1423-T1424</f>
        <v/>
      </c>
      <c r="U1425">
        <f>U1423-U1424</f>
        <v/>
      </c>
      <c r="V1425">
        <f>V1423-V1424</f>
        <v/>
      </c>
      <c r="W1425">
        <f>W1423-W1424</f>
        <v/>
      </c>
      <c r="Y1425">
        <f>Y1423-Y1424</f>
        <v/>
      </c>
      <c r="Z1425">
        <f>Z1423-Z1424</f>
        <v/>
      </c>
      <c r="AA1425">
        <f>AA1423-AA1424</f>
        <v/>
      </c>
      <c r="AB1425">
        <f>AB1423-AB1424</f>
        <v/>
      </c>
      <c r="AD1425">
        <f>AD1423-AD1424</f>
        <v/>
      </c>
      <c r="AE1425">
        <f>AE1423-AE1424</f>
        <v/>
      </c>
      <c r="AF1425">
        <f>AF1423-AF1424</f>
        <v/>
      </c>
      <c r="AG1425">
        <f>AG1423-AG1424</f>
        <v/>
      </c>
      <c r="AI1425">
        <f>AI1423-AI1424</f>
        <v/>
      </c>
      <c r="AJ1425">
        <f>AJ1423-AJ1424</f>
        <v/>
      </c>
      <c r="AK1425">
        <f>AK1423-AK1424</f>
        <v/>
      </c>
      <c r="AL1425">
        <f>AL1423-AL1424</f>
        <v/>
      </c>
      <c r="AN1425">
        <f>AN1423-AN1424</f>
        <v/>
      </c>
      <c r="AO1425">
        <f>AO1423-AO1424</f>
        <v/>
      </c>
      <c r="AP1425">
        <f>AP1423-AP1424</f>
        <v/>
      </c>
      <c r="AQ1425">
        <f>AQ1423-AQ1424</f>
        <v/>
      </c>
      <c r="AS1425">
        <f>AS1423-AS1424</f>
        <v/>
      </c>
      <c r="AT1425">
        <f>AT1423-AT1424</f>
        <v/>
      </c>
    </row>
    <row r="1427">
      <c r="A1427" t="inlineStr">
        <is>
          <t>Net change in cash classified within assets held-for-sale</t>
        </is>
      </c>
      <c r="C1427" t="inlineStr">
        <is>
          <t>Million</t>
        </is>
      </c>
      <c r="D1427" t="inlineStr">
        <is>
          <t>QQQQ</t>
        </is>
      </c>
      <c r="E1427" t="inlineStr">
        <is>
          <t>Yes</t>
        </is>
      </c>
      <c r="P1427" t="n">
        <v>0</v>
      </c>
      <c r="Q1427" t="n">
        <v>0</v>
      </c>
      <c r="R1427" t="n">
        <v>-67</v>
      </c>
      <c r="T1427" t="n">
        <v>-20</v>
      </c>
      <c r="U1427" t="n">
        <v>-17</v>
      </c>
      <c r="V1427" t="n">
        <v>-12</v>
      </c>
      <c r="W1427" t="n">
        <v>7</v>
      </c>
      <c r="Y1427" t="n">
        <v>-1</v>
      </c>
      <c r="Z1427" t="n">
        <v>-56</v>
      </c>
      <c r="AA1427" t="n">
        <v>34</v>
      </c>
      <c r="AB1427" t="n">
        <v>0</v>
      </c>
      <c r="AD1427" t="n">
        <v>-7</v>
      </c>
      <c r="AE1427" t="n">
        <v>24</v>
      </c>
      <c r="AF1427" t="n">
        <v>-3</v>
      </c>
      <c r="AG1427" t="n">
        <v>-25</v>
      </c>
      <c r="AI1427" t="n">
        <v>23</v>
      </c>
      <c r="AJ1427" t="n">
        <v>-46</v>
      </c>
      <c r="AK1427" t="n">
        <v>18</v>
      </c>
      <c r="AL1427" t="n">
        <v>-170</v>
      </c>
      <c r="AN1427" t="n">
        <v>-207</v>
      </c>
      <c r="AO1427" t="n">
        <v>14</v>
      </c>
      <c r="AP1427" t="n">
        <v>-14</v>
      </c>
      <c r="AQ1427" t="n">
        <v>30</v>
      </c>
      <c r="AS1427" t="n">
        <v>158</v>
      </c>
      <c r="AT1427" t="n">
        <v>-8</v>
      </c>
    </row>
    <row r="1428">
      <c r="A1428" t="inlineStr">
        <is>
          <t>Foreign exchange revaluation</t>
        </is>
      </c>
      <c r="C1428" t="inlineStr">
        <is>
          <t>Million</t>
        </is>
      </c>
      <c r="D1428" t="inlineStr">
        <is>
          <t>QQQQ</t>
        </is>
      </c>
      <c r="E1428" t="inlineStr">
        <is>
          <t>Yes</t>
        </is>
      </c>
      <c r="F1428" t="n">
        <v>-132</v>
      </c>
      <c r="G1428" t="n">
        <v>59</v>
      </c>
      <c r="H1428" t="n">
        <v>-182</v>
      </c>
      <c r="J1428" t="n">
        <v>-332</v>
      </c>
      <c r="K1428" t="n">
        <v>78</v>
      </c>
      <c r="L1428" t="n">
        <v>-13</v>
      </c>
      <c r="M1428" t="n">
        <v>18</v>
      </c>
      <c r="O1428" t="n">
        <v>6</v>
      </c>
      <c r="P1428" t="n">
        <v>56</v>
      </c>
      <c r="Q1428" t="n">
        <v>-19</v>
      </c>
      <c r="R1428" t="n">
        <v>31</v>
      </c>
      <c r="T1428" t="n">
        <v>64</v>
      </c>
      <c r="U1428" t="n">
        <v>6</v>
      </c>
      <c r="V1428" t="n">
        <v>-149</v>
      </c>
      <c r="W1428" t="n">
        <v>-59</v>
      </c>
      <c r="Y1428" t="n">
        <v>-210</v>
      </c>
      <c r="Z1428" t="n">
        <v>16</v>
      </c>
      <c r="AA1428" t="n">
        <v>36</v>
      </c>
      <c r="AB1428" t="n">
        <v>-139</v>
      </c>
      <c r="AD1428" t="n">
        <v>-5</v>
      </c>
      <c r="AE1428" t="n">
        <v>-366</v>
      </c>
      <c r="AF1428" t="n">
        <v>80</v>
      </c>
      <c r="AG1428" t="n">
        <v>58</v>
      </c>
      <c r="AI1428" t="n">
        <v>-34</v>
      </c>
      <c r="AJ1428" t="n">
        <v>-120</v>
      </c>
      <c r="AK1428" t="n">
        <v>118</v>
      </c>
      <c r="AL1428" t="n">
        <v>-100</v>
      </c>
      <c r="AN1428" t="n">
        <v>-122</v>
      </c>
      <c r="AO1428" t="n">
        <v>157</v>
      </c>
      <c r="AP1428" t="n">
        <v>-282</v>
      </c>
      <c r="AQ1428" t="n">
        <v>-165</v>
      </c>
      <c r="AS1428" t="n">
        <v>-17</v>
      </c>
      <c r="AT1428" t="n">
        <v>79</v>
      </c>
    </row>
    <row r="1429">
      <c r="A1429" t="inlineStr">
        <is>
          <t>Balance at the beginning of year</t>
        </is>
      </c>
      <c r="C1429" t="inlineStr">
        <is>
          <t>Million</t>
        </is>
      </c>
      <c r="D1429" t="inlineStr">
        <is>
          <t>QQQQ</t>
        </is>
      </c>
      <c r="F1429" t="n">
        <v>3160</v>
      </c>
      <c r="G1429" t="n">
        <v>2643</v>
      </c>
      <c r="H1429" t="n">
        <v>2923</v>
      </c>
      <c r="J1429" t="n">
        <v>3160</v>
      </c>
      <c r="K1429" t="n">
        <v>2774</v>
      </c>
      <c r="L1429" t="n">
        <v>3563</v>
      </c>
      <c r="M1429" t="n">
        <v>4020</v>
      </c>
      <c r="O1429" t="n">
        <v>2774</v>
      </c>
      <c r="P1429" t="n">
        <v>4299</v>
      </c>
      <c r="Q1429" t="n">
        <v>6427</v>
      </c>
      <c r="R1429" t="n">
        <v>4429</v>
      </c>
      <c r="T1429" t="n">
        <v>4299</v>
      </c>
      <c r="U1429" t="n">
        <v>5139</v>
      </c>
      <c r="V1429" t="n">
        <v>6044</v>
      </c>
      <c r="W1429" t="n">
        <v>5913</v>
      </c>
      <c r="Y1429" t="n">
        <v>5139</v>
      </c>
      <c r="Z1429" t="n">
        <v>8390</v>
      </c>
      <c r="AA1429" t="n">
        <v>6740</v>
      </c>
      <c r="AB1429" t="n">
        <v>7447</v>
      </c>
      <c r="AD1429" t="n">
        <v>8390</v>
      </c>
      <c r="AE1429" t="n">
        <v>6778</v>
      </c>
      <c r="AF1429" t="n">
        <v>9868</v>
      </c>
      <c r="AG1429" t="n">
        <v>9523</v>
      </c>
      <c r="AI1429" t="n">
        <v>6778</v>
      </c>
      <c r="AJ1429" t="n">
        <v>9933</v>
      </c>
      <c r="AK1429" t="n">
        <v>9826</v>
      </c>
      <c r="AL1429" t="n">
        <v>10459</v>
      </c>
      <c r="AN1429" t="n">
        <v>9933</v>
      </c>
      <c r="AO1429" t="n">
        <v>12694</v>
      </c>
      <c r="AP1429" t="n">
        <v>11816</v>
      </c>
      <c r="AQ1429" t="n">
        <v>12205</v>
      </c>
      <c r="AS1429" t="n">
        <v>12694</v>
      </c>
      <c r="AT1429" t="n">
        <v>14396</v>
      </c>
    </row>
    <row r="1430">
      <c r="A1430" t="inlineStr">
        <is>
          <t>Balance at the end of year</t>
        </is>
      </c>
      <c r="C1430" t="inlineStr">
        <is>
          <t>Million</t>
        </is>
      </c>
      <c r="D1430" t="inlineStr">
        <is>
          <t>QQQQ</t>
        </is>
      </c>
      <c r="F1430" t="n">
        <v>2643</v>
      </c>
      <c r="G1430" t="n">
        <v>2923</v>
      </c>
      <c r="H1430" t="n">
        <v>3057</v>
      </c>
      <c r="J1430" t="n">
        <v>2774</v>
      </c>
      <c r="K1430" t="n">
        <v>3563</v>
      </c>
      <c r="L1430" t="n">
        <v>4020</v>
      </c>
      <c r="M1430" t="n">
        <v>4372</v>
      </c>
      <c r="O1430" t="n">
        <v>4299</v>
      </c>
      <c r="P1430" t="n">
        <v>6427</v>
      </c>
      <c r="Q1430" t="n">
        <v>4429</v>
      </c>
      <c r="R1430" t="n">
        <v>4538</v>
      </c>
      <c r="T1430" t="n">
        <v>5139</v>
      </c>
      <c r="U1430" t="n">
        <v>6044</v>
      </c>
      <c r="V1430" t="n">
        <v>5913</v>
      </c>
      <c r="W1430" t="n">
        <v>7839</v>
      </c>
      <c r="Y1430" t="n">
        <v>8390</v>
      </c>
      <c r="Z1430" t="n">
        <v>6740</v>
      </c>
      <c r="AA1430" t="n">
        <v>7447</v>
      </c>
      <c r="AB1430" t="n">
        <v>7595</v>
      </c>
      <c r="AD1430" t="n">
        <v>6778</v>
      </c>
      <c r="AE1430" t="n">
        <v>9868</v>
      </c>
      <c r="AF1430" t="n">
        <v>9523</v>
      </c>
      <c r="AG1430" t="n">
        <v>8723</v>
      </c>
      <c r="AI1430" t="n">
        <v>9933</v>
      </c>
      <c r="AJ1430" t="n">
        <v>9826</v>
      </c>
      <c r="AK1430" t="n">
        <v>10459</v>
      </c>
      <c r="AL1430" t="n">
        <v>11343</v>
      </c>
      <c r="AN1430" t="n">
        <v>12694</v>
      </c>
      <c r="AO1430" t="n">
        <v>11816</v>
      </c>
      <c r="AP1430" t="n">
        <v>12205</v>
      </c>
      <c r="AQ1430" t="n">
        <v>11306</v>
      </c>
      <c r="AS1430" t="n">
        <v>14396</v>
      </c>
      <c r="AT1430" t="n">
        <v>13049</v>
      </c>
    </row>
    <row r="1431">
      <c r="A1431" t="inlineStr">
        <is>
          <t>Balance at the end of year-c</t>
        </is>
      </c>
      <c r="F1431">
        <f>SUM(F1427:F1429,F1423)</f>
        <v/>
      </c>
      <c r="G1431">
        <f>SUM(G1427:G1429,G1423)</f>
        <v/>
      </c>
      <c r="H1431">
        <f>SUM(H1427:H1429,H1423)</f>
        <v/>
      </c>
      <c r="J1431">
        <f>SUM(J1427:J1429,J1423)</f>
        <v/>
      </c>
      <c r="K1431">
        <f>SUM(K1427:K1429,K1423)</f>
        <v/>
      </c>
      <c r="L1431">
        <f>SUM(L1427:L1429,L1423)</f>
        <v/>
      </c>
      <c r="M1431">
        <f>SUM(M1427:M1429,M1423)</f>
        <v/>
      </c>
      <c r="O1431">
        <f>SUM(O1427:O1429,O1423)</f>
        <v/>
      </c>
      <c r="P1431">
        <f>SUM(P1427:P1429,P1423)</f>
        <v/>
      </c>
      <c r="Q1431">
        <f>SUM(Q1427:Q1429,Q1423)</f>
        <v/>
      </c>
      <c r="R1431">
        <f>SUM(R1427:R1429,R1423)</f>
        <v/>
      </c>
      <c r="T1431">
        <f>SUM(T1427:T1429,T1423)</f>
        <v/>
      </c>
      <c r="U1431">
        <f>SUM(U1427:U1429,U1423)</f>
        <v/>
      </c>
      <c r="V1431">
        <f>SUM(V1427:V1429,V1423)</f>
        <v/>
      </c>
      <c r="W1431">
        <f>SUM(W1427:W1429,W1423)</f>
        <v/>
      </c>
      <c r="Y1431">
        <f>SUM(Y1427:Y1429,Y1423)</f>
        <v/>
      </c>
      <c r="Z1431">
        <f>SUM(Z1427:Z1429,Z1423)</f>
        <v/>
      </c>
      <c r="AA1431">
        <f>SUM(AA1427:AA1429,AA1423)</f>
        <v/>
      </c>
      <c r="AB1431">
        <f>SUM(AB1427:AB1429,AB1423)</f>
        <v/>
      </c>
      <c r="AD1431">
        <f>SUM(AD1427:AD1429,AD1423)</f>
        <v/>
      </c>
      <c r="AE1431">
        <f>SUM(AE1427:AE1429,AE1423)</f>
        <v/>
      </c>
      <c r="AF1431">
        <f>SUM(AF1427:AF1429,AF1423)</f>
        <v/>
      </c>
      <c r="AG1431">
        <f>SUM(AG1427:AG1429,AG1423)</f>
        <v/>
      </c>
      <c r="AI1431">
        <f>SUM(AI1427:AI1429,AI1423)</f>
        <v/>
      </c>
      <c r="AJ1431">
        <f>SUM(AJ1427:AJ1429,AJ1423)</f>
        <v/>
      </c>
      <c r="AK1431">
        <f>SUM(AK1427:AK1429,AK1423)</f>
        <v/>
      </c>
      <c r="AL1431">
        <f>SUM(AL1427:AL1429,AL1423)</f>
        <v/>
      </c>
      <c r="AN1431">
        <f>SUM(AN1427:AN1429,AN1423)</f>
        <v/>
      </c>
      <c r="AO1431">
        <f>SUM(AO1427:AO1429,AO1423)</f>
        <v/>
      </c>
      <c r="AP1431">
        <f>SUM(AP1427:AP1429,AP1423)</f>
        <v/>
      </c>
      <c r="AQ1431">
        <f>SUM(AQ1427:AQ1429,AQ1423)</f>
        <v/>
      </c>
      <c r="AS1431">
        <f>SUM(AS1427:AS1429,AS1423)</f>
        <v/>
      </c>
      <c r="AT1431">
        <f>SUM(AT1427:AT1429,AT1423)</f>
        <v/>
      </c>
    </row>
    <row r="1432">
      <c r="A1432" t="inlineStr">
        <is>
          <t>Sum check</t>
        </is>
      </c>
      <c r="F1432">
        <f>F1430-F1431</f>
        <v/>
      </c>
      <c r="G1432">
        <f>G1430-G1431</f>
        <v/>
      </c>
      <c r="H1432">
        <f>H1430-H1431</f>
        <v/>
      </c>
      <c r="J1432">
        <f>J1430-J1431</f>
        <v/>
      </c>
      <c r="K1432">
        <f>K1430-K1431</f>
        <v/>
      </c>
      <c r="L1432">
        <f>L1430-L1431</f>
        <v/>
      </c>
      <c r="M1432">
        <f>M1430-M1431</f>
        <v/>
      </c>
      <c r="O1432">
        <f>O1430-O1431</f>
        <v/>
      </c>
      <c r="P1432">
        <f>P1430-P1431</f>
        <v/>
      </c>
      <c r="Q1432">
        <f>Q1430-Q1431</f>
        <v/>
      </c>
      <c r="R1432">
        <f>R1430-R1431</f>
        <v/>
      </c>
      <c r="T1432">
        <f>T1430-T1431</f>
        <v/>
      </c>
      <c r="U1432">
        <f>U1430-U1431</f>
        <v/>
      </c>
      <c r="V1432">
        <f>V1430-V1431</f>
        <v/>
      </c>
      <c r="W1432">
        <f>W1430-W1431</f>
        <v/>
      </c>
      <c r="Y1432">
        <f>Y1430-Y1431</f>
        <v/>
      </c>
      <c r="Z1432">
        <f>Z1430-Z1431</f>
        <v/>
      </c>
      <c r="AA1432">
        <f>AA1430-AA1431</f>
        <v/>
      </c>
      <c r="AB1432">
        <f>AB1430-AB1431</f>
        <v/>
      </c>
      <c r="AD1432">
        <f>AD1430-AD1431</f>
        <v/>
      </c>
      <c r="AE1432">
        <f>AE1430-AE1431</f>
        <v/>
      </c>
      <c r="AF1432">
        <f>AF1430-AF1431</f>
        <v/>
      </c>
      <c r="AG1432">
        <f>AG1430-AG1431</f>
        <v/>
      </c>
      <c r="AI1432">
        <f>AI1430-AI1431</f>
        <v/>
      </c>
      <c r="AJ1432">
        <f>AJ1430-AJ1431</f>
        <v/>
      </c>
      <c r="AK1432">
        <f>AK1430-AK1431</f>
        <v/>
      </c>
      <c r="AL1432">
        <f>AL1430-AL1431</f>
        <v/>
      </c>
      <c r="AN1432">
        <f>AN1430-AN1431</f>
        <v/>
      </c>
      <c r="AO1432">
        <f>AO1430-AO1431</f>
        <v/>
      </c>
      <c r="AP1432">
        <f>AP1430-AP1431</f>
        <v/>
      </c>
      <c r="AQ1432">
        <f>AQ1430-AQ1431</f>
        <v/>
      </c>
      <c r="AS1432">
        <f>AS1430-AS1431</f>
        <v/>
      </c>
      <c r="AT1432">
        <f>AT1430-AT1431</f>
        <v/>
      </c>
    </row>
    <row r="1433">
      <c r="A1433" t="inlineStr">
        <is>
          <t>Link check</t>
        </is>
      </c>
      <c r="F1433">
        <f>F1430-F1309</f>
        <v/>
      </c>
      <c r="G1433">
        <f>G1430-G1309</f>
        <v/>
      </c>
      <c r="H1433">
        <f>H1430-H1309</f>
        <v/>
      </c>
      <c r="J1433">
        <f>J1430-I1309</f>
        <v/>
      </c>
      <c r="K1433">
        <f>K1430-K1309</f>
        <v/>
      </c>
      <c r="L1433">
        <f>L1430-L1309</f>
        <v/>
      </c>
      <c r="M1433">
        <f>M1430-M1309</f>
        <v/>
      </c>
      <c r="O1433">
        <f>O1430-N1309</f>
        <v/>
      </c>
      <c r="P1433">
        <f>P1430-P1309</f>
        <v/>
      </c>
      <c r="Q1433">
        <f>Q1430-Q1309</f>
        <v/>
      </c>
      <c r="R1433">
        <f>R1430-R1309</f>
        <v/>
      </c>
      <c r="T1433">
        <f>T1430-S1309</f>
        <v/>
      </c>
      <c r="U1433">
        <f>U1430-U1309</f>
        <v/>
      </c>
      <c r="V1433">
        <f>V1430-V1309</f>
        <v/>
      </c>
      <c r="W1433">
        <f>W1430-W1309</f>
        <v/>
      </c>
      <c r="Y1433">
        <f>Y1430-X1309</f>
        <v/>
      </c>
      <c r="Z1433">
        <f>Z1430-Z1309</f>
        <v/>
      </c>
      <c r="AA1433">
        <f>AA1430-AA1309</f>
        <v/>
      </c>
      <c r="AB1433">
        <f>AB1430-AB1309</f>
        <v/>
      </c>
      <c r="AD1433">
        <f>AD1430-AC1309</f>
        <v/>
      </c>
      <c r="AE1433">
        <f>AE1430-AE1309</f>
        <v/>
      </c>
      <c r="AF1433">
        <f>AF1430-AF1309</f>
        <v/>
      </c>
      <c r="AG1433">
        <f>AG1430-AG1309</f>
        <v/>
      </c>
      <c r="AI1433">
        <f>AI1430-AH1309</f>
        <v/>
      </c>
      <c r="AJ1433">
        <f>AJ1430-AJ1309</f>
        <v/>
      </c>
      <c r="AK1433">
        <f>AK1430-AK1309</f>
        <v/>
      </c>
      <c r="AL1433">
        <f>AL1430-AL1309</f>
        <v/>
      </c>
      <c r="AN1433">
        <f>AN1430-AM1309</f>
        <v/>
      </c>
      <c r="AO1433">
        <f>AO1430-AO1309</f>
        <v/>
      </c>
      <c r="AP1433">
        <f>AP1430-AP1309</f>
        <v/>
      </c>
      <c r="AQ1433">
        <f>AQ1430-AQ1309</f>
        <v/>
      </c>
      <c r="AS1433">
        <f>AS1430-AR1309</f>
        <v/>
      </c>
      <c r="AT1433">
        <f>AT1430-AT1309</f>
        <v/>
      </c>
    </row>
    <row r="1435">
      <c r="A1435" t="inlineStr">
        <is>
          <t>Supplemental cash flow disclosures</t>
        </is>
      </c>
    </row>
    <row r="1436">
      <c r="A1436" t="inlineStr">
        <is>
          <t>Income taxes paid</t>
        </is>
      </c>
      <c r="C1436" t="inlineStr">
        <is>
          <t>Million</t>
        </is>
      </c>
      <c r="D1436" t="inlineStr">
        <is>
          <t>QQQQ</t>
        </is>
      </c>
      <c r="J1436" t="n">
        <v>226</v>
      </c>
      <c r="O1436" t="n">
        <v>371</v>
      </c>
      <c r="T1436" t="n">
        <v>402</v>
      </c>
      <c r="Y1436" t="n">
        <v>980</v>
      </c>
      <c r="AD1436" t="n">
        <v>504</v>
      </c>
      <c r="AI1436" t="n">
        <v>1101</v>
      </c>
      <c r="AN1436" t="n">
        <v>1116</v>
      </c>
      <c r="AS1436" t="n">
        <v>1079</v>
      </c>
    </row>
    <row r="1437">
      <c r="A1437" t="inlineStr">
        <is>
          <t>Interest paid</t>
        </is>
      </c>
      <c r="C1437" t="inlineStr">
        <is>
          <t>Million</t>
        </is>
      </c>
      <c r="D1437" t="inlineStr">
        <is>
          <t>QQQQ</t>
        </is>
      </c>
      <c r="J1437" t="n">
        <v>2931</v>
      </c>
      <c r="O1437" t="n">
        <v>3062</v>
      </c>
      <c r="T1437" t="n">
        <v>3374</v>
      </c>
      <c r="Y1437" t="n">
        <v>4712</v>
      </c>
      <c r="AD1437" t="n">
        <v>6323</v>
      </c>
      <c r="AI1437" t="n">
        <v>6583</v>
      </c>
      <c r="AN1437" t="n">
        <v>7001</v>
      </c>
      <c r="AS1437" t="n">
        <v>9009</v>
      </c>
    </row>
    <row r="1439">
      <c r="A1439" t="inlineStr">
        <is>
          <t>Funds from operations (FFO)</t>
        </is>
      </c>
    </row>
    <row r="1440">
      <c r="A1440" t="inlineStr">
        <is>
          <t>Reconciliation of net income to FFO and distributable earnings</t>
        </is>
      </c>
    </row>
    <row r="1441">
      <c r="A1441" t="inlineStr">
        <is>
          <t>Net income/(loss)</t>
        </is>
      </c>
      <c r="C1441" t="inlineStr">
        <is>
          <t>Million</t>
        </is>
      </c>
      <c r="D1441" t="inlineStr">
        <is>
          <t>QQQQ</t>
        </is>
      </c>
      <c r="F1441" t="n">
        <v>1438</v>
      </c>
      <c r="G1441" t="n">
        <v>1199</v>
      </c>
      <c r="H1441" t="n">
        <v>845</v>
      </c>
      <c r="I1441" t="n">
        <v>1187</v>
      </c>
      <c r="J1441" t="n">
        <v>4669</v>
      </c>
      <c r="K1441" t="n">
        <v>636</v>
      </c>
      <c r="L1441" t="n">
        <v>584</v>
      </c>
      <c r="M1441" t="n">
        <v>2021</v>
      </c>
      <c r="N1441" t="n">
        <v>97</v>
      </c>
      <c r="O1441" t="n">
        <v>3338</v>
      </c>
      <c r="P1441" t="n">
        <v>518</v>
      </c>
      <c r="Q1441" t="n">
        <v>958</v>
      </c>
      <c r="R1441" t="n">
        <v>992</v>
      </c>
      <c r="S1441" t="n">
        <v>2083</v>
      </c>
      <c r="T1441" t="n">
        <v>4551</v>
      </c>
      <c r="U1441" t="n">
        <v>1855</v>
      </c>
      <c r="V1441" t="n">
        <v>1664</v>
      </c>
      <c r="W1441" t="n">
        <v>941</v>
      </c>
      <c r="X1441" t="n">
        <v>3028</v>
      </c>
      <c r="Y1441" t="n">
        <v>7488</v>
      </c>
      <c r="Z1441" t="n">
        <v>1256</v>
      </c>
      <c r="AA1441" t="n">
        <v>704</v>
      </c>
      <c r="AB1441" t="n">
        <v>1756</v>
      </c>
      <c r="AC1441" t="n">
        <v>1638</v>
      </c>
      <c r="AD1441" t="n">
        <v>5354</v>
      </c>
      <c r="AE1441" t="n">
        <v>-157</v>
      </c>
      <c r="AF1441" t="n">
        <v>-1493</v>
      </c>
      <c r="AG1441" t="n">
        <v>542</v>
      </c>
      <c r="AH1441" t="n">
        <v>1815</v>
      </c>
      <c r="AI1441" t="n">
        <v>707</v>
      </c>
      <c r="AJ1441" t="n">
        <v>3776</v>
      </c>
      <c r="AK1441" t="n">
        <v>2429</v>
      </c>
      <c r="AL1441" t="n">
        <v>2722</v>
      </c>
      <c r="AM1441" t="n">
        <v>3461</v>
      </c>
      <c r="AN1441" t="n">
        <v>12388</v>
      </c>
      <c r="AO1441" t="n">
        <v>2960</v>
      </c>
      <c r="AP1441" t="n">
        <v>1475</v>
      </c>
      <c r="AQ1441" t="n">
        <v>716</v>
      </c>
      <c r="AR1441" t="n">
        <v>44</v>
      </c>
      <c r="AS1441" t="n">
        <v>5195</v>
      </c>
      <c r="AT1441" t="n">
        <v>424</v>
      </c>
    </row>
    <row r="1442">
      <c r="A1442" t="inlineStr">
        <is>
          <t>Link check</t>
        </is>
      </c>
      <c r="F1442">
        <f>F1441-F1262</f>
        <v/>
      </c>
      <c r="G1442">
        <f>G1441-G1262</f>
        <v/>
      </c>
      <c r="H1442">
        <f>H1441-H1262</f>
        <v/>
      </c>
      <c r="J1442">
        <f>J1441-J1262</f>
        <v/>
      </c>
      <c r="K1442">
        <f>K1441-K1262</f>
        <v/>
      </c>
      <c r="L1442">
        <f>L1441-L1262</f>
        <v/>
      </c>
      <c r="M1442">
        <f>M1441-M1262</f>
        <v/>
      </c>
      <c r="N1442">
        <f>N1441-N1262</f>
        <v/>
      </c>
      <c r="O1442">
        <f>O1441-O1262</f>
        <v/>
      </c>
      <c r="P1442">
        <f>P1441-P1262</f>
        <v/>
      </c>
      <c r="Q1442">
        <f>Q1441-Q1262</f>
        <v/>
      </c>
      <c r="R1442">
        <f>R1441-R1262</f>
        <v/>
      </c>
      <c r="S1442">
        <f>S1441-S1262</f>
        <v/>
      </c>
      <c r="T1442">
        <f>T1441-T1262</f>
        <v/>
      </c>
      <c r="U1442">
        <f>U1441-U1262</f>
        <v/>
      </c>
      <c r="V1442">
        <f>V1441-V1262</f>
        <v/>
      </c>
      <c r="W1442">
        <f>W1441-W1262</f>
        <v/>
      </c>
      <c r="X1442">
        <f>X1441-X1262</f>
        <v/>
      </c>
      <c r="AC1442">
        <f>AC1441-AC1262</f>
        <v/>
      </c>
      <c r="AE1442">
        <f>AE1441-AE1262</f>
        <v/>
      </c>
      <c r="AF1442">
        <f>AF1441-AF1262</f>
        <v/>
      </c>
      <c r="AG1442">
        <f>AG1441-AG1262</f>
        <v/>
      </c>
      <c r="AM1442">
        <f>AM1441-AM1262</f>
        <v/>
      </c>
      <c r="AN1442">
        <f>AN1441-AN1262</f>
        <v/>
      </c>
      <c r="AO1442">
        <f>AO1441-AO1262</f>
        <v/>
      </c>
      <c r="AP1442">
        <f>AP1441-AP1262</f>
        <v/>
      </c>
      <c r="AQ1442">
        <f>AQ1441-AQ1262</f>
        <v/>
      </c>
      <c r="AR1442">
        <f>AR1441-AR1262</f>
        <v/>
      </c>
      <c r="AS1442">
        <f>AS1441-AS1262</f>
        <v/>
      </c>
    </row>
    <row r="1443">
      <c r="A1443" t="inlineStr">
        <is>
          <t>Equity accounted fair value changes and other non-FFO items</t>
        </is>
      </c>
      <c r="C1443" t="inlineStr">
        <is>
          <t>Million</t>
        </is>
      </c>
      <c r="D1443" t="inlineStr">
        <is>
          <t>QQQQ</t>
        </is>
      </c>
      <c r="F1443" t="n">
        <v>19</v>
      </c>
      <c r="G1443" t="n">
        <v>-257</v>
      </c>
      <c r="H1443" t="n">
        <v>77</v>
      </c>
      <c r="I1443" t="n">
        <v>-101</v>
      </c>
      <c r="J1443" t="n">
        <v>-262</v>
      </c>
      <c r="K1443" t="n">
        <v>274</v>
      </c>
      <c r="L1443" t="n">
        <v>4</v>
      </c>
      <c r="M1443" t="n">
        <v>-18</v>
      </c>
      <c r="N1443" t="n">
        <v>198</v>
      </c>
      <c r="O1443" t="n">
        <v>458</v>
      </c>
      <c r="P1443" t="n">
        <v>122</v>
      </c>
      <c r="Q1443" t="n">
        <v>241</v>
      </c>
      <c r="R1443" t="n">
        <v>-15</v>
      </c>
      <c r="S1443" t="n">
        <v>508</v>
      </c>
      <c r="T1443" t="n">
        <v>856</v>
      </c>
      <c r="U1443" t="n">
        <v>333</v>
      </c>
      <c r="V1443" t="n">
        <v>283</v>
      </c>
      <c r="W1443" t="n">
        <v>446</v>
      </c>
      <c r="X1443" t="n">
        <v>222</v>
      </c>
      <c r="Y1443" t="n">
        <v>1284</v>
      </c>
      <c r="Z1443" t="n">
        <v>251</v>
      </c>
      <c r="AA1443" t="n">
        <v>-379</v>
      </c>
      <c r="AB1443" t="n">
        <v>180</v>
      </c>
      <c r="AC1443" t="n">
        <v>91</v>
      </c>
      <c r="AD1443" t="n">
        <v>143</v>
      </c>
      <c r="AE1443" t="n">
        <v>938</v>
      </c>
      <c r="AF1443" t="n">
        <v>1253</v>
      </c>
      <c r="AG1443" t="n">
        <v>602</v>
      </c>
      <c r="AH1443" t="n">
        <v>377</v>
      </c>
      <c r="AI1443" t="n">
        <v>3170</v>
      </c>
      <c r="AJ1443" t="n">
        <v>288</v>
      </c>
      <c r="AK1443" t="n">
        <v>328</v>
      </c>
      <c r="AL1443" t="n">
        <v>307</v>
      </c>
      <c r="AM1443" t="n">
        <v>432</v>
      </c>
      <c r="AN1443" t="n">
        <v>1355</v>
      </c>
      <c r="AO1443" t="n">
        <v>226</v>
      </c>
      <c r="AP1443" t="n">
        <v>535</v>
      </c>
      <c r="AQ1443" t="n">
        <v>141</v>
      </c>
      <c r="AR1443" t="n">
        <v>938</v>
      </c>
      <c r="AS1443" t="n">
        <v>1840</v>
      </c>
      <c r="AT1443" t="n">
        <v>804</v>
      </c>
    </row>
    <row r="1444">
      <c r="A1444" t="inlineStr">
        <is>
          <t>Fair value changes</t>
        </is>
      </c>
      <c r="C1444" t="inlineStr">
        <is>
          <t>Million</t>
        </is>
      </c>
      <c r="D1444" t="inlineStr">
        <is>
          <t>QQQQ</t>
        </is>
      </c>
      <c r="F1444" t="n">
        <v>-1113</v>
      </c>
      <c r="G1444" t="n">
        <v>-70</v>
      </c>
      <c r="H1444" t="n">
        <v>-389</v>
      </c>
      <c r="I1444" t="n">
        <v>-594</v>
      </c>
      <c r="J1444" t="n">
        <v>-2166</v>
      </c>
      <c r="K1444" t="n">
        <v>-352</v>
      </c>
      <c r="L1444" t="n">
        <v>-65</v>
      </c>
      <c r="M1444" t="n">
        <v>59</v>
      </c>
      <c r="N1444" t="n">
        <v>488</v>
      </c>
      <c r="O1444" t="n">
        <v>130</v>
      </c>
      <c r="P1444" t="n">
        <v>204</v>
      </c>
      <c r="Q1444" t="n">
        <v>-213</v>
      </c>
      <c r="R1444" t="n">
        <v>-132</v>
      </c>
      <c r="S1444" t="n">
        <v>-280</v>
      </c>
      <c r="T1444" t="n">
        <v>-421</v>
      </c>
      <c r="U1444" t="n">
        <v>-572</v>
      </c>
      <c r="V1444" t="n">
        <v>-833</v>
      </c>
      <c r="W1444" t="n">
        <v>-132</v>
      </c>
      <c r="X1444" t="n">
        <v>-257</v>
      </c>
      <c r="Y1444" t="n">
        <v>-1794</v>
      </c>
      <c r="Z1444" t="n">
        <v>-169</v>
      </c>
      <c r="AA1444" t="n">
        <v>1398</v>
      </c>
      <c r="AB1444" t="n">
        <v>-394</v>
      </c>
      <c r="AC1444" t="n">
        <v>-4</v>
      </c>
      <c r="AD1444" t="n">
        <v>831</v>
      </c>
      <c r="AE1444" t="n">
        <v>414</v>
      </c>
      <c r="AF1444" t="n">
        <v>1153</v>
      </c>
      <c r="AG1444" t="n">
        <v>31</v>
      </c>
      <c r="AH1444" t="n">
        <v>-175</v>
      </c>
      <c r="AI1444" t="n">
        <v>1423</v>
      </c>
      <c r="AJ1444" t="n">
        <v>-2094</v>
      </c>
      <c r="AK1444" t="n">
        <v>-377</v>
      </c>
      <c r="AL1444" t="n">
        <v>-700</v>
      </c>
      <c r="AM1444" t="n">
        <v>-1980</v>
      </c>
      <c r="AN1444" t="n">
        <v>-5151</v>
      </c>
      <c r="AO1444" t="n">
        <v>-1780</v>
      </c>
      <c r="AP1444" t="n">
        <v>397</v>
      </c>
      <c r="AQ1444" t="n">
        <v>549</v>
      </c>
      <c r="AR1444" t="n">
        <v>1811</v>
      </c>
      <c r="AS1444" t="n">
        <v>977</v>
      </c>
      <c r="AT1444" t="n">
        <v>-38</v>
      </c>
    </row>
    <row r="1445">
      <c r="A1445" t="inlineStr">
        <is>
          <t>Depreciation and amortization</t>
        </is>
      </c>
      <c r="C1445" t="inlineStr">
        <is>
          <t>Million</t>
        </is>
      </c>
      <c r="D1445" t="inlineStr">
        <is>
          <t>QQQQ</t>
        </is>
      </c>
      <c r="F1445" t="n">
        <v>401</v>
      </c>
      <c r="G1445" t="n">
        <v>428</v>
      </c>
      <c r="H1445" t="n">
        <v>436</v>
      </c>
      <c r="I1445" t="n">
        <v>430</v>
      </c>
      <c r="J1445" t="n">
        <v>1695</v>
      </c>
      <c r="K1445" t="n">
        <v>481</v>
      </c>
      <c r="L1445" t="n">
        <v>516</v>
      </c>
      <c r="M1445" t="n">
        <v>541</v>
      </c>
      <c r="N1445" t="n">
        <v>482</v>
      </c>
      <c r="O1445" t="n">
        <v>2020</v>
      </c>
      <c r="P1445" t="n">
        <v>499</v>
      </c>
      <c r="Q1445" t="n">
        <v>613</v>
      </c>
      <c r="R1445" t="n">
        <v>643</v>
      </c>
      <c r="S1445" t="n">
        <v>590</v>
      </c>
      <c r="T1445" t="n">
        <v>2345</v>
      </c>
      <c r="U1445" t="n">
        <v>670</v>
      </c>
      <c r="V1445" t="n">
        <v>672</v>
      </c>
      <c r="W1445" t="n">
        <v>833</v>
      </c>
      <c r="X1445" t="n">
        <v>927</v>
      </c>
      <c r="Y1445" t="n">
        <v>3102</v>
      </c>
      <c r="Z1445" t="n">
        <v>1034</v>
      </c>
      <c r="AA1445" t="n">
        <v>1234</v>
      </c>
      <c r="AB1445" t="n">
        <v>1299</v>
      </c>
      <c r="AC1445" t="n">
        <v>1309</v>
      </c>
      <c r="AD1445" t="n">
        <v>4876</v>
      </c>
      <c r="AE1445" t="n">
        <v>1409</v>
      </c>
      <c r="AF1445" t="n">
        <v>1376</v>
      </c>
      <c r="AG1445" t="n">
        <v>1470</v>
      </c>
      <c r="AH1445" t="n">
        <v>1536</v>
      </c>
      <c r="AI1445" t="n">
        <v>5791</v>
      </c>
      <c r="AJ1445" t="n">
        <v>1510</v>
      </c>
      <c r="AK1445" t="n">
        <v>1571</v>
      </c>
      <c r="AL1445" t="n">
        <v>1617</v>
      </c>
      <c r="AM1445" t="n">
        <v>1739</v>
      </c>
      <c r="AN1445" t="n">
        <v>6437</v>
      </c>
      <c r="AO1445" t="n">
        <v>1811</v>
      </c>
      <c r="AP1445" t="n">
        <v>1886</v>
      </c>
      <c r="AQ1445" t="n">
        <v>1997</v>
      </c>
      <c r="AR1445" t="n">
        <v>1989</v>
      </c>
      <c r="AS1445" t="n">
        <v>7683</v>
      </c>
      <c r="AT1445" t="n">
        <v>2188</v>
      </c>
    </row>
    <row r="1446">
      <c r="A1446" t="inlineStr">
        <is>
          <t>Deferred income taxes</t>
        </is>
      </c>
      <c r="C1446" t="inlineStr">
        <is>
          <t>Million</t>
        </is>
      </c>
      <c r="D1446" t="inlineStr">
        <is>
          <t>QQQQ</t>
        </is>
      </c>
      <c r="F1446" t="n">
        <v>167</v>
      </c>
      <c r="G1446" t="n">
        <v>-405</v>
      </c>
      <c r="H1446" t="n">
        <v>107</v>
      </c>
      <c r="I1446" t="n">
        <v>195</v>
      </c>
      <c r="J1446" t="n">
        <v>64</v>
      </c>
      <c r="K1446" t="n">
        <v>170</v>
      </c>
      <c r="L1446" t="n">
        <v>162</v>
      </c>
      <c r="M1446" t="n">
        <v>-1030</v>
      </c>
      <c r="N1446" t="n">
        <v>140</v>
      </c>
      <c r="O1446" t="n">
        <v>-558</v>
      </c>
      <c r="P1446" t="n">
        <v>108</v>
      </c>
      <c r="Q1446" t="n">
        <v>31</v>
      </c>
      <c r="R1446" t="n">
        <v>162</v>
      </c>
      <c r="S1446" t="n">
        <v>26</v>
      </c>
      <c r="T1446" t="n">
        <v>327</v>
      </c>
      <c r="U1446" t="n">
        <v>-74</v>
      </c>
      <c r="V1446" t="n">
        <v>203</v>
      </c>
      <c r="W1446" t="n">
        <v>25</v>
      </c>
      <c r="X1446" t="n">
        <v>-1263</v>
      </c>
      <c r="Y1446" t="n">
        <v>-1109</v>
      </c>
      <c r="Z1446" t="n">
        <v>49</v>
      </c>
      <c r="AA1446" t="n">
        <v>7</v>
      </c>
      <c r="AB1446" t="n">
        <v>-464</v>
      </c>
      <c r="AC1446" t="n">
        <v>-67</v>
      </c>
      <c r="AD1446" t="n">
        <v>-475</v>
      </c>
      <c r="AE1446" t="n">
        <v>168</v>
      </c>
      <c r="AF1446" t="n">
        <v>-96</v>
      </c>
      <c r="AG1446" t="n">
        <v>21</v>
      </c>
      <c r="AH1446" t="n">
        <v>-12</v>
      </c>
      <c r="AI1446" t="n">
        <v>81</v>
      </c>
      <c r="AJ1446" t="n">
        <v>189</v>
      </c>
      <c r="AK1446" t="n">
        <v>301</v>
      </c>
      <c r="AL1446" t="n">
        <v>428</v>
      </c>
      <c r="AM1446" t="n">
        <v>292</v>
      </c>
      <c r="AN1446" t="n">
        <v>1210</v>
      </c>
      <c r="AO1446" t="n">
        <v>425</v>
      </c>
      <c r="AP1446" t="n">
        <v>-189</v>
      </c>
      <c r="AQ1446" t="n">
        <v>240</v>
      </c>
      <c r="AR1446" t="n">
        <v>-285</v>
      </c>
      <c r="AS1446" t="n">
        <v>191</v>
      </c>
      <c r="AT1446" t="n">
        <v>-92</v>
      </c>
    </row>
    <row r="1447">
      <c r="A1447" t="inlineStr">
        <is>
          <t>Realized disposition gains recorded as fair value changes or equity</t>
        </is>
      </c>
      <c r="C1447" t="inlineStr">
        <is>
          <t>Million</t>
        </is>
      </c>
      <c r="D1447" t="inlineStr">
        <is>
          <t>QQQQ</t>
        </is>
      </c>
      <c r="F1447" t="n">
        <v>162</v>
      </c>
      <c r="G1447" t="n">
        <v>191</v>
      </c>
      <c r="H1447" t="n">
        <v>68</v>
      </c>
      <c r="I1447" t="n">
        <v>426</v>
      </c>
      <c r="J1447" t="n">
        <v>847</v>
      </c>
      <c r="K1447" t="n">
        <v>212</v>
      </c>
      <c r="L1447" t="n">
        <v>123</v>
      </c>
      <c r="M1447" t="n">
        <v>235</v>
      </c>
      <c r="N1447" t="n">
        <v>196</v>
      </c>
      <c r="O1447" t="n">
        <v>766</v>
      </c>
      <c r="P1447" t="n">
        <v>152</v>
      </c>
      <c r="Q1447" t="n">
        <v>499</v>
      </c>
      <c r="R1447" t="n">
        <v>232</v>
      </c>
      <c r="S1447" t="n">
        <v>233</v>
      </c>
      <c r="T1447" t="n">
        <v>1116</v>
      </c>
      <c r="U1447" t="n">
        <v>420</v>
      </c>
      <c r="V1447" t="n">
        <v>95</v>
      </c>
      <c r="W1447" t="n">
        <v>387</v>
      </c>
      <c r="X1447" t="n">
        <v>543</v>
      </c>
      <c r="Y1447" t="n">
        <v>1445</v>
      </c>
      <c r="Z1447" t="n">
        <v>232</v>
      </c>
      <c r="AA1447" t="n">
        <v>7</v>
      </c>
      <c r="AB1447" t="n">
        <v>190</v>
      </c>
      <c r="AC1447" t="n">
        <v>192</v>
      </c>
      <c r="AD1447" t="n">
        <v>621</v>
      </c>
      <c r="AE1447" t="n">
        <v>93</v>
      </c>
      <c r="AF1447" t="n">
        <v>469</v>
      </c>
      <c r="AG1447" t="n">
        <v>161</v>
      </c>
      <c r="AH1447" t="n">
        <v>831</v>
      </c>
      <c r="AI1447" t="n">
        <v>1554</v>
      </c>
      <c r="AJ1447" t="n">
        <v>1724</v>
      </c>
      <c r="AK1447" t="n">
        <v>488</v>
      </c>
      <c r="AL1447" t="n">
        <v>255</v>
      </c>
      <c r="AM1447" t="n">
        <v>394</v>
      </c>
      <c r="AN1447" t="n">
        <v>2861</v>
      </c>
      <c r="AO1447" t="n">
        <v>368</v>
      </c>
      <c r="AP1447" t="n">
        <v>152</v>
      </c>
      <c r="AQ1447" t="n">
        <v>170</v>
      </c>
      <c r="AR1447" t="n">
        <v>213</v>
      </c>
      <c r="AS1447" t="n">
        <v>903</v>
      </c>
      <c r="AT1447" t="n">
        <v>116</v>
      </c>
    </row>
    <row r="1448">
      <c r="A1448" t="inlineStr">
        <is>
          <t>Non-controlling interest in FFO</t>
        </is>
      </c>
      <c r="C1448" t="inlineStr">
        <is>
          <t>Million</t>
        </is>
      </c>
      <c r="D1448" t="inlineStr">
        <is>
          <t>QQQQ</t>
        </is>
      </c>
      <c r="F1448" t="n">
        <v>-517</v>
      </c>
      <c r="G1448" t="n">
        <v>-566</v>
      </c>
      <c r="H1448" t="n">
        <v>-643</v>
      </c>
      <c r="I1448" t="n">
        <v>-562</v>
      </c>
      <c r="J1448" t="n">
        <v>-2288</v>
      </c>
      <c r="K1448" t="n">
        <v>-718</v>
      </c>
      <c r="L1448" t="n">
        <v>-687</v>
      </c>
      <c r="M1448" t="n">
        <v>-925</v>
      </c>
      <c r="N1448" t="n">
        <v>-587</v>
      </c>
      <c r="O1448" t="n">
        <v>-2917</v>
      </c>
      <c r="P1448" t="n">
        <v>-929</v>
      </c>
      <c r="Q1448" t="n">
        <v>-1103</v>
      </c>
      <c r="R1448" t="n">
        <v>-1073</v>
      </c>
      <c r="S1448" t="n">
        <v>-1859</v>
      </c>
      <c r="T1448" t="n">
        <v>-4964</v>
      </c>
      <c r="U1448" t="n">
        <v>-1462</v>
      </c>
      <c r="V1448" t="n">
        <v>-1294</v>
      </c>
      <c r="W1448" t="n">
        <v>-1415</v>
      </c>
      <c r="X1448" t="n">
        <v>-1844</v>
      </c>
      <c r="Y1448" t="n">
        <v>-6015</v>
      </c>
      <c r="Z1448" t="n">
        <v>-1602</v>
      </c>
      <c r="AA1448" t="n">
        <v>-1863</v>
      </c>
      <c r="AB1448" t="n">
        <v>-1741</v>
      </c>
      <c r="AC1448" t="n">
        <v>-1955</v>
      </c>
      <c r="AD1448" t="n">
        <v>-7161</v>
      </c>
      <c r="AE1448" t="n">
        <v>-1981</v>
      </c>
      <c r="AF1448" t="n">
        <v>-1501</v>
      </c>
      <c r="AG1448" t="n">
        <v>-1788</v>
      </c>
      <c r="AH1448" t="n">
        <v>-2276</v>
      </c>
      <c r="AI1448" t="n">
        <v>-7546</v>
      </c>
      <c r="AJ1448" t="n">
        <v>-2572</v>
      </c>
      <c r="AK1448" t="n">
        <v>-3140</v>
      </c>
      <c r="AL1448" t="n">
        <v>-3221</v>
      </c>
      <c r="AM1448" t="n">
        <v>-2609</v>
      </c>
      <c r="AN1448" t="n">
        <v>-11542</v>
      </c>
      <c r="AO1448" t="n">
        <v>-2413</v>
      </c>
      <c r="AP1448" t="n">
        <v>-2857</v>
      </c>
      <c r="AQ1448" t="n">
        <v>-2347</v>
      </c>
      <c r="AR1448" t="n">
        <v>-2878</v>
      </c>
      <c r="AS1448" t="n">
        <v>-10495</v>
      </c>
      <c r="AT1448" t="n">
        <v>-2222</v>
      </c>
    </row>
    <row r="1449">
      <c r="A1449" t="inlineStr">
        <is>
          <t>Total FFO</t>
        </is>
      </c>
      <c r="C1449" t="inlineStr">
        <is>
          <t>Million</t>
        </is>
      </c>
      <c r="D1449" t="inlineStr">
        <is>
          <t>QQQQ</t>
        </is>
      </c>
      <c r="F1449" t="n">
        <v>557</v>
      </c>
      <c r="G1449" t="n">
        <v>520</v>
      </c>
      <c r="H1449" t="n">
        <v>501</v>
      </c>
      <c r="I1449" t="n">
        <v>981</v>
      </c>
      <c r="J1449" t="n">
        <v>2559</v>
      </c>
      <c r="K1449" t="n">
        <v>703</v>
      </c>
      <c r="L1449" t="n">
        <v>637</v>
      </c>
      <c r="M1449" t="n">
        <v>883</v>
      </c>
      <c r="N1449" t="n">
        <v>1014</v>
      </c>
      <c r="O1449" t="n">
        <v>3237</v>
      </c>
      <c r="P1449" t="n">
        <v>674</v>
      </c>
      <c r="Q1449" t="n">
        <v>1026</v>
      </c>
      <c r="R1449" t="n">
        <v>809</v>
      </c>
      <c r="S1449" t="n">
        <v>1301</v>
      </c>
      <c r="T1449" t="n">
        <v>3810</v>
      </c>
      <c r="U1449" t="n">
        <v>1170</v>
      </c>
      <c r="V1449" t="n">
        <v>790</v>
      </c>
      <c r="W1449" t="n">
        <v>1085</v>
      </c>
      <c r="X1449" t="n">
        <v>1356</v>
      </c>
      <c r="Y1449" t="n">
        <v>4401</v>
      </c>
      <c r="Z1449" t="n">
        <v>1051</v>
      </c>
      <c r="AA1449" t="n">
        <v>1108</v>
      </c>
      <c r="AB1449" t="n">
        <v>826</v>
      </c>
      <c r="AC1449" t="n">
        <v>1204</v>
      </c>
      <c r="AD1449" t="n">
        <v>4189</v>
      </c>
      <c r="AE1449" t="n">
        <v>884</v>
      </c>
      <c r="AF1449" t="n">
        <v>1161</v>
      </c>
      <c r="AG1449" t="n">
        <v>1039</v>
      </c>
      <c r="AH1449" t="n">
        <v>2096</v>
      </c>
      <c r="AI1449" t="n">
        <v>5180</v>
      </c>
      <c r="AJ1449" t="n">
        <v>2821</v>
      </c>
      <c r="AK1449" t="n">
        <v>1600</v>
      </c>
      <c r="AL1449" t="n">
        <v>1408</v>
      </c>
      <c r="AM1449" t="n">
        <v>1729</v>
      </c>
      <c r="AN1449" t="n">
        <v>7558</v>
      </c>
      <c r="AO1449" t="n">
        <v>1597</v>
      </c>
      <c r="AP1449" t="n">
        <v>1399</v>
      </c>
      <c r="AQ1449" t="n">
        <v>1466</v>
      </c>
      <c r="AR1449" t="n">
        <v>1832</v>
      </c>
      <c r="AS1449" t="n">
        <v>6294</v>
      </c>
      <c r="AT1449" t="n">
        <v>1180</v>
      </c>
    </row>
    <row r="1450">
      <c r="A1450" t="inlineStr">
        <is>
          <t>Total FFO-c</t>
        </is>
      </c>
      <c r="F1450">
        <f>SUM(F1443:F1448,F1441)</f>
        <v/>
      </c>
      <c r="G1450">
        <f>SUM(G1443:G1448,G1441)</f>
        <v/>
      </c>
      <c r="H1450">
        <f>SUM(H1443:H1448,H1441)</f>
        <v/>
      </c>
      <c r="I1450">
        <f>SUM(I1443:I1448,I1441)</f>
        <v/>
      </c>
      <c r="J1450">
        <f>SUM(J1443:J1448,J1441)</f>
        <v/>
      </c>
      <c r="K1450">
        <f>SUM(K1443:K1448,K1441)</f>
        <v/>
      </c>
      <c r="L1450">
        <f>SUM(L1443:L1448,L1441)</f>
        <v/>
      </c>
      <c r="M1450">
        <f>SUM(M1443:M1448,M1441)</f>
        <v/>
      </c>
      <c r="N1450">
        <f>SUM(N1443:N1448,N1441)</f>
        <v/>
      </c>
      <c r="O1450">
        <f>SUM(O1443:O1448,O1441)</f>
        <v/>
      </c>
      <c r="P1450">
        <f>SUM(P1443:P1448,P1441)</f>
        <v/>
      </c>
      <c r="Q1450">
        <f>SUM(Q1443:Q1448,Q1441)</f>
        <v/>
      </c>
      <c r="R1450">
        <f>SUM(R1443:R1448,R1441)</f>
        <v/>
      </c>
      <c r="S1450">
        <f>SUM(S1443:S1448,S1441)</f>
        <v/>
      </c>
      <c r="T1450">
        <f>SUM(T1443:T1448,T1441)</f>
        <v/>
      </c>
      <c r="U1450">
        <f>SUM(U1443:U1448,U1441)</f>
        <v/>
      </c>
      <c r="V1450">
        <f>SUM(V1443:V1448,V1441)</f>
        <v/>
      </c>
      <c r="W1450">
        <f>SUM(W1443:W1448,W1441)</f>
        <v/>
      </c>
      <c r="X1450">
        <f>SUM(X1443:X1448,X1441)</f>
        <v/>
      </c>
      <c r="Y1450">
        <f>SUM(Y1443:Y1448,Y1441)</f>
        <v/>
      </c>
      <c r="Z1450">
        <f>SUM(Z1443:Z1448,Z1441)</f>
        <v/>
      </c>
      <c r="AA1450">
        <f>SUM(AA1443:AA1448,AA1441)</f>
        <v/>
      </c>
      <c r="AB1450">
        <f>SUM(AB1443:AB1448,AB1441)</f>
        <v/>
      </c>
      <c r="AC1450">
        <f>SUM(AC1443:AC1448,AC1441)</f>
        <v/>
      </c>
      <c r="AD1450">
        <f>SUM(AD1443:AD1448,AD1441)</f>
        <v/>
      </c>
      <c r="AE1450">
        <f>SUM(AE1443:AE1448,AE1441)</f>
        <v/>
      </c>
      <c r="AF1450">
        <f>SUM(AF1443:AF1448,AF1441)</f>
        <v/>
      </c>
      <c r="AG1450">
        <f>SUM(AG1443:AG1448,AG1441)</f>
        <v/>
      </c>
      <c r="AH1450">
        <f>SUM(AH1443:AH1448,AH1441)</f>
        <v/>
      </c>
      <c r="AI1450">
        <f>SUM(AI1443:AI1448,AI1441)</f>
        <v/>
      </c>
      <c r="AJ1450">
        <f>SUM(AJ1443:AJ1448,AJ1441)</f>
        <v/>
      </c>
      <c r="AK1450">
        <f>SUM(AK1443:AK1448,AK1441)</f>
        <v/>
      </c>
      <c r="AL1450">
        <f>SUM(AL1443:AL1448,AL1441)</f>
        <v/>
      </c>
      <c r="AM1450">
        <f>SUM(AM1443:AM1448,AM1441)</f>
        <v/>
      </c>
      <c r="AN1450">
        <f>SUM(AN1443:AN1448,AN1441)</f>
        <v/>
      </c>
      <c r="AO1450">
        <f>SUM(AO1443:AO1448,AO1441)</f>
        <v/>
      </c>
      <c r="AP1450">
        <f>SUM(AP1443:AP1448,AP1441)</f>
        <v/>
      </c>
      <c r="AQ1450">
        <f>SUM(AQ1443:AQ1448,AQ1441)</f>
        <v/>
      </c>
      <c r="AR1450">
        <f>SUM(AR1443:AR1448,AR1441)</f>
        <v/>
      </c>
      <c r="AS1450">
        <f>SUM(AS1443:AS1448,AS1441)</f>
        <v/>
      </c>
      <c r="AT1450">
        <f>SUM(AT1443:AT1448,AT1441)</f>
        <v/>
      </c>
    </row>
    <row r="1451">
      <c r="A1451" t="inlineStr">
        <is>
          <t>Sum check</t>
        </is>
      </c>
      <c r="F1451">
        <f>F1449-F1450</f>
        <v/>
      </c>
      <c r="G1451">
        <f>G1449-G1450</f>
        <v/>
      </c>
      <c r="H1451">
        <f>H1449-H1450</f>
        <v/>
      </c>
      <c r="I1451">
        <f>I1449-I1450</f>
        <v/>
      </c>
      <c r="J1451">
        <f>J1449-J1450</f>
        <v/>
      </c>
      <c r="K1451">
        <f>K1449-K1450</f>
        <v/>
      </c>
      <c r="L1451">
        <f>L1449-L1450</f>
        <v/>
      </c>
      <c r="M1451">
        <f>M1449-M1450</f>
        <v/>
      </c>
      <c r="N1451">
        <f>N1449-N1450</f>
        <v/>
      </c>
      <c r="O1451">
        <f>O1449-O1450</f>
        <v/>
      </c>
      <c r="P1451">
        <f>P1449-P1450</f>
        <v/>
      </c>
      <c r="Q1451">
        <f>Q1449-Q1450</f>
        <v/>
      </c>
      <c r="R1451">
        <f>R1449-R1450</f>
        <v/>
      </c>
      <c r="S1451">
        <f>S1449-S1450</f>
        <v/>
      </c>
      <c r="T1451">
        <f>T1449-T1450</f>
        <v/>
      </c>
      <c r="U1451">
        <f>U1449-U1450</f>
        <v/>
      </c>
      <c r="V1451">
        <f>V1449-V1450</f>
        <v/>
      </c>
      <c r="W1451">
        <f>W1449-W1450</f>
        <v/>
      </c>
      <c r="X1451">
        <f>X1449-X1450</f>
        <v/>
      </c>
      <c r="Y1451">
        <f>Y1449-Y1450</f>
        <v/>
      </c>
      <c r="Z1451">
        <f>Z1449-Z1450</f>
        <v/>
      </c>
      <c r="AA1451">
        <f>AA1449-AA1450</f>
        <v/>
      </c>
      <c r="AB1451">
        <f>AB1449-AB1450</f>
        <v/>
      </c>
      <c r="AC1451">
        <f>AC1449-AC1450</f>
        <v/>
      </c>
      <c r="AD1451">
        <f>AD1449-AD1450</f>
        <v/>
      </c>
      <c r="AE1451">
        <f>AE1449-AE1450</f>
        <v/>
      </c>
      <c r="AF1451">
        <f>AF1449-AF1450</f>
        <v/>
      </c>
      <c r="AG1451">
        <f>AG1449-AG1450</f>
        <v/>
      </c>
      <c r="AH1451">
        <f>AH1449-AH1450</f>
        <v/>
      </c>
      <c r="AI1451">
        <f>AI1449-AI1450</f>
        <v/>
      </c>
      <c r="AJ1451">
        <f>AJ1449-AJ1450</f>
        <v/>
      </c>
      <c r="AK1451">
        <f>AK1449-AK1450</f>
        <v/>
      </c>
      <c r="AL1451">
        <f>AL1449-AL1450</f>
        <v/>
      </c>
      <c r="AM1451">
        <f>AM1449-AM1450</f>
        <v/>
      </c>
      <c r="AN1451">
        <f>AN1449-AN1450</f>
        <v/>
      </c>
      <c r="AO1451">
        <f>AO1449-AO1450</f>
        <v/>
      </c>
      <c r="AP1451">
        <f>AP1449-AP1450</f>
        <v/>
      </c>
      <c r="AQ1451">
        <f>AQ1449-AQ1450</f>
        <v/>
      </c>
      <c r="AR1451">
        <f>AR1449-AR1450</f>
        <v/>
      </c>
      <c r="AS1451">
        <f>AS1449-AS1450</f>
        <v/>
      </c>
      <c r="AT1451">
        <f>AT1449-AT1450</f>
        <v/>
      </c>
    </row>
    <row r="1453">
      <c r="A1453" t="inlineStr">
        <is>
          <t>Less total disposition gains</t>
        </is>
      </c>
      <c r="C1453" t="inlineStr">
        <is>
          <t>Million</t>
        </is>
      </c>
      <c r="D1453" t="inlineStr">
        <is>
          <t>QQQQ</t>
        </is>
      </c>
      <c r="E1453" t="inlineStr">
        <is>
          <t>Yes</t>
        </is>
      </c>
      <c r="T1453" t="n">
        <v>-1316</v>
      </c>
      <c r="U1453" t="n">
        <v>-473</v>
      </c>
      <c r="V1453" t="n">
        <v>-132</v>
      </c>
      <c r="W1453" t="n">
        <v>-401</v>
      </c>
      <c r="Y1453" t="n">
        <v>-1516</v>
      </c>
      <c r="Z1453" t="n">
        <v>-223</v>
      </c>
      <c r="AA1453" t="n">
        <v>-303</v>
      </c>
      <c r="AB1453" t="n">
        <v>-125</v>
      </c>
      <c r="AD1453" t="n">
        <v>-882</v>
      </c>
      <c r="AE1453" t="n">
        <v>-107</v>
      </c>
      <c r="AF1453" t="n">
        <v>-473</v>
      </c>
      <c r="AG1453" t="n">
        <v>-162</v>
      </c>
      <c r="AI1453" t="n">
        <v>-1552</v>
      </c>
      <c r="AJ1453" t="n">
        <v>-1821</v>
      </c>
      <c r="AK1453" t="n">
        <v>-582</v>
      </c>
      <c r="AL1453" t="n">
        <v>-328</v>
      </c>
      <c r="AM1453" t="n">
        <v>-351</v>
      </c>
      <c r="AN1453" t="n">
        <v>-3082</v>
      </c>
      <c r="AO1453" t="n">
        <v>-356</v>
      </c>
      <c r="AP1453" t="n">
        <v>-197</v>
      </c>
      <c r="AQ1453" t="n">
        <v>-151</v>
      </c>
      <c r="AR1453" t="n">
        <v>-417</v>
      </c>
      <c r="AS1453" t="n">
        <v>-1121</v>
      </c>
      <c r="AT1453" t="n">
        <v>-212</v>
      </c>
    </row>
    <row r="1454">
      <c r="A1454" t="inlineStr">
        <is>
          <t>Less realized carried interest, net</t>
        </is>
      </c>
      <c r="C1454" t="inlineStr">
        <is>
          <t>Million</t>
        </is>
      </c>
      <c r="D1454" t="inlineStr">
        <is>
          <t>QQQQ</t>
        </is>
      </c>
      <c r="E1454" t="inlineStr">
        <is>
          <t>Yes</t>
        </is>
      </c>
      <c r="T1454" t="n">
        <v>-74</v>
      </c>
      <c r="U1454" t="n">
        <v>-20</v>
      </c>
      <c r="V1454" t="n">
        <v>-2</v>
      </c>
      <c r="Y1454" t="n">
        <v>-188</v>
      </c>
      <c r="Z1454" t="n">
        <v>-85</v>
      </c>
      <c r="AA1454" t="n">
        <v>-137</v>
      </c>
      <c r="AB1454" t="n">
        <v>-39</v>
      </c>
      <c r="AD1454" t="n">
        <v>-396</v>
      </c>
      <c r="AE1454" t="n">
        <v>-59</v>
      </c>
      <c r="AF1454" t="n">
        <v>-31</v>
      </c>
      <c r="AG1454" t="n">
        <v>-27</v>
      </c>
      <c r="AI1454" t="n">
        <v>-348</v>
      </c>
      <c r="AJ1454" t="n">
        <v>-223</v>
      </c>
      <c r="AK1454" t="n">
        <v>-205</v>
      </c>
      <c r="AL1454" t="n">
        <v>-146</v>
      </c>
      <c r="AM1454" t="n">
        <v>-141</v>
      </c>
      <c r="AN1454" t="n">
        <v>-715</v>
      </c>
      <c r="AO1454" t="n">
        <v>-128</v>
      </c>
      <c r="AP1454" t="n">
        <v>-48</v>
      </c>
      <c r="AQ1454" t="n">
        <v>-99</v>
      </c>
      <c r="AR1454" t="n">
        <v>-280</v>
      </c>
      <c r="AS1454" t="n">
        <v>-555</v>
      </c>
      <c r="AT1454" t="n">
        <v>-206</v>
      </c>
    </row>
    <row r="1455">
      <c r="A1455" t="inlineStr">
        <is>
          <t>Operating funds from operations</t>
        </is>
      </c>
      <c r="C1455" t="inlineStr">
        <is>
          <t>Million</t>
        </is>
      </c>
      <c r="D1455" t="inlineStr">
        <is>
          <t>QQQQ</t>
        </is>
      </c>
      <c r="E1455" t="inlineStr">
        <is>
          <t>Yes</t>
        </is>
      </c>
      <c r="AQ1455" t="n">
        <v>1216</v>
      </c>
      <c r="AR1455" t="n">
        <v>1135</v>
      </c>
      <c r="AS1455" t="n">
        <v>4618</v>
      </c>
    </row>
    <row r="1456">
      <c r="A1456" t="inlineStr">
        <is>
          <t>Operating funds from operations-c</t>
        </is>
      </c>
      <c r="AQ1456">
        <f>SUM(AQ1453:AQ1454,AQ1449)</f>
        <v/>
      </c>
      <c r="AR1456">
        <f>SUM(AR1453:AR1454,AR1449)</f>
        <v/>
      </c>
      <c r="AS1456">
        <f>SUM(AS1453:AS1454,AS1449)</f>
        <v/>
      </c>
    </row>
    <row r="1457">
      <c r="A1457" t="inlineStr">
        <is>
          <t>Sum check</t>
        </is>
      </c>
      <c r="AQ1457">
        <f>AQ1455-AQ1456</f>
        <v/>
      </c>
      <c r="AR1457">
        <f>AR1455-AR1456</f>
        <v/>
      </c>
      <c r="AS1457">
        <f>AS1455-AS1456</f>
        <v/>
      </c>
    </row>
    <row r="1459">
      <c r="A1459" t="inlineStr">
        <is>
          <t>Less: Net invested capital FFO</t>
        </is>
      </c>
      <c r="C1459" t="inlineStr">
        <is>
          <t>Million</t>
        </is>
      </c>
      <c r="D1459" t="inlineStr">
        <is>
          <t>QQQQ</t>
        </is>
      </c>
      <c r="E1459" t="inlineStr">
        <is>
          <t>Yes</t>
        </is>
      </c>
      <c r="T1459" t="n">
        <v>-1524</v>
      </c>
      <c r="U1459" t="n">
        <v>-334</v>
      </c>
      <c r="V1459" t="n">
        <v>-417</v>
      </c>
      <c r="W1459" t="n">
        <v>-364</v>
      </c>
      <c r="Y1459" t="n">
        <v>-1568</v>
      </c>
      <c r="Z1459" t="n">
        <v>-505</v>
      </c>
      <c r="AA1459" t="n">
        <v>-405</v>
      </c>
      <c r="AB1459" t="n">
        <v>-356</v>
      </c>
      <c r="AD1459" t="n">
        <v>-1710</v>
      </c>
      <c r="AE1459" t="n">
        <v>-397</v>
      </c>
      <c r="AF1459" t="n">
        <v>-333</v>
      </c>
      <c r="AG1459" t="n">
        <v>-478</v>
      </c>
      <c r="AI1459" t="n">
        <v>-1852</v>
      </c>
      <c r="AJ1459" t="n">
        <v>-364</v>
      </c>
      <c r="AK1459" t="n">
        <v>-330</v>
      </c>
      <c r="AL1459" t="n">
        <v>-483</v>
      </c>
      <c r="AM1459" t="n">
        <v>-685</v>
      </c>
      <c r="AN1459" t="n">
        <v>-1862</v>
      </c>
      <c r="AO1459" t="n">
        <v>-612</v>
      </c>
      <c r="AP1459" t="n">
        <v>-629</v>
      </c>
      <c r="AQ1459" t="n">
        <v>-685</v>
      </c>
      <c r="AR1459" t="n">
        <v>-624</v>
      </c>
      <c r="AS1459" t="n">
        <v>-2655</v>
      </c>
    </row>
    <row r="1460">
      <c r="A1460" t="inlineStr">
        <is>
          <t>Less:Asset management business FFO</t>
        </is>
      </c>
      <c r="C1460" t="inlineStr">
        <is>
          <t>Million</t>
        </is>
      </c>
      <c r="D1460" t="inlineStr">
        <is>
          <t>QQQQ</t>
        </is>
      </c>
      <c r="E1460" t="inlineStr">
        <is>
          <t>Yes</t>
        </is>
      </c>
      <c r="AR1460" t="n">
        <v>-511</v>
      </c>
      <c r="AS1460" t="n">
        <v>-1963</v>
      </c>
      <c r="AT1460" t="n">
        <v>-427</v>
      </c>
    </row>
    <row r="1461">
      <c r="A1461" t="inlineStr">
        <is>
          <t xml:space="preserve">Less: FFO from operating businesses </t>
        </is>
      </c>
      <c r="C1461" t="inlineStr">
        <is>
          <t>Million</t>
        </is>
      </c>
      <c r="D1461" t="inlineStr">
        <is>
          <t>QQQQ</t>
        </is>
      </c>
      <c r="E1461" t="inlineStr">
        <is>
          <t>Yes</t>
        </is>
      </c>
      <c r="AT1461" t="n">
        <v>-355</v>
      </c>
    </row>
    <row r="1462">
      <c r="A1462" t="inlineStr">
        <is>
          <t xml:space="preserve">Less: FFO from corporate costs and other </t>
        </is>
      </c>
      <c r="C1462" t="inlineStr">
        <is>
          <t>Million</t>
        </is>
      </c>
      <c r="D1462" t="inlineStr">
        <is>
          <t>QQQQ</t>
        </is>
      </c>
      <c r="E1462" t="inlineStr">
        <is>
          <t>Yes</t>
        </is>
      </c>
      <c r="AT1462" t="n">
        <v>165</v>
      </c>
    </row>
    <row r="1463">
      <c r="A1463" t="inlineStr">
        <is>
          <t>Corporate activities</t>
        </is>
      </c>
      <c r="C1463" t="inlineStr">
        <is>
          <t>Million</t>
        </is>
      </c>
      <c r="D1463" t="inlineStr">
        <is>
          <t>QQQQ</t>
        </is>
      </c>
      <c r="E1463" t="inlineStr">
        <is>
          <t>Yes</t>
        </is>
      </c>
      <c r="T1463" t="n">
        <v>-300</v>
      </c>
      <c r="U1463" t="n">
        <v>-115</v>
      </c>
      <c r="V1463" t="n">
        <v>-122</v>
      </c>
      <c r="W1463" t="n">
        <v>-110</v>
      </c>
      <c r="Y1463" t="n">
        <v>-486</v>
      </c>
      <c r="Z1463" t="n">
        <v>-124</v>
      </c>
      <c r="AA1463" t="n">
        <v>-122</v>
      </c>
      <c r="AB1463" t="n">
        <v>-96</v>
      </c>
      <c r="AD1463" t="n">
        <v>-483</v>
      </c>
      <c r="AE1463" t="n">
        <v>-126</v>
      </c>
      <c r="AF1463" t="n">
        <v>-134</v>
      </c>
      <c r="AG1463" t="n">
        <v>-135</v>
      </c>
      <c r="AI1463" t="n">
        <v>-539</v>
      </c>
      <c r="AJ1463" t="n">
        <v>-152</v>
      </c>
      <c r="AK1463" t="n">
        <v>-144</v>
      </c>
      <c r="AL1463" t="n">
        <v>-144</v>
      </c>
      <c r="AM1463" t="n">
        <v>-152</v>
      </c>
      <c r="AN1463" t="n">
        <v>-592</v>
      </c>
      <c r="AO1463" t="n">
        <v>-173</v>
      </c>
      <c r="AP1463" t="n">
        <v>-174</v>
      </c>
      <c r="AQ1463" t="n">
        <v>-173</v>
      </c>
      <c r="AR1463" t="n">
        <v>-163</v>
      </c>
      <c r="AS1463" t="n">
        <v>-595</v>
      </c>
    </row>
    <row r="1464">
      <c r="A1464" t="inlineStr">
        <is>
          <t>Other wholly owned investment</t>
        </is>
      </c>
      <c r="C1464" t="inlineStr">
        <is>
          <t>Million</t>
        </is>
      </c>
      <c r="D1464" t="inlineStr">
        <is>
          <t>QQQQ</t>
        </is>
      </c>
      <c r="E1464" t="inlineStr">
        <is>
          <t>Yes</t>
        </is>
      </c>
      <c r="T1464" t="n">
        <v>23</v>
      </c>
      <c r="U1464" t="n">
        <v>-38</v>
      </c>
      <c r="V1464" t="n">
        <v>7</v>
      </c>
      <c r="W1464" t="n">
        <v>18</v>
      </c>
      <c r="Y1464" t="n">
        <v>41</v>
      </c>
      <c r="Z1464" t="n">
        <v>-39</v>
      </c>
      <c r="AA1464" t="n">
        <v>-30</v>
      </c>
      <c r="AB1464" t="n">
        <v>1</v>
      </c>
      <c r="AD1464" t="n">
        <v>-36</v>
      </c>
      <c r="AE1464" t="n">
        <v>-46</v>
      </c>
      <c r="AF1464" t="n">
        <v>-35</v>
      </c>
      <c r="AG1464" t="n">
        <v>46</v>
      </c>
      <c r="AI1464" t="n">
        <v>16</v>
      </c>
      <c r="AJ1464" t="n">
        <v>12</v>
      </c>
    </row>
    <row r="1465">
      <c r="A1465" t="inlineStr">
        <is>
          <t>Insurance solutions operating earnings</t>
        </is>
      </c>
      <c r="C1465" t="inlineStr">
        <is>
          <t>Million</t>
        </is>
      </c>
      <c r="D1465" t="inlineStr">
        <is>
          <t>QQQQ</t>
        </is>
      </c>
      <c r="AP1465" t="n">
        <v>46</v>
      </c>
      <c r="AQ1465" t="n">
        <v>159</v>
      </c>
      <c r="AR1465" t="n">
        <v>170</v>
      </c>
      <c r="AS1465" t="n">
        <v>388</v>
      </c>
    </row>
    <row r="1466">
      <c r="A1466" t="inlineStr">
        <is>
          <t>Distributions from investments</t>
        </is>
      </c>
      <c r="C1466" t="inlineStr">
        <is>
          <t>Million</t>
        </is>
      </c>
      <c r="D1466" t="inlineStr">
        <is>
          <t>QQQQ</t>
        </is>
      </c>
      <c r="E1466" t="inlineStr">
        <is>
          <t>Yes</t>
        </is>
      </c>
      <c r="T1466" t="n">
        <v>1351</v>
      </c>
      <c r="U1466" t="n">
        <v>390</v>
      </c>
      <c r="V1466" t="n">
        <v>362</v>
      </c>
      <c r="W1466" t="n">
        <v>506</v>
      </c>
      <c r="Y1466" t="n">
        <v>1698</v>
      </c>
      <c r="Z1466" t="n">
        <v>383</v>
      </c>
      <c r="AA1466" t="n">
        <v>389</v>
      </c>
      <c r="AB1466" t="n">
        <v>420</v>
      </c>
      <c r="AD1466" t="n">
        <v>1598</v>
      </c>
      <c r="AE1466" t="n">
        <v>562</v>
      </c>
      <c r="AF1466" t="n">
        <v>443</v>
      </c>
      <c r="AG1466" t="n">
        <v>459</v>
      </c>
      <c r="AI1466" t="n">
        <v>1929</v>
      </c>
      <c r="AJ1466" t="n">
        <v>454</v>
      </c>
      <c r="AK1466" t="n">
        <v>477</v>
      </c>
      <c r="AL1466" t="n">
        <v>572</v>
      </c>
      <c r="AM1466" t="n">
        <v>660</v>
      </c>
      <c r="AN1466" t="n">
        <v>2198</v>
      </c>
      <c r="AO1466" t="n">
        <v>622</v>
      </c>
      <c r="AP1466" t="n">
        <v>612</v>
      </c>
      <c r="AQ1466" t="n">
        <v>696</v>
      </c>
      <c r="AR1466" t="n">
        <v>624</v>
      </c>
      <c r="AS1466" t="n">
        <v>2558</v>
      </c>
    </row>
    <row r="1467">
      <c r="A1467" t="inlineStr">
        <is>
          <t>Distributions from asset management business</t>
        </is>
      </c>
      <c r="C1467" t="inlineStr">
        <is>
          <t>Million</t>
        </is>
      </c>
      <c r="D1467" t="inlineStr">
        <is>
          <t>QQQQ</t>
        </is>
      </c>
      <c r="E1467" t="inlineStr">
        <is>
          <t>Yes</t>
        </is>
      </c>
      <c r="AR1467" t="n">
        <v>534</v>
      </c>
      <c r="AS1467" t="n">
        <v>2061</v>
      </c>
      <c r="AT1467" t="n">
        <v>678</v>
      </c>
    </row>
    <row r="1468">
      <c r="A1468" t="inlineStr">
        <is>
          <t xml:space="preserve">Distributions from operating businesses </t>
        </is>
      </c>
      <c r="C1468" t="inlineStr">
        <is>
          <t>Million</t>
        </is>
      </c>
      <c r="D1468" t="inlineStr">
        <is>
          <t>QQQQ</t>
        </is>
      </c>
      <c r="E1468" t="inlineStr">
        <is>
          <t>Yes</t>
        </is>
      </c>
      <c r="AT1468" t="n">
        <v>304</v>
      </c>
    </row>
    <row r="1469">
      <c r="A1469" t="inlineStr">
        <is>
          <t xml:space="preserve">Corporate costs and other </t>
        </is>
      </c>
      <c r="C1469" t="inlineStr">
        <is>
          <t>Million</t>
        </is>
      </c>
      <c r="D1469" t="inlineStr">
        <is>
          <t>QQQQ</t>
        </is>
      </c>
      <c r="E1469" t="inlineStr">
        <is>
          <t>Yes</t>
        </is>
      </c>
      <c r="AT1469" t="n">
        <v>-182</v>
      </c>
    </row>
    <row r="1470">
      <c r="A1470" t="inlineStr">
        <is>
          <t>Our share of Oaktree's fee-related earnings</t>
        </is>
      </c>
      <c r="C1470" t="inlineStr">
        <is>
          <t>Million</t>
        </is>
      </c>
      <c r="D1470" t="inlineStr">
        <is>
          <t>QQQQ</t>
        </is>
      </c>
      <c r="E1470" t="inlineStr">
        <is>
          <t>Yes</t>
        </is>
      </c>
      <c r="Z1470" t="n">
        <v>0</v>
      </c>
      <c r="AA1470" t="n">
        <v>0</v>
      </c>
      <c r="AB1470" t="n">
        <v>0</v>
      </c>
      <c r="AD1470" t="n">
        <v>-32</v>
      </c>
      <c r="AE1470" t="n">
        <v>-35</v>
      </c>
      <c r="AF1470" t="n">
        <v>-45</v>
      </c>
      <c r="AG1470" t="n">
        <v>-49</v>
      </c>
      <c r="AI1470" t="n">
        <v>-186</v>
      </c>
      <c r="AJ1470" t="n">
        <v>-54</v>
      </c>
    </row>
    <row r="1471">
      <c r="A1471" t="inlineStr">
        <is>
          <t>Our share of Oaktree's distributable earnings, excluding realized carried interest</t>
        </is>
      </c>
      <c r="C1471" t="inlineStr">
        <is>
          <t>Million</t>
        </is>
      </c>
      <c r="D1471" t="inlineStr">
        <is>
          <t>QQQQ</t>
        </is>
      </c>
      <c r="E1471" t="inlineStr">
        <is>
          <t>Yes</t>
        </is>
      </c>
      <c r="AJ1471" t="n">
        <v>76</v>
      </c>
    </row>
    <row r="1472">
      <c r="A1472" t="inlineStr">
        <is>
          <t>Our share of Oaktree's distributable earnings</t>
        </is>
      </c>
      <c r="C1472" t="inlineStr">
        <is>
          <t>Million</t>
        </is>
      </c>
      <c r="D1472" t="inlineStr">
        <is>
          <t>QQQQ</t>
        </is>
      </c>
      <c r="E1472" t="inlineStr">
        <is>
          <t>Yes</t>
        </is>
      </c>
      <c r="Z1472" t="n">
        <v>0</v>
      </c>
      <c r="AA1472" t="n">
        <v>0</v>
      </c>
      <c r="AB1472" t="n">
        <v>0</v>
      </c>
      <c r="AD1472" t="n">
        <v>42</v>
      </c>
      <c r="AE1472" t="n">
        <v>55</v>
      </c>
      <c r="AF1472" t="n">
        <v>58</v>
      </c>
      <c r="AG1472" t="n">
        <v>41</v>
      </c>
      <c r="AI1472" t="n">
        <v>259</v>
      </c>
    </row>
    <row r="1473">
      <c r="A1473" t="inlineStr">
        <is>
          <t>Equity based compensation</t>
        </is>
      </c>
      <c r="C1473" t="inlineStr">
        <is>
          <t>Million</t>
        </is>
      </c>
      <c r="D1473" t="inlineStr">
        <is>
          <t>QQQQ</t>
        </is>
      </c>
      <c r="E1473" t="inlineStr">
        <is>
          <t>Yes</t>
        </is>
      </c>
      <c r="AD1473" t="n">
        <v>87</v>
      </c>
      <c r="AE1473" t="n">
        <v>25</v>
      </c>
      <c r="AF1473" t="n">
        <v>21</v>
      </c>
      <c r="AG1473" t="n">
        <v>23</v>
      </c>
      <c r="AI1473" t="n">
        <v>94</v>
      </c>
      <c r="AJ1473" t="n">
        <v>29</v>
      </c>
      <c r="AK1473" t="n">
        <v>27</v>
      </c>
      <c r="AL1473" t="n">
        <v>33</v>
      </c>
      <c r="AM1473" t="n">
        <v>30</v>
      </c>
      <c r="AN1473" t="n">
        <v>119</v>
      </c>
      <c r="AO1473" t="n">
        <v>37</v>
      </c>
      <c r="AP1473" t="n">
        <v>39</v>
      </c>
      <c r="AQ1473" t="n">
        <v>43</v>
      </c>
      <c r="AR1473" t="n">
        <v>18</v>
      </c>
      <c r="AS1473" t="n">
        <v>62</v>
      </c>
    </row>
    <row r="1474">
      <c r="A1474" t="inlineStr">
        <is>
          <t>Preferred share dividends</t>
        </is>
      </c>
      <c r="C1474" t="inlineStr">
        <is>
          <t>Million</t>
        </is>
      </c>
      <c r="D1474" t="inlineStr">
        <is>
          <t>QQQQ</t>
        </is>
      </c>
      <c r="E1474" t="inlineStr">
        <is>
          <t>Yes</t>
        </is>
      </c>
      <c r="T1474" t="n">
        <v>-145</v>
      </c>
      <c r="U1474" t="n">
        <v>-38</v>
      </c>
      <c r="V1474" t="n">
        <v>-38</v>
      </c>
      <c r="W1474" t="n">
        <v>-38</v>
      </c>
      <c r="Y1474" t="n">
        <v>-151</v>
      </c>
      <c r="Z1474" t="n">
        <v>-37</v>
      </c>
      <c r="AA1474" t="n">
        <v>-38</v>
      </c>
      <c r="AB1474" t="n">
        <v>-38</v>
      </c>
      <c r="AD1474" t="n">
        <v>-152</v>
      </c>
      <c r="AE1474" t="n">
        <v>-35</v>
      </c>
      <c r="AF1474" t="n">
        <v>-36</v>
      </c>
      <c r="AG1474" t="n">
        <v>-34</v>
      </c>
      <c r="AI1474" t="n">
        <v>-142</v>
      </c>
      <c r="AJ1474" t="n">
        <v>-39</v>
      </c>
      <c r="AK1474" t="n">
        <v>-41</v>
      </c>
      <c r="AL1474" t="n">
        <v>-39</v>
      </c>
      <c r="AM1474" t="n">
        <v>-38</v>
      </c>
      <c r="AN1474" t="n">
        <v>-157</v>
      </c>
      <c r="AO1474" t="n">
        <v>-40</v>
      </c>
      <c r="AP1474" t="n">
        <v>-39</v>
      </c>
      <c r="AQ1474" t="n">
        <v>-40</v>
      </c>
      <c r="AR1474" t="n">
        <v>-41</v>
      </c>
      <c r="AS1474" t="n">
        <v>-160</v>
      </c>
    </row>
    <row r="1475">
      <c r="A1475" t="inlineStr">
        <is>
          <t>Distributable earnings before realizations</t>
        </is>
      </c>
      <c r="C1475" t="inlineStr">
        <is>
          <t>Million</t>
        </is>
      </c>
      <c r="D1475" t="inlineStr">
        <is>
          <t>QQQQ</t>
        </is>
      </c>
      <c r="E1475" t="inlineStr">
        <is>
          <t>Yes</t>
        </is>
      </c>
      <c r="T1475" t="n">
        <v>1825</v>
      </c>
      <c r="U1475" t="n">
        <v>542</v>
      </c>
      <c r="V1475" t="n">
        <v>448</v>
      </c>
      <c r="W1475" t="n">
        <v>696</v>
      </c>
      <c r="Y1475" t="n">
        <v>2231</v>
      </c>
      <c r="Z1475" t="n">
        <v>421</v>
      </c>
      <c r="AA1475" t="n">
        <v>462</v>
      </c>
      <c r="AB1475" t="n">
        <v>593</v>
      </c>
      <c r="AD1475" t="n">
        <v>2225</v>
      </c>
      <c r="AE1475" t="n">
        <v>729</v>
      </c>
      <c r="AF1475" t="n">
        <v>596</v>
      </c>
      <c r="AG1475" t="n">
        <v>723</v>
      </c>
      <c r="AI1475" t="n">
        <v>2859</v>
      </c>
      <c r="AJ1475" t="n">
        <v>739</v>
      </c>
      <c r="AK1475" t="n">
        <v>802</v>
      </c>
      <c r="AL1475" t="n">
        <v>873</v>
      </c>
      <c r="AM1475" t="n">
        <v>1052</v>
      </c>
      <c r="AN1475" t="n">
        <v>3467</v>
      </c>
      <c r="AO1475" t="n">
        <v>947</v>
      </c>
      <c r="AP1475" t="n">
        <v>1009</v>
      </c>
      <c r="AQ1475" t="n">
        <v>1216</v>
      </c>
      <c r="AR1475" t="n">
        <v>1142</v>
      </c>
      <c r="AS1475" t="n">
        <v>4314</v>
      </c>
      <c r="AT1475" t="n">
        <v>945</v>
      </c>
    </row>
    <row r="1476">
      <c r="A1476" t="inlineStr">
        <is>
          <t>Distributable earnings before realizations-c</t>
        </is>
      </c>
      <c r="T1476">
        <f>SUM(T1459:T1474,T1453:T1454,T1441,T1443:T1448)</f>
        <v/>
      </c>
      <c r="U1476">
        <f>SUM(U1459:U1474,U1453:U1454,U1441,U1443:U1448)</f>
        <v/>
      </c>
      <c r="V1476">
        <f>SUM(V1459:V1474,V1453:V1454,V1441,V1443:V1448)</f>
        <v/>
      </c>
      <c r="W1476">
        <f>SUM(W1459:W1474,W1453:W1454,W1441,W1443:W1448)</f>
        <v/>
      </c>
      <c r="Y1476">
        <f>SUM(Y1459:Y1474,Y1453:Y1454,Y1441,Y1443:Y1448)</f>
        <v/>
      </c>
      <c r="Z1476">
        <f>SUM(Z1459:Z1474,Z1453:Z1454,Z1441,Z1443:Z1448)</f>
        <v/>
      </c>
      <c r="AA1476">
        <f>SUM(AA1459:AA1474,AA1453:AA1454,AA1441,AA1443:AA1448)</f>
        <v/>
      </c>
      <c r="AB1476">
        <f>SUM(AB1459:AB1474,AB1453:AB1454,AB1441,AB1443:AB1448)</f>
        <v/>
      </c>
      <c r="AD1476">
        <f>SUM(AD1459:AD1474,AD1453:AD1454,AD1441,AD1443:AD1448)</f>
        <v/>
      </c>
      <c r="AE1476">
        <f>SUM(AE1459:AE1474,AE1453:AE1454,AE1441,AE1443:AE1448)</f>
        <v/>
      </c>
      <c r="AF1476">
        <f>SUM(AF1459:AF1474,AF1453:AF1454,AF1441,AF1443:AF1448)</f>
        <v/>
      </c>
      <c r="AG1476">
        <f>SUM(AG1459:AG1474,AG1453:AG1454,AG1441,AG1443:AG1448)</f>
        <v/>
      </c>
      <c r="AI1476">
        <f>SUM(AI1459:AI1474,AI1453:AI1454,AI1441,AI1443:AI1448)</f>
        <v/>
      </c>
      <c r="AJ1476">
        <f>SUM(AJ1459:AJ1474,AJ1453:AJ1454,AJ1441,AJ1443:AJ1448)</f>
        <v/>
      </c>
      <c r="AK1476">
        <f>SUM(AK1459:AK1474,AK1453:AK1454,AK1441,AK1443:AK1448)</f>
        <v/>
      </c>
      <c r="AL1476">
        <f>SUM(AL1459:AL1474,AL1453:AL1454,AL1441,AL1443:AL1448)</f>
        <v/>
      </c>
      <c r="AM1476">
        <f>SUM(AM1459:AM1474,AM1453:AM1454,AM1441,AM1443:AM1448)</f>
        <v/>
      </c>
      <c r="AN1476">
        <f>SUM(AN1459:AN1474,AN1453:AN1454,AN1441,AN1443:AN1448)</f>
        <v/>
      </c>
      <c r="AO1476">
        <f>SUM(AO1459:AO1474,AO1453:AO1454,AO1441,AO1443:AO1448)</f>
        <v/>
      </c>
      <c r="AP1476">
        <f>SUM(AP1459:AP1474,AP1453:AP1454,AP1441,AP1443:AP1448)</f>
        <v/>
      </c>
      <c r="AQ1476">
        <f>SUM(AQ1459:AQ1474,AQ1453:AQ1454,AQ1441,AQ1443:AQ1448)</f>
        <v/>
      </c>
      <c r="AR1476">
        <f>SUM(AR1459:AR1474,AR1453:AR1454,AR1441,AR1443:AR1448)</f>
        <v/>
      </c>
      <c r="AS1476">
        <f>SUM(AS1459:AS1474,AS1453:AS1454,AS1441,AS1443:AS1448)</f>
        <v/>
      </c>
      <c r="AT1476">
        <f>SUM(AT1459:AT1474,AT1453:AT1454,AT1441,AT1443:AT1448)</f>
        <v/>
      </c>
    </row>
    <row r="1477">
      <c r="A1477" t="inlineStr">
        <is>
          <t>Sum check</t>
        </is>
      </c>
      <c r="T1477">
        <f>T1475-T1476</f>
        <v/>
      </c>
      <c r="U1477">
        <f>U1475-U1476</f>
        <v/>
      </c>
      <c r="V1477">
        <f>V1475-V1476</f>
        <v/>
      </c>
      <c r="W1477">
        <f>W1475-W1476</f>
        <v/>
      </c>
      <c r="Y1477">
        <f>Y1475-Y1476</f>
        <v/>
      </c>
      <c r="Z1477">
        <f>Z1475-Z1476</f>
        <v/>
      </c>
      <c r="AA1477">
        <f>AA1475-AA1476</f>
        <v/>
      </c>
      <c r="AB1477">
        <f>AB1475-AB1476</f>
        <v/>
      </c>
      <c r="AD1477">
        <f>AD1475-AD1476</f>
        <v/>
      </c>
      <c r="AE1477">
        <f>AE1475-AE1476</f>
        <v/>
      </c>
      <c r="AF1477">
        <f>AF1475-AF1476</f>
        <v/>
      </c>
      <c r="AG1477">
        <f>AG1475-AG1476</f>
        <v/>
      </c>
      <c r="AI1477">
        <f>AI1475-AI1476</f>
        <v/>
      </c>
      <c r="AJ1477">
        <f>AJ1475-AJ1476</f>
        <v/>
      </c>
      <c r="AK1477">
        <f>AK1475-AK1476</f>
        <v/>
      </c>
      <c r="AL1477">
        <f>AL1475-AL1476</f>
        <v/>
      </c>
      <c r="AM1477">
        <f>AM1475-AM1476</f>
        <v/>
      </c>
      <c r="AN1477">
        <f>AN1475-AN1476</f>
        <v/>
      </c>
      <c r="AO1477">
        <f>AO1475-AO1476</f>
        <v/>
      </c>
      <c r="AP1477">
        <f>AP1475-AP1476</f>
        <v/>
      </c>
      <c r="AQ1477">
        <f>AQ1475-AQ1476</f>
        <v/>
      </c>
      <c r="AR1477">
        <f>AR1475-AR1476</f>
        <v/>
      </c>
      <c r="AS1477">
        <f>AS1475-AS1476</f>
        <v/>
      </c>
      <c r="AT1477">
        <f>AT1475-AT1476</f>
        <v/>
      </c>
    </row>
    <row r="1479">
      <c r="A1479" s="2" t="inlineStr">
        <is>
          <t>Realized carried interest, net</t>
        </is>
      </c>
      <c r="B1479" s="2" t="n"/>
      <c r="C1479" s="2" t="inlineStr">
        <is>
          <t>Million</t>
        </is>
      </c>
      <c r="D1479" s="2" t="inlineStr">
        <is>
          <t>QQQQ</t>
        </is>
      </c>
      <c r="E1479" s="2" t="inlineStr">
        <is>
          <t>Yes</t>
        </is>
      </c>
      <c r="F1479" s="2" t="n"/>
      <c r="G1479" s="2" t="n"/>
      <c r="H1479" s="2" t="n"/>
      <c r="I1479" s="2" t="n"/>
      <c r="J1479" s="2" t="n"/>
      <c r="K1479" s="2" t="n"/>
      <c r="L1479" s="2" t="n"/>
      <c r="M1479" s="2" t="n"/>
      <c r="N1479" s="2" t="n"/>
      <c r="O1479" s="2" t="n"/>
      <c r="P1479" s="2" t="n"/>
      <c r="Q1479" s="2" t="n"/>
      <c r="R1479" s="2" t="n"/>
      <c r="S1479" s="2" t="n"/>
      <c r="T1479" s="2" t="n">
        <v>74</v>
      </c>
      <c r="U1479" s="2" t="n">
        <v>20</v>
      </c>
      <c r="V1479" s="2" t="n">
        <v>2</v>
      </c>
      <c r="W1479" s="2" t="n"/>
      <c r="X1479" s="2" t="n"/>
      <c r="Y1479" s="2" t="n">
        <v>188</v>
      </c>
      <c r="Z1479" s="2" t="n">
        <v>85</v>
      </c>
      <c r="AA1479" s="2" t="n">
        <v>137</v>
      </c>
      <c r="AB1479" s="2" t="n">
        <v>39</v>
      </c>
      <c r="AC1479" s="2" t="n"/>
      <c r="AD1479" s="2" t="n"/>
      <c r="AE1479" s="2" t="n"/>
      <c r="AF1479" s="2" t="n"/>
      <c r="AG1479" s="2" t="n"/>
      <c r="AH1479" s="2" t="n"/>
      <c r="AI1479" s="2" t="n"/>
      <c r="AJ1479" s="2" t="n">
        <v>223</v>
      </c>
      <c r="AK1479" s="2" t="n">
        <v>205</v>
      </c>
      <c r="AL1479" s="2" t="n">
        <v>146</v>
      </c>
      <c r="AM1479" s="2" t="n">
        <v>141</v>
      </c>
      <c r="AN1479" s="2" t="n">
        <v>715</v>
      </c>
      <c r="AO1479" s="2" t="n">
        <v>128</v>
      </c>
      <c r="AP1479" s="2" t="n">
        <v>48</v>
      </c>
      <c r="AQ1479" s="2" t="n">
        <v>99</v>
      </c>
      <c r="AR1479" s="2" t="n">
        <v>280</v>
      </c>
      <c r="AS1479" s="2" t="n">
        <v>555</v>
      </c>
      <c r="AT1479" s="2" t="n">
        <v>206</v>
      </c>
    </row>
    <row r="1480">
      <c r="A1480" t="inlineStr">
        <is>
          <t>Disposition gains from principal investments</t>
        </is>
      </c>
      <c r="C1480" t="inlineStr">
        <is>
          <t>Million</t>
        </is>
      </c>
      <c r="D1480" t="inlineStr">
        <is>
          <t>QQQQ</t>
        </is>
      </c>
      <c r="E1480" t="inlineStr">
        <is>
          <t>Yes</t>
        </is>
      </c>
      <c r="AJ1480" t="n">
        <v>1544</v>
      </c>
      <c r="AK1480" t="n">
        <v>225</v>
      </c>
      <c r="AL1480" t="n">
        <v>223</v>
      </c>
      <c r="AM1480" t="n">
        <v>108</v>
      </c>
      <c r="AN1480" t="n">
        <v>2100</v>
      </c>
      <c r="AO1480" t="n">
        <v>107</v>
      </c>
      <c r="AP1480" t="n">
        <v>129</v>
      </c>
      <c r="AQ1480" t="n">
        <v>48</v>
      </c>
      <c r="AR1480" t="n">
        <v>76</v>
      </c>
      <c r="AS1480" t="n">
        <v>360</v>
      </c>
      <c r="AT1480" t="n">
        <v>6</v>
      </c>
    </row>
    <row r="1481">
      <c r="A1481" s="2" t="inlineStr">
        <is>
          <t>Realized carried interest, net, excluding Oaktree</t>
        </is>
      </c>
      <c r="B1481" s="2" t="n"/>
      <c r="C1481" s="2" t="inlineStr">
        <is>
          <t>Million</t>
        </is>
      </c>
      <c r="D1481" s="2" t="inlineStr">
        <is>
          <t>QQQQ</t>
        </is>
      </c>
      <c r="E1481" s="2" t="inlineStr">
        <is>
          <t>Yes</t>
        </is>
      </c>
      <c r="F1481" s="2" t="n"/>
      <c r="G1481" s="2" t="n"/>
      <c r="H1481" s="2" t="n"/>
      <c r="I1481" s="2" t="n"/>
      <c r="J1481" s="2" t="n"/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>
        <v>386</v>
      </c>
      <c r="AE1481" s="2" t="n">
        <v>30</v>
      </c>
      <c r="AF1481" s="2" t="n">
        <v>9</v>
      </c>
      <c r="AG1481" s="2" t="n">
        <v>24</v>
      </c>
      <c r="AH1481" s="2" t="n"/>
      <c r="AI1481" s="2" t="n">
        <v>244</v>
      </c>
      <c r="AJ1481" s="2" t="n"/>
      <c r="AK1481" s="2" t="n"/>
      <c r="AL1481" s="2" t="n"/>
      <c r="AM1481" s="2" t="n"/>
      <c r="AN1481" s="2" t="n"/>
      <c r="AO1481" s="2" t="n"/>
      <c r="AP1481" s="2" t="n"/>
      <c r="AQ1481" s="2" t="n"/>
      <c r="AR1481" s="2" t="n"/>
      <c r="AS1481" s="2" t="n"/>
      <c r="AT1481" s="2" t="n"/>
    </row>
    <row r="1482">
      <c r="A1482" t="inlineStr">
        <is>
          <t>Distributable earnings</t>
        </is>
      </c>
      <c r="C1482" t="inlineStr">
        <is>
          <t>Million</t>
        </is>
      </c>
      <c r="D1482" t="inlineStr">
        <is>
          <t>QQQQ</t>
        </is>
      </c>
      <c r="E1482" t="inlineStr">
        <is>
          <t>Yes</t>
        </is>
      </c>
      <c r="T1482" t="n">
        <v>1899</v>
      </c>
      <c r="U1482" t="n">
        <v>562</v>
      </c>
      <c r="V1482" t="n">
        <v>450</v>
      </c>
      <c r="W1482" t="n">
        <v>696</v>
      </c>
      <c r="Y1482" t="n">
        <v>2419</v>
      </c>
      <c r="Z1482" t="n">
        <v>506</v>
      </c>
      <c r="AA1482" t="n">
        <v>599</v>
      </c>
      <c r="AB1482" t="n">
        <v>632</v>
      </c>
      <c r="AD1482" t="n">
        <v>2611</v>
      </c>
      <c r="AE1482" t="n">
        <v>759</v>
      </c>
      <c r="AF1482" t="n">
        <v>605</v>
      </c>
      <c r="AG1482" t="n">
        <v>747</v>
      </c>
      <c r="AI1482" t="n">
        <v>3103</v>
      </c>
      <c r="AJ1482" t="n">
        <v>2506</v>
      </c>
      <c r="AK1482" t="n">
        <v>1232</v>
      </c>
      <c r="AL1482" t="n">
        <v>1242</v>
      </c>
      <c r="AM1482" t="n">
        <v>1301</v>
      </c>
      <c r="AN1482" t="n">
        <v>6282</v>
      </c>
      <c r="AO1482" t="n">
        <v>1182</v>
      </c>
      <c r="AP1482" t="n">
        <v>1186</v>
      </c>
      <c r="AQ1482" t="n">
        <v>1363</v>
      </c>
      <c r="AR1482" t="n">
        <v>1498</v>
      </c>
      <c r="AS1482" t="n">
        <v>5229</v>
      </c>
      <c r="AT1482" t="n">
        <v>1157</v>
      </c>
    </row>
    <row r="1483">
      <c r="A1483" t="inlineStr">
        <is>
          <t>Distributable earnings-c</t>
        </is>
      </c>
      <c r="T1483">
        <f>SUM(T1479:T1481,T1475)</f>
        <v/>
      </c>
      <c r="U1483">
        <f>SUM(U1479:U1481,U1475)</f>
        <v/>
      </c>
      <c r="V1483">
        <f>SUM(V1479:V1481,V1475)</f>
        <v/>
      </c>
      <c r="W1483">
        <f>SUM(W1479:W1481,W1475)</f>
        <v/>
      </c>
      <c r="Y1483">
        <f>SUM(Y1479:Y1481,Y1475)</f>
        <v/>
      </c>
      <c r="Z1483">
        <f>SUM(Z1479:Z1481,Z1475)</f>
        <v/>
      </c>
      <c r="AA1483">
        <f>SUM(AA1479:AA1481,AA1475)</f>
        <v/>
      </c>
      <c r="AB1483">
        <f>SUM(AB1479:AB1481,AB1475)</f>
        <v/>
      </c>
      <c r="AD1483">
        <f>SUM(AD1479:AD1481,AD1475)</f>
        <v/>
      </c>
      <c r="AE1483">
        <f>SUM(AE1479:AE1481,AE1475)</f>
        <v/>
      </c>
      <c r="AF1483">
        <f>SUM(AF1479:AF1481,AF1475)</f>
        <v/>
      </c>
      <c r="AG1483">
        <f>SUM(AG1479:AG1481,AG1475)</f>
        <v/>
      </c>
      <c r="AI1483">
        <f>SUM(AI1479:AI1481,AI1475)</f>
        <v/>
      </c>
      <c r="AJ1483">
        <f>SUM(AJ1479:AJ1481,AJ1475)</f>
        <v/>
      </c>
      <c r="AK1483">
        <f>SUM(AK1479:AK1481,AK1475)</f>
        <v/>
      </c>
      <c r="AL1483">
        <f>SUM(AL1479:AL1481,AL1475)</f>
        <v/>
      </c>
      <c r="AM1483">
        <f>SUM(AM1479:AM1481,AM1475)</f>
        <v/>
      </c>
      <c r="AN1483">
        <f>SUM(AN1479:AN1481,AN1475)</f>
        <v/>
      </c>
      <c r="AO1483">
        <f>SUM(AO1479:AO1481,AO1475)</f>
        <v/>
      </c>
      <c r="AP1483">
        <f>SUM(AP1479:AP1481,AP1475)</f>
        <v/>
      </c>
      <c r="AQ1483">
        <f>SUM(AQ1479:AQ1481,AQ1475)</f>
        <v/>
      </c>
      <c r="AR1483">
        <f>SUM(AR1479:AR1481,AR1475)</f>
        <v/>
      </c>
      <c r="AS1483">
        <f>SUM(AS1479:AS1481,AS1475)</f>
        <v/>
      </c>
      <c r="AT1483">
        <f>SUM(AT1479:AT1481,AT1475)</f>
        <v/>
      </c>
    </row>
    <row r="1484">
      <c r="A1484" t="inlineStr">
        <is>
          <t>Sum check</t>
        </is>
      </c>
      <c r="T1484">
        <f>T1482-T1483</f>
        <v/>
      </c>
      <c r="U1484">
        <f>U1482-U1483</f>
        <v/>
      </c>
      <c r="V1484">
        <f>V1482-V1483</f>
        <v/>
      </c>
      <c r="W1484">
        <f>W1482-W1483</f>
        <v/>
      </c>
      <c r="Y1484">
        <f>Y1482-Y1483</f>
        <v/>
      </c>
      <c r="Z1484">
        <f>Z1482-Z1483</f>
        <v/>
      </c>
      <c r="AA1484">
        <f>AA1482-AA1483</f>
        <v/>
      </c>
      <c r="AB1484">
        <f>AB1482-AB1483</f>
        <v/>
      </c>
      <c r="AD1484">
        <f>AD1482-AD1483</f>
        <v/>
      </c>
      <c r="AE1484">
        <f>AE1482-AE1483</f>
        <v/>
      </c>
      <c r="AF1484">
        <f>AF1482-AF1483</f>
        <v/>
      </c>
      <c r="AG1484">
        <f>AG1482-AG1483</f>
        <v/>
      </c>
      <c r="AI1484">
        <f>AI1482-AI1483</f>
        <v/>
      </c>
      <c r="AJ1484">
        <f>AJ1482-AJ1483</f>
        <v/>
      </c>
      <c r="AK1484">
        <f>AK1482-AK1483</f>
        <v/>
      </c>
      <c r="AL1484">
        <f>AL1482-AL1483</f>
        <v/>
      </c>
      <c r="AM1484">
        <f>AM1482-AM1483</f>
        <v/>
      </c>
      <c r="AN1484">
        <f>AN1482-AN1483</f>
        <v/>
      </c>
      <c r="AO1484">
        <f>AO1482-AO1483</f>
        <v/>
      </c>
      <c r="AP1484">
        <f>AP1482-AP1483</f>
        <v/>
      </c>
      <c r="AQ1484">
        <f>AQ1482-AQ1483</f>
        <v/>
      </c>
      <c r="AR1484">
        <f>AR1482-AR1483</f>
        <v/>
      </c>
      <c r="AS1484">
        <f>AS1482-AS1483</f>
        <v/>
      </c>
      <c r="AT1484">
        <f>AT1482-AT1483</f>
        <v/>
      </c>
    </row>
    <row r="1486">
      <c r="A1486" t="inlineStr">
        <is>
          <t>Funds flow operation and earning per share information</t>
        </is>
      </c>
    </row>
    <row r="1487">
      <c r="A1487" t="inlineStr">
        <is>
          <t>Funds flow operation</t>
        </is>
      </c>
    </row>
    <row r="1488">
      <c r="A1488" t="inlineStr">
        <is>
          <t>FFO</t>
        </is>
      </c>
      <c r="C1488" t="inlineStr">
        <is>
          <t>Million</t>
        </is>
      </c>
      <c r="D1488" t="inlineStr">
        <is>
          <t>QQQQ</t>
        </is>
      </c>
      <c r="E1488" t="inlineStr">
        <is>
          <t>Yes</t>
        </is>
      </c>
      <c r="F1488" t="n">
        <v>557</v>
      </c>
      <c r="G1488" t="n">
        <v>520</v>
      </c>
      <c r="H1488" t="n">
        <v>501</v>
      </c>
      <c r="I1488" t="n">
        <v>981</v>
      </c>
      <c r="J1488" t="n">
        <v>2559</v>
      </c>
      <c r="K1488" t="n">
        <v>703</v>
      </c>
      <c r="L1488" t="n">
        <v>637</v>
      </c>
      <c r="M1488" t="n">
        <v>883</v>
      </c>
      <c r="N1488" t="n">
        <v>1014</v>
      </c>
      <c r="O1488" t="n">
        <v>3237</v>
      </c>
      <c r="P1488" t="n">
        <v>674</v>
      </c>
      <c r="Q1488" t="n">
        <v>1026</v>
      </c>
      <c r="R1488" t="n">
        <v>809</v>
      </c>
      <c r="S1488" t="n">
        <v>1301</v>
      </c>
      <c r="T1488" t="n">
        <v>3810</v>
      </c>
      <c r="U1488" t="n">
        <v>1170</v>
      </c>
      <c r="V1488" t="n">
        <v>790</v>
      </c>
      <c r="W1488" t="n">
        <v>1085</v>
      </c>
      <c r="Y1488" t="n">
        <v>4401</v>
      </c>
      <c r="Z1488" t="n">
        <v>1051</v>
      </c>
      <c r="AA1488" t="n">
        <v>1108</v>
      </c>
      <c r="AB1488" t="n">
        <v>826</v>
      </c>
      <c r="AD1488" t="n">
        <v>4189</v>
      </c>
      <c r="AE1488" t="n">
        <v>884</v>
      </c>
      <c r="AF1488" t="n">
        <v>1161</v>
      </c>
      <c r="AG1488" t="n">
        <v>1039</v>
      </c>
      <c r="AI1488" t="n">
        <v>5180</v>
      </c>
      <c r="AJ1488" t="n">
        <v>2821</v>
      </c>
      <c r="AK1488" t="n">
        <v>1600</v>
      </c>
      <c r="AL1488" t="n">
        <v>1408</v>
      </c>
      <c r="AN1488" t="n">
        <v>7558</v>
      </c>
      <c r="AO1488" t="n">
        <v>1597</v>
      </c>
      <c r="AP1488" t="n">
        <v>1399</v>
      </c>
      <c r="AQ1488" t="n">
        <v>1466</v>
      </c>
      <c r="AS1488" t="n">
        <v>6294</v>
      </c>
    </row>
    <row r="1489">
      <c r="A1489" t="inlineStr">
        <is>
          <t>Link check</t>
        </is>
      </c>
      <c r="F1489">
        <f>F1488-F1449</f>
        <v/>
      </c>
      <c r="G1489">
        <f>G1488-G1449</f>
        <v/>
      </c>
      <c r="H1489">
        <f>H1488-H1449</f>
        <v/>
      </c>
      <c r="I1489">
        <f>I1488-I1449</f>
        <v/>
      </c>
      <c r="J1489">
        <f>J1488-J1449</f>
        <v/>
      </c>
      <c r="K1489">
        <f>K1488-K1449</f>
        <v/>
      </c>
      <c r="L1489">
        <f>L1488-L1449</f>
        <v/>
      </c>
      <c r="M1489">
        <f>M1488-M1449</f>
        <v/>
      </c>
      <c r="N1489">
        <f>N1488-N1449</f>
        <v/>
      </c>
      <c r="O1489">
        <f>O1488-O1449</f>
        <v/>
      </c>
      <c r="P1489">
        <f>P1488-P1449</f>
        <v/>
      </c>
      <c r="Q1489">
        <f>Q1488-Q1449</f>
        <v/>
      </c>
      <c r="R1489">
        <f>R1488-R1449</f>
        <v/>
      </c>
      <c r="S1489">
        <f>S1488-S1449</f>
        <v/>
      </c>
      <c r="T1489">
        <f>T1488-T1449</f>
        <v/>
      </c>
      <c r="U1489">
        <f>U1488-U1449</f>
        <v/>
      </c>
      <c r="V1489">
        <f>V1488-V1449</f>
        <v/>
      </c>
      <c r="W1489">
        <f>W1488-W1449</f>
        <v/>
      </c>
      <c r="Y1489">
        <f>Y1488-Y1449</f>
        <v/>
      </c>
      <c r="Z1489">
        <f>Z1488-Z1449</f>
        <v/>
      </c>
      <c r="AA1489">
        <f>AA1488-AA1449</f>
        <v/>
      </c>
      <c r="AB1489">
        <f>AB1488-AB1449</f>
        <v/>
      </c>
      <c r="AD1489">
        <f>AD1488-AD1449</f>
        <v/>
      </c>
      <c r="AE1489">
        <f>AE1488-AE1449</f>
        <v/>
      </c>
      <c r="AF1489">
        <f>AF1488-AF1449</f>
        <v/>
      </c>
      <c r="AG1489">
        <f>AG1488-AG1449</f>
        <v/>
      </c>
      <c r="AI1489">
        <f>AI1488-AI1449</f>
        <v/>
      </c>
      <c r="AJ1489">
        <f>AJ1488-AJ1449</f>
        <v/>
      </c>
      <c r="AK1489">
        <f>AK1488-AK1449</f>
        <v/>
      </c>
      <c r="AL1489">
        <f>AL1488-AL1449</f>
        <v/>
      </c>
      <c r="AN1489">
        <f>AN1488-AN1449</f>
        <v/>
      </c>
      <c r="AO1489">
        <f>AO1488-AO1449</f>
        <v/>
      </c>
      <c r="AP1489">
        <f>AP1488-AP1449</f>
        <v/>
      </c>
      <c r="AQ1489">
        <f>AQ1488-AQ1449</f>
        <v/>
      </c>
      <c r="AS1489">
        <f>AS1488-AS1449</f>
        <v/>
      </c>
    </row>
    <row r="1490">
      <c r="A1490" t="inlineStr">
        <is>
          <t>Preferred share dividends</t>
        </is>
      </c>
      <c r="C1490" t="inlineStr">
        <is>
          <t>Million</t>
        </is>
      </c>
      <c r="D1490" t="inlineStr">
        <is>
          <t>QQQQ</t>
        </is>
      </c>
      <c r="E1490" t="inlineStr">
        <is>
          <t>Yes</t>
        </is>
      </c>
      <c r="F1490" t="n">
        <v>-34</v>
      </c>
      <c r="G1490" t="n">
        <v>-34</v>
      </c>
      <c r="H1490" t="n">
        <v>-32</v>
      </c>
      <c r="I1490" t="n">
        <v>-34</v>
      </c>
      <c r="J1490" t="n">
        <v>-134</v>
      </c>
      <c r="K1490" t="n">
        <v>-33</v>
      </c>
      <c r="L1490" t="n">
        <v>-34</v>
      </c>
      <c r="M1490" t="n">
        <v>-33</v>
      </c>
      <c r="N1490" t="n">
        <v>-33</v>
      </c>
      <c r="O1490" t="n">
        <v>-133</v>
      </c>
      <c r="P1490" t="n">
        <v>-36</v>
      </c>
      <c r="Q1490" t="n">
        <v>-35</v>
      </c>
      <c r="R1490" t="n">
        <v>-35</v>
      </c>
      <c r="S1490" t="n">
        <v>-39</v>
      </c>
      <c r="T1490" t="n">
        <v>-145</v>
      </c>
      <c r="U1490" t="n">
        <v>-38</v>
      </c>
      <c r="V1490" t="n">
        <v>-38</v>
      </c>
      <c r="W1490" t="n">
        <v>-38</v>
      </c>
      <c r="Y1490" t="n">
        <v>-151</v>
      </c>
      <c r="Z1490" t="n">
        <v>-37</v>
      </c>
      <c r="AA1490" t="n">
        <v>-38</v>
      </c>
      <c r="AB1490" t="n">
        <v>-38</v>
      </c>
      <c r="AD1490" t="n">
        <v>-152</v>
      </c>
      <c r="AE1490" t="n">
        <v>-35</v>
      </c>
      <c r="AF1490" t="n">
        <v>-36</v>
      </c>
      <c r="AG1490" t="n">
        <v>-34</v>
      </c>
      <c r="AI1490" t="n">
        <v>-141</v>
      </c>
      <c r="AJ1490" t="n">
        <v>-37</v>
      </c>
      <c r="AK1490" t="n">
        <v>-38</v>
      </c>
      <c r="AL1490" t="n">
        <v>-36</v>
      </c>
      <c r="AN1490" t="n">
        <v>-148</v>
      </c>
      <c r="AO1490" t="n">
        <v>-37</v>
      </c>
      <c r="AP1490" t="n">
        <v>-37</v>
      </c>
      <c r="AQ1490" t="n">
        <v>-37</v>
      </c>
      <c r="AS1490" t="n">
        <v>-150</v>
      </c>
    </row>
    <row r="1491">
      <c r="A1491" t="inlineStr">
        <is>
          <t>Total</t>
        </is>
      </c>
      <c r="C1491" t="inlineStr">
        <is>
          <t>Million</t>
        </is>
      </c>
      <c r="D1491" t="inlineStr">
        <is>
          <t>QQQQ</t>
        </is>
      </c>
      <c r="E1491" t="inlineStr">
        <is>
          <t>Yes</t>
        </is>
      </c>
      <c r="F1491" t="n">
        <v>523</v>
      </c>
      <c r="I1491" t="n">
        <v>947</v>
      </c>
      <c r="J1491" t="n">
        <v>2425</v>
      </c>
    </row>
    <row r="1492">
      <c r="A1492" t="inlineStr">
        <is>
          <t>Total-c</t>
        </is>
      </c>
      <c r="F1492">
        <f>SUM(F1490,F1488)</f>
        <v/>
      </c>
      <c r="I1492">
        <f>SUM(I1490,I1488)</f>
        <v/>
      </c>
      <c r="J1492">
        <f>SUM(J1490,J1488)</f>
        <v/>
      </c>
    </row>
    <row r="1493">
      <c r="A1493" t="inlineStr">
        <is>
          <t>Sum check</t>
        </is>
      </c>
      <c r="F1493">
        <f>F1491-F1492</f>
        <v/>
      </c>
      <c r="I1493">
        <f>I1491-I1492</f>
        <v/>
      </c>
      <c r="J1493">
        <f>J1491-J1492</f>
        <v/>
      </c>
    </row>
    <row r="1495">
      <c r="A1495" t="inlineStr">
        <is>
          <t>Subordinated preferred note dividends</t>
        </is>
      </c>
      <c r="C1495" t="inlineStr">
        <is>
          <t>Million</t>
        </is>
      </c>
      <c r="D1495" t="inlineStr">
        <is>
          <t>QQQQ</t>
        </is>
      </c>
      <c r="E1495" t="inlineStr">
        <is>
          <t>Yes</t>
        </is>
      </c>
      <c r="AE1495" t="n">
        <v>0</v>
      </c>
      <c r="AF1495" t="n">
        <v>0</v>
      </c>
      <c r="AG1495" t="n">
        <v>0</v>
      </c>
      <c r="AI1495" t="n">
        <v>-1</v>
      </c>
      <c r="AJ1495" t="n">
        <v>-2</v>
      </c>
      <c r="AK1495" t="n">
        <v>-3</v>
      </c>
      <c r="AL1495" t="n">
        <v>-3</v>
      </c>
      <c r="AN1495" t="n">
        <v>-9</v>
      </c>
      <c r="AO1495" t="n">
        <v>-3</v>
      </c>
      <c r="AP1495" t="n">
        <v>-2</v>
      </c>
      <c r="AQ1495" t="n">
        <v>-3</v>
      </c>
      <c r="AS1495" t="n">
        <v>-10</v>
      </c>
    </row>
    <row r="1496">
      <c r="A1496" t="inlineStr">
        <is>
          <t>FFO available to shareholders</t>
        </is>
      </c>
      <c r="C1496" t="inlineStr">
        <is>
          <t>Million</t>
        </is>
      </c>
      <c r="D1496" t="inlineStr">
        <is>
          <t>QQQQ</t>
        </is>
      </c>
      <c r="E1496" t="inlineStr">
        <is>
          <t>Yes</t>
        </is>
      </c>
      <c r="F1496" t="n">
        <v>523</v>
      </c>
      <c r="G1496" t="n">
        <v>486</v>
      </c>
      <c r="H1496" t="n">
        <v>469</v>
      </c>
      <c r="I1496" t="n">
        <v>947</v>
      </c>
      <c r="J1496" t="n">
        <v>2425</v>
      </c>
      <c r="K1496" t="n">
        <v>670</v>
      </c>
      <c r="L1496" t="n">
        <v>603</v>
      </c>
      <c r="M1496" t="n">
        <v>850</v>
      </c>
      <c r="N1496" t="n">
        <v>981</v>
      </c>
      <c r="O1496" t="n">
        <v>3104</v>
      </c>
      <c r="P1496" t="n">
        <v>638</v>
      </c>
      <c r="Q1496" t="n">
        <v>991</v>
      </c>
      <c r="R1496" t="n">
        <v>774</v>
      </c>
      <c r="S1496" t="n">
        <v>1262</v>
      </c>
      <c r="T1496" t="n">
        <v>3665</v>
      </c>
      <c r="U1496" t="n">
        <v>1132</v>
      </c>
      <c r="V1496" t="n">
        <v>752</v>
      </c>
      <c r="W1496" t="n">
        <v>1047</v>
      </c>
      <c r="Y1496" t="n">
        <v>4250</v>
      </c>
      <c r="Z1496" t="n">
        <v>1014</v>
      </c>
      <c r="AA1496" t="n">
        <v>1070</v>
      </c>
      <c r="AB1496" t="n">
        <v>788</v>
      </c>
      <c r="AD1496" t="n">
        <v>4037</v>
      </c>
      <c r="AE1496" t="n">
        <v>849</v>
      </c>
      <c r="AF1496" t="n">
        <v>1125</v>
      </c>
      <c r="AG1496" t="n">
        <v>1005</v>
      </c>
      <c r="AI1496" t="n">
        <v>5038</v>
      </c>
      <c r="AJ1496" t="n">
        <v>2782</v>
      </c>
      <c r="AK1496" t="n">
        <v>1559</v>
      </c>
      <c r="AL1496" t="n">
        <v>1369</v>
      </c>
      <c r="AN1496" t="n">
        <v>7401</v>
      </c>
      <c r="AO1496" t="n">
        <v>1557</v>
      </c>
      <c r="AP1496" t="n">
        <v>1360</v>
      </c>
      <c r="AQ1496" t="n">
        <v>1426</v>
      </c>
      <c r="AS1496" t="n">
        <v>6134</v>
      </c>
    </row>
    <row r="1497">
      <c r="A1497" t="inlineStr">
        <is>
          <t>FFO available to shareholders-c</t>
        </is>
      </c>
      <c r="F1497">
        <f>SUM(F1495,F1490,F1488)</f>
        <v/>
      </c>
      <c r="G1497">
        <f>SUM(G1495,G1490,G1488)</f>
        <v/>
      </c>
      <c r="H1497">
        <f>SUM(H1495,H1490,H1488)</f>
        <v/>
      </c>
      <c r="I1497">
        <f>SUM(I1495,I1490,I1488)</f>
        <v/>
      </c>
      <c r="J1497">
        <f>SUM(J1495,J1490,J1488)</f>
        <v/>
      </c>
      <c r="K1497">
        <f>SUM(K1495,K1490,K1488)</f>
        <v/>
      </c>
      <c r="L1497">
        <f>SUM(L1495,L1490,L1488)</f>
        <v/>
      </c>
      <c r="M1497">
        <f>SUM(M1495,M1490,M1488)</f>
        <v/>
      </c>
      <c r="N1497">
        <f>SUM(N1495,N1490,N1488)</f>
        <v/>
      </c>
      <c r="O1497">
        <f>SUM(O1495,O1490,O1488)</f>
        <v/>
      </c>
      <c r="P1497">
        <f>SUM(P1495,P1490,P1488)</f>
        <v/>
      </c>
      <c r="Q1497">
        <f>SUM(Q1495,Q1490,Q1488)</f>
        <v/>
      </c>
      <c r="R1497">
        <f>SUM(R1495,R1490,R1488)</f>
        <v/>
      </c>
      <c r="S1497">
        <f>SUM(S1495,S1490,S1488)</f>
        <v/>
      </c>
      <c r="T1497">
        <f>SUM(T1495,T1490,T1488)</f>
        <v/>
      </c>
      <c r="U1497">
        <f>SUM(U1495,U1490,U1488)</f>
        <v/>
      </c>
      <c r="V1497">
        <f>SUM(V1495,V1490,V1488)</f>
        <v/>
      </c>
      <c r="W1497">
        <f>SUM(W1495,W1490,W1488)</f>
        <v/>
      </c>
      <c r="Y1497">
        <f>SUM(Y1495,Y1490,Y1488)</f>
        <v/>
      </c>
      <c r="Z1497">
        <f>SUM(Z1495,Z1490,Z1488)</f>
        <v/>
      </c>
      <c r="AA1497">
        <f>SUM(AA1495,AA1490,AA1488)</f>
        <v/>
      </c>
      <c r="AB1497">
        <f>SUM(AB1495,AB1490,AB1488)</f>
        <v/>
      </c>
      <c r="AD1497">
        <f>SUM(AD1495,AD1490,AD1488)</f>
        <v/>
      </c>
      <c r="AE1497">
        <f>SUM(AE1495,AE1490,AE1488)</f>
        <v/>
      </c>
      <c r="AF1497">
        <f>SUM(AF1495,AF1490,AF1488)</f>
        <v/>
      </c>
      <c r="AG1497">
        <f>SUM(AG1495,AG1490,AG1488)</f>
        <v/>
      </c>
      <c r="AI1497">
        <f>SUM(AI1495,AI1490,AI1488)</f>
        <v/>
      </c>
      <c r="AJ1497">
        <f>SUM(AJ1495,AJ1490,AJ1488)</f>
        <v/>
      </c>
      <c r="AK1497">
        <f>SUM(AK1495,AK1490,AK1488)</f>
        <v/>
      </c>
      <c r="AL1497">
        <f>SUM(AL1495,AL1490,AL1488)</f>
        <v/>
      </c>
      <c r="AN1497">
        <f>SUM(AN1495,AN1490,AN1488)</f>
        <v/>
      </c>
      <c r="AO1497">
        <f>SUM(AO1495,AO1490,AO1488)</f>
        <v/>
      </c>
      <c r="AP1497">
        <f>SUM(AP1495,AP1490,AP1488)</f>
        <v/>
      </c>
      <c r="AQ1497">
        <f>SUM(AQ1495,AQ1490,AQ1488)</f>
        <v/>
      </c>
      <c r="AS1497">
        <f>SUM(AS1495,AS1490,AS1488)</f>
        <v/>
      </c>
    </row>
    <row r="1498">
      <c r="A1498" t="inlineStr">
        <is>
          <t>Sum check</t>
        </is>
      </c>
      <c r="F1498">
        <f>F1496-F1497</f>
        <v/>
      </c>
      <c r="G1498">
        <f>G1496-G1497</f>
        <v/>
      </c>
      <c r="H1498">
        <f>H1496-H1497</f>
        <v/>
      </c>
      <c r="I1498">
        <f>I1496-I1497</f>
        <v/>
      </c>
      <c r="J1498">
        <f>J1496-J1497</f>
        <v/>
      </c>
      <c r="K1498">
        <f>K1496-K1497</f>
        <v/>
      </c>
      <c r="L1498">
        <f>L1496-L1497</f>
        <v/>
      </c>
      <c r="M1498">
        <f>M1496-M1497</f>
        <v/>
      </c>
      <c r="N1498">
        <f>N1496-N1497</f>
        <v/>
      </c>
      <c r="O1498">
        <f>O1496-O1497</f>
        <v/>
      </c>
      <c r="P1498">
        <f>P1496-P1497</f>
        <v/>
      </c>
      <c r="Q1498">
        <f>Q1496-Q1497</f>
        <v/>
      </c>
      <c r="R1498">
        <f>R1496-R1497</f>
        <v/>
      </c>
      <c r="S1498">
        <f>S1496-S1497</f>
        <v/>
      </c>
      <c r="T1498">
        <f>T1496-T1497</f>
        <v/>
      </c>
      <c r="U1498">
        <f>U1496-U1497</f>
        <v/>
      </c>
      <c r="V1498">
        <f>V1496-V1497</f>
        <v/>
      </c>
      <c r="W1498">
        <f>W1496-W1497</f>
        <v/>
      </c>
      <c r="Y1498">
        <f>Y1496-Y1497</f>
        <v/>
      </c>
      <c r="Z1498">
        <f>Z1496-Z1497</f>
        <v/>
      </c>
      <c r="AA1498">
        <f>AA1496-AA1497</f>
        <v/>
      </c>
      <c r="AB1498">
        <f>AB1496-AB1497</f>
        <v/>
      </c>
      <c r="AD1498">
        <f>AD1496-AD1497</f>
        <v/>
      </c>
      <c r="AE1498">
        <f>AE1496-AE1497</f>
        <v/>
      </c>
      <c r="AF1498">
        <f>AF1496-AF1497</f>
        <v/>
      </c>
      <c r="AG1498">
        <f>AG1496-AG1497</f>
        <v/>
      </c>
      <c r="AI1498">
        <f>AI1496-AI1497</f>
        <v/>
      </c>
      <c r="AJ1498">
        <f>AJ1496-AJ1497</f>
        <v/>
      </c>
      <c r="AK1498">
        <f>AK1496-AK1497</f>
        <v/>
      </c>
      <c r="AL1498">
        <f>AL1496-AL1497</f>
        <v/>
      </c>
      <c r="AN1498">
        <f>AN1496-AN1497</f>
        <v/>
      </c>
      <c r="AO1498">
        <f>AO1496-AO1497</f>
        <v/>
      </c>
      <c r="AP1498">
        <f>AP1496-AP1497</f>
        <v/>
      </c>
      <c r="AQ1498">
        <f>AQ1496-AQ1497</f>
        <v/>
      </c>
      <c r="AS1498">
        <f>AS1496-AS1497</f>
        <v/>
      </c>
    </row>
    <row r="1500">
      <c r="A1500" t="inlineStr">
        <is>
          <t>Dilutive impact of exchangeable shares of affiliate</t>
        </is>
      </c>
      <c r="C1500" t="inlineStr">
        <is>
          <t>Million</t>
        </is>
      </c>
      <c r="D1500" t="inlineStr">
        <is>
          <t>QQQQ</t>
        </is>
      </c>
      <c r="E1500" t="inlineStr">
        <is>
          <t>Yes</t>
        </is>
      </c>
      <c r="AL1500" t="n">
        <v>1</v>
      </c>
      <c r="AN1500" t="n">
        <v>2</v>
      </c>
      <c r="AO1500" t="n">
        <v>2</v>
      </c>
      <c r="AP1500" t="n">
        <v>1</v>
      </c>
      <c r="AQ1500" t="n">
        <v>1</v>
      </c>
      <c r="AS1500" t="n">
        <v>5</v>
      </c>
    </row>
    <row r="1501">
      <c r="A1501" t="inlineStr">
        <is>
          <t>FFO available to shareholders including dilutive impact of exchangeable shares</t>
        </is>
      </c>
      <c r="C1501" t="inlineStr">
        <is>
          <t>Million</t>
        </is>
      </c>
      <c r="D1501" t="inlineStr">
        <is>
          <t>QQQQ</t>
        </is>
      </c>
      <c r="E1501" t="inlineStr">
        <is>
          <t>Yes</t>
        </is>
      </c>
      <c r="AL1501" t="n">
        <v>1370</v>
      </c>
      <c r="AN1501" t="n">
        <v>7403</v>
      </c>
      <c r="AO1501" t="n">
        <v>1559</v>
      </c>
      <c r="AP1501" t="n">
        <v>1361</v>
      </c>
      <c r="AQ1501" t="n">
        <v>1427</v>
      </c>
      <c r="AS1501" t="n">
        <v>6139</v>
      </c>
    </row>
    <row r="1502">
      <c r="A1502" t="inlineStr">
        <is>
          <t>FFO available to shareholders including dilutive impact of exchangeable shares-c</t>
        </is>
      </c>
      <c r="AL1502">
        <f>SUM(AL1496,AL1500)</f>
        <v/>
      </c>
      <c r="AN1502">
        <f>SUM(AN1496,AN1500)</f>
        <v/>
      </c>
      <c r="AO1502">
        <f>SUM(AO1496,AO1500)</f>
        <v/>
      </c>
      <c r="AP1502">
        <f>SUM(AP1496,AP1500)</f>
        <v/>
      </c>
      <c r="AQ1502">
        <f>SUM(AQ1496,AQ1500)</f>
        <v/>
      </c>
      <c r="AS1502">
        <f>SUM(AS1496,AS1500)</f>
        <v/>
      </c>
    </row>
    <row r="1503">
      <c r="A1503" t="inlineStr">
        <is>
          <t>Sum check</t>
        </is>
      </c>
      <c r="AL1503">
        <f>AL1501-AL1502</f>
        <v/>
      </c>
      <c r="AN1503">
        <f>AN1501-AN1502</f>
        <v/>
      </c>
      <c r="AO1503">
        <f>AO1501-AO1502</f>
        <v/>
      </c>
      <c r="AP1503">
        <f>AP1501-AP1502</f>
        <v/>
      </c>
      <c r="AQ1503">
        <f>AQ1501-AQ1502</f>
        <v/>
      </c>
      <c r="AS1503">
        <f>AS1501-AS1502</f>
        <v/>
      </c>
    </row>
    <row r="1505">
      <c r="A1505" t="inlineStr">
        <is>
          <t>Weighted average shares</t>
        </is>
      </c>
      <c r="C1505" t="inlineStr">
        <is>
          <t>Million</t>
        </is>
      </c>
      <c r="D1505" t="inlineStr">
        <is>
          <t>QQQQ</t>
        </is>
      </c>
      <c r="F1505" t="n">
        <v>618.7</v>
      </c>
      <c r="G1505" t="n">
        <v>952</v>
      </c>
      <c r="H1505" t="n">
        <v>958.7</v>
      </c>
      <c r="I1505" t="n">
        <v>959.1</v>
      </c>
      <c r="J1505" t="n">
        <v>949.7</v>
      </c>
      <c r="K1505" t="n">
        <v>959.2</v>
      </c>
      <c r="L1505" t="n">
        <v>958.8</v>
      </c>
      <c r="M1505" t="n">
        <v>959.1</v>
      </c>
      <c r="N1505" t="n">
        <v>959</v>
      </c>
      <c r="O1505" t="n">
        <v>959</v>
      </c>
      <c r="P1505" t="n">
        <v>958.5</v>
      </c>
      <c r="Q1505" t="n">
        <v>958.6</v>
      </c>
      <c r="R1505" t="n">
        <v>958.9</v>
      </c>
      <c r="S1505" t="n">
        <v>959.2</v>
      </c>
      <c r="T1505" t="n">
        <v>958.8</v>
      </c>
      <c r="U1505" t="n">
        <v>957.9</v>
      </c>
      <c r="V1505" t="n">
        <v>957.1</v>
      </c>
      <c r="W1505" t="n">
        <v>957.9</v>
      </c>
      <c r="Y1505" t="n">
        <v>957.6</v>
      </c>
      <c r="Z1505" t="n">
        <v>955.3</v>
      </c>
      <c r="AA1505" t="n">
        <v>955.5</v>
      </c>
      <c r="AB1505" t="n">
        <v>956.1</v>
      </c>
      <c r="AD1505" t="n">
        <v>968.6</v>
      </c>
      <c r="AE1505" t="n">
        <v>1511.6</v>
      </c>
      <c r="AF1505" t="n">
        <v>1512.1</v>
      </c>
      <c r="AG1505" t="n">
        <v>1511.7</v>
      </c>
      <c r="AI1505" t="n">
        <v>1511.4</v>
      </c>
      <c r="AJ1505" t="n">
        <v>1510.5</v>
      </c>
      <c r="AK1505" t="n">
        <v>1508.2</v>
      </c>
      <c r="AL1505" t="n">
        <v>1552.8</v>
      </c>
      <c r="AN1505" t="n">
        <v>1536.5</v>
      </c>
      <c r="AO1505" t="n">
        <v>1567.8</v>
      </c>
      <c r="AP1505" t="n">
        <v>1564.4</v>
      </c>
      <c r="AQ1505" t="n">
        <v>1562.5</v>
      </c>
      <c r="AS1505" t="n">
        <v>1567.5</v>
      </c>
    </row>
    <row r="1506">
      <c r="A1506" t="inlineStr">
        <is>
          <t>Dilutive effect of conversion of options and other share based plans using treasury stock method and exchangeable shares of affiliate</t>
        </is>
      </c>
      <c r="C1506" t="inlineStr">
        <is>
          <t>Million</t>
        </is>
      </c>
      <c r="D1506" t="inlineStr">
        <is>
          <t>QQQQ</t>
        </is>
      </c>
      <c r="F1506" t="n">
        <v>19.3</v>
      </c>
      <c r="G1506" t="n">
        <v>28.2</v>
      </c>
      <c r="H1506" t="n">
        <v>25</v>
      </c>
      <c r="I1506" t="n">
        <v>22.1</v>
      </c>
      <c r="J1506" t="n">
        <v>26</v>
      </c>
      <c r="K1506" t="n">
        <v>15.6</v>
      </c>
      <c r="L1506" t="n">
        <v>18.2</v>
      </c>
      <c r="M1506" t="n">
        <v>18.8</v>
      </c>
      <c r="N1506" t="n">
        <v>18.3</v>
      </c>
      <c r="O1506" t="n">
        <v>17.6</v>
      </c>
      <c r="P1506" t="n">
        <v>19.1</v>
      </c>
      <c r="Q1506" t="n">
        <v>20</v>
      </c>
      <c r="R1506" t="n">
        <v>21.6</v>
      </c>
      <c r="S1506" t="n">
        <v>24.2</v>
      </c>
      <c r="T1506" t="n">
        <v>21.2</v>
      </c>
      <c r="U1506" t="n">
        <v>19.1</v>
      </c>
      <c r="V1506" t="n">
        <v>18.1</v>
      </c>
      <c r="W1506" t="n">
        <v>20.1</v>
      </c>
      <c r="Y1506" t="n">
        <v>19.8</v>
      </c>
      <c r="Z1506" t="n">
        <v>19.7</v>
      </c>
      <c r="AA1506" t="n">
        <v>22.8</v>
      </c>
      <c r="AB1506" t="n">
        <v>24.1</v>
      </c>
      <c r="AD1506" t="n">
        <v>23.7</v>
      </c>
      <c r="AE1506" t="n">
        <v>37.8</v>
      </c>
      <c r="AF1506" t="n">
        <v>24.7</v>
      </c>
      <c r="AG1506" t="n">
        <v>24.7</v>
      </c>
      <c r="AI1506" t="n">
        <v>29.2</v>
      </c>
      <c r="AJ1506" t="n">
        <v>34.9</v>
      </c>
      <c r="AK1506" t="n">
        <v>41.8</v>
      </c>
      <c r="AL1506" t="n">
        <v>59.6</v>
      </c>
      <c r="AN1506" t="n">
        <v>50.4</v>
      </c>
      <c r="AO1506" t="n">
        <v>59</v>
      </c>
      <c r="AP1506" t="n">
        <v>52.7</v>
      </c>
      <c r="AQ1506" t="n">
        <v>48.9</v>
      </c>
      <c r="AS1506" t="n">
        <v>40.7</v>
      </c>
    </row>
    <row r="1507">
      <c r="A1507" t="inlineStr">
        <is>
          <t>Shares and share equivalents</t>
        </is>
      </c>
      <c r="C1507" t="inlineStr">
        <is>
          <t>Million</t>
        </is>
      </c>
      <c r="D1507" t="inlineStr">
        <is>
          <t>QQQQ</t>
        </is>
      </c>
      <c r="F1507" t="n">
        <v>638</v>
      </c>
      <c r="G1507" t="n">
        <v>980.2</v>
      </c>
      <c r="H1507" t="n">
        <v>983.7</v>
      </c>
      <c r="I1507" t="n">
        <v>981.2</v>
      </c>
      <c r="J1507" t="n">
        <v>975.7</v>
      </c>
      <c r="K1507" t="n">
        <v>974.8</v>
      </c>
      <c r="L1507" t="n">
        <v>977</v>
      </c>
      <c r="M1507" t="n">
        <v>977.9</v>
      </c>
      <c r="N1507" t="n">
        <v>977.3</v>
      </c>
      <c r="O1507" t="n">
        <v>976.6</v>
      </c>
      <c r="P1507" t="n">
        <v>977.6</v>
      </c>
      <c r="Q1507" t="n">
        <v>978.6</v>
      </c>
      <c r="R1507" t="n">
        <v>980.5</v>
      </c>
      <c r="S1507" t="n">
        <v>983.4</v>
      </c>
      <c r="T1507" t="n">
        <v>980</v>
      </c>
      <c r="U1507" t="n">
        <v>977</v>
      </c>
      <c r="V1507" t="n">
        <v>975.2</v>
      </c>
      <c r="W1507" t="n">
        <v>978</v>
      </c>
      <c r="Y1507" t="n">
        <v>977.4</v>
      </c>
      <c r="Z1507" t="n">
        <v>975</v>
      </c>
      <c r="AA1507" t="n">
        <v>978.3</v>
      </c>
      <c r="AB1507" t="n">
        <v>980.2</v>
      </c>
      <c r="AD1507" t="n">
        <v>992.3</v>
      </c>
      <c r="AE1507" t="n">
        <v>1549.4</v>
      </c>
      <c r="AF1507" t="n">
        <v>1536.8</v>
      </c>
      <c r="AG1507" t="n">
        <v>1536.4</v>
      </c>
      <c r="AI1507" t="n">
        <v>1540.6</v>
      </c>
      <c r="AJ1507" t="n">
        <v>1545.4</v>
      </c>
      <c r="AK1507" t="n">
        <v>1550</v>
      </c>
      <c r="AL1507" t="n">
        <v>1612.4</v>
      </c>
      <c r="AN1507" t="n">
        <v>1586.9</v>
      </c>
      <c r="AO1507" t="n">
        <v>1626.8</v>
      </c>
      <c r="AP1507" t="n">
        <v>1617.1</v>
      </c>
      <c r="AQ1507" t="n">
        <v>1611.4</v>
      </c>
      <c r="AS1507" t="n">
        <v>1608.2</v>
      </c>
    </row>
    <row r="1508">
      <c r="A1508" t="inlineStr">
        <is>
          <t>Shares and share equivalents-c</t>
        </is>
      </c>
      <c r="F1508">
        <f>SUM(F1505:F1506)</f>
        <v/>
      </c>
      <c r="G1508">
        <f>SUM(G1505:G1506)</f>
        <v/>
      </c>
      <c r="H1508">
        <f>SUM(H1505:H1506)</f>
        <v/>
      </c>
      <c r="I1508">
        <f>SUM(I1505:I1506)</f>
        <v/>
      </c>
      <c r="J1508">
        <f>SUM(J1505:J1506)</f>
        <v/>
      </c>
      <c r="K1508">
        <f>SUM(K1505:K1506)</f>
        <v/>
      </c>
      <c r="L1508">
        <f>SUM(L1505:L1506)</f>
        <v/>
      </c>
      <c r="M1508">
        <f>SUM(M1505:M1506)</f>
        <v/>
      </c>
      <c r="N1508">
        <f>SUM(N1505:N1506)</f>
        <v/>
      </c>
      <c r="O1508">
        <f>SUM(O1505:O1506)</f>
        <v/>
      </c>
      <c r="P1508">
        <f>SUM(P1505:P1506)</f>
        <v/>
      </c>
      <c r="Q1508">
        <f>SUM(Q1505:Q1506)</f>
        <v/>
      </c>
      <c r="R1508">
        <f>SUM(R1505:R1506)</f>
        <v/>
      </c>
      <c r="S1508">
        <f>SUM(S1505:S1506)</f>
        <v/>
      </c>
      <c r="T1508">
        <f>SUM(T1505:T1506)</f>
        <v/>
      </c>
      <c r="U1508">
        <f>SUM(U1505:U1506)</f>
        <v/>
      </c>
      <c r="V1508">
        <f>SUM(V1505:V1506)</f>
        <v/>
      </c>
      <c r="W1508">
        <f>SUM(W1505:W1506)</f>
        <v/>
      </c>
      <c r="Y1508">
        <f>SUM(Y1505:Y1506)</f>
        <v/>
      </c>
      <c r="Z1508">
        <f>SUM(Z1505:Z1506)</f>
        <v/>
      </c>
      <c r="AA1508">
        <f>SUM(AA1505:AA1506)</f>
        <v/>
      </c>
      <c r="AB1508">
        <f>SUM(AB1505:AB1506)</f>
        <v/>
      </c>
      <c r="AD1508">
        <f>SUM(AD1505:AD1506)</f>
        <v/>
      </c>
      <c r="AE1508">
        <f>SUM(AE1505:AE1506)</f>
        <v/>
      </c>
      <c r="AF1508">
        <f>SUM(AF1505:AF1506)</f>
        <v/>
      </c>
      <c r="AG1508">
        <f>SUM(AG1505:AG1506)</f>
        <v/>
      </c>
      <c r="AI1508">
        <f>SUM(AI1505:AI1506)</f>
        <v/>
      </c>
      <c r="AJ1508">
        <f>SUM(AJ1505:AJ1506)</f>
        <v/>
      </c>
      <c r="AK1508">
        <f>SUM(AK1505:AK1506)</f>
        <v/>
      </c>
      <c r="AL1508">
        <f>SUM(AL1505:AL1506)</f>
        <v/>
      </c>
      <c r="AN1508">
        <f>SUM(AN1505:AN1506)</f>
        <v/>
      </c>
      <c r="AO1508">
        <f>SUM(AO1505:AO1506)</f>
        <v/>
      </c>
      <c r="AP1508">
        <f>SUM(AP1505:AP1506)</f>
        <v/>
      </c>
      <c r="AQ1508">
        <f>SUM(AQ1505:AQ1506)</f>
        <v/>
      </c>
      <c r="AS1508">
        <f>SUM(AS1505:AS1506)</f>
        <v/>
      </c>
    </row>
    <row r="1509">
      <c r="A1509" t="inlineStr">
        <is>
          <t>Sum check</t>
        </is>
      </c>
      <c r="F1509">
        <f>F1507-F1508</f>
        <v/>
      </c>
      <c r="G1509">
        <f>G1507-G1508</f>
        <v/>
      </c>
      <c r="H1509">
        <f>H1507-H1508</f>
        <v/>
      </c>
      <c r="I1509">
        <f>I1507-I1508</f>
        <v/>
      </c>
      <c r="J1509">
        <f>J1507-J1508</f>
        <v/>
      </c>
      <c r="K1509">
        <f>K1507-K1508</f>
        <v/>
      </c>
      <c r="L1509">
        <f>L1507-L1508</f>
        <v/>
      </c>
      <c r="M1509">
        <f>M1507-M1508</f>
        <v/>
      </c>
      <c r="N1509">
        <f>N1507-N1508</f>
        <v/>
      </c>
      <c r="O1509">
        <f>O1507-O1508</f>
        <v/>
      </c>
      <c r="P1509">
        <f>P1507-P1508</f>
        <v/>
      </c>
      <c r="Q1509">
        <f>Q1507-Q1508</f>
        <v/>
      </c>
      <c r="R1509">
        <f>R1507-R1508</f>
        <v/>
      </c>
      <c r="S1509">
        <f>S1507-S1508</f>
        <v/>
      </c>
      <c r="T1509">
        <f>T1507-T1508</f>
        <v/>
      </c>
      <c r="U1509">
        <f>U1507-U1508</f>
        <v/>
      </c>
      <c r="V1509">
        <f>V1507-V1508</f>
        <v/>
      </c>
      <c r="W1509">
        <f>W1507-W1508</f>
        <v/>
      </c>
      <c r="Y1509">
        <f>Y1507-Y1508</f>
        <v/>
      </c>
      <c r="Z1509">
        <f>Z1507-Z1508</f>
        <v/>
      </c>
      <c r="AA1509">
        <f>AA1507-AA1508</f>
        <v/>
      </c>
      <c r="AB1509">
        <f>AB1507-AB1508</f>
        <v/>
      </c>
      <c r="AD1509">
        <f>AD1507-AD1508</f>
        <v/>
      </c>
      <c r="AE1509">
        <f>AE1507-AE1508</f>
        <v/>
      </c>
      <c r="AF1509">
        <f>AF1507-AF1508</f>
        <v/>
      </c>
      <c r="AG1509">
        <f>AG1507-AG1508</f>
        <v/>
      </c>
      <c r="AI1509">
        <f>AI1507-AI1508</f>
        <v/>
      </c>
      <c r="AJ1509">
        <f>AJ1507-AJ1508</f>
        <v/>
      </c>
      <c r="AK1509">
        <f>AK1507-AK1508</f>
        <v/>
      </c>
      <c r="AL1509">
        <f>AL1507-AL1508</f>
        <v/>
      </c>
      <c r="AN1509">
        <f>AN1507-AN1508</f>
        <v/>
      </c>
      <c r="AO1509">
        <f>AO1507-AO1508</f>
        <v/>
      </c>
      <c r="AP1509">
        <f>AP1507-AP1508</f>
        <v/>
      </c>
      <c r="AQ1509">
        <f>AQ1507-AQ1508</f>
        <v/>
      </c>
      <c r="AS1509">
        <f>AS1507-AS1508</f>
        <v/>
      </c>
    </row>
    <row r="1511">
      <c r="A1511" t="inlineStr">
        <is>
          <t>Per share</t>
        </is>
      </c>
      <c r="C1511" t="inlineStr">
        <is>
          <t>Dollar</t>
        </is>
      </c>
      <c r="D1511" t="inlineStr">
        <is>
          <t>QQQQ</t>
        </is>
      </c>
      <c r="E1511" t="inlineStr">
        <is>
          <t>Yes</t>
        </is>
      </c>
      <c r="L1511" t="n">
        <v>0.62</v>
      </c>
      <c r="M1511" t="n">
        <v>0.87</v>
      </c>
      <c r="Q1511" t="n">
        <v>1.01</v>
      </c>
      <c r="R1511" t="n">
        <v>0.79</v>
      </c>
      <c r="T1511" t="n">
        <v>3.74</v>
      </c>
      <c r="U1511" t="n">
        <v>1.16</v>
      </c>
      <c r="V1511" t="n">
        <v>0.77</v>
      </c>
      <c r="W1511" t="n">
        <v>1.07</v>
      </c>
      <c r="Y1511" t="n">
        <v>4.35</v>
      </c>
      <c r="Z1511" t="n">
        <v>1.04</v>
      </c>
      <c r="AA1511" t="n">
        <v>1.09</v>
      </c>
      <c r="AB1511" t="n">
        <v>0.8</v>
      </c>
      <c r="AD1511" t="n">
        <v>4.07</v>
      </c>
      <c r="AE1511" t="n">
        <v>0.55</v>
      </c>
      <c r="AF1511" t="n">
        <v>0.73</v>
      </c>
      <c r="AG1511" t="n">
        <v>0.65</v>
      </c>
      <c r="AI1511" t="n">
        <v>3.27</v>
      </c>
      <c r="AJ1511" t="n">
        <v>1.8</v>
      </c>
      <c r="AK1511" t="n">
        <v>1.01</v>
      </c>
      <c r="AL1511" t="n">
        <v>0.85</v>
      </c>
      <c r="AN1511" t="n">
        <v>4.67</v>
      </c>
      <c r="AO1511" t="n">
        <v>0.96</v>
      </c>
      <c r="AP1511" t="n">
        <v>0.84</v>
      </c>
      <c r="AQ1511" t="n">
        <v>0.89</v>
      </c>
      <c r="AS1511" t="n">
        <v>3.82</v>
      </c>
    </row>
    <row r="1513">
      <c r="A1513" t="inlineStr">
        <is>
          <t>Distributable earnings and EPS</t>
        </is>
      </c>
    </row>
    <row r="1514">
      <c r="A1514" t="inlineStr">
        <is>
          <t>DE</t>
        </is>
      </c>
      <c r="C1514" t="inlineStr">
        <is>
          <t>Million</t>
        </is>
      </c>
      <c r="D1514" t="inlineStr">
        <is>
          <t>QQQQ</t>
        </is>
      </c>
      <c r="AO1514" t="n">
        <v>1182</v>
      </c>
      <c r="AT1514" t="n">
        <v>1157</v>
      </c>
    </row>
    <row r="1515">
      <c r="A1515" t="inlineStr">
        <is>
          <t>DE available to shareholders</t>
        </is>
      </c>
      <c r="C1515" t="inlineStr">
        <is>
          <t>Million</t>
        </is>
      </c>
      <c r="D1515" t="inlineStr">
        <is>
          <t>QQQQ</t>
        </is>
      </c>
      <c r="AO1515" t="n">
        <v>1182</v>
      </c>
      <c r="AT1515" t="n">
        <v>1157</v>
      </c>
    </row>
    <row r="1516">
      <c r="A1516" t="inlineStr">
        <is>
          <t>DE available to shareholders-c</t>
        </is>
      </c>
      <c r="AO1516">
        <f>AO1514</f>
        <v/>
      </c>
      <c r="AT1516">
        <f>AT1514</f>
        <v/>
      </c>
    </row>
    <row r="1517">
      <c r="A1517" t="inlineStr">
        <is>
          <t>Sum check</t>
        </is>
      </c>
      <c r="AO1517">
        <f>AO1515-AO1516</f>
        <v/>
      </c>
      <c r="AT1517">
        <f>AT1515-AT1516</f>
        <v/>
      </c>
    </row>
    <row r="1519">
      <c r="A1519" t="inlineStr">
        <is>
          <t>DE available to shareholders including dilutive impact of exchangeable shares</t>
        </is>
      </c>
      <c r="C1519" t="inlineStr">
        <is>
          <t>Million</t>
        </is>
      </c>
      <c r="D1519" t="inlineStr">
        <is>
          <t>QQQQ</t>
        </is>
      </c>
      <c r="AO1519" t="n">
        <v>1182</v>
      </c>
      <c r="AT1519" t="n">
        <v>1157</v>
      </c>
    </row>
    <row r="1521">
      <c r="A1521" t="inlineStr">
        <is>
          <t>Weighted average shares</t>
        </is>
      </c>
      <c r="C1521" t="inlineStr">
        <is>
          <t>Million</t>
        </is>
      </c>
      <c r="D1521" t="inlineStr">
        <is>
          <t>QQQQ</t>
        </is>
      </c>
      <c r="AO1521" t="n">
        <v>1567.8</v>
      </c>
      <c r="AT1521" t="n">
        <v>1571.4</v>
      </c>
    </row>
    <row r="1522">
      <c r="A1522" t="inlineStr">
        <is>
          <t>Dilutive effect of conversion of options and other share based plans using treasury stock method and exchangeable shares of affiliate</t>
        </is>
      </c>
      <c r="C1522" t="inlineStr">
        <is>
          <t>Million</t>
        </is>
      </c>
      <c r="D1522" t="inlineStr">
        <is>
          <t>QQQQ</t>
        </is>
      </c>
      <c r="AO1522" t="n">
        <v>59</v>
      </c>
      <c r="AT1522" t="n">
        <v>25.3</v>
      </c>
    </row>
    <row r="1523">
      <c r="A1523" t="inlineStr">
        <is>
          <t>Shares and share equivalents</t>
        </is>
      </c>
      <c r="C1523" t="inlineStr">
        <is>
          <t>Million</t>
        </is>
      </c>
      <c r="D1523" t="inlineStr">
        <is>
          <t>QQQQ</t>
        </is>
      </c>
      <c r="AO1523" t="n">
        <v>1626.8</v>
      </c>
      <c r="AT1523" t="n">
        <v>1596.7</v>
      </c>
    </row>
    <row r="1524">
      <c r="A1524" t="inlineStr">
        <is>
          <t>Shares and share equivalents-c</t>
        </is>
      </c>
      <c r="AO1524">
        <f>SUM(AO1521:AO1522)</f>
        <v/>
      </c>
      <c r="AT1524">
        <f>SUM(AT1521:AT1522)</f>
        <v/>
      </c>
    </row>
    <row r="1525">
      <c r="A1525" t="inlineStr">
        <is>
          <t>Sum check</t>
        </is>
      </c>
      <c r="AO1525">
        <f>AO1523-AO1524</f>
        <v/>
      </c>
      <c r="AT1525">
        <f>AT1523-AT1524</f>
        <v/>
      </c>
    </row>
    <row r="1527">
      <c r="A1527" t="inlineStr">
        <is>
          <t>Per share</t>
        </is>
      </c>
      <c r="C1527" t="inlineStr">
        <is>
          <t>Dollar</t>
        </is>
      </c>
      <c r="D1527" t="inlineStr">
        <is>
          <t>QQQQ</t>
        </is>
      </c>
      <c r="AO1527" t="n">
        <v>0.73</v>
      </c>
      <c r="AT1527" t="n">
        <v>0.72</v>
      </c>
    </row>
    <row r="1529">
      <c r="A1529" t="inlineStr">
        <is>
          <t>Fee- related earnings</t>
        </is>
      </c>
    </row>
    <row r="1530">
      <c r="A1530" t="inlineStr">
        <is>
          <t>Fee revenues</t>
        </is>
      </c>
    </row>
    <row r="1531">
      <c r="A1531" t="inlineStr">
        <is>
          <t>Long-term private funds</t>
        </is>
      </c>
      <c r="C1531" t="inlineStr">
        <is>
          <t>Million</t>
        </is>
      </c>
      <c r="D1531" t="inlineStr">
        <is>
          <t>QQQQ</t>
        </is>
      </c>
      <c r="AC1531" t="n">
        <v>201</v>
      </c>
      <c r="AD1531" t="n">
        <v>705</v>
      </c>
      <c r="AE1531" t="n">
        <v>189</v>
      </c>
      <c r="AF1531" t="n">
        <v>190</v>
      </c>
      <c r="AG1531" t="n">
        <v>180</v>
      </c>
      <c r="AH1531" t="n">
        <v>186</v>
      </c>
      <c r="AI1531" t="n">
        <v>745</v>
      </c>
      <c r="AJ1531" t="n">
        <v>180</v>
      </c>
      <c r="AK1531" t="n">
        <v>178</v>
      </c>
    </row>
    <row r="1532">
      <c r="A1532" t="inlineStr">
        <is>
          <t>Catch up fees</t>
        </is>
      </c>
      <c r="C1532" t="inlineStr">
        <is>
          <t>Million</t>
        </is>
      </c>
      <c r="D1532" t="inlineStr">
        <is>
          <t>QQQQ</t>
        </is>
      </c>
      <c r="AC1532" t="n">
        <v>18</v>
      </c>
      <c r="AD1532" t="n">
        <v>32</v>
      </c>
      <c r="AE1532" t="n">
        <v>16</v>
      </c>
      <c r="AH1532" t="n">
        <v>6</v>
      </c>
      <c r="AI1532" t="n">
        <v>22</v>
      </c>
    </row>
    <row r="1533">
      <c r="A1533" t="inlineStr">
        <is>
          <t>Perpetual strategies</t>
        </is>
      </c>
      <c r="C1533" t="inlineStr">
        <is>
          <t>Million</t>
        </is>
      </c>
      <c r="D1533" t="inlineStr">
        <is>
          <t>QQQQ</t>
        </is>
      </c>
      <c r="AC1533" t="n">
        <v>191</v>
      </c>
      <c r="AD1533" t="n">
        <v>662</v>
      </c>
      <c r="AE1533" t="n">
        <v>149</v>
      </c>
      <c r="AF1533" t="n">
        <v>165</v>
      </c>
      <c r="AG1533" t="n">
        <v>202</v>
      </c>
      <c r="AH1533" t="n">
        <v>245</v>
      </c>
      <c r="AI1533" t="n">
        <v>761</v>
      </c>
      <c r="AJ1533" t="n">
        <v>262</v>
      </c>
      <c r="AK1533" t="n">
        <v>262</v>
      </c>
    </row>
    <row r="1534">
      <c r="A1534" t="inlineStr">
        <is>
          <t>Credit strategies</t>
        </is>
      </c>
      <c r="C1534" t="inlineStr">
        <is>
          <t>Million</t>
        </is>
      </c>
      <c r="D1534" t="inlineStr">
        <is>
          <t>QQQQ</t>
        </is>
      </c>
      <c r="AC1534" t="n">
        <v>197</v>
      </c>
      <c r="AD1534" t="n">
        <v>197</v>
      </c>
      <c r="AE1534" t="n">
        <v>213</v>
      </c>
      <c r="AF1534" t="n">
        <v>218</v>
      </c>
      <c r="AG1534" t="n">
        <v>232</v>
      </c>
      <c r="AH1534" t="n">
        <v>234</v>
      </c>
      <c r="AI1534" t="n">
        <v>897</v>
      </c>
      <c r="AJ1534" t="n">
        <v>253</v>
      </c>
      <c r="AK1534" t="n">
        <v>263</v>
      </c>
    </row>
    <row r="1535">
      <c r="A1535" t="inlineStr">
        <is>
          <t>Private funds</t>
        </is>
      </c>
      <c r="C1535" t="inlineStr">
        <is>
          <t>Million</t>
        </is>
      </c>
      <c r="D1535" t="inlineStr">
        <is>
          <t>QQQQ</t>
        </is>
      </c>
      <c r="S1535" t="n">
        <v>105</v>
      </c>
      <c r="T1535" t="n">
        <v>434</v>
      </c>
      <c r="U1535" t="n">
        <v>124</v>
      </c>
      <c r="V1535" t="n">
        <v>128</v>
      </c>
      <c r="W1535" t="n">
        <v>141</v>
      </c>
      <c r="X1535" t="n">
        <v>174</v>
      </c>
      <c r="Y1535" t="n">
        <v>567</v>
      </c>
      <c r="Z1535" t="n">
        <v>172</v>
      </c>
      <c r="AA1535" t="n">
        <v>180</v>
      </c>
      <c r="AB1535" t="n">
        <v>192</v>
      </c>
    </row>
    <row r="1536">
      <c r="A1536" t="inlineStr">
        <is>
          <t>Catch-up fees</t>
        </is>
      </c>
      <c r="C1536" t="inlineStr">
        <is>
          <t>Million</t>
        </is>
      </c>
      <c r="D1536" t="inlineStr">
        <is>
          <t>QQQQ</t>
        </is>
      </c>
    </row>
    <row r="1537">
      <c r="A1537" t="inlineStr">
        <is>
          <t>Reclassified office funds</t>
        </is>
      </c>
      <c r="C1537" t="inlineStr">
        <is>
          <t>Million</t>
        </is>
      </c>
      <c r="D1537" t="inlineStr">
        <is>
          <t>QQQQ</t>
        </is>
      </c>
    </row>
    <row r="1538">
      <c r="A1538" t="inlineStr">
        <is>
          <t>Listed partnerships</t>
        </is>
      </c>
      <c r="C1538" t="inlineStr">
        <is>
          <t>Million</t>
        </is>
      </c>
      <c r="D1538" t="inlineStr">
        <is>
          <t>QQQQ</t>
        </is>
      </c>
      <c r="S1538" t="n">
        <v>144</v>
      </c>
      <c r="T1538" t="n">
        <v>529</v>
      </c>
      <c r="U1538" t="n">
        <v>130</v>
      </c>
      <c r="V1538" t="n">
        <v>126</v>
      </c>
      <c r="W1538" t="n">
        <v>140</v>
      </c>
      <c r="X1538" t="n">
        <v>115</v>
      </c>
      <c r="Y1538" t="n">
        <v>511</v>
      </c>
      <c r="Z1538" t="n">
        <v>137</v>
      </c>
      <c r="AA1538" t="n">
        <v>142</v>
      </c>
      <c r="AB1538" t="n">
        <v>166</v>
      </c>
    </row>
    <row r="1539">
      <c r="A1539" t="inlineStr">
        <is>
          <t>Public securities</t>
        </is>
      </c>
      <c r="C1539" t="inlineStr">
        <is>
          <t>Million</t>
        </is>
      </c>
      <c r="D1539" t="inlineStr">
        <is>
          <t>QQQQ</t>
        </is>
      </c>
      <c r="S1539" t="n">
        <v>22</v>
      </c>
      <c r="T1539" t="n">
        <v>85</v>
      </c>
      <c r="U1539" t="n">
        <v>27</v>
      </c>
      <c r="V1539" t="n">
        <v>30</v>
      </c>
      <c r="W1539" t="n">
        <v>32</v>
      </c>
      <c r="X1539" t="n">
        <v>28</v>
      </c>
      <c r="Y1539" t="n">
        <v>117</v>
      </c>
      <c r="Z1539" t="n">
        <v>27</v>
      </c>
      <c r="AA1539" t="n">
        <v>29</v>
      </c>
      <c r="AB1539" t="n">
        <v>29</v>
      </c>
      <c r="AC1539" t="n">
        <v>27</v>
      </c>
      <c r="AD1539" t="n">
        <v>112</v>
      </c>
      <c r="AE1539" t="n">
        <v>25</v>
      </c>
      <c r="AF1539" t="n">
        <v>18</v>
      </c>
      <c r="AG1539" t="n">
        <v>20</v>
      </c>
      <c r="AH1539" t="n">
        <v>21</v>
      </c>
      <c r="AI1539" t="n">
        <v>84</v>
      </c>
      <c r="AJ1539" t="n">
        <v>22</v>
      </c>
      <c r="AK1539" t="n">
        <v>23</v>
      </c>
    </row>
    <row r="1540">
      <c r="A1540" t="inlineStr">
        <is>
          <t>Base management fees</t>
        </is>
      </c>
      <c r="C1540" t="inlineStr">
        <is>
          <t>Million</t>
        </is>
      </c>
      <c r="D1540" t="inlineStr">
        <is>
          <t>QQQQ</t>
        </is>
      </c>
      <c r="V1540" t="n">
        <v>284</v>
      </c>
      <c r="W1540" t="n">
        <v>313</v>
      </c>
      <c r="X1540" t="n">
        <v>317</v>
      </c>
      <c r="Y1540" t="n">
        <v>1195</v>
      </c>
      <c r="Z1540" t="n">
        <v>336</v>
      </c>
      <c r="AA1540" t="n">
        <v>351</v>
      </c>
      <c r="AB1540" t="n">
        <v>387</v>
      </c>
      <c r="AC1540" t="n">
        <v>634</v>
      </c>
      <c r="AD1540" t="n">
        <v>1708</v>
      </c>
      <c r="AE1540" t="n">
        <v>592</v>
      </c>
      <c r="AF1540" t="n">
        <v>591</v>
      </c>
      <c r="AG1540" t="n">
        <v>634</v>
      </c>
      <c r="AH1540" t="n">
        <v>692</v>
      </c>
      <c r="AI1540" t="n">
        <v>2509</v>
      </c>
      <c r="AJ1540" t="n">
        <v>717</v>
      </c>
      <c r="AK1540" t="n">
        <v>726</v>
      </c>
      <c r="AL1540" t="n">
        <v>783</v>
      </c>
      <c r="AM1540" t="n">
        <v>814</v>
      </c>
      <c r="AN1540" t="n">
        <v>3040</v>
      </c>
      <c r="AO1540" t="n">
        <v>850</v>
      </c>
      <c r="AP1540" t="n">
        <v>894</v>
      </c>
      <c r="AQ1540" t="n">
        <v>935</v>
      </c>
    </row>
    <row r="1541">
      <c r="A1541" t="inlineStr">
        <is>
          <t>Base management fees-c</t>
        </is>
      </c>
      <c r="V1541">
        <f>SUM(V1531:V1539)</f>
        <v/>
      </c>
      <c r="W1541">
        <f>SUM(W1531:W1539)</f>
        <v/>
      </c>
      <c r="X1541">
        <f>SUM(X1531:X1539)</f>
        <v/>
      </c>
      <c r="Y1541">
        <f>SUM(Y1531:Y1539)</f>
        <v/>
      </c>
      <c r="Z1541">
        <f>SUM(Z1531:Z1539)</f>
        <v/>
      </c>
      <c r="AA1541">
        <f>SUM(AA1531:AA1539)</f>
        <v/>
      </c>
      <c r="AB1541">
        <f>SUM(AB1531:AB1539)</f>
        <v/>
      </c>
      <c r="AC1541">
        <f>SUM(AC1531:AC1539)</f>
        <v/>
      </c>
      <c r="AD1541">
        <f>SUM(AD1531:AD1539)</f>
        <v/>
      </c>
      <c r="AE1541">
        <f>SUM(AE1531:AE1539)</f>
        <v/>
      </c>
      <c r="AF1541">
        <f>SUM(AF1531:AF1539)</f>
        <v/>
      </c>
      <c r="AG1541">
        <f>SUM(AG1531:AG1539)</f>
        <v/>
      </c>
      <c r="AH1541">
        <f>SUM(AH1531:AH1539)</f>
        <v/>
      </c>
      <c r="AI1541">
        <f>SUM(AI1531:AI1539)</f>
        <v/>
      </c>
      <c r="AJ1541">
        <f>SUM(AJ1531:AJ1539)</f>
        <v/>
      </c>
      <c r="AK1541">
        <f>SUM(AK1531:AK1539)</f>
        <v/>
      </c>
    </row>
    <row r="1542">
      <c r="A1542" t="inlineStr">
        <is>
          <t>Sum check</t>
        </is>
      </c>
      <c r="V1542">
        <f>V1540-V1541</f>
        <v/>
      </c>
      <c r="W1542">
        <f>W1540-W1541</f>
        <v/>
      </c>
      <c r="X1542">
        <f>X1540-X1541</f>
        <v/>
      </c>
      <c r="Y1542">
        <f>Y1540-Y1541</f>
        <v/>
      </c>
      <c r="Z1542">
        <f>Z1540-Z1541</f>
        <v/>
      </c>
      <c r="AA1542">
        <f>AA1540-AA1541</f>
        <v/>
      </c>
      <c r="AB1542">
        <f>AB1540-AB1541</f>
        <v/>
      </c>
      <c r="AC1542">
        <f>AC1540-AC1541</f>
        <v/>
      </c>
      <c r="AD1542">
        <f>AD1540-AD1541</f>
        <v/>
      </c>
      <c r="AE1542">
        <f>AE1540-AE1541</f>
        <v/>
      </c>
      <c r="AF1542">
        <f>AF1540-AF1541</f>
        <v/>
      </c>
      <c r="AG1542">
        <f>AG1540-AG1541</f>
        <v/>
      </c>
      <c r="AH1542">
        <f>AH1540-AH1541</f>
        <v/>
      </c>
      <c r="AI1542">
        <f>AI1540-AI1541</f>
        <v/>
      </c>
      <c r="AJ1542">
        <f>AJ1540-AJ1541</f>
        <v/>
      </c>
      <c r="AK1542">
        <f>AK1540-AK1541</f>
        <v/>
      </c>
    </row>
    <row r="1544">
      <c r="A1544" t="inlineStr">
        <is>
          <t>Incentive distribution</t>
        </is>
      </c>
      <c r="C1544" t="inlineStr">
        <is>
          <t>Million</t>
        </is>
      </c>
      <c r="D1544" t="inlineStr">
        <is>
          <t>QQQQ</t>
        </is>
      </c>
      <c r="S1544" t="n">
        <v>38</v>
      </c>
      <c r="T1544" t="n">
        <v>151</v>
      </c>
      <c r="U1544" t="n">
        <v>50</v>
      </c>
      <c r="V1544" t="n">
        <v>50</v>
      </c>
      <c r="W1544" t="n">
        <v>52</v>
      </c>
      <c r="X1544" t="n">
        <v>54</v>
      </c>
      <c r="Y1544" t="n">
        <v>206</v>
      </c>
      <c r="Z1544" t="n">
        <v>64</v>
      </c>
      <c r="AA1544" t="n">
        <v>64</v>
      </c>
      <c r="AB1544" t="n">
        <v>67</v>
      </c>
      <c r="AC1544" t="n">
        <v>67</v>
      </c>
      <c r="AD1544" t="n">
        <v>262</v>
      </c>
      <c r="AE1544" t="n">
        <v>76</v>
      </c>
      <c r="AF1544" t="n">
        <v>76</v>
      </c>
      <c r="AG1544" t="n">
        <v>77</v>
      </c>
      <c r="AH1544" t="n">
        <v>77</v>
      </c>
      <c r="AI1544" t="n">
        <v>306</v>
      </c>
      <c r="AJ1544" t="n">
        <v>84</v>
      </c>
      <c r="AK1544" t="n">
        <v>84</v>
      </c>
      <c r="AL1544" t="n">
        <v>72</v>
      </c>
      <c r="AM1544" t="n">
        <v>75</v>
      </c>
      <c r="AN1544" t="n">
        <v>315</v>
      </c>
      <c r="AO1544" t="n">
        <v>84</v>
      </c>
      <c r="AP1544" t="n">
        <v>84</v>
      </c>
      <c r="AQ1544" t="n">
        <v>84</v>
      </c>
    </row>
    <row r="1545">
      <c r="A1545" t="inlineStr">
        <is>
          <t>Fee credits</t>
        </is>
      </c>
      <c r="C1545" t="inlineStr">
        <is>
          <t>Million</t>
        </is>
      </c>
      <c r="D1545" t="inlineStr">
        <is>
          <t>QQQQ</t>
        </is>
      </c>
    </row>
    <row r="1546">
      <c r="A1546" t="inlineStr">
        <is>
          <t>Total</t>
        </is>
      </c>
      <c r="C1546" t="inlineStr">
        <is>
          <t>Million</t>
        </is>
      </c>
      <c r="D1546" t="inlineStr">
        <is>
          <t>QQQQ</t>
        </is>
      </c>
    </row>
    <row r="1547">
      <c r="A1547" t="inlineStr">
        <is>
          <t>Total-c</t>
        </is>
      </c>
    </row>
    <row r="1548">
      <c r="A1548" t="inlineStr">
        <is>
          <t>Sum check</t>
        </is>
      </c>
    </row>
    <row r="1550">
      <c r="A1550" t="inlineStr">
        <is>
          <t>Transaction and advisory fees</t>
        </is>
      </c>
      <c r="C1550" t="inlineStr">
        <is>
          <t>Million</t>
        </is>
      </c>
      <c r="D1550" t="inlineStr">
        <is>
          <t>QQQQ</t>
        </is>
      </c>
      <c r="S1550" t="n">
        <v>2</v>
      </c>
      <c r="T1550" t="n">
        <v>27</v>
      </c>
      <c r="U1550" t="n">
        <v>1</v>
      </c>
      <c r="V1550" t="n">
        <v>2</v>
      </c>
      <c r="W1550" t="n">
        <v>4</v>
      </c>
      <c r="X1550" t="n">
        <v>7</v>
      </c>
      <c r="Y1550" t="n">
        <v>14</v>
      </c>
      <c r="AA1550" t="n">
        <v>5</v>
      </c>
      <c r="AB1550" t="n">
        <v>14</v>
      </c>
      <c r="AC1550" t="n">
        <v>25</v>
      </c>
      <c r="AD1550" t="n">
        <v>44</v>
      </c>
      <c r="AE1550" t="n">
        <v>6</v>
      </c>
      <c r="AG1550" t="n">
        <v>17</v>
      </c>
      <c r="AH1550" t="n">
        <v>2</v>
      </c>
      <c r="AI1550" t="n">
        <v>25</v>
      </c>
      <c r="AK1550" t="n">
        <v>1</v>
      </c>
      <c r="AL1550" t="n">
        <v>2</v>
      </c>
      <c r="AM1550" t="n">
        <v>8</v>
      </c>
      <c r="AN1550" t="n">
        <v>11</v>
      </c>
      <c r="AO1550" t="n">
        <v>31</v>
      </c>
      <c r="AP1550" t="n">
        <v>15</v>
      </c>
      <c r="AQ1550" t="n">
        <v>2</v>
      </c>
    </row>
    <row r="1551">
      <c r="A1551" t="inlineStr">
        <is>
          <t>Total</t>
        </is>
      </c>
      <c r="C1551" t="inlineStr">
        <is>
          <t>Million</t>
        </is>
      </c>
      <c r="D1551" t="inlineStr">
        <is>
          <t>QQQQ</t>
        </is>
      </c>
      <c r="S1551" t="n">
        <v>311</v>
      </c>
      <c r="T1551" t="n">
        <v>1226</v>
      </c>
      <c r="U1551" t="n">
        <v>332</v>
      </c>
      <c r="V1551" t="n">
        <v>336</v>
      </c>
      <c r="W1551" t="n">
        <v>369</v>
      </c>
      <c r="X1551" t="n">
        <v>378</v>
      </c>
      <c r="Y1551" t="n">
        <v>1415</v>
      </c>
      <c r="Z1551" t="n">
        <v>400</v>
      </c>
      <c r="AA1551" t="n">
        <v>420</v>
      </c>
      <c r="AB1551" t="n">
        <v>468</v>
      </c>
      <c r="AC1551" t="n">
        <v>726</v>
      </c>
      <c r="AD1551" t="n">
        <v>2014</v>
      </c>
      <c r="AE1551" t="n">
        <v>674</v>
      </c>
      <c r="AF1551" t="n">
        <v>667</v>
      </c>
      <c r="AG1551" t="n">
        <v>728</v>
      </c>
      <c r="AH1551" t="n">
        <v>771</v>
      </c>
      <c r="AI1551" t="n">
        <v>2840</v>
      </c>
      <c r="AJ1551" t="n">
        <v>801</v>
      </c>
      <c r="AK1551" t="n">
        <v>811</v>
      </c>
      <c r="AL1551" t="n">
        <v>857</v>
      </c>
      <c r="AM1551" t="n">
        <v>897</v>
      </c>
      <c r="AN1551" t="n">
        <v>3366</v>
      </c>
      <c r="AO1551" t="n">
        <v>965</v>
      </c>
      <c r="AP1551" t="n">
        <v>993</v>
      </c>
      <c r="AQ1551" t="n">
        <v>1021</v>
      </c>
    </row>
    <row r="1552">
      <c r="A1552" t="inlineStr">
        <is>
          <t>Total-c</t>
        </is>
      </c>
      <c r="S1552">
        <f>SUM(S1550,S1544:S1545,S1531:S1539)</f>
        <v/>
      </c>
      <c r="T1552">
        <f>SUM(T1550,T1544:T1545,T1531:T1539)</f>
        <v/>
      </c>
      <c r="U1552">
        <f>SUM(U1550,U1544:U1545,U1531:U1539)</f>
        <v/>
      </c>
      <c r="V1552">
        <f>SUM(V1544:V1550,V1540)</f>
        <v/>
      </c>
      <c r="W1552">
        <f>SUM(W1544:W1550,W1540)</f>
        <v/>
      </c>
      <c r="X1552">
        <f>SUM(X1544:X1550,X1540)</f>
        <v/>
      </c>
      <c r="Y1552">
        <f>SUM(Y1544:Y1550,Y1540)</f>
        <v/>
      </c>
      <c r="Z1552">
        <f>SUM(Z1544:Z1550,Z1540)</f>
        <v/>
      </c>
      <c r="AA1552">
        <f>SUM(AA1544:AA1550,AA1540)</f>
        <v/>
      </c>
      <c r="AB1552">
        <f>SUM(AB1544:AB1550,AB1540)</f>
        <v/>
      </c>
      <c r="AC1552">
        <f>SUM(AC1544:AC1550,AC1540)</f>
        <v/>
      </c>
      <c r="AD1552">
        <f>SUM(AD1544:AD1550,AD1540)</f>
        <v/>
      </c>
      <c r="AE1552">
        <f>SUM(AE1544:AE1550,AE1540)</f>
        <v/>
      </c>
      <c r="AF1552">
        <f>SUM(AF1544:AF1550,AF1540)</f>
        <v/>
      </c>
      <c r="AG1552">
        <f>SUM(AG1544:AG1550,AG1540)</f>
        <v/>
      </c>
      <c r="AH1552">
        <f>SUM(AH1544:AH1550,AH1540)</f>
        <v/>
      </c>
      <c r="AI1552">
        <f>SUM(AI1544:AI1550,AI1540)</f>
        <v/>
      </c>
      <c r="AJ1552">
        <f>SUM(AJ1544:AJ1550,AJ1540)</f>
        <v/>
      </c>
      <c r="AK1552">
        <f>SUM(AK1544:AK1550,AK1540)</f>
        <v/>
      </c>
      <c r="AL1552">
        <f>SUM(AL1544:AL1550,AL1540)</f>
        <v/>
      </c>
      <c r="AM1552">
        <f>SUM(AM1544:AM1550,AM1540)</f>
        <v/>
      </c>
      <c r="AN1552">
        <f>SUM(AN1544:AN1550,AN1540)</f>
        <v/>
      </c>
      <c r="AO1552">
        <f>SUM(AO1544:AO1550,AO1540)</f>
        <v/>
      </c>
      <c r="AP1552">
        <f>SUM(AP1544:AP1550,AP1540)</f>
        <v/>
      </c>
      <c r="AQ1552">
        <f>SUM(AQ1544:AQ1550,AQ1540)</f>
        <v/>
      </c>
    </row>
    <row r="1553">
      <c r="A1553" t="inlineStr">
        <is>
          <t>Sum check</t>
        </is>
      </c>
      <c r="S1553">
        <f>S1551-S1552</f>
        <v/>
      </c>
      <c r="T1553">
        <f>T1551-T1552</f>
        <v/>
      </c>
      <c r="U1553">
        <f>U1551-U1552</f>
        <v/>
      </c>
      <c r="V1553">
        <f>V1551-V1552</f>
        <v/>
      </c>
      <c r="W1553">
        <f>W1551-W1552</f>
        <v/>
      </c>
      <c r="X1553">
        <f>X1551-X1552</f>
        <v/>
      </c>
      <c r="Y1553">
        <f>Y1551-Y1552</f>
        <v/>
      </c>
      <c r="Z1553">
        <f>Z1551-Z1552</f>
        <v/>
      </c>
      <c r="AA1553">
        <f>AA1551-AA1552</f>
        <v/>
      </c>
      <c r="AB1553">
        <f>AB1551-AB1552</f>
        <v/>
      </c>
      <c r="AC1553">
        <f>AC1551-AC1552</f>
        <v/>
      </c>
      <c r="AD1553">
        <f>AD1551-AD1552</f>
        <v/>
      </c>
      <c r="AE1553">
        <f>AE1551-AE1552</f>
        <v/>
      </c>
      <c r="AF1553">
        <f>AF1551-AF1552</f>
        <v/>
      </c>
      <c r="AG1553">
        <f>AG1551-AG1552</f>
        <v/>
      </c>
      <c r="AH1553">
        <f>AH1551-AH1552</f>
        <v/>
      </c>
      <c r="AI1553">
        <f>AI1551-AI1552</f>
        <v/>
      </c>
      <c r="AJ1553">
        <f>AJ1551-AJ1552</f>
        <v/>
      </c>
      <c r="AK1553">
        <f>AK1551-AK1552</f>
        <v/>
      </c>
      <c r="AL1553">
        <f>AL1551-AL1552</f>
        <v/>
      </c>
      <c r="AM1553">
        <f>AM1551-AM1552</f>
        <v/>
      </c>
      <c r="AN1553">
        <f>AN1551-AN1552</f>
        <v/>
      </c>
      <c r="AO1553">
        <f>AO1551-AO1552</f>
        <v/>
      </c>
      <c r="AP1553">
        <f>AP1551-AP1552</f>
        <v/>
      </c>
      <c r="AQ1553">
        <f>AQ1551-AQ1552</f>
        <v/>
      </c>
    </row>
    <row r="1555">
      <c r="A1555" t="inlineStr">
        <is>
          <t>Less: direct costs</t>
        </is>
      </c>
      <c r="C1555" t="inlineStr">
        <is>
          <t>Million</t>
        </is>
      </c>
      <c r="D1555" t="inlineStr">
        <is>
          <t>QQQQ</t>
        </is>
      </c>
      <c r="S1555" t="n">
        <v>-112</v>
      </c>
      <c r="T1555" t="n">
        <v>-472</v>
      </c>
      <c r="U1555" t="n">
        <v>-132</v>
      </c>
      <c r="V1555" t="n">
        <v>-138</v>
      </c>
      <c r="W1555" t="n">
        <v>-143</v>
      </c>
      <c r="X1555" t="n">
        <v>-151</v>
      </c>
      <c r="Y1555" t="n">
        <v>-564</v>
      </c>
      <c r="Z1555" t="n">
        <v>-162</v>
      </c>
      <c r="AA1555" t="n">
        <v>-157</v>
      </c>
      <c r="AB1555" t="n">
        <v>-162</v>
      </c>
      <c r="AC1555" t="n">
        <v>-311</v>
      </c>
      <c r="AD1555" t="n">
        <v>-792</v>
      </c>
      <c r="AE1555" t="n">
        <v>-331</v>
      </c>
      <c r="AF1555" t="n">
        <v>-315</v>
      </c>
      <c r="AG1555" t="n">
        <v>-325</v>
      </c>
      <c r="AH1555" t="n">
        <v>-325</v>
      </c>
      <c r="AI1555" t="n">
        <v>-1296</v>
      </c>
      <c r="AJ1555" t="n">
        <v>-354</v>
      </c>
      <c r="AK1555" t="n">
        <v>-369</v>
      </c>
      <c r="AL1555" t="n">
        <v>-365</v>
      </c>
      <c r="AM1555" t="n">
        <v>-380</v>
      </c>
      <c r="AN1555" t="n">
        <v>-1468</v>
      </c>
      <c r="AO1555" t="n">
        <v>-426</v>
      </c>
      <c r="AP1555" t="n">
        <v>-433</v>
      </c>
      <c r="AQ1555" t="n">
        <v>-454</v>
      </c>
    </row>
    <row r="1556">
      <c r="A1556" t="inlineStr">
        <is>
          <t>Total</t>
        </is>
      </c>
      <c r="C1556" t="inlineStr">
        <is>
          <t>Million</t>
        </is>
      </c>
      <c r="D1556" t="inlineStr">
        <is>
          <t>QQQQ</t>
        </is>
      </c>
      <c r="S1556" t="n">
        <v>199</v>
      </c>
      <c r="T1556" t="n">
        <v>754</v>
      </c>
      <c r="U1556" t="n">
        <v>200</v>
      </c>
      <c r="V1556" t="n">
        <v>198</v>
      </c>
      <c r="W1556" t="n">
        <v>226</v>
      </c>
      <c r="X1556" t="n">
        <v>227</v>
      </c>
      <c r="Y1556" t="n">
        <v>851</v>
      </c>
      <c r="Z1556" t="n">
        <v>238</v>
      </c>
      <c r="AA1556" t="n">
        <v>263</v>
      </c>
      <c r="AB1556" t="n">
        <v>306</v>
      </c>
      <c r="AC1556" t="n">
        <v>415</v>
      </c>
      <c r="AD1556" t="n">
        <v>1222</v>
      </c>
      <c r="AE1556" t="n">
        <v>343</v>
      </c>
      <c r="AF1556" t="n">
        <v>352</v>
      </c>
      <c r="AG1556" t="n">
        <v>403</v>
      </c>
      <c r="AH1556" t="n">
        <v>446</v>
      </c>
      <c r="AI1556" t="n">
        <v>1544</v>
      </c>
      <c r="AJ1556" t="n">
        <v>447</v>
      </c>
      <c r="AK1556" t="n">
        <v>442</v>
      </c>
      <c r="AL1556" t="n">
        <v>492</v>
      </c>
      <c r="AM1556" t="n">
        <v>517</v>
      </c>
      <c r="AN1556" t="n">
        <v>1898</v>
      </c>
      <c r="AO1556" t="n">
        <v>539</v>
      </c>
      <c r="AP1556" t="n">
        <v>560</v>
      </c>
      <c r="AQ1556" t="n">
        <v>567</v>
      </c>
    </row>
    <row r="1557">
      <c r="A1557" t="inlineStr">
        <is>
          <t>Total-c</t>
        </is>
      </c>
      <c r="S1557">
        <f>SUM(S1551,S1555)</f>
        <v/>
      </c>
      <c r="T1557">
        <f>SUM(T1551,T1555)</f>
        <v/>
      </c>
      <c r="U1557">
        <f>SUM(U1551,U1555)</f>
        <v/>
      </c>
      <c r="V1557">
        <f>SUM(V1551,V1555)</f>
        <v/>
      </c>
      <c r="W1557">
        <f>SUM(W1551,W1555)</f>
        <v/>
      </c>
      <c r="X1557">
        <f>SUM(X1551,X1555)</f>
        <v/>
      </c>
      <c r="Y1557">
        <f>SUM(Y1551,Y1555)</f>
        <v/>
      </c>
      <c r="Z1557">
        <f>SUM(Z1551,Z1555)</f>
        <v/>
      </c>
      <c r="AA1557">
        <f>SUM(AA1551,AA1555)</f>
        <v/>
      </c>
      <c r="AB1557">
        <f>SUM(AB1551,AB1555)</f>
        <v/>
      </c>
      <c r="AC1557">
        <f>SUM(AC1551,AC1555)</f>
        <v/>
      </c>
      <c r="AD1557">
        <f>SUM(AD1551,AD1555)</f>
        <v/>
      </c>
      <c r="AE1557">
        <f>SUM(AE1551,AE1555)</f>
        <v/>
      </c>
      <c r="AF1557">
        <f>SUM(AF1551,AF1555)</f>
        <v/>
      </c>
      <c r="AG1557">
        <f>SUM(AG1551,AG1555)</f>
        <v/>
      </c>
      <c r="AH1557">
        <f>SUM(AH1551,AH1555)</f>
        <v/>
      </c>
      <c r="AI1557">
        <f>SUM(AI1551,AI1555)</f>
        <v/>
      </c>
      <c r="AJ1557">
        <f>SUM(AJ1551,AJ1555)</f>
        <v/>
      </c>
      <c r="AK1557">
        <f>SUM(AK1551,AK1555)</f>
        <v/>
      </c>
      <c r="AL1557">
        <f>SUM(AL1551,AL1555)</f>
        <v/>
      </c>
      <c r="AM1557">
        <f>SUM(AM1551,AM1555)</f>
        <v/>
      </c>
      <c r="AN1557">
        <f>SUM(AN1551,AN1555)</f>
        <v/>
      </c>
      <c r="AO1557">
        <f>SUM(AO1551,AO1555)</f>
        <v/>
      </c>
      <c r="AP1557">
        <f>SUM(AP1551,AP1555)</f>
        <v/>
      </c>
      <c r="AQ1557">
        <f>SUM(AQ1551,AQ1555)</f>
        <v/>
      </c>
    </row>
    <row r="1558">
      <c r="A1558" t="inlineStr">
        <is>
          <t>Sum check</t>
        </is>
      </c>
      <c r="S1558">
        <f>S1556-S1557</f>
        <v/>
      </c>
      <c r="T1558">
        <f>T1556-T1557</f>
        <v/>
      </c>
      <c r="U1558">
        <f>U1556-U1557</f>
        <v/>
      </c>
      <c r="V1558">
        <f>V1556-V1557</f>
        <v/>
      </c>
      <c r="W1558">
        <f>W1556-W1557</f>
        <v/>
      </c>
      <c r="X1558">
        <f>X1556-X1557</f>
        <v/>
      </c>
      <c r="Y1558">
        <f>Y1556-Y1557</f>
        <v/>
      </c>
      <c r="Z1558">
        <f>Z1556-Z1557</f>
        <v/>
      </c>
      <c r="AA1558">
        <f>AA1556-AA1557</f>
        <v/>
      </c>
      <c r="AB1558">
        <f>AB1556-AB1557</f>
        <v/>
      </c>
      <c r="AC1558">
        <f>AC1556-AC1557</f>
        <v/>
      </c>
      <c r="AD1558">
        <f>AD1556-AD1557</f>
        <v/>
      </c>
      <c r="AE1558">
        <f>AE1556-AE1557</f>
        <v/>
      </c>
      <c r="AF1558">
        <f>AF1556-AF1557</f>
        <v/>
      </c>
      <c r="AG1558">
        <f>AG1556-AG1557</f>
        <v/>
      </c>
      <c r="AH1558">
        <f>AH1556-AH1557</f>
        <v/>
      </c>
      <c r="AI1558">
        <f>AI1556-AI1557</f>
        <v/>
      </c>
      <c r="AJ1558">
        <f>AJ1556-AJ1557</f>
        <v/>
      </c>
      <c r="AK1558">
        <f>AK1556-AK1557</f>
        <v/>
      </c>
      <c r="AL1558">
        <f>AL1556-AL1557</f>
        <v/>
      </c>
      <c r="AM1558">
        <f>AM1556-AM1557</f>
        <v/>
      </c>
      <c r="AN1558">
        <f>AN1556-AN1557</f>
        <v/>
      </c>
      <c r="AO1558">
        <f>AO1556-AO1557</f>
        <v/>
      </c>
      <c r="AP1558">
        <f>AP1556-AP1557</f>
        <v/>
      </c>
      <c r="AQ1558">
        <f>AQ1556-AQ1557</f>
        <v/>
      </c>
    </row>
    <row r="1559">
      <c r="A1559" t="inlineStr">
        <is>
          <t>Link check</t>
        </is>
      </c>
    </row>
    <row r="1561">
      <c r="A1561" t="inlineStr">
        <is>
          <t>Performance fees</t>
        </is>
      </c>
      <c r="C1561" t="inlineStr">
        <is>
          <t>Million</t>
        </is>
      </c>
      <c r="D1561" t="inlineStr">
        <is>
          <t>QQQQ</t>
        </is>
      </c>
      <c r="E1561" t="inlineStr">
        <is>
          <t>Yes</t>
        </is>
      </c>
      <c r="S1561" t="n">
        <v>117</v>
      </c>
      <c r="T1561" t="n">
        <v>142</v>
      </c>
      <c r="U1561" t="n">
        <v>143</v>
      </c>
      <c r="V1561" t="n">
        <v>41</v>
      </c>
      <c r="W1561" t="n">
        <v>94</v>
      </c>
      <c r="Y1561" t="n">
        <v>278</v>
      </c>
      <c r="AK1561" t="n">
        <v>79</v>
      </c>
      <c r="AM1561" t="n">
        <v>78</v>
      </c>
      <c r="AN1561" t="n">
        <v>157</v>
      </c>
    </row>
    <row r="1562">
      <c r="A1562" t="inlineStr">
        <is>
          <t>Less: fee related earnings not attributable to BAM</t>
        </is>
      </c>
      <c r="C1562" t="inlineStr">
        <is>
          <t>Million</t>
        </is>
      </c>
      <c r="D1562" t="inlineStr">
        <is>
          <t>QQQQ</t>
        </is>
      </c>
      <c r="E1562" t="inlineStr">
        <is>
          <t>Yes</t>
        </is>
      </c>
      <c r="AC1562" t="n">
        <v>-21</v>
      </c>
      <c r="AD1562" t="n">
        <v>-21</v>
      </c>
      <c r="AE1562" t="n">
        <v>-22</v>
      </c>
      <c r="AF1562" t="n">
        <v>-28</v>
      </c>
      <c r="AG1562" t="n">
        <v>-31</v>
      </c>
      <c r="AH1562" t="n">
        <v>-35</v>
      </c>
      <c r="AI1562" t="n">
        <v>-116</v>
      </c>
      <c r="AJ1562" t="n">
        <v>-34</v>
      </c>
      <c r="AK1562" t="n">
        <v>-38</v>
      </c>
      <c r="AL1562" t="n">
        <v>-41</v>
      </c>
      <c r="AM1562" t="n">
        <v>-43</v>
      </c>
      <c r="AN1562" t="n">
        <v>-156</v>
      </c>
      <c r="AO1562" t="n">
        <v>-38</v>
      </c>
      <c r="AP1562" t="n">
        <v>-35</v>
      </c>
      <c r="AQ1562" t="n">
        <v>-36</v>
      </c>
    </row>
    <row r="1563">
      <c r="A1563" s="2" t="inlineStr">
        <is>
          <t>Fee related earnings</t>
        </is>
      </c>
      <c r="B1563" s="2" t="n"/>
      <c r="C1563" s="2" t="inlineStr">
        <is>
          <t>Million</t>
        </is>
      </c>
      <c r="D1563" s="2" t="inlineStr">
        <is>
          <t>QQQQ</t>
        </is>
      </c>
      <c r="E1563" s="2" t="inlineStr">
        <is>
          <t>Yes</t>
        </is>
      </c>
      <c r="F1563" s="2" t="n"/>
      <c r="G1563" s="2" t="n"/>
      <c r="H1563" s="2" t="n"/>
      <c r="I1563" s="2" t="n"/>
      <c r="J1563" s="2" t="n"/>
      <c r="K1563" s="2" t="n"/>
      <c r="L1563" s="2" t="n"/>
      <c r="M1563" s="2" t="n"/>
      <c r="N1563" s="2" t="n"/>
      <c r="O1563" s="2" t="n"/>
      <c r="P1563" s="2" t="n"/>
      <c r="Q1563" s="2" t="n"/>
      <c r="R1563" s="2" t="n"/>
      <c r="S1563" s="2" t="n">
        <v>316</v>
      </c>
      <c r="T1563" s="2" t="n">
        <v>896</v>
      </c>
      <c r="U1563" s="2" t="n">
        <v>343</v>
      </c>
      <c r="V1563" s="2" t="n">
        <v>239</v>
      </c>
      <c r="W1563" s="2" t="n">
        <v>320</v>
      </c>
      <c r="X1563" s="2" t="n">
        <v>227</v>
      </c>
      <c r="Y1563" s="2" t="n">
        <v>1129</v>
      </c>
      <c r="Z1563" s="2" t="n">
        <v>238</v>
      </c>
      <c r="AA1563" s="2" t="n">
        <v>263</v>
      </c>
      <c r="AB1563" s="2" t="n">
        <v>306</v>
      </c>
      <c r="AC1563" s="2" t="n">
        <v>394</v>
      </c>
      <c r="AD1563" s="2" t="n">
        <v>1201</v>
      </c>
      <c r="AE1563" s="2" t="n">
        <v>321</v>
      </c>
      <c r="AF1563" s="2" t="n">
        <v>324</v>
      </c>
      <c r="AG1563" s="2" t="n">
        <v>372</v>
      </c>
      <c r="AH1563" s="2" t="n">
        <v>411</v>
      </c>
      <c r="AI1563" s="2" t="n">
        <v>1428</v>
      </c>
      <c r="AJ1563" s="2" t="n">
        <v>413</v>
      </c>
      <c r="AK1563" s="2" t="n">
        <v>483</v>
      </c>
      <c r="AL1563" s="2" t="n">
        <v>451</v>
      </c>
      <c r="AM1563" s="2" t="n">
        <v>552</v>
      </c>
      <c r="AN1563" s="2" t="n">
        <v>1899</v>
      </c>
      <c r="AO1563" s="2" t="n">
        <v>501</v>
      </c>
      <c r="AP1563" s="2" t="n">
        <v>525</v>
      </c>
      <c r="AQ1563" s="2" t="n">
        <v>531</v>
      </c>
      <c r="AR1563" s="2" t="n">
        <v>576</v>
      </c>
      <c r="AS1563" s="2" t="n">
        <v>2108</v>
      </c>
      <c r="AT1563" s="2" t="n"/>
    </row>
    <row r="1564">
      <c r="A1564" t="inlineStr">
        <is>
          <t>Fee related earnings-c</t>
        </is>
      </c>
      <c r="S1564">
        <f>SUM(S1556,S1562,S1561)</f>
        <v/>
      </c>
      <c r="T1564">
        <f>SUM(T1556,T1562,T1561)</f>
        <v/>
      </c>
      <c r="U1564">
        <f>SUM(U1556,U1562,U1561)</f>
        <v/>
      </c>
      <c r="V1564">
        <f>SUM(V1556,V1562,V1561)</f>
        <v/>
      </c>
      <c r="W1564">
        <f>SUM(W1556,W1562,W1561)</f>
        <v/>
      </c>
      <c r="X1564">
        <f>SUM(X1556,X1562,X1561)</f>
        <v/>
      </c>
      <c r="Y1564">
        <f>SUM(Y1556,Y1562,Y1561)</f>
        <v/>
      </c>
      <c r="Z1564">
        <f>SUM(Z1556,Z1562,Z1561)</f>
        <v/>
      </c>
      <c r="AA1564">
        <f>SUM(AA1556,AA1562,AA1561)</f>
        <v/>
      </c>
      <c r="AB1564">
        <f>SUM(AB1556,AB1562,AB1561)</f>
        <v/>
      </c>
      <c r="AC1564">
        <f>SUM(AC1556,AC1562,AC1561)</f>
        <v/>
      </c>
      <c r="AD1564">
        <f>SUM(AD1556,AD1562,AD1561)</f>
        <v/>
      </c>
      <c r="AE1564">
        <f>SUM(AE1556,AE1562,AE1561)</f>
        <v/>
      </c>
      <c r="AF1564">
        <f>SUM(AF1556,AF1562,AF1561)</f>
        <v/>
      </c>
      <c r="AG1564">
        <f>SUM(AG1556,AG1562,AG1561)</f>
        <v/>
      </c>
      <c r="AH1564">
        <f>SUM(AH1556,AH1562,AH1561)</f>
        <v/>
      </c>
      <c r="AI1564">
        <f>SUM(AI1556,AI1562,AI1561)</f>
        <v/>
      </c>
      <c r="AJ1564">
        <f>SUM(AJ1556,AJ1562,AJ1561)</f>
        <v/>
      </c>
      <c r="AK1564">
        <f>SUM(AK1556,AK1562,AK1561)</f>
        <v/>
      </c>
      <c r="AL1564">
        <f>SUM(AL1556,AL1562,AL1561)</f>
        <v/>
      </c>
      <c r="AM1564">
        <f>SUM(AM1556,AM1562,AM1561)</f>
        <v/>
      </c>
      <c r="AN1564">
        <f>SUM(AN1556,AN1562,AN1561)</f>
        <v/>
      </c>
      <c r="AO1564">
        <f>SUM(AO1556,AO1562,AO1561)</f>
        <v/>
      </c>
      <c r="AP1564">
        <f>SUM(AP1556,AP1562,AP1561)</f>
        <v/>
      </c>
      <c r="AQ1564">
        <f>SUM(AQ1556,AQ1562,AQ1561)</f>
        <v/>
      </c>
    </row>
    <row r="1565">
      <c r="A1565" t="inlineStr">
        <is>
          <t>Sum check</t>
        </is>
      </c>
      <c r="S1565">
        <f>S1563-S1564</f>
        <v/>
      </c>
      <c r="T1565">
        <f>T1563-T1564</f>
        <v/>
      </c>
      <c r="U1565">
        <f>U1563-U1564</f>
        <v/>
      </c>
      <c r="V1565">
        <f>V1563-V1564</f>
        <v/>
      </c>
      <c r="W1565">
        <f>W1563-W1564</f>
        <v/>
      </c>
      <c r="X1565">
        <f>X1563-X1564</f>
        <v/>
      </c>
      <c r="Y1565">
        <f>Y1563-Y1564</f>
        <v/>
      </c>
      <c r="Z1565">
        <f>Z1563-Z1564</f>
        <v/>
      </c>
      <c r="AA1565">
        <f>AA1563-AA1564</f>
        <v/>
      </c>
      <c r="AB1565">
        <f>AB1563-AB1564</f>
        <v/>
      </c>
      <c r="AC1565">
        <f>AC1563-AC1564</f>
        <v/>
      </c>
      <c r="AD1565">
        <f>AD1563-AD1564</f>
        <v/>
      </c>
      <c r="AE1565">
        <f>AE1563-AE1564</f>
        <v/>
      </c>
      <c r="AF1565">
        <f>AF1563-AF1564</f>
        <v/>
      </c>
      <c r="AG1565">
        <f>AG1563-AG1564</f>
        <v/>
      </c>
      <c r="AH1565">
        <f>AH1563-AH1564</f>
        <v/>
      </c>
      <c r="AI1565">
        <f>AI1563-AI1564</f>
        <v/>
      </c>
      <c r="AJ1565">
        <f>AJ1563-AJ1564</f>
        <v/>
      </c>
      <c r="AK1565">
        <f>AK1563-AK1564</f>
        <v/>
      </c>
      <c r="AL1565">
        <f>AL1563-AL1564</f>
        <v/>
      </c>
      <c r="AM1565">
        <f>AM1563-AM1564</f>
        <v/>
      </c>
      <c r="AN1565">
        <f>AN1563-AN1564</f>
        <v/>
      </c>
      <c r="AO1565">
        <f>AO1563-AO1564</f>
        <v/>
      </c>
      <c r="AP1565">
        <f>AP1563-AP1564</f>
        <v/>
      </c>
      <c r="AQ1565">
        <f>AQ1563-AQ1564</f>
        <v/>
      </c>
    </row>
    <row r="1566">
      <c r="A1566" t="inlineStr">
        <is>
          <t>Link check</t>
        </is>
      </c>
      <c r="AK1566">
        <f>AK1563-AK2737</f>
        <v/>
      </c>
      <c r="AL1566">
        <f>AL1563-AL2737</f>
        <v/>
      </c>
      <c r="AM1566">
        <f>AM1563-AM2737</f>
        <v/>
      </c>
      <c r="AN1566">
        <f>AN1563-AN2737</f>
        <v/>
      </c>
      <c r="AO1566">
        <f>AO1563-AO2737</f>
        <v/>
      </c>
      <c r="AP1566">
        <f>AP1563-AP2737</f>
        <v/>
      </c>
      <c r="AQ1566">
        <f>AQ1563-AQ2737</f>
        <v/>
      </c>
      <c r="AR1566">
        <f>AR1563-AR2737</f>
        <v/>
      </c>
      <c r="AS1566">
        <f>AS1563-AS2737</f>
        <v/>
      </c>
    </row>
    <row r="1568">
      <c r="A1568" t="inlineStr">
        <is>
          <t>Cash taxes</t>
        </is>
      </c>
      <c r="C1568" t="inlineStr">
        <is>
          <t>Million</t>
        </is>
      </c>
      <c r="D1568" t="inlineStr">
        <is>
          <t>QQQQ</t>
        </is>
      </c>
      <c r="AR1568" t="n">
        <v>-35</v>
      </c>
      <c r="AS1568" t="n">
        <v>-98</v>
      </c>
    </row>
    <row r="1569">
      <c r="A1569" t="inlineStr">
        <is>
          <t>Other income</t>
        </is>
      </c>
      <c r="C1569" t="inlineStr">
        <is>
          <t>Million</t>
        </is>
      </c>
      <c r="D1569" t="inlineStr">
        <is>
          <t>QQQQ</t>
        </is>
      </c>
      <c r="AR1569" t="n">
        <v>3</v>
      </c>
      <c r="AS1569" t="n">
        <v>-14</v>
      </c>
    </row>
    <row r="1570">
      <c r="A1570" t="inlineStr">
        <is>
          <t>Amounts not attributable to corporation</t>
        </is>
      </c>
      <c r="C1570" t="inlineStr">
        <is>
          <t>Million</t>
        </is>
      </c>
      <c r="D1570" t="inlineStr">
        <is>
          <t>QQQQ</t>
        </is>
      </c>
      <c r="AR1570" t="n">
        <v>-33</v>
      </c>
      <c r="AS1570" t="n">
        <v>-33</v>
      </c>
    </row>
    <row r="1571">
      <c r="A1571" t="inlineStr">
        <is>
          <t>Asset management business</t>
        </is>
      </c>
      <c r="C1571" t="inlineStr">
        <is>
          <t>Million</t>
        </is>
      </c>
      <c r="D1571" t="inlineStr">
        <is>
          <t>QQQQ</t>
        </is>
      </c>
      <c r="AR1571" t="n">
        <v>511</v>
      </c>
      <c r="AS1571" t="n">
        <v>1963</v>
      </c>
    </row>
    <row r="1572">
      <c r="A1572" t="inlineStr">
        <is>
          <t>Asset management business-c</t>
        </is>
      </c>
      <c r="AR1572">
        <f>SUM(AR1568:AR1570,AR1563)</f>
        <v/>
      </c>
      <c r="AS1572">
        <f>SUM(AS1568:AS1570,AS1563)</f>
        <v/>
      </c>
    </row>
    <row r="1573">
      <c r="A1573" t="inlineStr">
        <is>
          <t>Sum check</t>
        </is>
      </c>
      <c r="AR1573">
        <f>AR1571-AR1572</f>
        <v/>
      </c>
      <c r="AS1573">
        <f>AS1571-AS1572</f>
        <v/>
      </c>
    </row>
    <row r="1575">
      <c r="A1575" t="inlineStr">
        <is>
          <t>Invested capital</t>
        </is>
      </c>
    </row>
    <row r="1576">
      <c r="A1576" t="inlineStr">
        <is>
          <t>Listed affiliates</t>
        </is>
      </c>
    </row>
    <row r="1577">
      <c r="A1577" t="inlineStr">
        <is>
          <t>Brookfield property partners L.P. (BPY)</t>
        </is>
      </c>
      <c r="C1577" t="inlineStr">
        <is>
          <t>Million</t>
        </is>
      </c>
      <c r="D1577" t="inlineStr">
        <is>
          <t>QQQQ</t>
        </is>
      </c>
      <c r="S1577" t="n">
        <v>196</v>
      </c>
      <c r="T1577" t="n">
        <v>744</v>
      </c>
      <c r="U1577" t="n">
        <v>210</v>
      </c>
      <c r="V1577" t="n">
        <v>189</v>
      </c>
      <c r="W1577" t="n">
        <v>175</v>
      </c>
      <c r="X1577" t="n">
        <v>226</v>
      </c>
      <c r="Y1577" t="n">
        <v>800</v>
      </c>
      <c r="Z1577" t="n">
        <v>168</v>
      </c>
      <c r="AA1577" t="n">
        <v>178</v>
      </c>
      <c r="AB1577" t="n">
        <v>168</v>
      </c>
      <c r="AC1577" t="n">
        <v>196</v>
      </c>
      <c r="AD1577" t="n">
        <v>710</v>
      </c>
      <c r="AE1577" t="n">
        <v>160</v>
      </c>
      <c r="AF1577" t="n">
        <v>87</v>
      </c>
      <c r="AG1577" t="n">
        <v>79</v>
      </c>
      <c r="AH1577" t="n">
        <v>87</v>
      </c>
      <c r="AI1577" t="n">
        <v>413</v>
      </c>
      <c r="AJ1577" t="n">
        <v>61</v>
      </c>
      <c r="AK1577" t="n">
        <v>94</v>
      </c>
    </row>
    <row r="1578">
      <c r="A1578" t="inlineStr">
        <is>
          <t>Brookfield Renewable partners (BEP)</t>
        </is>
      </c>
      <c r="C1578" t="inlineStr">
        <is>
          <t>Million</t>
        </is>
      </c>
      <c r="D1578" t="inlineStr">
        <is>
          <t>QQQQ</t>
        </is>
      </c>
      <c r="S1578" t="n">
        <v>81</v>
      </c>
      <c r="T1578" t="n">
        <v>336</v>
      </c>
      <c r="U1578" t="n">
        <v>110</v>
      </c>
      <c r="V1578" t="n">
        <v>98</v>
      </c>
      <c r="W1578" t="n">
        <v>58</v>
      </c>
      <c r="X1578" t="n">
        <v>115</v>
      </c>
      <c r="Y1578" t="n">
        <v>381</v>
      </c>
      <c r="Z1578" t="n">
        <v>130</v>
      </c>
      <c r="AA1578" t="n">
        <v>132</v>
      </c>
      <c r="AB1578" t="n">
        <v>72</v>
      </c>
      <c r="AC1578" t="n">
        <v>96</v>
      </c>
      <c r="AD1578" t="n">
        <v>430</v>
      </c>
      <c r="AE1578" t="n">
        <v>123</v>
      </c>
      <c r="AF1578" t="n">
        <v>118</v>
      </c>
      <c r="AG1578" t="n">
        <v>72</v>
      </c>
      <c r="AH1578" t="n">
        <v>84</v>
      </c>
      <c r="AI1578" t="n">
        <v>397</v>
      </c>
      <c r="AJ1578" t="n">
        <v>89</v>
      </c>
      <c r="AK1578" t="n">
        <v>86</v>
      </c>
    </row>
    <row r="1579">
      <c r="A1579" t="inlineStr">
        <is>
          <t>Brookfield infrastructure partners L.P. (BIP)</t>
        </is>
      </c>
      <c r="C1579" t="inlineStr">
        <is>
          <t>Million</t>
        </is>
      </c>
      <c r="D1579" t="inlineStr">
        <is>
          <t>QQQQ</t>
        </is>
      </c>
      <c r="S1579" t="n">
        <v>85</v>
      </c>
      <c r="T1579" t="n">
        <v>316</v>
      </c>
      <c r="U1579" t="n">
        <v>89</v>
      </c>
      <c r="V1579" t="n">
        <v>78</v>
      </c>
      <c r="W1579" t="n">
        <v>73</v>
      </c>
      <c r="X1579" t="n">
        <v>87</v>
      </c>
      <c r="Y1579" t="n">
        <v>327</v>
      </c>
      <c r="Z1579" t="n">
        <v>92</v>
      </c>
      <c r="AA1579" t="n">
        <v>88</v>
      </c>
      <c r="AB1579" t="n">
        <v>84</v>
      </c>
      <c r="AC1579" t="n">
        <v>90</v>
      </c>
      <c r="AD1579" t="n">
        <v>354</v>
      </c>
      <c r="AE1579" t="n">
        <v>88</v>
      </c>
      <c r="AF1579" t="n">
        <v>81</v>
      </c>
      <c r="AG1579" t="n">
        <v>90</v>
      </c>
      <c r="AH1579" t="n">
        <v>99</v>
      </c>
      <c r="AI1579" t="n">
        <v>358</v>
      </c>
      <c r="AJ1579" t="n">
        <v>103</v>
      </c>
      <c r="AK1579" t="n">
        <v>89</v>
      </c>
    </row>
    <row r="1580">
      <c r="A1580" t="inlineStr">
        <is>
          <t>Brookfield business partners L.P. (BBU)</t>
        </is>
      </c>
      <c r="C1580" t="inlineStr">
        <is>
          <t>Million</t>
        </is>
      </c>
      <c r="D1580" t="inlineStr">
        <is>
          <t>QQQQ</t>
        </is>
      </c>
      <c r="S1580" t="n">
        <v>47</v>
      </c>
      <c r="T1580" t="n">
        <v>132</v>
      </c>
      <c r="U1580" t="n">
        <v>99</v>
      </c>
      <c r="V1580" t="n">
        <v>83</v>
      </c>
      <c r="W1580" t="n">
        <v>116</v>
      </c>
      <c r="X1580" t="n">
        <v>114</v>
      </c>
      <c r="Y1580" t="n">
        <v>412</v>
      </c>
      <c r="Z1580" t="n">
        <v>139</v>
      </c>
      <c r="AA1580" t="n">
        <v>94</v>
      </c>
      <c r="AB1580" t="n">
        <v>132</v>
      </c>
      <c r="AC1580" t="n">
        <v>129</v>
      </c>
      <c r="AD1580" t="n">
        <v>494</v>
      </c>
      <c r="AE1580" t="n">
        <v>96</v>
      </c>
      <c r="AF1580" t="n">
        <v>109</v>
      </c>
      <c r="AG1580" t="n">
        <v>132</v>
      </c>
      <c r="AH1580" t="n">
        <v>161</v>
      </c>
      <c r="AI1580" t="n">
        <v>498</v>
      </c>
      <c r="AJ1580" t="n">
        <v>137</v>
      </c>
      <c r="AK1580" t="n">
        <v>130</v>
      </c>
    </row>
    <row r="1581">
      <c r="A1581" t="inlineStr">
        <is>
          <t>Total</t>
        </is>
      </c>
      <c r="C1581" t="inlineStr">
        <is>
          <t>Million</t>
        </is>
      </c>
      <c r="D1581" t="inlineStr">
        <is>
          <t>QQQQ</t>
        </is>
      </c>
      <c r="S1581" t="n">
        <v>409</v>
      </c>
      <c r="T1581" t="n">
        <v>1528</v>
      </c>
      <c r="U1581" t="n">
        <v>508</v>
      </c>
      <c r="V1581" t="n">
        <v>448</v>
      </c>
      <c r="W1581" t="n">
        <v>422</v>
      </c>
      <c r="X1581" t="n">
        <v>542</v>
      </c>
      <c r="Y1581" t="n">
        <v>1920</v>
      </c>
      <c r="Z1581" t="n">
        <v>529</v>
      </c>
      <c r="AA1581" t="n">
        <v>492</v>
      </c>
      <c r="AB1581" t="n">
        <v>456</v>
      </c>
      <c r="AC1581" t="n">
        <v>511</v>
      </c>
      <c r="AD1581" t="n">
        <v>1988</v>
      </c>
      <c r="AE1581" t="n">
        <v>467</v>
      </c>
      <c r="AF1581" t="n">
        <v>395</v>
      </c>
      <c r="AG1581" t="n">
        <v>373</v>
      </c>
      <c r="AH1581" t="n">
        <v>431</v>
      </c>
      <c r="AI1581" t="n">
        <v>1666</v>
      </c>
      <c r="AJ1581" t="n">
        <v>390</v>
      </c>
      <c r="AK1581" t="n">
        <v>399</v>
      </c>
    </row>
    <row r="1582">
      <c r="A1582" t="inlineStr">
        <is>
          <t>Total-c</t>
        </is>
      </c>
      <c r="S1582">
        <f>SUM(S1577:S1580)</f>
        <v/>
      </c>
      <c r="T1582">
        <f>SUM(T1577:T1580)</f>
        <v/>
      </c>
      <c r="U1582">
        <f>SUM(U1577:U1580)</f>
        <v/>
      </c>
      <c r="V1582">
        <f>SUM(V1577:V1580)</f>
        <v/>
      </c>
      <c r="W1582">
        <f>SUM(W1577:W1580)</f>
        <v/>
      </c>
      <c r="X1582">
        <f>SUM(X1577:X1580)</f>
        <v/>
      </c>
      <c r="Y1582">
        <f>SUM(Y1577:Y1580)</f>
        <v/>
      </c>
      <c r="Z1582">
        <f>SUM(Z1577:Z1580)</f>
        <v/>
      </c>
      <c r="AA1582">
        <f>SUM(AA1577:AA1580)</f>
        <v/>
      </c>
      <c r="AB1582">
        <f>SUM(AB1577:AB1580)</f>
        <v/>
      </c>
      <c r="AC1582">
        <f>SUM(AC1577:AC1580)</f>
        <v/>
      </c>
      <c r="AD1582">
        <f>SUM(AD1577:AD1580)</f>
        <v/>
      </c>
      <c r="AE1582">
        <f>SUM(AE1577:AE1580)</f>
        <v/>
      </c>
      <c r="AF1582">
        <f>SUM(AF1577:AF1580)</f>
        <v/>
      </c>
      <c r="AG1582">
        <f>SUM(AG1577:AG1580)</f>
        <v/>
      </c>
      <c r="AH1582">
        <f>SUM(AH1577:AH1580)</f>
        <v/>
      </c>
      <c r="AI1582">
        <f>SUM(AI1577:AI1580)</f>
        <v/>
      </c>
      <c r="AJ1582">
        <f>SUM(AJ1577:AJ1580)</f>
        <v/>
      </c>
      <c r="AK1582">
        <f>SUM(AK1577:AK1580)</f>
        <v/>
      </c>
    </row>
    <row r="1583">
      <c r="A1583" t="inlineStr">
        <is>
          <t>Sum check</t>
        </is>
      </c>
      <c r="S1583">
        <f>S1581-S1582</f>
        <v/>
      </c>
      <c r="T1583">
        <f>T1581-T1582</f>
        <v/>
      </c>
      <c r="U1583">
        <f>U1581-U1582</f>
        <v/>
      </c>
      <c r="V1583">
        <f>V1581-V1582</f>
        <v/>
      </c>
      <c r="W1583">
        <f>W1581-W1582</f>
        <v/>
      </c>
      <c r="X1583">
        <f>X1581-X1582</f>
        <v/>
      </c>
      <c r="Y1583">
        <f>Y1581-Y1582</f>
        <v/>
      </c>
      <c r="Z1583">
        <f>Z1581-Z1582</f>
        <v/>
      </c>
      <c r="AA1583">
        <f>AA1581-AA1582</f>
        <v/>
      </c>
      <c r="AB1583">
        <f>AB1581-AB1582</f>
        <v/>
      </c>
      <c r="AC1583">
        <f>AC1581-AC1582</f>
        <v/>
      </c>
      <c r="AD1583">
        <f>AD1581-AD1582</f>
        <v/>
      </c>
      <c r="AE1583">
        <f>AE1581-AE1582</f>
        <v/>
      </c>
      <c r="AF1583">
        <f>AF1581-AF1582</f>
        <v/>
      </c>
      <c r="AG1583">
        <f>AG1581-AG1582</f>
        <v/>
      </c>
      <c r="AH1583">
        <f>AH1581-AH1582</f>
        <v/>
      </c>
      <c r="AI1583">
        <f>AI1581-AI1582</f>
        <v/>
      </c>
      <c r="AJ1583">
        <f>AJ1581-AJ1582</f>
        <v/>
      </c>
      <c r="AK1583">
        <f>AK1581-AK1582</f>
        <v/>
      </c>
    </row>
    <row r="1585">
      <c r="A1585" t="inlineStr">
        <is>
          <t>Perpetual affiliates</t>
        </is>
      </c>
      <c r="C1585" t="inlineStr">
        <is>
          <t>Million</t>
        </is>
      </c>
      <c r="D1585" t="inlineStr">
        <is>
          <t>QQQQ</t>
        </is>
      </c>
      <c r="AL1585" t="n">
        <v>560</v>
      </c>
      <c r="AM1585" t="n">
        <v>773</v>
      </c>
      <c r="AN1585" t="n">
        <v>2206</v>
      </c>
      <c r="AO1585" t="n">
        <v>686</v>
      </c>
      <c r="AP1585" t="n">
        <v>685</v>
      </c>
      <c r="AQ1585" t="n">
        <v>529</v>
      </c>
      <c r="AR1585" t="n">
        <v>605</v>
      </c>
      <c r="AS1585" t="n">
        <v>2702</v>
      </c>
    </row>
    <row r="1586">
      <c r="A1586" t="inlineStr">
        <is>
          <t>Corporate cash and financial assets</t>
        </is>
      </c>
      <c r="C1586" t="inlineStr">
        <is>
          <t>Million</t>
        </is>
      </c>
      <c r="D1586" t="inlineStr">
        <is>
          <t>QQQQ</t>
        </is>
      </c>
      <c r="S1586" t="n">
        <v>61</v>
      </c>
      <c r="T1586" t="n">
        <v>145</v>
      </c>
      <c r="U1586" t="n">
        <v>22</v>
      </c>
      <c r="V1586" t="n">
        <v>14</v>
      </c>
      <c r="W1586" t="n">
        <v>19</v>
      </c>
      <c r="X1586" t="n">
        <v>-44</v>
      </c>
      <c r="Y1586" t="n">
        <v>11</v>
      </c>
      <c r="Z1586" t="n">
        <v>98</v>
      </c>
      <c r="AA1586" t="n">
        <v>35</v>
      </c>
      <c r="AB1586" t="n">
        <v>-32</v>
      </c>
      <c r="AC1586" t="n">
        <v>22</v>
      </c>
      <c r="AD1586" t="n">
        <v>123</v>
      </c>
      <c r="AE1586" t="n">
        <v>55</v>
      </c>
      <c r="AF1586" t="n">
        <v>79</v>
      </c>
      <c r="AG1586" t="n">
        <v>80</v>
      </c>
      <c r="AH1586" t="n">
        <v>163</v>
      </c>
      <c r="AI1586" t="n">
        <v>377</v>
      </c>
      <c r="AJ1586" t="n">
        <v>73</v>
      </c>
      <c r="AK1586" t="n">
        <v>20</v>
      </c>
      <c r="AL1586" t="n">
        <v>-29</v>
      </c>
      <c r="AM1586" t="n">
        <v>-22</v>
      </c>
      <c r="AN1586" t="n">
        <v>42</v>
      </c>
      <c r="AO1586" t="n">
        <v>25</v>
      </c>
      <c r="AP1586" t="n">
        <v>-31</v>
      </c>
      <c r="AQ1586" t="n">
        <v>89</v>
      </c>
      <c r="AR1586" t="n">
        <v>-6</v>
      </c>
      <c r="AS1586" t="n">
        <v>77</v>
      </c>
    </row>
    <row r="1587">
      <c r="A1587" t="inlineStr">
        <is>
          <t>Total</t>
        </is>
      </c>
      <c r="C1587" t="inlineStr">
        <is>
          <t>Million</t>
        </is>
      </c>
      <c r="D1587" t="inlineStr">
        <is>
          <t>QQQQ</t>
        </is>
      </c>
      <c r="AL1587" t="n">
        <v>531</v>
      </c>
      <c r="AM1587" t="n">
        <v>751</v>
      </c>
      <c r="AN1587" t="n">
        <v>2248</v>
      </c>
      <c r="AO1587" t="n">
        <v>711</v>
      </c>
      <c r="AP1587" t="n">
        <v>654</v>
      </c>
      <c r="AQ1587" t="n">
        <v>618</v>
      </c>
      <c r="AR1587" t="n">
        <v>599</v>
      </c>
      <c r="AS1587" t="n">
        <v>2779</v>
      </c>
    </row>
    <row r="1588">
      <c r="A1588" t="inlineStr">
        <is>
          <t>Total-c</t>
        </is>
      </c>
      <c r="AL1588">
        <f>SUM(AL1585:AL1586)</f>
        <v/>
      </c>
      <c r="AM1588">
        <f>SUM(AM1585:AM1586)</f>
        <v/>
      </c>
      <c r="AN1588">
        <f>SUM(AN1585:AN1586)</f>
        <v/>
      </c>
      <c r="AO1588">
        <f>SUM(AO1585:AO1586)</f>
        <v/>
      </c>
      <c r="AP1588">
        <f>SUM(AP1585:AP1586)</f>
        <v/>
      </c>
      <c r="AQ1588">
        <f>SUM(AQ1585:AQ1586)</f>
        <v/>
      </c>
      <c r="AR1588">
        <f>SUM(AR1585:AR1586)</f>
        <v/>
      </c>
      <c r="AS1588">
        <f>SUM(AS1585:AS1586)</f>
        <v/>
      </c>
    </row>
    <row r="1589">
      <c r="A1589" t="inlineStr">
        <is>
          <t>Sum check</t>
        </is>
      </c>
      <c r="AL1589">
        <f>AL1587-AL1588</f>
        <v/>
      </c>
      <c r="AM1589">
        <f>AM1587-AM1588</f>
        <v/>
      </c>
      <c r="AN1589">
        <f>AN1587-AN1588</f>
        <v/>
      </c>
      <c r="AO1589">
        <f>AO1587-AO1588</f>
        <v/>
      </c>
      <c r="AP1589">
        <f>AP1587-AP1588</f>
        <v/>
      </c>
      <c r="AQ1589">
        <f>AQ1587-AQ1588</f>
        <v/>
      </c>
      <c r="AR1589">
        <f>AR1587-AR1588</f>
        <v/>
      </c>
      <c r="AS1589">
        <f>AS1587-AS1588</f>
        <v/>
      </c>
    </row>
    <row r="1591">
      <c r="A1591" t="inlineStr">
        <is>
          <t>BBU performance fee, net to BAM</t>
        </is>
      </c>
      <c r="C1591" t="inlineStr">
        <is>
          <t>Million</t>
        </is>
      </c>
      <c r="D1591" t="inlineStr">
        <is>
          <t>QQQQ</t>
        </is>
      </c>
      <c r="AM1591" t="n">
        <v>-50</v>
      </c>
      <c r="AN1591" t="n">
        <v>-101</v>
      </c>
    </row>
    <row r="1592">
      <c r="A1592" t="inlineStr">
        <is>
          <t>Total, net</t>
        </is>
      </c>
      <c r="C1592" t="inlineStr">
        <is>
          <t>Million</t>
        </is>
      </c>
      <c r="D1592" t="inlineStr">
        <is>
          <t>QQQQ</t>
        </is>
      </c>
      <c r="AL1592" t="n">
        <v>531</v>
      </c>
      <c r="AM1592" t="n">
        <v>701</v>
      </c>
      <c r="AN1592" t="n">
        <v>2147</v>
      </c>
      <c r="AO1592" t="n">
        <v>711</v>
      </c>
      <c r="AP1592" t="n">
        <v>654</v>
      </c>
      <c r="AQ1592" t="n">
        <v>618</v>
      </c>
      <c r="AR1592" t="n">
        <v>599</v>
      </c>
      <c r="AS1592" t="n">
        <v>2779</v>
      </c>
    </row>
    <row r="1593">
      <c r="A1593" t="inlineStr">
        <is>
          <t>Total, net-C</t>
        </is>
      </c>
      <c r="AL1593">
        <f>SUM(AL1587,AL1591)</f>
        <v/>
      </c>
      <c r="AM1593">
        <f>SUM(AM1587,AM1591)</f>
        <v/>
      </c>
      <c r="AN1593">
        <f>SUM(AN1587,AN1591)</f>
        <v/>
      </c>
      <c r="AO1593">
        <f>SUM(AO1587,AO1591)</f>
        <v/>
      </c>
      <c r="AP1593">
        <f>SUM(AP1587,AP1591)</f>
        <v/>
      </c>
      <c r="AQ1593">
        <f>SUM(AQ1587,AQ1591)</f>
        <v/>
      </c>
      <c r="AR1593">
        <f>SUM(AR1587,AR1591)</f>
        <v/>
      </c>
      <c r="AS1593">
        <f>SUM(AS1587,AS1591)</f>
        <v/>
      </c>
    </row>
    <row r="1594">
      <c r="A1594" t="inlineStr">
        <is>
          <t>Sum check</t>
        </is>
      </c>
      <c r="AL1594">
        <f>AL1592-AL1593</f>
        <v/>
      </c>
      <c r="AM1594">
        <f>AM1592-AM1593</f>
        <v/>
      </c>
      <c r="AN1594">
        <f>AN1592-AN1593</f>
        <v/>
      </c>
      <c r="AO1594">
        <f>AO1592-AO1593</f>
        <v/>
      </c>
      <c r="AP1594">
        <f>AP1592-AP1593</f>
        <v/>
      </c>
      <c r="AQ1594">
        <f>AQ1592-AQ1593</f>
        <v/>
      </c>
      <c r="AR1594">
        <f>AR1592-AR1593</f>
        <v/>
      </c>
      <c r="AS1594">
        <f>AS1592-AS1593</f>
        <v/>
      </c>
    </row>
    <row r="1596">
      <c r="A1596" t="inlineStr">
        <is>
          <t xml:space="preserve">Insurance solutions </t>
        </is>
      </c>
      <c r="C1596" t="inlineStr">
        <is>
          <t>Million</t>
        </is>
      </c>
      <c r="D1596" t="inlineStr">
        <is>
          <t>QQQQ</t>
        </is>
      </c>
      <c r="AP1596" t="n">
        <v>46</v>
      </c>
      <c r="AQ1596" t="n">
        <v>159</v>
      </c>
      <c r="AR1596" t="n">
        <v>170</v>
      </c>
      <c r="AS1596" t="n">
        <v>388</v>
      </c>
    </row>
    <row r="1597">
      <c r="A1597" t="inlineStr">
        <is>
          <t>Other investments</t>
        </is>
      </c>
      <c r="C1597" t="inlineStr">
        <is>
          <t>Million</t>
        </is>
      </c>
      <c r="D1597" t="inlineStr">
        <is>
          <t>QQQQ</t>
        </is>
      </c>
      <c r="S1597" t="n">
        <v>65</v>
      </c>
      <c r="T1597" t="n">
        <v>225</v>
      </c>
      <c r="U1597" t="n">
        <v>54</v>
      </c>
      <c r="V1597" t="n">
        <v>98</v>
      </c>
      <c r="W1597" t="n">
        <v>70</v>
      </c>
      <c r="X1597" t="n">
        <v>29</v>
      </c>
      <c r="Y1597" t="n">
        <v>251</v>
      </c>
      <c r="Z1597" t="n">
        <v>33</v>
      </c>
      <c r="AA1597" t="n">
        <v>19</v>
      </c>
      <c r="AB1597" t="n">
        <v>19</v>
      </c>
      <c r="AC1597" t="n">
        <v>4</v>
      </c>
      <c r="AD1597" t="n">
        <v>75</v>
      </c>
      <c r="AE1597" t="n">
        <v>37</v>
      </c>
      <c r="AF1597" t="n">
        <v>23</v>
      </c>
      <c r="AG1597" t="n">
        <v>106</v>
      </c>
      <c r="AH1597" t="n">
        <v>121</v>
      </c>
      <c r="AI1597" t="n">
        <v>287</v>
      </c>
      <c r="AJ1597" t="n">
        <v>2</v>
      </c>
      <c r="AK1597" t="n">
        <v>2</v>
      </c>
      <c r="AL1597" t="n">
        <v>96</v>
      </c>
      <c r="AM1597" t="n">
        <v>136</v>
      </c>
      <c r="AN1597" t="n">
        <v>307</v>
      </c>
      <c r="AO1597" t="n">
        <v>74</v>
      </c>
      <c r="AP1597" t="n">
        <v>103</v>
      </c>
      <c r="AQ1597" t="n">
        <v>81</v>
      </c>
      <c r="AR1597" t="n">
        <v>18</v>
      </c>
      <c r="AS1597" t="n">
        <v>83</v>
      </c>
    </row>
    <row r="1598">
      <c r="A1598" t="inlineStr">
        <is>
          <t>Listed investments</t>
        </is>
      </c>
      <c r="C1598" t="inlineStr">
        <is>
          <t>Million</t>
        </is>
      </c>
      <c r="D1598" t="inlineStr">
        <is>
          <t>QQQQ</t>
        </is>
      </c>
      <c r="S1598" t="n">
        <v>535</v>
      </c>
      <c r="T1598" t="n">
        <v>1898</v>
      </c>
      <c r="U1598" t="n">
        <v>584</v>
      </c>
      <c r="V1598" t="n">
        <v>560</v>
      </c>
      <c r="W1598" t="n">
        <v>511</v>
      </c>
      <c r="X1598" t="n">
        <v>527</v>
      </c>
      <c r="Y1598" t="n">
        <v>2182</v>
      </c>
      <c r="Z1598" t="n">
        <v>660</v>
      </c>
      <c r="AA1598" t="n">
        <v>546</v>
      </c>
      <c r="AB1598" t="n">
        <v>443</v>
      </c>
      <c r="AC1598" t="n">
        <v>537</v>
      </c>
      <c r="AD1598" t="n">
        <v>2186</v>
      </c>
      <c r="AE1598" t="n">
        <v>559</v>
      </c>
      <c r="AF1598" t="n">
        <v>497</v>
      </c>
      <c r="AG1598" t="n">
        <v>559</v>
      </c>
      <c r="AH1598" t="n">
        <v>715</v>
      </c>
      <c r="AI1598" t="n">
        <v>2330</v>
      </c>
      <c r="AJ1598" t="n">
        <v>465</v>
      </c>
      <c r="AK1598" t="n">
        <v>421</v>
      </c>
    </row>
    <row r="1599">
      <c r="A1599" t="inlineStr">
        <is>
          <t>Listed investments-c</t>
        </is>
      </c>
      <c r="S1599">
        <f>SUM(S1581,S1597,S1586)</f>
        <v/>
      </c>
      <c r="T1599">
        <f>SUM(T1581,T1597,T1586)</f>
        <v/>
      </c>
      <c r="U1599">
        <f>SUM(U1581,U1597,U1586)</f>
        <v/>
      </c>
      <c r="V1599">
        <f>SUM(V1581,V1597,V1586)</f>
        <v/>
      </c>
      <c r="W1599">
        <f>SUM(W1581,W1597,W1586)</f>
        <v/>
      </c>
      <c r="X1599">
        <f>SUM(X1581,X1597,X1586)</f>
        <v/>
      </c>
      <c r="Y1599">
        <f>SUM(Y1581,Y1597,Y1586)</f>
        <v/>
      </c>
      <c r="Z1599">
        <f>SUM(Z1581,Z1597,Z1586)</f>
        <v/>
      </c>
      <c r="AA1599">
        <f>SUM(AA1581,AA1597,AA1586)</f>
        <v/>
      </c>
      <c r="AB1599">
        <f>SUM(AB1581,AB1597,AB1586)</f>
        <v/>
      </c>
      <c r="AC1599">
        <f>SUM(AC1581,AC1597,AC1586)</f>
        <v/>
      </c>
      <c r="AD1599">
        <f>SUM(AD1581,AD1597,AD1586)</f>
        <v/>
      </c>
      <c r="AE1599">
        <f>SUM(AE1581,AE1597,AE1586)</f>
        <v/>
      </c>
      <c r="AF1599">
        <f>SUM(AF1581,AF1597,AF1586)</f>
        <v/>
      </c>
      <c r="AG1599">
        <f>SUM(AG1581,AG1597,AG1586)</f>
        <v/>
      </c>
      <c r="AH1599">
        <f>SUM(AH1581,AH1597,AH1586)</f>
        <v/>
      </c>
      <c r="AI1599">
        <f>SUM(AI1581,AI1597,AI1586)</f>
        <v/>
      </c>
      <c r="AJ1599">
        <f>SUM(AJ1581,AJ1597,AJ1586)</f>
        <v/>
      </c>
      <c r="AK1599">
        <f>SUM(AK1581,AK1597,AK1586)</f>
        <v/>
      </c>
    </row>
    <row r="1600">
      <c r="A1600" t="inlineStr">
        <is>
          <t>Sum check</t>
        </is>
      </c>
      <c r="S1600">
        <f>S1598-S1599</f>
        <v/>
      </c>
      <c r="T1600">
        <f>T1598-T1599</f>
        <v/>
      </c>
      <c r="U1600">
        <f>U1598-U1599</f>
        <v/>
      </c>
      <c r="V1600">
        <f>V1598-V1599</f>
        <v/>
      </c>
      <c r="W1600">
        <f>W1598-W1599</f>
        <v/>
      </c>
      <c r="X1600">
        <f>X1598-X1599</f>
        <v/>
      </c>
      <c r="Y1600">
        <f>Y1598-Y1599</f>
        <v/>
      </c>
      <c r="Z1600">
        <f>Z1598-Z1599</f>
        <v/>
      </c>
      <c r="AA1600">
        <f>AA1598-AA1599</f>
        <v/>
      </c>
      <c r="AB1600">
        <f>AB1598-AB1599</f>
        <v/>
      </c>
      <c r="AC1600">
        <f>AC1598-AC1599</f>
        <v/>
      </c>
      <c r="AD1600">
        <f>AD1598-AD1599</f>
        <v/>
      </c>
      <c r="AE1600">
        <f>AE1598-AE1599</f>
        <v/>
      </c>
      <c r="AF1600">
        <f>AF1598-AF1599</f>
        <v/>
      </c>
      <c r="AG1600">
        <f>AG1598-AG1599</f>
        <v/>
      </c>
      <c r="AH1600">
        <f>AH1598-AH1599</f>
        <v/>
      </c>
      <c r="AI1600">
        <f>AI1598-AI1599</f>
        <v/>
      </c>
      <c r="AJ1600">
        <f>AJ1598-AJ1599</f>
        <v/>
      </c>
      <c r="AK1600">
        <f>AK1598-AK1599</f>
        <v/>
      </c>
    </row>
    <row r="1602">
      <c r="A1602" t="inlineStr">
        <is>
          <t>BBU performance fee, net to BAM</t>
        </is>
      </c>
      <c r="C1602" t="inlineStr">
        <is>
          <t>Million</t>
        </is>
      </c>
      <c r="D1602" t="inlineStr">
        <is>
          <t>QQQQ</t>
        </is>
      </c>
      <c r="S1602" t="n">
        <v>-80</v>
      </c>
      <c r="T1602" t="n">
        <v>-97</v>
      </c>
      <c r="U1602" t="n">
        <v>-97</v>
      </c>
      <c r="V1602" t="n">
        <v>-28</v>
      </c>
      <c r="W1602" t="n">
        <v>-64</v>
      </c>
      <c r="Y1602" t="n">
        <v>-189</v>
      </c>
      <c r="AK1602" t="n">
        <v>-51</v>
      </c>
    </row>
    <row r="1603">
      <c r="A1603" t="inlineStr">
        <is>
          <t>Total</t>
        </is>
      </c>
      <c r="C1603" t="inlineStr">
        <is>
          <t>Million</t>
        </is>
      </c>
      <c r="D1603" t="inlineStr">
        <is>
          <t>QQQQ</t>
        </is>
      </c>
      <c r="S1603" t="n">
        <v>455</v>
      </c>
      <c r="T1603" t="n">
        <v>1801</v>
      </c>
      <c r="U1603" t="n">
        <v>487</v>
      </c>
      <c r="V1603" t="n">
        <v>532</v>
      </c>
      <c r="W1603" t="n">
        <v>447</v>
      </c>
      <c r="X1603" t="n">
        <v>527</v>
      </c>
      <c r="Y1603" t="n">
        <v>1993</v>
      </c>
      <c r="Z1603" t="n">
        <v>660</v>
      </c>
      <c r="AA1603" t="n">
        <v>546</v>
      </c>
      <c r="AB1603" t="n">
        <v>443</v>
      </c>
      <c r="AC1603" t="n">
        <v>537</v>
      </c>
      <c r="AD1603" t="n">
        <v>2186</v>
      </c>
      <c r="AE1603" t="n">
        <v>559</v>
      </c>
      <c r="AF1603" t="n">
        <v>497</v>
      </c>
      <c r="AK1603" t="n">
        <v>370</v>
      </c>
    </row>
    <row r="1604">
      <c r="A1604" t="inlineStr">
        <is>
          <t>Total-c</t>
        </is>
      </c>
      <c r="S1604">
        <f>SUM(S1598,S1602)</f>
        <v/>
      </c>
      <c r="T1604">
        <f>SUM(T1598,T1602)</f>
        <v/>
      </c>
      <c r="U1604">
        <f>SUM(U1598,U1602)</f>
        <v/>
      </c>
      <c r="V1604">
        <f>SUM(V1598,V1602)</f>
        <v/>
      </c>
      <c r="W1604">
        <f>SUM(W1598,W1602)</f>
        <v/>
      </c>
      <c r="X1604">
        <f>SUM(X1598,X1602)</f>
        <v/>
      </c>
      <c r="Y1604">
        <f>SUM(Y1598,Y1602)</f>
        <v/>
      </c>
      <c r="Z1604">
        <f>SUM(Z1598,Z1602)</f>
        <v/>
      </c>
      <c r="AA1604">
        <f>SUM(AA1598,AA1602)</f>
        <v/>
      </c>
      <c r="AB1604">
        <f>SUM(AB1598,AB1602)</f>
        <v/>
      </c>
      <c r="AC1604">
        <f>SUM(AC1598,AC1602)</f>
        <v/>
      </c>
      <c r="AD1604">
        <f>SUM(AD1598,AD1602)</f>
        <v/>
      </c>
      <c r="AE1604">
        <f>SUM(AE1598,AE1602)</f>
        <v/>
      </c>
      <c r="AF1604">
        <f>SUM(AF1598,AF1602)</f>
        <v/>
      </c>
      <c r="AK1604">
        <f>SUM(AK1598,AK1602)</f>
        <v/>
      </c>
    </row>
    <row r="1605">
      <c r="A1605" t="inlineStr">
        <is>
          <t>Sum check</t>
        </is>
      </c>
      <c r="S1605">
        <f>S1603-S1604</f>
        <v/>
      </c>
      <c r="T1605">
        <f>T1603-T1604</f>
        <v/>
      </c>
      <c r="U1605">
        <f>U1603-U1604</f>
        <v/>
      </c>
      <c r="V1605">
        <f>V1603-V1604</f>
        <v/>
      </c>
      <c r="W1605">
        <f>W1603-W1604</f>
        <v/>
      </c>
      <c r="X1605">
        <f>X1603-X1604</f>
        <v/>
      </c>
      <c r="Y1605">
        <f>Y1603-Y1604</f>
        <v/>
      </c>
      <c r="Z1605">
        <f>Z1603-Z1604</f>
        <v/>
      </c>
      <c r="AA1605">
        <f>AA1603-AA1604</f>
        <v/>
      </c>
      <c r="AB1605">
        <f>AB1603-AB1604</f>
        <v/>
      </c>
      <c r="AC1605">
        <f>AC1603-AC1604</f>
        <v/>
      </c>
      <c r="AD1605">
        <f>AD1603-AD1604</f>
        <v/>
      </c>
      <c r="AE1605">
        <f>AE1603-AE1604</f>
        <v/>
      </c>
      <c r="AF1605">
        <f>AF1603-AF1604</f>
        <v/>
      </c>
      <c r="AK1605">
        <f>AK1603-AK1604</f>
        <v/>
      </c>
    </row>
    <row r="1607">
      <c r="A1607" t="inlineStr">
        <is>
          <t>Unlisted investments</t>
        </is>
      </c>
    </row>
    <row r="1608">
      <c r="A1608" t="inlineStr">
        <is>
          <t>Residential development</t>
        </is>
      </c>
      <c r="C1608" t="inlineStr">
        <is>
          <t>Million</t>
        </is>
      </c>
      <c r="D1608" t="inlineStr">
        <is>
          <t>QQQQ</t>
        </is>
      </c>
      <c r="S1608" t="n">
        <v>96</v>
      </c>
      <c r="T1608" t="n">
        <v>34</v>
      </c>
      <c r="U1608" t="n">
        <v>-33</v>
      </c>
      <c r="V1608" t="n">
        <v>14</v>
      </c>
      <c r="W1608" t="n">
        <v>16</v>
      </c>
      <c r="X1608" t="n">
        <v>52</v>
      </c>
      <c r="Y1608" t="n">
        <v>49</v>
      </c>
      <c r="Z1608" t="n">
        <v>-22</v>
      </c>
      <c r="AA1608" t="n">
        <v>18</v>
      </c>
      <c r="AB1608" t="n">
        <v>42</v>
      </c>
      <c r="AC1608" t="n">
        <v>87</v>
      </c>
      <c r="AD1608" t="n">
        <v>125</v>
      </c>
      <c r="AE1608" t="n">
        <v>-9</v>
      </c>
      <c r="AF1608" t="n">
        <v>-11</v>
      </c>
      <c r="AG1608" t="n">
        <v>37</v>
      </c>
      <c r="AH1608" t="n">
        <v>49</v>
      </c>
      <c r="AI1608" t="n">
        <v>66</v>
      </c>
      <c r="AJ1608" t="n">
        <v>23</v>
      </c>
      <c r="AK1608" t="n">
        <v>42</v>
      </c>
    </row>
    <row r="1609">
      <c r="A1609" t="inlineStr">
        <is>
          <t>Energy contracts</t>
        </is>
      </c>
      <c r="C1609" t="inlineStr">
        <is>
          <t>Million</t>
        </is>
      </c>
      <c r="D1609" t="inlineStr">
        <is>
          <t>QQQQ</t>
        </is>
      </c>
      <c r="S1609" t="n">
        <v>12</v>
      </c>
      <c r="T1609" t="n">
        <v>-76</v>
      </c>
      <c r="U1609" t="n">
        <v>-10</v>
      </c>
      <c r="V1609" t="n">
        <v>-32</v>
      </c>
      <c r="W1609" t="n">
        <v>-10</v>
      </c>
      <c r="X1609" t="n">
        <v>-39</v>
      </c>
      <c r="Y1609" t="n">
        <v>-91</v>
      </c>
      <c r="Z1609" t="n">
        <v>-48</v>
      </c>
      <c r="AA1609" t="n">
        <v>-67</v>
      </c>
      <c r="AB1609" t="n">
        <v>-31</v>
      </c>
      <c r="AC1609" t="n">
        <v>-48</v>
      </c>
      <c r="AD1609" t="n">
        <v>-194</v>
      </c>
      <c r="AE1609" t="n">
        <v>-64</v>
      </c>
      <c r="AF1609" t="n">
        <v>-35</v>
      </c>
      <c r="AG1609" t="n">
        <v>-11</v>
      </c>
      <c r="AH1609" t="n">
        <v>-16</v>
      </c>
      <c r="AI1609" t="n">
        <v>-126</v>
      </c>
      <c r="AJ1609" t="n">
        <v>-35</v>
      </c>
      <c r="AK1609" t="n">
        <v>-31</v>
      </c>
    </row>
    <row r="1610">
      <c r="A1610" t="inlineStr">
        <is>
          <t>Other</t>
        </is>
      </c>
      <c r="C1610" t="inlineStr">
        <is>
          <t>Million</t>
        </is>
      </c>
      <c r="D1610" t="inlineStr">
        <is>
          <t>QQQQ</t>
        </is>
      </c>
      <c r="S1610" t="n">
        <v>40</v>
      </c>
      <c r="T1610" t="n">
        <v>65</v>
      </c>
      <c r="U1610" t="n">
        <v>5</v>
      </c>
      <c r="V1610" t="n">
        <v>25</v>
      </c>
      <c r="W1610" t="n">
        <v>21</v>
      </c>
      <c r="X1610" t="n">
        <v>52</v>
      </c>
      <c r="Y1610" t="n">
        <v>103</v>
      </c>
      <c r="Z1610" t="n">
        <v>39</v>
      </c>
      <c r="AA1610" t="n">
        <v>30</v>
      </c>
      <c r="AB1610" t="n">
        <v>-2</v>
      </c>
      <c r="AC1610" t="n">
        <v>9</v>
      </c>
      <c r="AD1610" t="n">
        <v>76</v>
      </c>
      <c r="AE1610" t="n">
        <v>37</v>
      </c>
      <c r="AF1610" t="n">
        <v>16</v>
      </c>
      <c r="AG1610" t="n">
        <v>28</v>
      </c>
      <c r="AH1610" t="n">
        <v>40</v>
      </c>
      <c r="AI1610" t="n">
        <v>121</v>
      </c>
      <c r="AJ1610" t="n">
        <v>63</v>
      </c>
      <c r="AK1610" t="n">
        <v>93</v>
      </c>
    </row>
    <row r="1611">
      <c r="A1611" t="inlineStr">
        <is>
          <t>Total</t>
        </is>
      </c>
      <c r="C1611" t="inlineStr">
        <is>
          <t>Million</t>
        </is>
      </c>
      <c r="D1611" t="inlineStr">
        <is>
          <t>QQQQ</t>
        </is>
      </c>
      <c r="S1611" t="n">
        <v>148</v>
      </c>
      <c r="T1611" t="n">
        <v>23</v>
      </c>
      <c r="U1611" t="n">
        <v>-38</v>
      </c>
      <c r="V1611" t="n">
        <v>7</v>
      </c>
      <c r="W1611" t="n">
        <v>27</v>
      </c>
      <c r="X1611" t="n">
        <v>65</v>
      </c>
      <c r="Y1611" t="n">
        <v>61</v>
      </c>
      <c r="Z1611" t="n">
        <v>-31</v>
      </c>
      <c r="AA1611" t="n">
        <v>-19</v>
      </c>
      <c r="AB1611" t="n">
        <v>9</v>
      </c>
      <c r="AC1611" t="n">
        <v>48</v>
      </c>
      <c r="AD1611" t="n">
        <v>7</v>
      </c>
      <c r="AE1611" t="n">
        <v>-36</v>
      </c>
      <c r="AF1611" t="n">
        <v>-30</v>
      </c>
      <c r="AG1611" t="n">
        <v>54</v>
      </c>
      <c r="AH1611" t="n">
        <v>73</v>
      </c>
      <c r="AI1611" t="n">
        <v>61</v>
      </c>
      <c r="AJ1611" t="n">
        <v>51</v>
      </c>
      <c r="AK1611" t="n">
        <v>104</v>
      </c>
    </row>
    <row r="1612">
      <c r="A1612" t="inlineStr">
        <is>
          <t>Total-c</t>
        </is>
      </c>
      <c r="S1612">
        <f>SUM(S1608:S1610)</f>
        <v/>
      </c>
      <c r="T1612">
        <f>SUM(T1608:T1610)</f>
        <v/>
      </c>
      <c r="U1612">
        <f>SUM(U1608:U1610)</f>
        <v/>
      </c>
      <c r="V1612">
        <f>SUM(V1608:V1610)</f>
        <v/>
      </c>
      <c r="W1612">
        <f>SUM(W1608:W1610)</f>
        <v/>
      </c>
      <c r="X1612">
        <f>SUM(X1608:X1610)</f>
        <v/>
      </c>
      <c r="Y1612">
        <f>SUM(Y1608:Y1610)</f>
        <v/>
      </c>
      <c r="Z1612">
        <f>SUM(Z1608:Z1610)</f>
        <v/>
      </c>
      <c r="AA1612">
        <f>SUM(AA1608:AA1610)</f>
        <v/>
      </c>
      <c r="AB1612">
        <f>SUM(AB1608:AB1610)</f>
        <v/>
      </c>
      <c r="AC1612">
        <f>SUM(AC1608:AC1610)</f>
        <v/>
      </c>
      <c r="AD1612">
        <f>SUM(AD1608:AD1610)</f>
        <v/>
      </c>
      <c r="AE1612">
        <f>SUM(AE1608:AE1610)</f>
        <v/>
      </c>
      <c r="AF1612">
        <f>SUM(AF1608:AF1610)</f>
        <v/>
      </c>
      <c r="AG1612">
        <f>SUM(AG1608:AG1610)</f>
        <v/>
      </c>
      <c r="AH1612">
        <f>SUM(AH1608:AH1610)</f>
        <v/>
      </c>
      <c r="AI1612">
        <f>SUM(AI1608:AI1610)</f>
        <v/>
      </c>
      <c r="AJ1612">
        <f>SUM(AJ1608:AJ1610)</f>
        <v/>
      </c>
      <c r="AK1612">
        <f>SUM(AK1608:AK1610)</f>
        <v/>
      </c>
    </row>
    <row r="1613">
      <c r="A1613" t="inlineStr">
        <is>
          <t>Sum check</t>
        </is>
      </c>
      <c r="S1613">
        <f>S1611-S1612</f>
        <v/>
      </c>
      <c r="T1613">
        <f>T1611-T1612</f>
        <v/>
      </c>
      <c r="U1613">
        <f>U1611-U1612</f>
        <v/>
      </c>
      <c r="V1613">
        <f>V1611-V1612</f>
        <v/>
      </c>
      <c r="W1613">
        <f>W1611-W1612</f>
        <v/>
      </c>
      <c r="X1613">
        <f>X1611-X1612</f>
        <v/>
      </c>
      <c r="Y1613">
        <f>Y1611-Y1612</f>
        <v/>
      </c>
      <c r="Z1613">
        <f>Z1611-Z1612</f>
        <v/>
      </c>
      <c r="AA1613">
        <f>AA1611-AA1612</f>
        <v/>
      </c>
      <c r="AB1613">
        <f>AB1611-AB1612</f>
        <v/>
      </c>
      <c r="AC1613">
        <f>AC1611-AC1612</f>
        <v/>
      </c>
      <c r="AD1613">
        <f>AD1611-AD1612</f>
        <v/>
      </c>
      <c r="AE1613">
        <f>AE1611-AE1612</f>
        <v/>
      </c>
      <c r="AF1613">
        <f>AF1611-AF1612</f>
        <v/>
      </c>
      <c r="AG1613">
        <f>AG1611-AG1612</f>
        <v/>
      </c>
      <c r="AH1613">
        <f>AH1611-AH1612</f>
        <v/>
      </c>
      <c r="AI1613">
        <f>AI1611-AI1612</f>
        <v/>
      </c>
      <c r="AJ1613">
        <f>AJ1611-AJ1612</f>
        <v/>
      </c>
      <c r="AK1613">
        <f>AK1611-AK1612</f>
        <v/>
      </c>
    </row>
    <row r="1615">
      <c r="A1615" t="inlineStr">
        <is>
          <t>Corporate activities</t>
        </is>
      </c>
    </row>
    <row r="1616">
      <c r="A1616" t="inlineStr">
        <is>
          <t>Corporate interest expense</t>
        </is>
      </c>
      <c r="C1616" t="inlineStr">
        <is>
          <t>Million</t>
        </is>
      </c>
      <c r="D1616" t="inlineStr">
        <is>
          <t>QQQQ</t>
        </is>
      </c>
      <c r="S1616" t="n">
        <v>-70</v>
      </c>
      <c r="T1616" t="n">
        <v>-261</v>
      </c>
      <c r="U1616" t="n">
        <v>-78</v>
      </c>
      <c r="V1616" t="n">
        <v>-80</v>
      </c>
      <c r="W1616" t="n">
        <v>-83</v>
      </c>
      <c r="X1616" t="n">
        <v>-82</v>
      </c>
      <c r="Y1616" t="n">
        <v>-323</v>
      </c>
      <c r="Z1616" t="n">
        <v>-87</v>
      </c>
      <c r="AA1616" t="n">
        <v>-86</v>
      </c>
      <c r="AB1616" t="n">
        <v>-87</v>
      </c>
      <c r="AC1616" t="n">
        <v>-88</v>
      </c>
      <c r="AD1616" t="n">
        <v>-348</v>
      </c>
      <c r="AE1616" t="n">
        <v>-89</v>
      </c>
      <c r="AF1616" t="n">
        <v>-95</v>
      </c>
      <c r="AG1616" t="n">
        <v>-98</v>
      </c>
      <c r="AH1616" t="n">
        <v>-106</v>
      </c>
      <c r="AI1616" t="n">
        <v>-388</v>
      </c>
      <c r="AJ1616" t="n">
        <v>-108</v>
      </c>
      <c r="AK1616" t="n">
        <v>-106</v>
      </c>
      <c r="AL1616" t="n">
        <v>-111</v>
      </c>
      <c r="AM1616" t="n">
        <v>-113</v>
      </c>
      <c r="AN1616" t="n">
        <v>-438</v>
      </c>
      <c r="AO1616" t="n">
        <v>-117</v>
      </c>
      <c r="AP1616" t="n">
        <v>-124</v>
      </c>
      <c r="AQ1616" t="n">
        <v>-128</v>
      </c>
      <c r="AR1616" t="n">
        <v>-135</v>
      </c>
      <c r="AS1616" t="n">
        <v>-504</v>
      </c>
    </row>
    <row r="1617">
      <c r="A1617" t="inlineStr">
        <is>
          <t>Corporate costs and taxes</t>
        </is>
      </c>
      <c r="C1617" t="inlineStr">
        <is>
          <t>Million</t>
        </is>
      </c>
      <c r="D1617" t="inlineStr">
        <is>
          <t>QQQQ</t>
        </is>
      </c>
      <c r="S1617" t="n">
        <v>-12</v>
      </c>
      <c r="T1617" t="n">
        <v>-39</v>
      </c>
      <c r="U1617" t="n">
        <v>-37</v>
      </c>
      <c r="V1617" t="n">
        <v>-42</v>
      </c>
      <c r="W1617" t="n">
        <v>-27</v>
      </c>
      <c r="X1617" t="n">
        <v>-57</v>
      </c>
      <c r="Y1617" t="n">
        <v>-163</v>
      </c>
      <c r="Z1617" t="n">
        <v>-37</v>
      </c>
      <c r="AA1617" t="n">
        <v>-36</v>
      </c>
      <c r="AB1617" t="n">
        <v>-9</v>
      </c>
      <c r="AC1617" t="n">
        <v>-53</v>
      </c>
      <c r="AD1617" t="n">
        <v>-135</v>
      </c>
      <c r="AE1617" t="n">
        <v>-37</v>
      </c>
      <c r="AF1617" t="n">
        <v>-39</v>
      </c>
      <c r="AG1617" t="n">
        <v>-37</v>
      </c>
      <c r="AH1617" t="n">
        <v>-38</v>
      </c>
      <c r="AI1617" t="n">
        <v>-151</v>
      </c>
      <c r="AJ1617" t="n">
        <v>-44</v>
      </c>
      <c r="AK1617" t="n">
        <v>-38</v>
      </c>
      <c r="AL1617" t="n">
        <v>-33</v>
      </c>
      <c r="AM1617" t="n">
        <v>-39</v>
      </c>
      <c r="AN1617" t="n">
        <v>-154</v>
      </c>
      <c r="AO1617" t="n">
        <v>-56</v>
      </c>
      <c r="AP1617" t="n">
        <v>-50</v>
      </c>
      <c r="AQ1617" t="n">
        <v>-45</v>
      </c>
      <c r="AR1617" t="n">
        <v>-28</v>
      </c>
      <c r="AS1617" t="n">
        <v>-91</v>
      </c>
    </row>
    <row r="1618">
      <c r="A1618" t="inlineStr">
        <is>
          <t>Total</t>
        </is>
      </c>
      <c r="C1618" t="inlineStr">
        <is>
          <t>Million</t>
        </is>
      </c>
      <c r="D1618" t="inlineStr">
        <is>
          <t>QQQQ</t>
        </is>
      </c>
      <c r="S1618" t="n">
        <v>-82</v>
      </c>
      <c r="T1618" t="n">
        <v>-300</v>
      </c>
      <c r="U1618" t="n">
        <v>-115</v>
      </c>
      <c r="V1618" t="n">
        <v>-122</v>
      </c>
      <c r="W1618" t="n">
        <v>-110</v>
      </c>
      <c r="X1618" t="n">
        <v>-139</v>
      </c>
      <c r="Y1618" t="n">
        <v>-486</v>
      </c>
      <c r="Z1618" t="n">
        <v>-124</v>
      </c>
      <c r="AA1618" t="n">
        <v>-122</v>
      </c>
      <c r="AB1618" t="n">
        <v>-96</v>
      </c>
      <c r="AC1618" t="n">
        <v>-141</v>
      </c>
      <c r="AD1618" t="n">
        <v>-483</v>
      </c>
      <c r="AE1618" t="n">
        <v>-126</v>
      </c>
      <c r="AF1618" t="n">
        <v>-134</v>
      </c>
      <c r="AG1618" t="n">
        <v>-135</v>
      </c>
      <c r="AH1618" t="n">
        <v>-144</v>
      </c>
      <c r="AI1618" t="n">
        <v>-539</v>
      </c>
      <c r="AJ1618" t="n">
        <v>-152</v>
      </c>
      <c r="AK1618" t="n">
        <v>-144</v>
      </c>
      <c r="AL1618" t="n">
        <v>-144</v>
      </c>
      <c r="AM1618" t="n">
        <v>-152</v>
      </c>
      <c r="AN1618" t="n">
        <v>-592</v>
      </c>
      <c r="AO1618" t="n">
        <v>-173</v>
      </c>
      <c r="AP1618" t="n">
        <v>-174</v>
      </c>
      <c r="AQ1618" t="n">
        <v>-173</v>
      </c>
      <c r="AR1618" t="n">
        <v>-163</v>
      </c>
      <c r="AS1618" t="n">
        <v>-595</v>
      </c>
    </row>
    <row r="1619">
      <c r="A1619" t="inlineStr">
        <is>
          <t>Total-c</t>
        </is>
      </c>
      <c r="S1619">
        <f>SUM(S1616:S1617)</f>
        <v/>
      </c>
      <c r="T1619">
        <f>SUM(T1616:T1617)</f>
        <v/>
      </c>
      <c r="U1619">
        <f>SUM(U1616:U1617)</f>
        <v/>
      </c>
      <c r="V1619">
        <f>SUM(V1616:V1617)</f>
        <v/>
      </c>
      <c r="W1619">
        <f>SUM(W1616:W1617)</f>
        <v/>
      </c>
      <c r="X1619">
        <f>SUM(X1616:X1617)</f>
        <v/>
      </c>
      <c r="Y1619">
        <f>SUM(Y1616:Y1617)</f>
        <v/>
      </c>
      <c r="Z1619">
        <f>SUM(Z1616:Z1617)</f>
        <v/>
      </c>
      <c r="AA1619">
        <f>SUM(AA1616:AA1617)</f>
        <v/>
      </c>
      <c r="AB1619">
        <f>SUM(AB1616:AB1617)</f>
        <v/>
      </c>
      <c r="AC1619">
        <f>SUM(AC1616:AC1617)</f>
        <v/>
      </c>
      <c r="AD1619">
        <f>SUM(AD1616:AD1617)</f>
        <v/>
      </c>
      <c r="AE1619">
        <f>SUM(AE1616:AE1617)</f>
        <v/>
      </c>
      <c r="AF1619">
        <f>SUM(AF1616:AF1617)</f>
        <v/>
      </c>
      <c r="AG1619">
        <f>SUM(AG1616:AG1617)</f>
        <v/>
      </c>
      <c r="AH1619">
        <f>SUM(AH1616:AH1617)</f>
        <v/>
      </c>
      <c r="AI1619">
        <f>SUM(AI1616:AI1617)</f>
        <v/>
      </c>
      <c r="AJ1619">
        <f>SUM(AJ1616:AJ1617)</f>
        <v/>
      </c>
      <c r="AK1619">
        <f>SUM(AK1616:AK1617)</f>
        <v/>
      </c>
      <c r="AL1619">
        <f>SUM(AL1616:AL1617)</f>
        <v/>
      </c>
      <c r="AM1619">
        <f>SUM(AM1616:AM1617)</f>
        <v/>
      </c>
      <c r="AN1619">
        <f>SUM(AN1616:AN1617)</f>
        <v/>
      </c>
      <c r="AO1619">
        <f>SUM(AO1616:AO1617)</f>
        <v/>
      </c>
      <c r="AP1619">
        <f>SUM(AP1616:AP1617)</f>
        <v/>
      </c>
      <c r="AQ1619">
        <f>SUM(AQ1616:AQ1617)</f>
        <v/>
      </c>
      <c r="AR1619">
        <f>SUM(AR1616:AR1617)</f>
        <v/>
      </c>
      <c r="AS1619">
        <f>SUM(AS1616:AS1617)</f>
        <v/>
      </c>
    </row>
    <row r="1620">
      <c r="A1620" t="inlineStr">
        <is>
          <t>Sum check</t>
        </is>
      </c>
      <c r="S1620">
        <f>S1618-S1619</f>
        <v/>
      </c>
      <c r="T1620">
        <f>T1618-T1619</f>
        <v/>
      </c>
      <c r="U1620">
        <f>U1618-U1619</f>
        <v/>
      </c>
      <c r="V1620">
        <f>V1618-V1619</f>
        <v/>
      </c>
      <c r="W1620">
        <f>W1618-W1619</f>
        <v/>
      </c>
      <c r="X1620">
        <f>X1618-X1619</f>
        <v/>
      </c>
      <c r="Y1620">
        <f>Y1618-Y1619</f>
        <v/>
      </c>
      <c r="Z1620">
        <f>Z1618-Z1619</f>
        <v/>
      </c>
      <c r="AA1620">
        <f>AA1618-AA1619</f>
        <v/>
      </c>
      <c r="AB1620">
        <f>AB1618-AB1619</f>
        <v/>
      </c>
      <c r="AC1620">
        <f>AC1618-AC1619</f>
        <v/>
      </c>
      <c r="AD1620">
        <f>AD1618-AD1619</f>
        <v/>
      </c>
      <c r="AE1620">
        <f>AE1618-AE1619</f>
        <v/>
      </c>
      <c r="AF1620">
        <f>AF1618-AF1619</f>
        <v/>
      </c>
      <c r="AG1620">
        <f>AG1618-AG1619</f>
        <v/>
      </c>
      <c r="AH1620">
        <f>AH1618-AH1619</f>
        <v/>
      </c>
      <c r="AI1620">
        <f>AI1618-AI1619</f>
        <v/>
      </c>
      <c r="AJ1620">
        <f>AJ1618-AJ1619</f>
        <v/>
      </c>
      <c r="AK1620">
        <f>AK1618-AK1619</f>
        <v/>
      </c>
      <c r="AL1620">
        <f>AL1618-AL1619</f>
        <v/>
      </c>
      <c r="AM1620">
        <f>AM1618-AM1619</f>
        <v/>
      </c>
      <c r="AN1620">
        <f>AN1618-AN1619</f>
        <v/>
      </c>
      <c r="AO1620">
        <f>AO1618-AO1619</f>
        <v/>
      </c>
      <c r="AP1620">
        <f>AP1618-AP1619</f>
        <v/>
      </c>
      <c r="AQ1620">
        <f>AQ1618-AQ1619</f>
        <v/>
      </c>
      <c r="AR1620">
        <f>AR1618-AR1619</f>
        <v/>
      </c>
      <c r="AS1620">
        <f>AS1618-AS1619</f>
        <v/>
      </c>
    </row>
    <row r="1622">
      <c r="A1622" t="inlineStr">
        <is>
          <t>Total</t>
        </is>
      </c>
      <c r="C1622" t="inlineStr">
        <is>
          <t>Million</t>
        </is>
      </c>
      <c r="D1622" t="inlineStr">
        <is>
          <t>QQQQ</t>
        </is>
      </c>
      <c r="S1622" t="n">
        <v>521</v>
      </c>
      <c r="T1622" t="n">
        <v>1524</v>
      </c>
      <c r="U1622" t="n">
        <v>334</v>
      </c>
      <c r="V1622" t="n">
        <v>417</v>
      </c>
      <c r="W1622" t="n">
        <v>364</v>
      </c>
      <c r="X1622" t="n">
        <v>453</v>
      </c>
      <c r="Y1622" t="n">
        <v>1568</v>
      </c>
      <c r="Z1622" t="n">
        <v>505</v>
      </c>
      <c r="AA1622" t="n">
        <v>405</v>
      </c>
      <c r="AB1622" t="n">
        <v>356</v>
      </c>
      <c r="AC1622" t="n">
        <v>444</v>
      </c>
      <c r="AD1622" t="n">
        <v>1710</v>
      </c>
      <c r="AE1622" t="n">
        <v>397</v>
      </c>
      <c r="AF1622" t="n">
        <v>333</v>
      </c>
      <c r="AG1622" t="n">
        <v>478</v>
      </c>
      <c r="AH1622" t="n">
        <v>644</v>
      </c>
      <c r="AI1622" t="n">
        <v>1852</v>
      </c>
      <c r="AJ1622" t="n">
        <v>364</v>
      </c>
      <c r="AK1622" t="n">
        <v>330</v>
      </c>
      <c r="AL1622" t="n">
        <v>483</v>
      </c>
      <c r="AM1622" t="n">
        <v>685</v>
      </c>
      <c r="AN1622" t="n">
        <v>1862</v>
      </c>
      <c r="AO1622" t="n">
        <v>612</v>
      </c>
      <c r="AP1622" t="n">
        <v>629</v>
      </c>
      <c r="AQ1622" t="n">
        <v>685</v>
      </c>
      <c r="AR1622" t="n">
        <v>624</v>
      </c>
      <c r="AS1622" t="n">
        <v>2655</v>
      </c>
    </row>
    <row r="1623">
      <c r="A1623" t="inlineStr">
        <is>
          <t>Total-c</t>
        </is>
      </c>
      <c r="S1623">
        <f>SUM(S1618,S1611,S1603)</f>
        <v/>
      </c>
      <c r="T1623">
        <f>SUM(T1618,T1611,T1603)</f>
        <v/>
      </c>
      <c r="U1623">
        <f>SUM(U1618,U1611,U1603)</f>
        <v/>
      </c>
      <c r="V1623">
        <f>SUM(V1618,V1611,V1603)</f>
        <v/>
      </c>
      <c r="W1623">
        <f>SUM(W1618,W1611,W1603)</f>
        <v/>
      </c>
      <c r="X1623">
        <f>SUM(X1618,X1611,X1603)</f>
        <v/>
      </c>
      <c r="Y1623">
        <f>SUM(Y1618,Y1611,Y1603)</f>
        <v/>
      </c>
      <c r="Z1623">
        <f>SUM(Z1618,Z1611,Z1603)</f>
        <v/>
      </c>
      <c r="AA1623">
        <f>SUM(AA1618,AA1611,AA1603)</f>
        <v/>
      </c>
      <c r="AB1623">
        <f>SUM(AB1618,AB1611,AB1603)</f>
        <v/>
      </c>
      <c r="AC1623">
        <f>SUM(AC1618,AC1611,AC1603)</f>
        <v/>
      </c>
      <c r="AD1623">
        <f>SUM(AD1618,AD1611,AD1603)</f>
        <v/>
      </c>
      <c r="AE1623">
        <f>SUM(AE1618,AE1611,AE1603)</f>
        <v/>
      </c>
      <c r="AF1623">
        <f>SUM(AF1618,AF1611,AF1603)</f>
        <v/>
      </c>
      <c r="AG1623">
        <f>SUM(AG1618,AG1611,AG1603,AG1598)</f>
        <v/>
      </c>
      <c r="AH1623">
        <f>SUM(AH1618,AH1611,AH1603,AH1598)</f>
        <v/>
      </c>
      <c r="AI1623">
        <f>SUM(AI1618,AI1611,AI1603,AI1598)</f>
        <v/>
      </c>
      <c r="AJ1623">
        <f>SUM(AJ1618,AJ1611,AJ1603,AJ1598)</f>
        <v/>
      </c>
      <c r="AK1623">
        <f>SUM(AK1618,AK1611,AK1603)</f>
        <v/>
      </c>
      <c r="AL1623">
        <f>SUM(AL1587,AL1618,AL1597:AL1597,AL1591)</f>
        <v/>
      </c>
      <c r="AM1623">
        <f>SUM(AM1587,AM1618,AM1597:AM1597,AM1591)</f>
        <v/>
      </c>
      <c r="AN1623">
        <f>SUM(AN1587,AN1618,AN1597:AN1597,AN1591)</f>
        <v/>
      </c>
      <c r="AO1623">
        <f>SUM(AO1587,AO1618,AO1597:AO1597)</f>
        <v/>
      </c>
      <c r="AP1623">
        <f>SUM(AP1587,AP1618,AP1597:AP1597,AP1596)</f>
        <v/>
      </c>
      <c r="AQ1623">
        <f>SUM(AQ1587,AQ1618,AQ1597:AQ1597,AQ1596)</f>
        <v/>
      </c>
      <c r="AR1623">
        <f>SUM(AR1587,AR1618,AR1597:AR1597,AR1596)</f>
        <v/>
      </c>
      <c r="AS1623">
        <f>SUM(AS1587,AS1618,AS1597:AS1597,AS1596)</f>
        <v/>
      </c>
    </row>
    <row r="1624">
      <c r="A1624" t="inlineStr">
        <is>
          <t>Sum check</t>
        </is>
      </c>
      <c r="S1624">
        <f>S1622-S1623</f>
        <v/>
      </c>
      <c r="T1624">
        <f>T1622-T1623</f>
        <v/>
      </c>
      <c r="U1624">
        <f>U1622-U1623</f>
        <v/>
      </c>
      <c r="V1624">
        <f>V1622-V1623</f>
        <v/>
      </c>
      <c r="W1624">
        <f>W1622-W1623</f>
        <v/>
      </c>
      <c r="X1624">
        <f>X1622-X1623</f>
        <v/>
      </c>
      <c r="Y1624">
        <f>Y1622-Y1623</f>
        <v/>
      </c>
      <c r="Z1624">
        <f>Z1622-Z1623</f>
        <v/>
      </c>
      <c r="AA1624">
        <f>AA1622-AA1623</f>
        <v/>
      </c>
      <c r="AB1624">
        <f>AB1622-AB1623</f>
        <v/>
      </c>
      <c r="AC1624">
        <f>AC1622-AC1623</f>
        <v/>
      </c>
      <c r="AD1624">
        <f>AD1622-AD1623</f>
        <v/>
      </c>
      <c r="AE1624">
        <f>AE1622-AE1623</f>
        <v/>
      </c>
      <c r="AF1624">
        <f>AF1622-AF1623</f>
        <v/>
      </c>
      <c r="AG1624">
        <f>AG1622-AG1623</f>
        <v/>
      </c>
      <c r="AH1624">
        <f>AH1622-AH1623</f>
        <v/>
      </c>
      <c r="AI1624">
        <f>AI1622-AI1623</f>
        <v/>
      </c>
      <c r="AJ1624">
        <f>AJ1622-AJ1623</f>
        <v/>
      </c>
      <c r="AK1624">
        <f>AK1622-AK1623</f>
        <v/>
      </c>
      <c r="AL1624">
        <f>AL1622-AL1623</f>
        <v/>
      </c>
      <c r="AM1624">
        <f>AM1622-AM1623</f>
        <v/>
      </c>
      <c r="AN1624">
        <f>AN1622-AN1623</f>
        <v/>
      </c>
      <c r="AO1624">
        <f>AO1622-AO1623</f>
        <v/>
      </c>
      <c r="AP1624">
        <f>AP1622-AP1623</f>
        <v/>
      </c>
      <c r="AQ1624">
        <f>AQ1622-AQ1623</f>
        <v/>
      </c>
      <c r="AR1624">
        <f>AR1622-AR1623</f>
        <v/>
      </c>
      <c r="AS1624">
        <f>AS1622-AS1623</f>
        <v/>
      </c>
    </row>
    <row r="1626">
      <c r="A1626" t="inlineStr">
        <is>
          <t>Total operating FFO</t>
        </is>
      </c>
      <c r="C1626" t="inlineStr">
        <is>
          <t>Million</t>
        </is>
      </c>
      <c r="D1626" t="inlineStr">
        <is>
          <t>QQQQ</t>
        </is>
      </c>
      <c r="S1626" t="n">
        <v>837</v>
      </c>
      <c r="T1626" t="n">
        <v>2420</v>
      </c>
      <c r="U1626" t="n">
        <v>677</v>
      </c>
      <c r="V1626" t="n">
        <v>656</v>
      </c>
      <c r="W1626" t="n">
        <v>684</v>
      </c>
      <c r="X1626" t="n">
        <v>680</v>
      </c>
      <c r="Y1626" t="n">
        <v>2697</v>
      </c>
      <c r="Z1626" t="n">
        <v>743</v>
      </c>
      <c r="AA1626" t="n">
        <v>668</v>
      </c>
      <c r="AB1626" t="n">
        <v>662</v>
      </c>
      <c r="AC1626" t="n">
        <v>838</v>
      </c>
      <c r="AD1626" t="n">
        <v>2911</v>
      </c>
      <c r="AE1626" t="n">
        <v>718</v>
      </c>
      <c r="AF1626" t="n">
        <v>657</v>
      </c>
      <c r="AG1626" t="n">
        <v>850</v>
      </c>
      <c r="AH1626" t="n">
        <v>1055</v>
      </c>
      <c r="AI1626" t="n">
        <v>3280</v>
      </c>
      <c r="AJ1626" t="n">
        <v>777</v>
      </c>
      <c r="AK1626" t="n">
        <v>813</v>
      </c>
      <c r="AL1626" t="n">
        <v>934</v>
      </c>
      <c r="AM1626" t="n">
        <v>1237</v>
      </c>
      <c r="AN1626" t="n">
        <v>3761</v>
      </c>
      <c r="AO1626" t="n">
        <v>1113</v>
      </c>
      <c r="AP1626" t="n">
        <v>1154</v>
      </c>
      <c r="AQ1626" t="n">
        <v>1216</v>
      </c>
      <c r="AR1626" t="n">
        <v>1135</v>
      </c>
      <c r="AS1626" t="n">
        <v>4618</v>
      </c>
    </row>
    <row r="1627">
      <c r="A1627" t="inlineStr">
        <is>
          <t>Total operating FFO-c</t>
        </is>
      </c>
      <c r="S1627">
        <f>SUM(S1563,S1622)</f>
        <v/>
      </c>
      <c r="T1627">
        <f>SUM(T1563,T1622)</f>
        <v/>
      </c>
      <c r="U1627">
        <f>SUM(U1563,U1622)</f>
        <v/>
      </c>
      <c r="V1627">
        <f>SUM(V1563,V1622)</f>
        <v/>
      </c>
      <c r="W1627">
        <f>SUM(W1563,W1622)</f>
        <v/>
      </c>
      <c r="X1627">
        <f>SUM(X1563,X1622)</f>
        <v/>
      </c>
      <c r="Y1627">
        <f>SUM(Y1563,Y1622)</f>
        <v/>
      </c>
      <c r="Z1627">
        <f>SUM(Z1563,Z1622)</f>
        <v/>
      </c>
      <c r="AA1627">
        <f>SUM(AA1563,AA1622)</f>
        <v/>
      </c>
      <c r="AB1627">
        <f>SUM(AB1563,AB1622)</f>
        <v/>
      </c>
      <c r="AC1627">
        <f>SUM(AC1563,AC1622)</f>
        <v/>
      </c>
      <c r="AD1627">
        <f>SUM(AD1563,AD1622)</f>
        <v/>
      </c>
      <c r="AE1627">
        <f>SUM(AE1563,AE1622)</f>
        <v/>
      </c>
      <c r="AF1627">
        <f>SUM(AF1563,AF1622)</f>
        <v/>
      </c>
      <c r="AG1627">
        <f>SUM(AG1563,AG1622)</f>
        <v/>
      </c>
      <c r="AH1627">
        <f>SUM(AH1563,AH1622)</f>
        <v/>
      </c>
      <c r="AI1627">
        <f>SUM(AI1563,AI1622)</f>
        <v/>
      </c>
      <c r="AJ1627">
        <f>SUM(AJ1563,AJ1622)</f>
        <v/>
      </c>
      <c r="AK1627">
        <f>SUM(AK1563,AK1622)</f>
        <v/>
      </c>
      <c r="AL1627">
        <f>SUM(AL1618,AL1596:AL1597,AL1592,AL1571,AL1563)</f>
        <v/>
      </c>
      <c r="AM1627">
        <f>SUM(AM1618,AM1596:AM1597,AM1592,AM1571,AM1563)</f>
        <v/>
      </c>
      <c r="AN1627">
        <f>SUM(AN1618,AN1596:AN1597,AN1592,AN1571,AN1563)</f>
        <v/>
      </c>
      <c r="AO1627">
        <f>SUM(AO1618,AO1596:AO1597,AO1592,AO1571,AO1563)</f>
        <v/>
      </c>
      <c r="AP1627">
        <f>SUM(AP1618,AP1596:AP1597,AP1592,AP1571,AP1563)</f>
        <v/>
      </c>
      <c r="AQ1627">
        <f>SUM(AQ1618,AQ1596:AQ1597,AQ1592,AQ1571,AQ1563)</f>
        <v/>
      </c>
      <c r="AR1627">
        <f>SUM(AR1618,AR1596:AR1597,AR1592,AR1571)</f>
        <v/>
      </c>
      <c r="AS1627">
        <f>SUM(AS1618,AS1596:AS1597,AS1592,AS1571)</f>
        <v/>
      </c>
    </row>
    <row r="1628">
      <c r="A1628" t="inlineStr">
        <is>
          <t>Sum check</t>
        </is>
      </c>
      <c r="S1628">
        <f>S1626-S1627</f>
        <v/>
      </c>
      <c r="T1628">
        <f>T1626-T1627</f>
        <v/>
      </c>
      <c r="U1628">
        <f>U1626-U1627</f>
        <v/>
      </c>
      <c r="V1628">
        <f>V1626-V1627</f>
        <v/>
      </c>
      <c r="W1628">
        <f>W1626-W1627</f>
        <v/>
      </c>
      <c r="X1628">
        <f>X1626-X1627</f>
        <v/>
      </c>
      <c r="Y1628">
        <f>Y1626-Y1627</f>
        <v/>
      </c>
      <c r="Z1628">
        <f>Z1626-Z1627</f>
        <v/>
      </c>
      <c r="AA1628">
        <f>AA1626-AA1627</f>
        <v/>
      </c>
      <c r="AB1628">
        <f>AB1626-AB1627</f>
        <v/>
      </c>
      <c r="AC1628">
        <f>AC1626-AC1627</f>
        <v/>
      </c>
      <c r="AD1628">
        <f>AD1626-AD1627</f>
        <v/>
      </c>
      <c r="AE1628">
        <f>AE1626-AE1627</f>
        <v/>
      </c>
      <c r="AF1628">
        <f>AF1626-AF1627</f>
        <v/>
      </c>
      <c r="AG1628">
        <f>AG1626-AG1627</f>
        <v/>
      </c>
      <c r="AH1628">
        <f>AH1626-AH1627</f>
        <v/>
      </c>
      <c r="AI1628">
        <f>AI1626-AI1627</f>
        <v/>
      </c>
      <c r="AJ1628">
        <f>AJ1626-AJ1627</f>
        <v/>
      </c>
      <c r="AK1628">
        <f>AK1626-AK1627</f>
        <v/>
      </c>
      <c r="AL1628">
        <f>AL1626-AL1627</f>
        <v/>
      </c>
      <c r="AM1628">
        <f>AM1626-AM1627</f>
        <v/>
      </c>
      <c r="AN1628">
        <f>AN1626-AN1627</f>
        <v/>
      </c>
      <c r="AO1628">
        <f>AO1626-AO1627</f>
        <v/>
      </c>
      <c r="AP1628">
        <f>AP1626-AP1627</f>
        <v/>
      </c>
      <c r="AQ1628">
        <f>AQ1626-AQ1627</f>
        <v/>
      </c>
      <c r="AR1628">
        <f>AR1626-AR1627</f>
        <v/>
      </c>
      <c r="AS1628">
        <f>AS1626-AS1627</f>
        <v/>
      </c>
    </row>
    <row r="1630">
      <c r="A1630" t="inlineStr">
        <is>
          <t>Total funds form operations</t>
        </is>
      </c>
    </row>
    <row r="1631">
      <c r="A1631" t="inlineStr">
        <is>
          <t>Realized carried interest</t>
        </is>
      </c>
      <c r="C1631" t="inlineStr">
        <is>
          <t>Million</t>
        </is>
      </c>
      <c r="D1631" t="inlineStr">
        <is>
          <t>QQQQ</t>
        </is>
      </c>
      <c r="S1631" t="n">
        <v>69</v>
      </c>
      <c r="T1631" t="n">
        <v>99</v>
      </c>
      <c r="U1631" t="n">
        <v>24</v>
      </c>
      <c r="V1631" t="n">
        <v>3</v>
      </c>
      <c r="X1631" t="n">
        <v>227</v>
      </c>
      <c r="Y1631" t="n">
        <v>254</v>
      </c>
      <c r="Z1631" t="n">
        <v>119</v>
      </c>
      <c r="AA1631" t="n">
        <v>190</v>
      </c>
      <c r="AB1631" t="n">
        <v>59</v>
      </c>
      <c r="AC1631" t="n">
        <v>232</v>
      </c>
      <c r="AD1631" t="n">
        <v>600</v>
      </c>
      <c r="AE1631" t="n">
        <v>132</v>
      </c>
      <c r="AF1631" t="n">
        <v>76</v>
      </c>
      <c r="AG1631" t="n">
        <v>42</v>
      </c>
      <c r="AH1631" t="n">
        <v>434</v>
      </c>
      <c r="AI1631" t="n">
        <v>684</v>
      </c>
      <c r="AJ1631" t="n">
        <v>681</v>
      </c>
      <c r="AK1631" t="n">
        <v>335</v>
      </c>
      <c r="AL1631" t="n">
        <v>304</v>
      </c>
      <c r="AM1631" t="n">
        <v>393</v>
      </c>
      <c r="AN1631" t="n">
        <v>1713</v>
      </c>
      <c r="AO1631" t="n">
        <v>303</v>
      </c>
      <c r="AP1631" t="n">
        <v>99</v>
      </c>
      <c r="AQ1631" t="n">
        <v>131</v>
      </c>
      <c r="AR1631" t="n">
        <v>361</v>
      </c>
      <c r="AS1631" t="n">
        <v>894</v>
      </c>
    </row>
    <row r="1632">
      <c r="A1632" t="inlineStr">
        <is>
          <t>Direct costs</t>
        </is>
      </c>
      <c r="C1632" t="inlineStr">
        <is>
          <t>Million</t>
        </is>
      </c>
      <c r="D1632" t="inlineStr">
        <is>
          <t>QQQQ</t>
        </is>
      </c>
      <c r="S1632" t="n">
        <v>-23</v>
      </c>
      <c r="T1632" t="n">
        <v>-25</v>
      </c>
      <c r="U1632" t="n">
        <v>-4</v>
      </c>
      <c r="V1632" t="n">
        <v>-1</v>
      </c>
      <c r="X1632" t="n">
        <v>-61</v>
      </c>
      <c r="Y1632" t="n">
        <v>-66</v>
      </c>
      <c r="Z1632" t="n">
        <v>-34</v>
      </c>
      <c r="AA1632" t="n">
        <v>-53</v>
      </c>
      <c r="AB1632" t="n">
        <v>-20</v>
      </c>
      <c r="AC1632" t="n">
        <v>-90</v>
      </c>
      <c r="AD1632" t="n">
        <v>-197</v>
      </c>
      <c r="AE1632" t="n">
        <v>-57</v>
      </c>
      <c r="AF1632" t="n">
        <v>-31</v>
      </c>
      <c r="AG1632" t="n">
        <v>-13</v>
      </c>
      <c r="AH1632" t="n">
        <v>-172</v>
      </c>
      <c r="AI1632" t="n">
        <v>-273</v>
      </c>
      <c r="AJ1632" t="n">
        <v>-343</v>
      </c>
      <c r="AK1632" t="n">
        <v>-109</v>
      </c>
      <c r="AL1632" t="n">
        <v>-123</v>
      </c>
      <c r="AM1632" t="n">
        <v>-211</v>
      </c>
      <c r="AN1632" t="n">
        <v>-786</v>
      </c>
      <c r="AO1632" t="n">
        <v>-135</v>
      </c>
      <c r="AP1632" t="n">
        <v>-40</v>
      </c>
      <c r="AQ1632" t="n">
        <v>-31</v>
      </c>
      <c r="AR1632" t="n">
        <v>-78</v>
      </c>
      <c r="AS1632" t="n">
        <v>-284</v>
      </c>
    </row>
    <row r="1633">
      <c r="A1633" t="inlineStr">
        <is>
          <t>Total</t>
        </is>
      </c>
      <c r="C1633" t="inlineStr">
        <is>
          <t>Million</t>
        </is>
      </c>
      <c r="D1633" t="inlineStr">
        <is>
          <t>QQQQ</t>
        </is>
      </c>
      <c r="S1633" t="n">
        <v>46</v>
      </c>
      <c r="T1633" t="n">
        <v>74</v>
      </c>
      <c r="U1633" t="n">
        <v>20</v>
      </c>
      <c r="V1633" t="n">
        <v>2</v>
      </c>
      <c r="X1633" t="n">
        <v>166</v>
      </c>
      <c r="Y1633" t="n">
        <v>188</v>
      </c>
      <c r="Z1633" t="n">
        <v>85</v>
      </c>
      <c r="AA1633" t="n">
        <v>137</v>
      </c>
      <c r="AB1633" t="n">
        <v>39</v>
      </c>
      <c r="AC1633" t="n">
        <v>142</v>
      </c>
      <c r="AD1633" t="n">
        <v>403</v>
      </c>
      <c r="AE1633" t="n">
        <v>75</v>
      </c>
      <c r="AF1633" t="n">
        <v>45</v>
      </c>
      <c r="AG1633" t="n">
        <v>29</v>
      </c>
      <c r="AH1633" t="n">
        <v>262</v>
      </c>
      <c r="AI1633" t="n">
        <v>411</v>
      </c>
      <c r="AJ1633" t="n">
        <v>338</v>
      </c>
      <c r="AK1633" t="n">
        <v>226</v>
      </c>
      <c r="AL1633" t="n">
        <v>181</v>
      </c>
      <c r="AM1633" t="n">
        <v>182</v>
      </c>
      <c r="AN1633" t="n">
        <v>927</v>
      </c>
      <c r="AO1633" t="n">
        <v>168</v>
      </c>
      <c r="AP1633" t="n">
        <v>59</v>
      </c>
      <c r="AQ1633" t="n">
        <v>100</v>
      </c>
      <c r="AR1633" t="n">
        <v>283</v>
      </c>
      <c r="AS1633" t="n">
        <v>610</v>
      </c>
    </row>
    <row r="1634">
      <c r="A1634" t="inlineStr">
        <is>
          <t>Total-c</t>
        </is>
      </c>
      <c r="S1634">
        <f>SUM(S1631:S1632)</f>
        <v/>
      </c>
      <c r="T1634">
        <f>SUM(T1631:T1632)</f>
        <v/>
      </c>
      <c r="U1634">
        <f>SUM(U1631:U1632)</f>
        <v/>
      </c>
      <c r="V1634">
        <f>SUM(V1631:V1632)</f>
        <v/>
      </c>
      <c r="X1634">
        <f>SUM(X1631:X1632)</f>
        <v/>
      </c>
      <c r="Y1634">
        <f>SUM(Y1631:Y1632)</f>
        <v/>
      </c>
      <c r="Z1634">
        <f>SUM(Z1631:Z1632)</f>
        <v/>
      </c>
      <c r="AA1634">
        <f>SUM(AA1631:AA1632)</f>
        <v/>
      </c>
      <c r="AB1634">
        <f>SUM(AB1631:AB1632)</f>
        <v/>
      </c>
      <c r="AC1634">
        <f>SUM(AC1631:AC1632)</f>
        <v/>
      </c>
      <c r="AD1634">
        <f>SUM(AD1631:AD1632)</f>
        <v/>
      </c>
      <c r="AE1634">
        <f>SUM(AE1631:AE1632)</f>
        <v/>
      </c>
      <c r="AF1634">
        <f>SUM(AF1631:AF1632)</f>
        <v/>
      </c>
      <c r="AG1634">
        <f>SUM(AG1631:AG1632)</f>
        <v/>
      </c>
      <c r="AH1634">
        <f>SUM(AH1631:AH1632)</f>
        <v/>
      </c>
      <c r="AI1634">
        <f>SUM(AI1631:AI1632)</f>
        <v/>
      </c>
      <c r="AJ1634">
        <f>SUM(AJ1631:AJ1632)</f>
        <v/>
      </c>
      <c r="AK1634">
        <f>SUM(AK1631:AK1632)</f>
        <v/>
      </c>
      <c r="AL1634">
        <f>SUM(AL1631:AL1632)</f>
        <v/>
      </c>
      <c r="AM1634">
        <f>SUM(AM1631:AM1632)</f>
        <v/>
      </c>
      <c r="AN1634">
        <f>SUM(AN1631:AN1632)</f>
        <v/>
      </c>
      <c r="AO1634">
        <f>SUM(AO1631:AO1632)</f>
        <v/>
      </c>
      <c r="AP1634">
        <f>SUM(AP1631:AP1632)</f>
        <v/>
      </c>
      <c r="AQ1634">
        <f>SUM(AQ1631:AQ1632)</f>
        <v/>
      </c>
      <c r="AR1634">
        <f>SUM(AR1631:AR1632)</f>
        <v/>
      </c>
      <c r="AS1634">
        <f>SUM(AS1631:AS1632)</f>
        <v/>
      </c>
    </row>
    <row r="1635">
      <c r="A1635" t="inlineStr">
        <is>
          <t>Sum check</t>
        </is>
      </c>
      <c r="S1635">
        <f>S1633-S1634</f>
        <v/>
      </c>
      <c r="T1635">
        <f>T1633-T1634</f>
        <v/>
      </c>
      <c r="U1635">
        <f>U1633-U1634</f>
        <v/>
      </c>
      <c r="V1635">
        <f>V1633-V1634</f>
        <v/>
      </c>
      <c r="X1635">
        <f>X1633-X1634</f>
        <v/>
      </c>
      <c r="Y1635">
        <f>Y1633-Y1634</f>
        <v/>
      </c>
      <c r="Z1635">
        <f>Z1633-Z1634</f>
        <v/>
      </c>
      <c r="AA1635">
        <f>AA1633-AA1634</f>
        <v/>
      </c>
      <c r="AB1635">
        <f>AB1633-AB1634</f>
        <v/>
      </c>
      <c r="AC1635">
        <f>AC1633-AC1634</f>
        <v/>
      </c>
      <c r="AD1635">
        <f>AD1633-AD1634</f>
        <v/>
      </c>
      <c r="AE1635">
        <f>AE1633-AE1634</f>
        <v/>
      </c>
      <c r="AF1635">
        <f>AF1633-AF1634</f>
        <v/>
      </c>
      <c r="AG1635">
        <f>AG1633-AG1634</f>
        <v/>
      </c>
      <c r="AH1635">
        <f>AH1633-AH1634</f>
        <v/>
      </c>
      <c r="AI1635">
        <f>AI1633-AI1634</f>
        <v/>
      </c>
      <c r="AJ1635">
        <f>AJ1633-AJ1634</f>
        <v/>
      </c>
      <c r="AK1635">
        <f>AK1633-AK1634</f>
        <v/>
      </c>
      <c r="AL1635">
        <f>AL1633-AL1634</f>
        <v/>
      </c>
      <c r="AM1635">
        <f>AM1633-AM1634</f>
        <v/>
      </c>
      <c r="AN1635">
        <f>AN1633-AN1634</f>
        <v/>
      </c>
      <c r="AO1635">
        <f>AO1633-AO1634</f>
        <v/>
      </c>
      <c r="AP1635">
        <f>AP1633-AP1634</f>
        <v/>
      </c>
      <c r="AQ1635">
        <f>AQ1633-AQ1634</f>
        <v/>
      </c>
      <c r="AR1635">
        <f>AR1633-AR1634</f>
        <v/>
      </c>
      <c r="AS1635">
        <f>AS1633-AS1634</f>
        <v/>
      </c>
    </row>
    <row r="1637">
      <c r="A1637" t="inlineStr">
        <is>
          <t>Realized carried interest, net not attributable to BAM</t>
        </is>
      </c>
      <c r="C1637" t="inlineStr">
        <is>
          <t>Million</t>
        </is>
      </c>
      <c r="D1637" t="inlineStr">
        <is>
          <t>QQQQ</t>
        </is>
      </c>
      <c r="AC1637" t="n">
        <v>-7</v>
      </c>
      <c r="AD1637" t="n">
        <v>-7</v>
      </c>
      <c r="AE1637" t="n">
        <v>-16</v>
      </c>
      <c r="AF1637" t="n">
        <v>-14</v>
      </c>
      <c r="AG1637" t="n">
        <v>-2</v>
      </c>
      <c r="AH1637" t="n">
        <v>-31</v>
      </c>
      <c r="AI1637" t="n">
        <v>-63</v>
      </c>
      <c r="AJ1637" t="n">
        <v>-115</v>
      </c>
      <c r="AK1637" t="n">
        <v>-21</v>
      </c>
      <c r="AL1637" t="n">
        <v>-35</v>
      </c>
      <c r="AM1637" t="n">
        <v>-41</v>
      </c>
      <c r="AN1637" t="n">
        <v>-212</v>
      </c>
      <c r="AO1637" t="n">
        <v>-40</v>
      </c>
      <c r="AP1637" t="n">
        <v>-11</v>
      </c>
      <c r="AQ1637" t="n">
        <v>-1</v>
      </c>
      <c r="AR1637" t="n">
        <v>-3</v>
      </c>
      <c r="AS1637" t="n">
        <v>-55</v>
      </c>
    </row>
    <row r="1638">
      <c r="A1638" t="inlineStr">
        <is>
          <t>Total</t>
        </is>
      </c>
      <c r="C1638" t="inlineStr">
        <is>
          <t>Million</t>
        </is>
      </c>
      <c r="D1638" t="inlineStr">
        <is>
          <t>QQQQ</t>
        </is>
      </c>
      <c r="AC1638" t="n">
        <v>135</v>
      </c>
      <c r="AD1638" t="n">
        <v>396</v>
      </c>
      <c r="AE1638" t="n">
        <v>59</v>
      </c>
      <c r="AF1638" t="n">
        <v>31</v>
      </c>
      <c r="AG1638" t="n">
        <v>27</v>
      </c>
      <c r="AH1638" t="n">
        <v>231</v>
      </c>
      <c r="AI1638" t="n">
        <v>348</v>
      </c>
      <c r="AJ1638" t="n">
        <v>223</v>
      </c>
      <c r="AK1638" t="n">
        <v>205</v>
      </c>
      <c r="AL1638" t="n">
        <v>146</v>
      </c>
      <c r="AM1638" t="n">
        <v>141</v>
      </c>
      <c r="AN1638" t="n">
        <v>715</v>
      </c>
      <c r="AO1638" t="n">
        <v>128</v>
      </c>
      <c r="AP1638" t="n">
        <v>48</v>
      </c>
      <c r="AQ1638" t="n">
        <v>99</v>
      </c>
      <c r="AR1638" t="n">
        <v>280</v>
      </c>
      <c r="AS1638" t="n">
        <v>555</v>
      </c>
    </row>
    <row r="1639">
      <c r="A1639" t="inlineStr">
        <is>
          <t>Total-c</t>
        </is>
      </c>
      <c r="AC1639">
        <f>SUM(AC1633,AC1637)</f>
        <v/>
      </c>
      <c r="AD1639">
        <f>SUM(AD1633,AD1637)</f>
        <v/>
      </c>
      <c r="AE1639">
        <f>SUM(AE1633,AE1637)</f>
        <v/>
      </c>
      <c r="AF1639">
        <f>SUM(AF1633,AF1637)</f>
        <v/>
      </c>
      <c r="AG1639">
        <f>SUM(AG1633,AG1637)</f>
        <v/>
      </c>
      <c r="AH1639">
        <f>SUM(AH1633,AH1637)</f>
        <v/>
      </c>
      <c r="AI1639">
        <f>SUM(AI1633,AI1637)</f>
        <v/>
      </c>
      <c r="AJ1639">
        <f>SUM(AJ1633,AJ1637)</f>
        <v/>
      </c>
      <c r="AK1639">
        <f>SUM(AK1633,AK1637)</f>
        <v/>
      </c>
      <c r="AL1639">
        <f>SUM(AL1633,AL1637)</f>
        <v/>
      </c>
      <c r="AM1639">
        <f>SUM(AM1633,AM1637)</f>
        <v/>
      </c>
      <c r="AN1639">
        <f>SUM(AN1633,AN1637)</f>
        <v/>
      </c>
      <c r="AO1639">
        <f>SUM(AO1633,AO1637)</f>
        <v/>
      </c>
      <c r="AP1639">
        <f>SUM(AP1633,AP1637)</f>
        <v/>
      </c>
      <c r="AQ1639">
        <f>SUM(AQ1633,AQ1637)</f>
        <v/>
      </c>
      <c r="AR1639">
        <f>SUM(AR1633,AR1637)</f>
        <v/>
      </c>
      <c r="AS1639">
        <f>SUM(AS1633,AS1637)</f>
        <v/>
      </c>
    </row>
    <row r="1640">
      <c r="A1640" t="inlineStr">
        <is>
          <t>Sum check</t>
        </is>
      </c>
      <c r="AC1640">
        <f>AC1638-AC1639</f>
        <v/>
      </c>
      <c r="AD1640">
        <f>AD1638-AD1639</f>
        <v/>
      </c>
      <c r="AE1640">
        <f>AE1638-AE1639</f>
        <v/>
      </c>
      <c r="AF1640">
        <f>AF1638-AF1639</f>
        <v/>
      </c>
      <c r="AG1640">
        <f>AG1638-AG1639</f>
        <v/>
      </c>
      <c r="AH1640">
        <f>AH1638-AH1639</f>
        <v/>
      </c>
      <c r="AI1640">
        <f>AI1638-AI1639</f>
        <v/>
      </c>
      <c r="AJ1640">
        <f>AJ1638-AJ1639</f>
        <v/>
      </c>
      <c r="AK1640">
        <f>AK1638-AK1639</f>
        <v/>
      </c>
      <c r="AL1640">
        <f>AL1638-AL1639</f>
        <v/>
      </c>
      <c r="AM1640">
        <f>AM1638-AM1639</f>
        <v/>
      </c>
      <c r="AN1640">
        <f>AN1638-AN1639</f>
        <v/>
      </c>
      <c r="AO1640">
        <f>AO1638-AO1639</f>
        <v/>
      </c>
      <c r="AP1640">
        <f>AP1638-AP1639</f>
        <v/>
      </c>
      <c r="AQ1640">
        <f>AQ1638-AQ1639</f>
        <v/>
      </c>
      <c r="AR1640">
        <f>AR1638-AR1639</f>
        <v/>
      </c>
      <c r="AS1640">
        <f>AS1638-AS1639</f>
        <v/>
      </c>
    </row>
    <row r="1642">
      <c r="A1642" t="inlineStr">
        <is>
          <t>Disposition gains</t>
        </is>
      </c>
      <c r="C1642" t="inlineStr">
        <is>
          <t>Million</t>
        </is>
      </c>
      <c r="D1642" t="inlineStr">
        <is>
          <t>QQQQ</t>
        </is>
      </c>
      <c r="S1642" t="n">
        <v>418</v>
      </c>
      <c r="T1642" t="n">
        <v>1316</v>
      </c>
      <c r="U1642" t="n">
        <v>473</v>
      </c>
      <c r="V1642" t="n">
        <v>132</v>
      </c>
      <c r="W1642" t="n">
        <v>401</v>
      </c>
      <c r="X1642" t="n">
        <v>510</v>
      </c>
      <c r="Y1642" t="n">
        <v>1516</v>
      </c>
      <c r="Z1642" t="n">
        <v>223</v>
      </c>
      <c r="AA1642" t="n">
        <v>303</v>
      </c>
      <c r="AB1642" t="n">
        <v>125</v>
      </c>
      <c r="AC1642" t="n">
        <v>231</v>
      </c>
      <c r="AD1642" t="n">
        <v>882</v>
      </c>
      <c r="AE1642" t="n">
        <v>107</v>
      </c>
      <c r="AF1642" t="n">
        <v>473</v>
      </c>
      <c r="AG1642" t="n">
        <v>162</v>
      </c>
      <c r="AH1642" t="n">
        <v>810</v>
      </c>
      <c r="AI1642" t="n">
        <v>1552</v>
      </c>
      <c r="AJ1642" t="n">
        <v>1821</v>
      </c>
      <c r="AK1642" t="n">
        <v>582</v>
      </c>
      <c r="AL1642" t="n">
        <v>328</v>
      </c>
      <c r="AM1642" t="n">
        <v>351</v>
      </c>
      <c r="AN1642" t="n">
        <v>3082</v>
      </c>
      <c r="AO1642" t="n">
        <v>356</v>
      </c>
      <c r="AP1642" t="n">
        <v>197</v>
      </c>
      <c r="AQ1642" t="n">
        <v>151</v>
      </c>
      <c r="AR1642" t="n">
        <v>417</v>
      </c>
      <c r="AS1642" t="n">
        <v>1121</v>
      </c>
    </row>
    <row r="1643">
      <c r="A1643" t="inlineStr">
        <is>
          <t>Total funds from operations</t>
        </is>
      </c>
      <c r="C1643" t="inlineStr">
        <is>
          <t>Million</t>
        </is>
      </c>
      <c r="D1643" t="inlineStr">
        <is>
          <t>QQQQ</t>
        </is>
      </c>
      <c r="S1643" t="n">
        <v>1301</v>
      </c>
      <c r="T1643" t="n">
        <v>3810</v>
      </c>
      <c r="U1643" t="n">
        <v>1170</v>
      </c>
      <c r="V1643" t="n">
        <v>790</v>
      </c>
      <c r="W1643" t="n">
        <v>1085</v>
      </c>
      <c r="X1643" t="n">
        <v>1356</v>
      </c>
      <c r="Y1643" t="n">
        <v>4401</v>
      </c>
      <c r="Z1643" t="n">
        <v>1051</v>
      </c>
      <c r="AA1643" t="n">
        <v>1108</v>
      </c>
      <c r="AB1643" t="n">
        <v>826</v>
      </c>
      <c r="AC1643" t="n">
        <v>1204</v>
      </c>
      <c r="AD1643" t="n">
        <v>4189</v>
      </c>
      <c r="AE1643" t="n">
        <v>884</v>
      </c>
      <c r="AF1643" t="n">
        <v>1161</v>
      </c>
      <c r="AG1643" t="n">
        <v>1039</v>
      </c>
      <c r="AH1643" t="n">
        <v>2096</v>
      </c>
      <c r="AI1643" t="n">
        <v>5180</v>
      </c>
      <c r="AJ1643" t="n">
        <v>2821</v>
      </c>
      <c r="AK1643" t="n">
        <v>1600</v>
      </c>
      <c r="AL1643" t="n">
        <v>1408</v>
      </c>
      <c r="AM1643" t="n">
        <v>1729</v>
      </c>
      <c r="AN1643" t="n">
        <v>7558</v>
      </c>
      <c r="AO1643" t="n">
        <v>1597</v>
      </c>
      <c r="AP1643" t="n">
        <v>1399</v>
      </c>
      <c r="AQ1643" t="n">
        <v>1466</v>
      </c>
      <c r="AR1643" t="n">
        <v>1832</v>
      </c>
      <c r="AS1643" t="n">
        <v>6294</v>
      </c>
    </row>
    <row r="1644">
      <c r="A1644" t="inlineStr">
        <is>
          <t>Total funds from operations-c</t>
        </is>
      </c>
      <c r="S1644">
        <f>S1626+S1642+S1633+S1637</f>
        <v/>
      </c>
      <c r="T1644">
        <f>T1626+T1642+T1633+T1637</f>
        <v/>
      </c>
      <c r="U1644">
        <f>U1626+U1642+U1633+U1637</f>
        <v/>
      </c>
      <c r="V1644">
        <f>V1626+V1642+V1633+V1637</f>
        <v/>
      </c>
      <c r="W1644">
        <f>W1626+W1642+W1633+W1637</f>
        <v/>
      </c>
      <c r="X1644">
        <f>X1626+X1642+X1633+X1637</f>
        <v/>
      </c>
      <c r="Y1644">
        <f>Y1626+Y1642+Y1633+Y1637</f>
        <v/>
      </c>
      <c r="Z1644">
        <f>Z1626+Z1642+Z1633+Z1637</f>
        <v/>
      </c>
      <c r="AA1644">
        <f>AA1626+AA1642+AA1633+AA1637</f>
        <v/>
      </c>
      <c r="AB1644">
        <f>AB1626+AB1642+AB1633+AB1637</f>
        <v/>
      </c>
      <c r="AC1644">
        <f>AC1626+AC1642+AC1633+AC1637</f>
        <v/>
      </c>
      <c r="AD1644">
        <f>AD1626+AD1642+AD1633+AD1637</f>
        <v/>
      </c>
      <c r="AE1644">
        <f>AE1626+AE1642+AE1633+AE1637</f>
        <v/>
      </c>
      <c r="AF1644">
        <f>AF1626+AF1642+AF1633+AF1637</f>
        <v/>
      </c>
      <c r="AG1644">
        <f>AG1626+AG1642+AG1633+AG1637</f>
        <v/>
      </c>
      <c r="AH1644">
        <f>AH1626+AH1642+AH1633+AH1637</f>
        <v/>
      </c>
      <c r="AI1644">
        <f>AI1626+AI1642+AI1633+AI1637</f>
        <v/>
      </c>
      <c r="AJ1644">
        <f>AJ1626+AJ1642+AJ1633+AJ1637</f>
        <v/>
      </c>
      <c r="AK1644">
        <f>AK1626+AK1642+AK1633+AK1637</f>
        <v/>
      </c>
      <c r="AL1644">
        <f>AL1626+AL1642+AL1633+AL1637</f>
        <v/>
      </c>
      <c r="AM1644">
        <f>AM1626+AM1642+AM1633+AM1637</f>
        <v/>
      </c>
      <c r="AN1644">
        <f>AN1626+AN1642+AN1633+AN1637</f>
        <v/>
      </c>
      <c r="AO1644">
        <f>AO1626+AO1642+AO1633+AO1637</f>
        <v/>
      </c>
      <c r="AP1644">
        <f>AP1626+AP1642+AP1633+AP1637</f>
        <v/>
      </c>
      <c r="AQ1644">
        <f>AQ1626+AQ1642+AQ1633+AQ1637</f>
        <v/>
      </c>
      <c r="AR1644">
        <f>AR1626+AR1642+AR1633+AR1637</f>
        <v/>
      </c>
      <c r="AS1644">
        <f>AS1626+AS1642+AS1633+AS1637</f>
        <v/>
      </c>
    </row>
    <row r="1645">
      <c r="A1645" t="inlineStr">
        <is>
          <t>Sum check</t>
        </is>
      </c>
      <c r="S1645">
        <f>S1643-S1644</f>
        <v/>
      </c>
      <c r="T1645">
        <f>T1643-T1644</f>
        <v/>
      </c>
      <c r="U1645">
        <f>U1643-U1644</f>
        <v/>
      </c>
      <c r="V1645">
        <f>V1643-V1644</f>
        <v/>
      </c>
      <c r="W1645">
        <f>W1643-W1644</f>
        <v/>
      </c>
      <c r="X1645">
        <f>X1643-X1644</f>
        <v/>
      </c>
      <c r="Y1645">
        <f>Y1643-Y1644</f>
        <v/>
      </c>
      <c r="Z1645">
        <f>Z1643-Z1644</f>
        <v/>
      </c>
      <c r="AA1645">
        <f>AA1643-AA1644</f>
        <v/>
      </c>
      <c r="AB1645">
        <f>AB1643-AB1644</f>
        <v/>
      </c>
      <c r="AC1645">
        <f>AC1643-AC1644</f>
        <v/>
      </c>
      <c r="AD1645">
        <f>AD1643-AD1644</f>
        <v/>
      </c>
      <c r="AE1645">
        <f>AE1643-AE1644</f>
        <v/>
      </c>
      <c r="AF1645">
        <f>AF1643-AF1644</f>
        <v/>
      </c>
      <c r="AG1645">
        <f>AG1643-AG1644</f>
        <v/>
      </c>
      <c r="AH1645">
        <f>AH1643-AH1644</f>
        <v/>
      </c>
      <c r="AI1645">
        <f>AI1643-AI1644</f>
        <v/>
      </c>
      <c r="AJ1645">
        <f>AJ1643-AJ1644</f>
        <v/>
      </c>
      <c r="AK1645">
        <f>AK1643-AK1644</f>
        <v/>
      </c>
      <c r="AL1645">
        <f>AL1643-AL1644</f>
        <v/>
      </c>
      <c r="AM1645">
        <f>AM1643-AM1644</f>
        <v/>
      </c>
      <c r="AN1645">
        <f>AN1643-AN1644</f>
        <v/>
      </c>
      <c r="AO1645">
        <f>AO1643-AO1644</f>
        <v/>
      </c>
      <c r="AP1645">
        <f>AP1643-AP1644</f>
        <v/>
      </c>
      <c r="AQ1645">
        <f>AQ1643-AQ1644</f>
        <v/>
      </c>
      <c r="AR1645">
        <f>AR1643-AR1644</f>
        <v/>
      </c>
      <c r="AS1645">
        <f>AS1643-AS1644</f>
        <v/>
      </c>
    </row>
    <row r="1647">
      <c r="A1647" t="inlineStr">
        <is>
          <t>Total operating FFO</t>
        </is>
      </c>
      <c r="C1647" t="inlineStr">
        <is>
          <t>Dollar</t>
        </is>
      </c>
      <c r="D1647" t="inlineStr">
        <is>
          <t>QQQQ</t>
        </is>
      </c>
      <c r="S1647" t="n">
        <v>0.8100000000000001</v>
      </c>
      <c r="T1647" t="n">
        <v>2.32</v>
      </c>
      <c r="U1647" t="n">
        <v>0.65</v>
      </c>
      <c r="V1647" t="n">
        <v>0.63</v>
      </c>
      <c r="W1647" t="n">
        <v>0.66</v>
      </c>
      <c r="X1647" t="n">
        <v>0.66</v>
      </c>
      <c r="Y1647" t="n">
        <v>2.6</v>
      </c>
      <c r="Z1647" t="n">
        <v>0.72</v>
      </c>
      <c r="AA1647" t="n">
        <v>0.64</v>
      </c>
      <c r="AB1647" t="n">
        <v>0.64</v>
      </c>
      <c r="AC1647" t="n">
        <v>0.77</v>
      </c>
      <c r="AD1647" t="n">
        <v>2.78</v>
      </c>
      <c r="AE1647" t="n">
        <v>0.44</v>
      </c>
      <c r="AF1647" t="n">
        <v>0.4</v>
      </c>
      <c r="AG1647" t="n">
        <v>0.53</v>
      </c>
      <c r="AH1647" t="n">
        <v>0.66</v>
      </c>
      <c r="AI1647" t="n">
        <v>2.04</v>
      </c>
      <c r="AJ1647" t="n">
        <v>0.48</v>
      </c>
      <c r="AK1647" t="n">
        <v>0.5</v>
      </c>
      <c r="AL1647" t="n">
        <v>0.5600000000000001</v>
      </c>
      <c r="AM1647" t="n">
        <v>0.74</v>
      </c>
      <c r="AN1647" t="n">
        <v>2.27</v>
      </c>
      <c r="AO1647" t="n">
        <v>0.66</v>
      </c>
      <c r="AP1647" t="n">
        <v>0.6899999999999999</v>
      </c>
      <c r="AQ1647" t="n">
        <v>0.73</v>
      </c>
      <c r="AR1647" t="n">
        <v>0.68</v>
      </c>
      <c r="AS1647" t="n">
        <v>2.78</v>
      </c>
    </row>
    <row r="1648">
      <c r="A1648" t="inlineStr">
        <is>
          <t>Total FFO</t>
        </is>
      </c>
      <c r="C1648" t="inlineStr">
        <is>
          <t>Dollar</t>
        </is>
      </c>
      <c r="D1648" t="inlineStr">
        <is>
          <t>QQQQ</t>
        </is>
      </c>
      <c r="S1648" t="n">
        <v>1.28</v>
      </c>
      <c r="T1648" t="n">
        <v>3.74</v>
      </c>
      <c r="U1648" t="n">
        <v>1.16</v>
      </c>
      <c r="V1648" t="n">
        <v>0.77</v>
      </c>
      <c r="W1648" t="n">
        <v>1.07</v>
      </c>
      <c r="X1648" t="n">
        <v>1.35</v>
      </c>
      <c r="Y1648" t="n">
        <v>4.35</v>
      </c>
      <c r="Z1648" t="n">
        <v>1.04</v>
      </c>
      <c r="AA1648" t="n">
        <v>1.09</v>
      </c>
      <c r="AB1648" t="n">
        <v>0.8</v>
      </c>
      <c r="AC1648" t="n">
        <v>1.13</v>
      </c>
      <c r="AD1648" t="n">
        <v>4.07</v>
      </c>
      <c r="AE1648" t="n">
        <v>0.55</v>
      </c>
      <c r="AF1648" t="n">
        <v>0.73</v>
      </c>
      <c r="AG1648" t="n">
        <v>0.65</v>
      </c>
      <c r="AH1648" t="n">
        <v>1.34</v>
      </c>
      <c r="AI1648" t="n">
        <v>3.27</v>
      </c>
      <c r="AJ1648" t="n">
        <v>1.8</v>
      </c>
      <c r="AK1648" t="n">
        <v>1.01</v>
      </c>
      <c r="AL1648" t="n">
        <v>0.85</v>
      </c>
      <c r="AM1648" t="n">
        <v>1.04</v>
      </c>
      <c r="AN1648" t="n">
        <v>4.67</v>
      </c>
      <c r="AO1648" t="n">
        <v>0.96</v>
      </c>
      <c r="AP1648" t="n">
        <v>0.84</v>
      </c>
      <c r="AQ1648" t="n">
        <v>0.89</v>
      </c>
      <c r="AR1648" t="n">
        <v>1.12</v>
      </c>
      <c r="AS1648" t="n">
        <v>3.82</v>
      </c>
    </row>
    <row r="1650">
      <c r="A1650" t="inlineStr">
        <is>
          <t>Property, plant and equipment</t>
        </is>
      </c>
    </row>
    <row r="1651">
      <c r="A1651" t="inlineStr">
        <is>
          <t>Property, plant and equipment</t>
        </is>
      </c>
    </row>
    <row r="1652">
      <c r="A1652" t="inlineStr">
        <is>
          <t>Renewable power and transition</t>
        </is>
      </c>
    </row>
    <row r="1653">
      <c r="A1653" t="inlineStr">
        <is>
          <t>Balance, beginning of period</t>
        </is>
      </c>
      <c r="C1653" t="inlineStr">
        <is>
          <t>Million</t>
        </is>
      </c>
      <c r="D1653" t="inlineStr">
        <is>
          <t>QQQQ</t>
        </is>
      </c>
      <c r="F1653" t="n">
        <v>19970</v>
      </c>
      <c r="G1653" t="n">
        <v>19970</v>
      </c>
      <c r="H1653" t="n">
        <v>19970</v>
      </c>
      <c r="I1653" t="n">
        <v>19970</v>
      </c>
      <c r="K1653" t="n">
        <v>19738</v>
      </c>
      <c r="L1653" t="n">
        <v>19738</v>
      </c>
      <c r="M1653" t="n">
        <v>19738</v>
      </c>
      <c r="N1653" t="n">
        <v>19738</v>
      </c>
      <c r="P1653" t="n">
        <v>26553</v>
      </c>
      <c r="Q1653" t="n">
        <v>26553</v>
      </c>
      <c r="R1653" t="n">
        <v>26553</v>
      </c>
      <c r="U1653" t="n">
        <v>33590</v>
      </c>
      <c r="V1653" t="n">
        <v>33590</v>
      </c>
      <c r="W1653" t="n">
        <v>33590</v>
      </c>
      <c r="Z1653" t="n">
        <v>38871</v>
      </c>
      <c r="AA1653" t="n">
        <v>38871</v>
      </c>
      <c r="AB1653" t="n">
        <v>38871</v>
      </c>
      <c r="AE1653" t="n">
        <v>41595</v>
      </c>
      <c r="AF1653" t="n">
        <v>41595</v>
      </c>
      <c r="AG1653" t="n">
        <v>41595</v>
      </c>
      <c r="AJ1653" t="n">
        <v>45206</v>
      </c>
      <c r="AK1653" t="n">
        <v>45206</v>
      </c>
      <c r="AL1653" t="n">
        <v>45206</v>
      </c>
      <c r="AO1653" t="n">
        <v>50317</v>
      </c>
      <c r="AP1653" t="n">
        <v>50317</v>
      </c>
      <c r="AQ1653" t="n">
        <v>50317</v>
      </c>
      <c r="AT1653" t="n">
        <v>55243</v>
      </c>
    </row>
    <row r="1654">
      <c r="A1654" t="inlineStr">
        <is>
          <t>Additions</t>
        </is>
      </c>
      <c r="C1654" t="inlineStr">
        <is>
          <t>Million</t>
        </is>
      </c>
      <c r="D1654" t="inlineStr">
        <is>
          <t>QYYY</t>
        </is>
      </c>
      <c r="V1654" t="n">
        <v>202</v>
      </c>
      <c r="W1654" t="n">
        <v>252</v>
      </c>
      <c r="Z1654" t="n">
        <v>59</v>
      </c>
      <c r="AA1654" t="n">
        <v>121</v>
      </c>
      <c r="AB1654" t="n">
        <v>216</v>
      </c>
      <c r="AE1654" t="n">
        <v>163</v>
      </c>
      <c r="AF1654" t="n">
        <v>507</v>
      </c>
      <c r="AG1654" t="n">
        <v>654</v>
      </c>
      <c r="AJ1654" t="n">
        <v>297</v>
      </c>
      <c r="AK1654" t="n">
        <v>577</v>
      </c>
      <c r="AL1654" t="n">
        <v>997</v>
      </c>
      <c r="AO1654" t="n">
        <v>414</v>
      </c>
      <c r="AP1654" t="n">
        <v>932</v>
      </c>
      <c r="AQ1654" t="n">
        <v>1613</v>
      </c>
      <c r="AT1654" t="n">
        <v>556</v>
      </c>
    </row>
    <row r="1655">
      <c r="A1655" t="inlineStr">
        <is>
          <t>Acquisition through business combination</t>
        </is>
      </c>
      <c r="C1655" t="inlineStr">
        <is>
          <t>Million</t>
        </is>
      </c>
      <c r="D1655" t="inlineStr">
        <is>
          <t>QYYY</t>
        </is>
      </c>
      <c r="V1655" t="n">
        <v>2883</v>
      </c>
      <c r="W1655" t="n">
        <v>2883</v>
      </c>
      <c r="AA1655" t="n">
        <v>129</v>
      </c>
      <c r="AB1655" t="n">
        <v>1218</v>
      </c>
      <c r="AE1655" t="n">
        <v>670</v>
      </c>
      <c r="AF1655" t="n">
        <v>661</v>
      </c>
      <c r="AG1655" t="n">
        <v>661</v>
      </c>
      <c r="AJ1655" t="n">
        <v>2338</v>
      </c>
      <c r="AK1655" t="n">
        <v>2351</v>
      </c>
      <c r="AL1655" t="n">
        <v>2356</v>
      </c>
      <c r="AO1655" t="n">
        <v>713</v>
      </c>
      <c r="AP1655" t="n">
        <v>713</v>
      </c>
      <c r="AQ1655" t="n">
        <v>1578</v>
      </c>
      <c r="AT1655" t="n">
        <v>125</v>
      </c>
    </row>
    <row r="1656">
      <c r="A1656" t="inlineStr">
        <is>
          <t>Acquisition and additions</t>
        </is>
      </c>
      <c r="C1656" t="inlineStr">
        <is>
          <t>Million</t>
        </is>
      </c>
      <c r="D1656" t="inlineStr">
        <is>
          <t>QYYY</t>
        </is>
      </c>
      <c r="F1656" t="n">
        <v>953</v>
      </c>
      <c r="G1656" t="n">
        <v>1310</v>
      </c>
      <c r="H1656" t="n">
        <v>1388</v>
      </c>
      <c r="I1656" t="n">
        <v>1444</v>
      </c>
      <c r="K1656" t="n">
        <v>4911</v>
      </c>
      <c r="L1656" t="n">
        <v>5874</v>
      </c>
      <c r="M1656" t="n">
        <v>6006</v>
      </c>
      <c r="N1656" t="n">
        <v>6099</v>
      </c>
      <c r="P1656" t="n">
        <v>67</v>
      </c>
      <c r="Q1656" t="n">
        <v>144</v>
      </c>
      <c r="R1656" t="n">
        <v>280</v>
      </c>
      <c r="U1656" t="n">
        <v>243</v>
      </c>
    </row>
    <row r="1657">
      <c r="A1657" t="inlineStr">
        <is>
          <t>Increase attributable to adoption of accounting standards</t>
        </is>
      </c>
      <c r="C1657" t="inlineStr">
        <is>
          <t>Million</t>
        </is>
      </c>
      <c r="D1657" t="inlineStr">
        <is>
          <t>QYYY</t>
        </is>
      </c>
      <c r="Z1657" t="n">
        <v>408</v>
      </c>
      <c r="AA1657" t="n">
        <v>408</v>
      </c>
      <c r="AB1657" t="n">
        <v>408</v>
      </c>
    </row>
    <row r="1658">
      <c r="A1658" t="inlineStr">
        <is>
          <t>Dispositions and assets reclassified as held for sale</t>
        </is>
      </c>
      <c r="C1658" t="inlineStr">
        <is>
          <t>Million</t>
        </is>
      </c>
      <c r="D1658" t="inlineStr">
        <is>
          <t>QYYY</t>
        </is>
      </c>
      <c r="F1658" t="n">
        <v>0</v>
      </c>
      <c r="G1658" t="n">
        <v>-238</v>
      </c>
      <c r="H1658" t="n">
        <v>-245</v>
      </c>
      <c r="I1658" t="n">
        <v>-298</v>
      </c>
      <c r="L1658" t="n">
        <v>0</v>
      </c>
      <c r="M1658" t="n">
        <v>-2</v>
      </c>
      <c r="N1658" t="n">
        <v>-12</v>
      </c>
      <c r="P1658" t="n">
        <v>-343</v>
      </c>
      <c r="Q1658" t="n">
        <v>-346</v>
      </c>
      <c r="R1658" t="n">
        <v>-349</v>
      </c>
      <c r="U1658" t="n">
        <v>-43</v>
      </c>
      <c r="V1658" t="n">
        <v>-530</v>
      </c>
      <c r="W1658" t="n">
        <v>-685</v>
      </c>
      <c r="Z1658" t="n">
        <v>-5</v>
      </c>
      <c r="AA1658" t="n">
        <v>-10</v>
      </c>
      <c r="AB1658" t="n">
        <v>-467</v>
      </c>
      <c r="AE1658" t="n">
        <v>-35</v>
      </c>
      <c r="AF1658" t="n">
        <v>-43</v>
      </c>
      <c r="AG1658" t="n">
        <v>-220</v>
      </c>
      <c r="AJ1658" t="n">
        <v>-1276</v>
      </c>
      <c r="AK1658" t="n">
        <v>-1339</v>
      </c>
      <c r="AL1658" t="n">
        <v>-1342</v>
      </c>
      <c r="AO1658" t="n">
        <v>-104</v>
      </c>
      <c r="AP1658" t="n">
        <v>-102</v>
      </c>
      <c r="AQ1658" t="n">
        <v>-123</v>
      </c>
      <c r="AT1658" t="n">
        <v>30</v>
      </c>
    </row>
    <row r="1659">
      <c r="A1659" t="inlineStr">
        <is>
          <t>Fair value changes</t>
        </is>
      </c>
      <c r="C1659" t="inlineStr">
        <is>
          <t>Million</t>
        </is>
      </c>
      <c r="D1659" t="inlineStr">
        <is>
          <t>QYYY</t>
        </is>
      </c>
      <c r="H1659" t="n">
        <v>0</v>
      </c>
      <c r="I1659" t="n">
        <v>1324</v>
      </c>
      <c r="M1659" t="n">
        <v>0</v>
      </c>
      <c r="N1659" t="n">
        <v>317</v>
      </c>
    </row>
    <row r="1660">
      <c r="A1660" t="inlineStr">
        <is>
          <t>Depreciation</t>
        </is>
      </c>
      <c r="C1660" t="inlineStr">
        <is>
          <t>Million</t>
        </is>
      </c>
      <c r="D1660" t="inlineStr">
        <is>
          <t>QYYY</t>
        </is>
      </c>
      <c r="F1660" t="n">
        <v>-161</v>
      </c>
      <c r="G1660" t="n">
        <v>-325</v>
      </c>
      <c r="H1660" t="n">
        <v>-484</v>
      </c>
      <c r="I1660" t="n">
        <v>-612</v>
      </c>
      <c r="K1660" t="n">
        <v>-185</v>
      </c>
      <c r="L1660" t="n">
        <v>-402</v>
      </c>
      <c r="M1660" t="n">
        <v>-610</v>
      </c>
      <c r="N1660" t="n">
        <v>-803</v>
      </c>
      <c r="P1660" t="n">
        <v>-205</v>
      </c>
      <c r="Q1660" t="n">
        <v>-407</v>
      </c>
      <c r="R1660" t="n">
        <v>-613</v>
      </c>
      <c r="U1660" t="n">
        <v>-278</v>
      </c>
      <c r="V1660" t="n">
        <v>-555</v>
      </c>
      <c r="W1660" t="n">
        <v>-831</v>
      </c>
      <c r="AG1660" t="n">
        <v>-1027</v>
      </c>
      <c r="AJ1660" t="n">
        <v>-370</v>
      </c>
      <c r="AK1660" t="n">
        <v>-751</v>
      </c>
      <c r="AL1660" t="n">
        <v>-1127</v>
      </c>
      <c r="AO1660" t="n">
        <v>-404</v>
      </c>
      <c r="AP1660" t="n">
        <v>-795</v>
      </c>
      <c r="AQ1660" t="n">
        <v>-1183</v>
      </c>
      <c r="AT1660" t="n">
        <v>-433</v>
      </c>
    </row>
    <row r="1661">
      <c r="A1661" t="inlineStr">
        <is>
          <t>Depreciation and impairment</t>
        </is>
      </c>
      <c r="C1661" t="inlineStr">
        <is>
          <t>Million</t>
        </is>
      </c>
      <c r="D1661" t="inlineStr">
        <is>
          <t>QYYY</t>
        </is>
      </c>
      <c r="Z1661" t="n">
        <v>-301</v>
      </c>
      <c r="AA1661" t="n">
        <v>-606</v>
      </c>
      <c r="AB1661" t="n">
        <v>-923</v>
      </c>
      <c r="AE1661" t="n">
        <v>-328</v>
      </c>
      <c r="AF1661" t="n">
        <v>-656</v>
      </c>
    </row>
    <row r="1662">
      <c r="A1662" t="inlineStr">
        <is>
          <t>Foreign currency translation and other</t>
        </is>
      </c>
      <c r="C1662" t="inlineStr">
        <is>
          <t>Million</t>
        </is>
      </c>
      <c r="D1662" t="inlineStr">
        <is>
          <t>QYYY</t>
        </is>
      </c>
      <c r="F1662" t="n">
        <v>-1044</v>
      </c>
      <c r="G1662" t="n">
        <v>-836</v>
      </c>
      <c r="H1662" t="n">
        <v>-1825</v>
      </c>
      <c r="I1662" t="n">
        <v>-2090</v>
      </c>
      <c r="K1662" t="n">
        <v>1278</v>
      </c>
      <c r="L1662" t="n">
        <v>1724</v>
      </c>
      <c r="M1662" t="n">
        <v>1672</v>
      </c>
      <c r="N1662" t="n">
        <v>1214</v>
      </c>
      <c r="P1662" t="n">
        <v>380</v>
      </c>
      <c r="Q1662" t="n">
        <v>228</v>
      </c>
      <c r="R1662" t="n">
        <v>831</v>
      </c>
      <c r="U1662" t="n">
        <v>241</v>
      </c>
      <c r="V1662" t="n">
        <v>-781</v>
      </c>
      <c r="W1662" t="n">
        <v>-746</v>
      </c>
      <c r="Z1662" t="n">
        <v>224</v>
      </c>
      <c r="AA1662" t="n">
        <v>360</v>
      </c>
      <c r="AB1662" t="n">
        <v>-613</v>
      </c>
      <c r="AE1662" t="n">
        <v>-2827</v>
      </c>
      <c r="AF1662" t="n">
        <v>-2203</v>
      </c>
      <c r="AG1662" t="n">
        <v>-2171</v>
      </c>
      <c r="AJ1662" t="n">
        <v>-1295</v>
      </c>
      <c r="AK1662" t="n">
        <v>-773</v>
      </c>
      <c r="AL1662" t="n">
        <v>-1446</v>
      </c>
      <c r="AO1662" t="n">
        <v>1121</v>
      </c>
      <c r="AP1662" t="n">
        <v>-600</v>
      </c>
      <c r="AQ1662" t="n">
        <v>-2285</v>
      </c>
      <c r="AT1662" t="n">
        <v>413</v>
      </c>
    </row>
    <row r="1663">
      <c r="A1663" t="inlineStr">
        <is>
          <t>Total change</t>
        </is>
      </c>
      <c r="C1663" t="inlineStr">
        <is>
          <t>Million</t>
        </is>
      </c>
      <c r="D1663" t="inlineStr">
        <is>
          <t>QYYY</t>
        </is>
      </c>
      <c r="F1663" t="n">
        <v>-252</v>
      </c>
      <c r="G1663" t="n">
        <v>-89</v>
      </c>
      <c r="H1663" t="n">
        <v>-1166</v>
      </c>
      <c r="I1663" t="n">
        <v>-232</v>
      </c>
      <c r="K1663" t="n">
        <v>6004</v>
      </c>
      <c r="L1663" t="n">
        <v>7196</v>
      </c>
      <c r="M1663" t="n">
        <v>7066</v>
      </c>
      <c r="N1663" t="n">
        <v>6815</v>
      </c>
      <c r="P1663" t="n">
        <v>-101</v>
      </c>
      <c r="Q1663" t="n">
        <v>-381</v>
      </c>
      <c r="R1663" t="n">
        <v>149</v>
      </c>
      <c r="U1663" t="n">
        <v>163</v>
      </c>
      <c r="Z1663" t="n">
        <v>385</v>
      </c>
      <c r="AA1663" t="n">
        <v>402</v>
      </c>
      <c r="AB1663" t="n">
        <v>-161</v>
      </c>
      <c r="AE1663" t="n">
        <v>-2357</v>
      </c>
      <c r="AF1663" t="n">
        <v>-1734</v>
      </c>
      <c r="AG1663" t="n">
        <v>-2103</v>
      </c>
      <c r="AJ1663" t="n">
        <v>-306</v>
      </c>
      <c r="AK1663" t="n">
        <v>65</v>
      </c>
      <c r="AL1663" t="n">
        <v>-562</v>
      </c>
      <c r="AO1663" t="n">
        <v>1740</v>
      </c>
      <c r="AP1663" t="n">
        <v>148</v>
      </c>
      <c r="AQ1663" t="n">
        <v>-400</v>
      </c>
      <c r="AT1663" t="n">
        <v>691</v>
      </c>
    </row>
    <row r="1664">
      <c r="A1664" t="inlineStr">
        <is>
          <t>Total change-c</t>
        </is>
      </c>
      <c r="F1664">
        <f>SUM(F1654:F1662)</f>
        <v/>
      </c>
      <c r="G1664">
        <f>SUM(G1654:G1662)</f>
        <v/>
      </c>
      <c r="H1664">
        <f>SUM(H1654:H1662)</f>
        <v/>
      </c>
      <c r="I1664">
        <f>SUM(I1654:I1662)</f>
        <v/>
      </c>
      <c r="K1664">
        <f>SUM(K1654:K1662)</f>
        <v/>
      </c>
      <c r="L1664">
        <f>SUM(L1654:L1662)</f>
        <v/>
      </c>
      <c r="M1664">
        <f>SUM(M1654:M1662)</f>
        <v/>
      </c>
      <c r="N1664">
        <f>SUM(N1654:N1662)</f>
        <v/>
      </c>
      <c r="P1664">
        <f>SUM(P1654:P1662)</f>
        <v/>
      </c>
      <c r="Q1664">
        <f>SUM(Q1654:Q1662)</f>
        <v/>
      </c>
      <c r="R1664">
        <f>SUM(R1654:R1662)</f>
        <v/>
      </c>
      <c r="U1664">
        <f>SUM(U1654:U1662)</f>
        <v/>
      </c>
      <c r="Z1664">
        <f>SUM(Z1654:Z1662)</f>
        <v/>
      </c>
      <c r="AA1664">
        <f>SUM(AA1654:AA1662)</f>
        <v/>
      </c>
      <c r="AB1664">
        <f>SUM(AB1654:AB1662)</f>
        <v/>
      </c>
      <c r="AE1664">
        <f>SUM(AE1654:AE1662)</f>
        <v/>
      </c>
      <c r="AF1664">
        <f>SUM(AF1654:AF1662)</f>
        <v/>
      </c>
      <c r="AG1664">
        <f>SUM(AG1654:AG1662)</f>
        <v/>
      </c>
      <c r="AJ1664">
        <f>SUM(AJ1654:AJ1662)</f>
        <v/>
      </c>
      <c r="AK1664">
        <f>SUM(AK1654:AK1662)</f>
        <v/>
      </c>
      <c r="AL1664">
        <f>SUM(AL1654:AL1662)</f>
        <v/>
      </c>
      <c r="AO1664">
        <f>SUM(AO1654:AO1662)</f>
        <v/>
      </c>
      <c r="AP1664">
        <f>SUM(AP1654:AP1662)</f>
        <v/>
      </c>
      <c r="AQ1664">
        <f>SUM(AQ1654:AQ1662)</f>
        <v/>
      </c>
      <c r="AT1664">
        <f>SUM(AT1654:AT1662)</f>
        <v/>
      </c>
    </row>
    <row r="1665">
      <c r="A1665" t="inlineStr">
        <is>
          <t>Sum check</t>
        </is>
      </c>
      <c r="F1665">
        <f>F1663-F1664</f>
        <v/>
      </c>
      <c r="G1665">
        <f>G1663-G1664</f>
        <v/>
      </c>
      <c r="H1665">
        <f>H1663-H1664</f>
        <v/>
      </c>
      <c r="I1665">
        <f>I1663-I1664</f>
        <v/>
      </c>
      <c r="K1665">
        <f>K1663-K1664</f>
        <v/>
      </c>
      <c r="L1665">
        <f>L1663-L1664</f>
        <v/>
      </c>
      <c r="M1665">
        <f>M1663-M1664</f>
        <v/>
      </c>
      <c r="N1665">
        <f>N1663-N1664</f>
        <v/>
      </c>
      <c r="P1665">
        <f>P1663-P1664</f>
        <v/>
      </c>
      <c r="Q1665">
        <f>Q1663-Q1664</f>
        <v/>
      </c>
      <c r="R1665">
        <f>R1663-R1664</f>
        <v/>
      </c>
      <c r="U1665">
        <f>U1663-U1664</f>
        <v/>
      </c>
      <c r="Z1665">
        <f>Z1663-Z1664</f>
        <v/>
      </c>
      <c r="AA1665">
        <f>AA1663-AA1664</f>
        <v/>
      </c>
      <c r="AB1665">
        <f>AB1663-AB1664</f>
        <v/>
      </c>
      <c r="AE1665">
        <f>AE1663-AE1664</f>
        <v/>
      </c>
      <c r="AF1665">
        <f>AF1663-AF1664</f>
        <v/>
      </c>
      <c r="AG1665">
        <f>AG1663-AG1664</f>
        <v/>
      </c>
      <c r="AJ1665">
        <f>AJ1663-AJ1664</f>
        <v/>
      </c>
      <c r="AK1665">
        <f>AK1663-AK1664</f>
        <v/>
      </c>
      <c r="AL1665">
        <f>AL1663-AL1664</f>
        <v/>
      </c>
      <c r="AO1665">
        <f>AO1663-AO1664</f>
        <v/>
      </c>
      <c r="AP1665">
        <f>AP1663-AP1664</f>
        <v/>
      </c>
      <c r="AQ1665">
        <f>AQ1663-AQ1664</f>
        <v/>
      </c>
      <c r="AT1665">
        <f>AT1663-AT1664</f>
        <v/>
      </c>
    </row>
    <row r="1667">
      <c r="A1667" t="inlineStr">
        <is>
          <t>Total</t>
        </is>
      </c>
      <c r="C1667" t="inlineStr">
        <is>
          <t>Million</t>
        </is>
      </c>
      <c r="D1667" t="inlineStr">
        <is>
          <t>QQQQ</t>
        </is>
      </c>
      <c r="F1667" t="n">
        <v>19718</v>
      </c>
      <c r="G1667" t="n">
        <v>19881</v>
      </c>
      <c r="H1667" t="n">
        <v>18804</v>
      </c>
      <c r="I1667" t="n">
        <v>19738</v>
      </c>
      <c r="K1667" t="n">
        <v>25742</v>
      </c>
      <c r="L1667" t="n">
        <v>26934</v>
      </c>
      <c r="M1667" t="n">
        <v>26804</v>
      </c>
      <c r="N1667" t="n">
        <v>26553</v>
      </c>
      <c r="P1667" t="n">
        <v>26452</v>
      </c>
      <c r="Q1667" t="n">
        <v>26172</v>
      </c>
      <c r="R1667" t="n">
        <v>26702</v>
      </c>
      <c r="S1667" t="n">
        <v>33590</v>
      </c>
      <c r="U1667" t="n">
        <v>33753</v>
      </c>
      <c r="V1667" t="n">
        <v>34809</v>
      </c>
      <c r="W1667" t="n">
        <v>34463</v>
      </c>
      <c r="X1667" t="n">
        <v>38871</v>
      </c>
      <c r="Z1667" t="n">
        <v>39256</v>
      </c>
      <c r="AA1667" t="n">
        <v>39273</v>
      </c>
      <c r="AB1667" t="n">
        <v>38710</v>
      </c>
      <c r="AC1667" t="n">
        <v>41595</v>
      </c>
      <c r="AE1667" t="n">
        <v>39238</v>
      </c>
      <c r="AF1667" t="n">
        <v>39861</v>
      </c>
      <c r="AG1667" t="n">
        <v>39492</v>
      </c>
      <c r="AH1667" t="n">
        <v>45206</v>
      </c>
      <c r="AJ1667" t="n">
        <v>44900</v>
      </c>
      <c r="AK1667" t="n">
        <v>45271</v>
      </c>
      <c r="AL1667" t="n">
        <v>44644</v>
      </c>
      <c r="AM1667" t="n">
        <v>50317</v>
      </c>
      <c r="AO1667" t="n">
        <v>52057</v>
      </c>
      <c r="AP1667" t="n">
        <v>50465</v>
      </c>
      <c r="AQ1667" t="n">
        <v>49917</v>
      </c>
      <c r="AR1667" t="n">
        <v>55243</v>
      </c>
      <c r="AT1667" t="n">
        <v>55934</v>
      </c>
    </row>
    <row r="1669">
      <c r="A1669" t="inlineStr">
        <is>
          <t>Infrastructure</t>
        </is>
      </c>
    </row>
    <row r="1670">
      <c r="A1670" t="inlineStr">
        <is>
          <t>Balance, beginning of period</t>
        </is>
      </c>
      <c r="C1670" t="inlineStr">
        <is>
          <t>Million</t>
        </is>
      </c>
      <c r="D1670" t="inlineStr">
        <is>
          <t>QQQQ</t>
        </is>
      </c>
      <c r="F1670" t="n">
        <v>9061</v>
      </c>
      <c r="G1670" t="n">
        <v>9061</v>
      </c>
      <c r="H1670" t="n">
        <v>9061</v>
      </c>
      <c r="I1670" t="n">
        <v>9061</v>
      </c>
      <c r="K1670" t="n">
        <v>8338</v>
      </c>
      <c r="L1670" t="n">
        <v>8338</v>
      </c>
      <c r="M1670" t="n">
        <v>8338</v>
      </c>
      <c r="N1670" t="n">
        <v>8338</v>
      </c>
      <c r="P1670" t="n">
        <v>9545</v>
      </c>
      <c r="Q1670" t="n">
        <v>9545</v>
      </c>
      <c r="R1670" t="n">
        <v>9545</v>
      </c>
      <c r="U1670" t="n">
        <v>10903</v>
      </c>
      <c r="V1670" t="n">
        <v>10903</v>
      </c>
      <c r="W1670" t="n">
        <v>10903</v>
      </c>
      <c r="Z1670" t="n">
        <v>13650</v>
      </c>
      <c r="AA1670" t="n">
        <v>13650</v>
      </c>
      <c r="AB1670" t="n">
        <v>13650</v>
      </c>
      <c r="AE1670" t="n">
        <v>23772</v>
      </c>
      <c r="AF1670" t="n">
        <v>23772</v>
      </c>
      <c r="AG1670" t="n">
        <v>23772</v>
      </c>
      <c r="AJ1670" t="n">
        <v>32167</v>
      </c>
      <c r="AK1670" t="n">
        <v>32167</v>
      </c>
      <c r="AL1670" t="n">
        <v>32167</v>
      </c>
      <c r="AO1670" t="n">
        <v>38655</v>
      </c>
      <c r="AP1670" t="n">
        <v>38655</v>
      </c>
      <c r="AQ1670" t="n">
        <v>38655</v>
      </c>
      <c r="AT1670" t="n">
        <v>37293</v>
      </c>
    </row>
    <row r="1671">
      <c r="A1671" t="inlineStr">
        <is>
          <t>Additions</t>
        </is>
      </c>
      <c r="C1671" t="inlineStr">
        <is>
          <t>Million</t>
        </is>
      </c>
      <c r="D1671" t="inlineStr">
        <is>
          <t>QYYY</t>
        </is>
      </c>
      <c r="V1671" t="n">
        <v>284</v>
      </c>
      <c r="W1671" t="n">
        <v>452</v>
      </c>
      <c r="Z1671" t="n">
        <v>191</v>
      </c>
      <c r="AA1671" t="n">
        <v>492</v>
      </c>
      <c r="AB1671" t="n">
        <v>785</v>
      </c>
      <c r="AE1671" t="n">
        <v>331</v>
      </c>
      <c r="AF1671" t="n">
        <v>667</v>
      </c>
      <c r="AG1671" t="n">
        <v>958</v>
      </c>
      <c r="AJ1671" t="n">
        <v>128</v>
      </c>
      <c r="AK1671" t="n">
        <v>543</v>
      </c>
      <c r="AL1671" t="n">
        <v>987</v>
      </c>
      <c r="AO1671" t="n">
        <v>644</v>
      </c>
      <c r="AP1671" t="n">
        <v>1288</v>
      </c>
      <c r="AQ1671" t="n">
        <v>1927</v>
      </c>
      <c r="AT1671" t="n">
        <v>434</v>
      </c>
    </row>
    <row r="1672">
      <c r="A1672" t="inlineStr">
        <is>
          <t>Acquisition and additions</t>
        </is>
      </c>
      <c r="C1672" t="inlineStr">
        <is>
          <t>Million</t>
        </is>
      </c>
      <c r="D1672" t="inlineStr">
        <is>
          <t>QYYY</t>
        </is>
      </c>
      <c r="F1672" t="n">
        <v>84</v>
      </c>
      <c r="G1672" t="n">
        <v>201</v>
      </c>
      <c r="H1672" t="n">
        <v>363</v>
      </c>
      <c r="I1672" t="n">
        <v>571</v>
      </c>
      <c r="K1672" t="n">
        <v>201</v>
      </c>
      <c r="L1672" t="n">
        <v>305</v>
      </c>
      <c r="M1672" t="n">
        <v>1520</v>
      </c>
      <c r="N1672" t="n">
        <v>1618</v>
      </c>
      <c r="P1672" t="n">
        <v>182</v>
      </c>
      <c r="Q1672" t="n">
        <v>469</v>
      </c>
      <c r="R1672" t="n">
        <v>632</v>
      </c>
      <c r="U1672" t="n">
        <v>163</v>
      </c>
    </row>
    <row r="1673">
      <c r="A1673" t="inlineStr">
        <is>
          <t>Acquisitions through business combinations</t>
        </is>
      </c>
      <c r="C1673" t="inlineStr">
        <is>
          <t>Million</t>
        </is>
      </c>
      <c r="D1673" t="inlineStr">
        <is>
          <t>QYYY</t>
        </is>
      </c>
      <c r="V1673" t="n">
        <v>487</v>
      </c>
      <c r="W1673" t="n">
        <v>487</v>
      </c>
      <c r="Z1673" t="n">
        <v>2073</v>
      </c>
      <c r="AA1673" t="n">
        <v>2134</v>
      </c>
      <c r="AB1673" t="n">
        <v>2134</v>
      </c>
      <c r="AG1673" t="n">
        <v>5233</v>
      </c>
      <c r="AJ1673" t="n">
        <v>174</v>
      </c>
      <c r="AK1673" t="n">
        <v>185</v>
      </c>
      <c r="AL1673" t="n">
        <v>10469</v>
      </c>
      <c r="AO1673" t="n">
        <v>33</v>
      </c>
      <c r="AP1673" t="n">
        <v>33</v>
      </c>
      <c r="AQ1673" t="n">
        <v>140</v>
      </c>
      <c r="AT1673" t="n">
        <v>117</v>
      </c>
    </row>
    <row r="1674">
      <c r="A1674" t="inlineStr">
        <is>
          <t>Increase attributable to adoption of accounting standards</t>
        </is>
      </c>
      <c r="C1674" t="inlineStr">
        <is>
          <t>Million</t>
        </is>
      </c>
      <c r="D1674" t="inlineStr">
        <is>
          <t>QYYY</t>
        </is>
      </c>
      <c r="Z1674" t="n">
        <v>1207</v>
      </c>
      <c r="AA1674" t="n">
        <v>1207</v>
      </c>
      <c r="AB1674" t="n">
        <v>1207</v>
      </c>
    </row>
    <row r="1675">
      <c r="A1675" t="inlineStr">
        <is>
          <t>Dispositions and assets reclassified as held-for-sale</t>
        </is>
      </c>
      <c r="C1675" t="inlineStr">
        <is>
          <t>Million</t>
        </is>
      </c>
      <c r="D1675" t="inlineStr">
        <is>
          <t>QYYY</t>
        </is>
      </c>
      <c r="F1675" t="n">
        <v>-1</v>
      </c>
      <c r="G1675" t="n">
        <v>3</v>
      </c>
      <c r="H1675" t="n">
        <v>-1</v>
      </c>
      <c r="I1675" t="n">
        <v>-536</v>
      </c>
      <c r="K1675" t="n">
        <v>0</v>
      </c>
      <c r="L1675" t="n">
        <v>-2</v>
      </c>
      <c r="M1675" t="n">
        <v>-3</v>
      </c>
      <c r="N1675" t="n">
        <v>-9</v>
      </c>
      <c r="P1675" t="n">
        <v>-38</v>
      </c>
      <c r="Q1675" t="n">
        <v>-36</v>
      </c>
      <c r="R1675" t="n">
        <v>-39</v>
      </c>
      <c r="U1675" t="n">
        <v>-20</v>
      </c>
      <c r="V1675" t="n">
        <v>-10</v>
      </c>
      <c r="W1675" t="n">
        <v>-15</v>
      </c>
      <c r="Z1675" t="n">
        <v>-6</v>
      </c>
      <c r="AA1675" t="n">
        <v>-12</v>
      </c>
      <c r="AB1675" t="n">
        <v>-994</v>
      </c>
      <c r="AE1675" t="n">
        <v>-9</v>
      </c>
      <c r="AF1675" t="n">
        <v>-82</v>
      </c>
      <c r="AG1675" t="n">
        <v>-59</v>
      </c>
      <c r="AJ1675" t="n">
        <v>-2757</v>
      </c>
      <c r="AK1675" t="n">
        <v>-3279</v>
      </c>
      <c r="AL1675" t="n">
        <v>-3356</v>
      </c>
      <c r="AO1675" t="n">
        <v>-83</v>
      </c>
      <c r="AP1675" t="n">
        <v>-74</v>
      </c>
      <c r="AQ1675" t="n">
        <v>-97</v>
      </c>
      <c r="AT1675" t="n">
        <v>-4</v>
      </c>
    </row>
    <row r="1676">
      <c r="A1676" t="inlineStr">
        <is>
          <t>Fair value changes</t>
        </is>
      </c>
      <c r="C1676" t="inlineStr">
        <is>
          <t>Million</t>
        </is>
      </c>
      <c r="D1676" t="inlineStr">
        <is>
          <t>QYYY</t>
        </is>
      </c>
      <c r="H1676" t="n">
        <v>0</v>
      </c>
      <c r="I1676" t="n">
        <v>654</v>
      </c>
      <c r="M1676" t="n">
        <v>0</v>
      </c>
      <c r="N1676" t="n">
        <v>388</v>
      </c>
    </row>
    <row r="1677">
      <c r="A1677" t="inlineStr">
        <is>
          <t>Depreciation</t>
        </is>
      </c>
      <c r="C1677" t="inlineStr">
        <is>
          <t>Million</t>
        </is>
      </c>
      <c r="D1677" t="inlineStr">
        <is>
          <t>QYYY</t>
        </is>
      </c>
      <c r="F1677" t="n">
        <v>-85</v>
      </c>
      <c r="G1677" t="n">
        <v>-176</v>
      </c>
      <c r="H1677" t="n">
        <v>-265</v>
      </c>
      <c r="I1677" t="n">
        <v>-338</v>
      </c>
      <c r="K1677" t="n">
        <v>-83</v>
      </c>
      <c r="L1677" t="n">
        <v>-177</v>
      </c>
      <c r="M1677" t="n">
        <v>-279</v>
      </c>
      <c r="N1677" t="n">
        <v>-372</v>
      </c>
      <c r="P1677" t="n">
        <v>-91</v>
      </c>
      <c r="Q1677" t="n">
        <v>-190</v>
      </c>
      <c r="R1677" t="n">
        <v>-291</v>
      </c>
      <c r="U1677" t="n">
        <v>-105</v>
      </c>
      <c r="V1677" t="n">
        <v>-214</v>
      </c>
      <c r="W1677" t="n">
        <v>-320</v>
      </c>
      <c r="AG1677" t="n">
        <v>-847</v>
      </c>
      <c r="AJ1677" t="n">
        <v>-358</v>
      </c>
      <c r="AK1677" t="n">
        <v>-716</v>
      </c>
      <c r="AL1677" t="n">
        <v>-1108</v>
      </c>
      <c r="AO1677" t="n">
        <v>-394</v>
      </c>
      <c r="AP1677" t="n">
        <v>-795</v>
      </c>
      <c r="AQ1677" t="n">
        <v>-1186</v>
      </c>
      <c r="AT1677" t="n">
        <v>-449</v>
      </c>
    </row>
    <row r="1678">
      <c r="A1678" t="inlineStr">
        <is>
          <t>Depreciation and impairment</t>
        </is>
      </c>
      <c r="C1678" t="inlineStr">
        <is>
          <t>Million</t>
        </is>
      </c>
      <c r="D1678" t="inlineStr">
        <is>
          <t>QYYY</t>
        </is>
      </c>
      <c r="Z1678" t="n">
        <v>-178</v>
      </c>
      <c r="AA1678" t="n">
        <v>-390</v>
      </c>
      <c r="AB1678" t="n">
        <v>-610</v>
      </c>
      <c r="AE1678" t="n">
        <v>-278</v>
      </c>
      <c r="AF1678" t="n">
        <v>-549</v>
      </c>
    </row>
    <row r="1679">
      <c r="A1679" t="inlineStr">
        <is>
          <t>Foreign currency translation and other</t>
        </is>
      </c>
      <c r="C1679" t="inlineStr">
        <is>
          <t>Million</t>
        </is>
      </c>
      <c r="D1679" t="inlineStr">
        <is>
          <t>QYYY</t>
        </is>
      </c>
      <c r="F1679" t="n">
        <v>-632</v>
      </c>
      <c r="G1679" t="n">
        <v>-384</v>
      </c>
      <c r="H1679" t="n">
        <v>-1044</v>
      </c>
      <c r="I1679" t="n">
        <v>-1074</v>
      </c>
      <c r="K1679" t="n">
        <v>166</v>
      </c>
      <c r="L1679" t="n">
        <v>-32</v>
      </c>
      <c r="M1679" t="n">
        <v>-60</v>
      </c>
      <c r="N1679" t="n">
        <v>-418</v>
      </c>
      <c r="P1679" t="n">
        <v>262</v>
      </c>
      <c r="Q1679" t="n">
        <v>349</v>
      </c>
      <c r="R1679" t="n">
        <v>579</v>
      </c>
      <c r="U1679" t="n">
        <v>105</v>
      </c>
      <c r="V1679" t="n">
        <v>-395</v>
      </c>
      <c r="W1679" t="n">
        <v>-547</v>
      </c>
      <c r="Z1679" t="n">
        <v>172</v>
      </c>
      <c r="AA1679" t="n">
        <v>112</v>
      </c>
      <c r="AB1679" t="n">
        <v>-334</v>
      </c>
      <c r="AE1679" t="n">
        <v>-1335</v>
      </c>
      <c r="AF1679" t="n">
        <v>-976</v>
      </c>
      <c r="AG1679" t="n">
        <v>-521</v>
      </c>
      <c r="AJ1679" t="n">
        <v>69</v>
      </c>
      <c r="AK1679" t="n">
        <v>-638</v>
      </c>
      <c r="AL1679" t="n">
        <v>-867</v>
      </c>
      <c r="AO1679" t="n">
        <v>-203</v>
      </c>
      <c r="AP1679" t="n">
        <v>-1637</v>
      </c>
      <c r="AQ1679" t="n">
        <v>-3595</v>
      </c>
      <c r="AT1679" t="n">
        <v>208</v>
      </c>
    </row>
    <row r="1680">
      <c r="A1680" t="inlineStr">
        <is>
          <t>Total change</t>
        </is>
      </c>
      <c r="C1680" t="inlineStr">
        <is>
          <t>Million</t>
        </is>
      </c>
      <c r="D1680" t="inlineStr">
        <is>
          <t>QYYY</t>
        </is>
      </c>
      <c r="F1680" t="n">
        <v>-634</v>
      </c>
      <c r="G1680" t="n">
        <v>-356</v>
      </c>
      <c r="H1680" t="n">
        <v>-947</v>
      </c>
      <c r="I1680" t="n">
        <v>-723</v>
      </c>
      <c r="K1680" t="n">
        <v>284</v>
      </c>
      <c r="L1680" t="n">
        <v>94</v>
      </c>
      <c r="M1680" t="n">
        <v>1178</v>
      </c>
      <c r="N1680" t="n">
        <v>1207</v>
      </c>
      <c r="P1680" t="n">
        <v>315</v>
      </c>
      <c r="Q1680" t="n">
        <v>592</v>
      </c>
      <c r="R1680" t="n">
        <v>881</v>
      </c>
      <c r="U1680" t="n">
        <v>143</v>
      </c>
      <c r="Z1680" t="n">
        <v>3459</v>
      </c>
      <c r="AA1680" t="n">
        <v>3543</v>
      </c>
      <c r="AB1680" t="n">
        <v>2188</v>
      </c>
      <c r="AE1680" t="n">
        <v>-1291</v>
      </c>
      <c r="AF1680" t="n">
        <v>-940</v>
      </c>
      <c r="AG1680" t="n">
        <v>4764</v>
      </c>
      <c r="AJ1680" t="n">
        <v>-2744</v>
      </c>
      <c r="AK1680" t="n">
        <v>-3905</v>
      </c>
      <c r="AL1680" t="n">
        <v>6125</v>
      </c>
      <c r="AO1680" t="n">
        <v>-3</v>
      </c>
      <c r="AP1680" t="n">
        <v>-1185</v>
      </c>
      <c r="AQ1680" t="n">
        <v>-2811</v>
      </c>
      <c r="AT1680" t="n">
        <v>306</v>
      </c>
    </row>
    <row r="1681">
      <c r="A1681" t="inlineStr">
        <is>
          <t>Total change-c</t>
        </is>
      </c>
      <c r="F1681">
        <f>SUM(F1671:F1679)</f>
        <v/>
      </c>
      <c r="G1681">
        <f>SUM(G1671:G1679)</f>
        <v/>
      </c>
      <c r="H1681">
        <f>SUM(H1671:H1679)</f>
        <v/>
      </c>
      <c r="I1681">
        <f>SUM(I1671:I1679)</f>
        <v/>
      </c>
      <c r="K1681">
        <f>SUM(K1671:K1679)</f>
        <v/>
      </c>
      <c r="L1681">
        <f>SUM(L1671:L1679)</f>
        <v/>
      </c>
      <c r="M1681">
        <f>SUM(M1671:M1679)</f>
        <v/>
      </c>
      <c r="N1681">
        <f>SUM(N1671:N1679)</f>
        <v/>
      </c>
      <c r="P1681">
        <f>SUM(P1671:P1679)</f>
        <v/>
      </c>
      <c r="Q1681">
        <f>SUM(Q1671:Q1679)</f>
        <v/>
      </c>
      <c r="R1681">
        <f>SUM(R1671:R1679)</f>
        <v/>
      </c>
      <c r="U1681">
        <f>SUM(U1671:U1679)</f>
        <v/>
      </c>
      <c r="Z1681">
        <f>SUM(Z1671:Z1679)</f>
        <v/>
      </c>
      <c r="AA1681">
        <f>SUM(AA1671:AA1679)</f>
        <v/>
      </c>
      <c r="AB1681">
        <f>SUM(AB1671:AB1679)</f>
        <v/>
      </c>
      <c r="AE1681">
        <f>SUM(AE1671:AE1679)</f>
        <v/>
      </c>
      <c r="AF1681">
        <f>SUM(AF1671:AF1679)</f>
        <v/>
      </c>
      <c r="AG1681">
        <f>SUM(AG1671:AG1679)</f>
        <v/>
      </c>
      <c r="AJ1681">
        <f>SUM(AJ1671:AJ1679)</f>
        <v/>
      </c>
      <c r="AK1681">
        <f>SUM(AK1671:AK1679)</f>
        <v/>
      </c>
      <c r="AL1681">
        <f>SUM(AL1671:AL1679)</f>
        <v/>
      </c>
      <c r="AO1681">
        <f>SUM(AO1671:AO1679)</f>
        <v/>
      </c>
      <c r="AP1681">
        <f>SUM(AP1671:AP1679)</f>
        <v/>
      </c>
      <c r="AQ1681">
        <f>SUM(AQ1671:AQ1679)</f>
        <v/>
      </c>
      <c r="AT1681">
        <f>SUM(AT1671:AT1679)</f>
        <v/>
      </c>
    </row>
    <row r="1682">
      <c r="A1682" t="inlineStr">
        <is>
          <t>Sum check</t>
        </is>
      </c>
      <c r="F1682">
        <f>F1680-F1681</f>
        <v/>
      </c>
      <c r="G1682">
        <f>G1680-G1681</f>
        <v/>
      </c>
      <c r="H1682">
        <f>H1680-H1681</f>
        <v/>
      </c>
      <c r="I1682">
        <f>I1680-I1681</f>
        <v/>
      </c>
      <c r="K1682">
        <f>K1680-K1681</f>
        <v/>
      </c>
      <c r="L1682">
        <f>L1680-L1681</f>
        <v/>
      </c>
      <c r="M1682">
        <f>M1680-M1681</f>
        <v/>
      </c>
      <c r="N1682">
        <f>N1680-N1681</f>
        <v/>
      </c>
      <c r="P1682">
        <f>P1680-P1681</f>
        <v/>
      </c>
      <c r="Q1682">
        <f>Q1680-Q1681</f>
        <v/>
      </c>
      <c r="R1682">
        <f>R1680-R1681</f>
        <v/>
      </c>
      <c r="U1682">
        <f>U1680-U1681</f>
        <v/>
      </c>
      <c r="Z1682">
        <f>Z1680-Z1681</f>
        <v/>
      </c>
      <c r="AA1682">
        <f>AA1680-AA1681</f>
        <v/>
      </c>
      <c r="AB1682">
        <f>AB1680-AB1681</f>
        <v/>
      </c>
      <c r="AE1682">
        <f>AE1680-AE1681</f>
        <v/>
      </c>
      <c r="AF1682">
        <f>AF1680-AF1681</f>
        <v/>
      </c>
      <c r="AG1682">
        <f>AG1680-AG1681</f>
        <v/>
      </c>
      <c r="AJ1682">
        <f>AJ1680-AJ1681</f>
        <v/>
      </c>
      <c r="AK1682">
        <f>AK1680-AK1681</f>
        <v/>
      </c>
      <c r="AL1682">
        <f>AL1680-AL1681</f>
        <v/>
      </c>
      <c r="AO1682">
        <f>AO1680-AO1681</f>
        <v/>
      </c>
      <c r="AP1682">
        <f>AP1680-AP1681</f>
        <v/>
      </c>
      <c r="AQ1682">
        <f>AQ1680-AQ1681</f>
        <v/>
      </c>
      <c r="AT1682">
        <f>AT1680-AT1681</f>
        <v/>
      </c>
    </row>
    <row r="1684">
      <c r="A1684" t="inlineStr">
        <is>
          <t>Utilities</t>
        </is>
      </c>
      <c r="C1684" t="inlineStr">
        <is>
          <t>Million</t>
        </is>
      </c>
      <c r="D1684" t="inlineStr">
        <is>
          <t>QQQQ</t>
        </is>
      </c>
      <c r="F1684" t="n">
        <v>3446</v>
      </c>
      <c r="G1684" t="n">
        <v>3642</v>
      </c>
      <c r="H1684" t="n">
        <v>3467</v>
      </c>
      <c r="K1684" t="n">
        <v>3691</v>
      </c>
      <c r="L1684" t="n">
        <v>3528</v>
      </c>
      <c r="M1684" t="n">
        <v>3518</v>
      </c>
    </row>
    <row r="1685">
      <c r="A1685" t="inlineStr">
        <is>
          <t>Transport and energy</t>
        </is>
      </c>
      <c r="C1685" t="inlineStr">
        <is>
          <t>Million</t>
        </is>
      </c>
      <c r="D1685" t="inlineStr">
        <is>
          <t>QQQQ</t>
        </is>
      </c>
      <c r="F1685" t="n">
        <v>4166</v>
      </c>
      <c r="G1685" t="n">
        <v>4240</v>
      </c>
      <c r="H1685" t="n">
        <v>3986</v>
      </c>
      <c r="K1685" t="n">
        <v>4159</v>
      </c>
      <c r="L1685" t="n">
        <v>4055</v>
      </c>
      <c r="M1685" t="n">
        <v>5159</v>
      </c>
    </row>
    <row r="1686">
      <c r="A1686" t="inlineStr">
        <is>
          <t>Sustainable resources</t>
        </is>
      </c>
      <c r="C1686" t="inlineStr">
        <is>
          <t>Million</t>
        </is>
      </c>
      <c r="D1686" t="inlineStr">
        <is>
          <t>QQQQ</t>
        </is>
      </c>
      <c r="F1686" t="n">
        <v>815</v>
      </c>
      <c r="G1686" t="n">
        <v>823</v>
      </c>
      <c r="H1686" t="n">
        <v>661</v>
      </c>
      <c r="K1686" t="n">
        <v>772</v>
      </c>
      <c r="L1686" t="n">
        <v>849</v>
      </c>
      <c r="M1686" t="n">
        <v>839</v>
      </c>
    </row>
    <row r="1687">
      <c r="A1687" t="inlineStr">
        <is>
          <t>Total</t>
        </is>
      </c>
      <c r="C1687" t="inlineStr">
        <is>
          <t>Million</t>
        </is>
      </c>
      <c r="D1687" t="inlineStr">
        <is>
          <t>QQQQ</t>
        </is>
      </c>
      <c r="F1687" t="n">
        <v>8427</v>
      </c>
      <c r="G1687" t="n">
        <v>8705</v>
      </c>
      <c r="H1687" t="n">
        <v>8114</v>
      </c>
      <c r="I1687" t="n">
        <v>8338</v>
      </c>
      <c r="K1687" t="n">
        <v>8622</v>
      </c>
      <c r="L1687" t="n">
        <v>8432</v>
      </c>
      <c r="M1687" t="n">
        <v>9516</v>
      </c>
      <c r="N1687" t="n">
        <v>9545</v>
      </c>
      <c r="P1687" t="n">
        <v>9860</v>
      </c>
      <c r="Q1687" t="n">
        <v>10137</v>
      </c>
      <c r="R1687" t="n">
        <v>10426</v>
      </c>
      <c r="S1687" t="n">
        <v>10903</v>
      </c>
      <c r="U1687" t="n">
        <v>11046</v>
      </c>
      <c r="V1687" t="n">
        <v>11055</v>
      </c>
      <c r="W1687" t="n">
        <v>10960</v>
      </c>
      <c r="X1687" t="n">
        <v>13650</v>
      </c>
      <c r="Z1687" t="n">
        <v>17109</v>
      </c>
      <c r="AA1687" t="n">
        <v>17193</v>
      </c>
      <c r="AB1687" t="n">
        <v>15838</v>
      </c>
      <c r="AC1687" t="n">
        <v>23772</v>
      </c>
      <c r="AE1687" t="n">
        <v>22481</v>
      </c>
      <c r="AF1687" t="n">
        <v>22832</v>
      </c>
      <c r="AG1687" t="n">
        <v>28536</v>
      </c>
      <c r="AH1687" t="n">
        <v>32167</v>
      </c>
      <c r="AJ1687" t="n">
        <v>29423</v>
      </c>
      <c r="AK1687" t="n">
        <v>28262</v>
      </c>
      <c r="AL1687" t="n">
        <v>38292</v>
      </c>
      <c r="AM1687" t="n">
        <v>38655</v>
      </c>
      <c r="AO1687" t="n">
        <v>38652</v>
      </c>
      <c r="AP1687" t="n">
        <v>37470</v>
      </c>
      <c r="AQ1687" t="n">
        <v>35844</v>
      </c>
      <c r="AR1687" t="n">
        <v>37293</v>
      </c>
      <c r="AT1687" t="n">
        <v>37599</v>
      </c>
    </row>
    <row r="1688">
      <c r="A1688" t="inlineStr">
        <is>
          <t>Total-c</t>
        </is>
      </c>
      <c r="F1688">
        <f>SUM(F1684:F1686)</f>
        <v/>
      </c>
      <c r="G1688">
        <f>SUM(G1684:G1686)</f>
        <v/>
      </c>
      <c r="H1688">
        <f>SUM(H1684:H1686)</f>
        <v/>
      </c>
      <c r="K1688">
        <f>SUM(K1684:K1686)</f>
        <v/>
      </c>
      <c r="L1688">
        <f>SUM(L1684:L1686)</f>
        <v/>
      </c>
      <c r="M1688">
        <f>SUM(M1684:M1686)</f>
        <v/>
      </c>
    </row>
    <row r="1689">
      <c r="A1689" t="inlineStr">
        <is>
          <t xml:space="preserve">Sum check </t>
        </is>
      </c>
      <c r="F1689">
        <f>F1687-F1688</f>
        <v/>
      </c>
      <c r="G1689">
        <f>G1687-G1688</f>
        <v/>
      </c>
      <c r="H1689">
        <f>H1687-H1688</f>
        <v/>
      </c>
      <c r="K1689">
        <f>K1687-K1688</f>
        <v/>
      </c>
      <c r="L1689">
        <f>L1687-L1688</f>
        <v/>
      </c>
      <c r="M1689">
        <f>M1687-M1688</f>
        <v/>
      </c>
    </row>
    <row r="1691">
      <c r="A1691" t="inlineStr">
        <is>
          <t>Real estate</t>
        </is>
      </c>
    </row>
    <row r="1692">
      <c r="A1692" t="inlineStr">
        <is>
          <t>Cost</t>
        </is>
      </c>
    </row>
    <row r="1693">
      <c r="A1693" t="inlineStr">
        <is>
          <t>Balance, beginning of year</t>
        </is>
      </c>
      <c r="C1693" t="inlineStr">
        <is>
          <t>Million</t>
        </is>
      </c>
      <c r="D1693" t="inlineStr">
        <is>
          <t>QQQQ</t>
        </is>
      </c>
      <c r="I1693" s="4" t="n">
        <v>2859</v>
      </c>
      <c r="N1693" s="4" t="n">
        <v>5300</v>
      </c>
      <c r="S1693" s="4" t="n">
        <v>5783</v>
      </c>
      <c r="X1693" s="4" t="n">
        <v>5854</v>
      </c>
      <c r="AC1693" s="4" t="n">
        <v>7713</v>
      </c>
      <c r="AH1693" s="4" t="n">
        <v>9890</v>
      </c>
      <c r="AM1693" s="4" t="n">
        <v>9251</v>
      </c>
      <c r="AR1693" s="4" t="n">
        <v>11568</v>
      </c>
    </row>
    <row r="1694">
      <c r="A1694" t="inlineStr">
        <is>
          <t>Changes in basis of accounting</t>
        </is>
      </c>
      <c r="C1694" t="inlineStr">
        <is>
          <t>Million</t>
        </is>
      </c>
      <c r="D1694" t="inlineStr">
        <is>
          <t>QQQA</t>
        </is>
      </c>
      <c r="AC1694" s="4" t="n">
        <v>769</v>
      </c>
      <c r="AH1694" s="4" t="n">
        <v>-1895</v>
      </c>
      <c r="AM1694" s="4" t="n">
        <v>-38</v>
      </c>
      <c r="AR1694" s="4" t="n">
        <v>11</v>
      </c>
    </row>
    <row r="1695">
      <c r="A1695" t="inlineStr">
        <is>
          <t>Additions/(dispositions), net of assets reclassified as held for sale</t>
        </is>
      </c>
      <c r="C1695" t="inlineStr">
        <is>
          <t>Million</t>
        </is>
      </c>
      <c r="D1695" t="inlineStr">
        <is>
          <t>QQQA</t>
        </is>
      </c>
      <c r="I1695" s="4" t="n">
        <v>15</v>
      </c>
      <c r="N1695" s="4" t="n">
        <v>254</v>
      </c>
      <c r="S1695" s="4" t="n">
        <v>-502</v>
      </c>
      <c r="X1695" s="4" t="n">
        <v>352</v>
      </c>
      <c r="AC1695" s="4" t="n">
        <v>514</v>
      </c>
      <c r="AH1695" s="4" t="n">
        <v>1023</v>
      </c>
      <c r="AM1695" s="4" t="n">
        <v>203</v>
      </c>
      <c r="AR1695" s="4" t="n">
        <v>1202</v>
      </c>
    </row>
    <row r="1696">
      <c r="A1696" t="inlineStr">
        <is>
          <t>Acquisitions through business combinations</t>
        </is>
      </c>
      <c r="C1696" t="inlineStr">
        <is>
          <t>Million</t>
        </is>
      </c>
      <c r="D1696" t="inlineStr">
        <is>
          <t>QQQA</t>
        </is>
      </c>
      <c r="I1696" s="4" t="n">
        <v>2622</v>
      </c>
      <c r="N1696" s="4" t="n">
        <v>652</v>
      </c>
      <c r="S1696" s="4" t="n">
        <v>281</v>
      </c>
      <c r="X1696" s="4" t="n">
        <v>1748</v>
      </c>
      <c r="AC1696" s="4" t="n">
        <v>785</v>
      </c>
      <c r="AM1696" s="4" t="n">
        <v>2172</v>
      </c>
      <c r="AR1696" s="4" t="n">
        <v>3224</v>
      </c>
    </row>
    <row r="1697">
      <c r="A1697" t="inlineStr">
        <is>
          <t>Foreign currency translation</t>
        </is>
      </c>
      <c r="C1697" t="inlineStr">
        <is>
          <t>Million</t>
        </is>
      </c>
      <c r="D1697" t="inlineStr">
        <is>
          <t>QQQA</t>
        </is>
      </c>
      <c r="I1697" s="4" t="n">
        <v>-196</v>
      </c>
      <c r="N1697" s="4" t="n">
        <v>-423</v>
      </c>
      <c r="S1697" s="4" t="n">
        <v>292</v>
      </c>
      <c r="X1697" s="4" t="n">
        <v>-241</v>
      </c>
      <c r="AC1697" s="4" t="n">
        <v>109</v>
      </c>
      <c r="AH1697" s="4" t="n">
        <v>233</v>
      </c>
      <c r="AM1697" s="4" t="n">
        <v>-192</v>
      </c>
      <c r="AR1697" s="4" t="n">
        <v>-638</v>
      </c>
    </row>
    <row r="1698">
      <c r="A1698" t="inlineStr">
        <is>
          <t>Balance, end of year</t>
        </is>
      </c>
      <c r="C1698" t="inlineStr">
        <is>
          <t>Million</t>
        </is>
      </c>
      <c r="D1698" t="inlineStr">
        <is>
          <t>QQQQ</t>
        </is>
      </c>
      <c r="I1698" s="4" t="n">
        <v>5300</v>
      </c>
      <c r="N1698" s="4" t="n">
        <v>5783</v>
      </c>
      <c r="S1698" s="4" t="n">
        <v>5854</v>
      </c>
      <c r="X1698" s="4" t="n">
        <v>7713</v>
      </c>
      <c r="AC1698" s="4" t="n">
        <v>9890</v>
      </c>
      <c r="AH1698" s="4" t="n">
        <v>9251</v>
      </c>
      <c r="AM1698" s="4" t="n">
        <v>11396</v>
      </c>
      <c r="AR1698" s="4" t="n">
        <v>15367</v>
      </c>
    </row>
    <row r="1699">
      <c r="A1699" t="inlineStr">
        <is>
          <t>Balance, end of year-c</t>
        </is>
      </c>
      <c r="I1699">
        <f>SUM(I1693:I1697)</f>
        <v/>
      </c>
      <c r="N1699">
        <f>SUM(N1693:N1697)</f>
        <v/>
      </c>
      <c r="S1699">
        <f>SUM(S1693:S1697)</f>
        <v/>
      </c>
      <c r="X1699">
        <f>SUM(X1693:X1697)</f>
        <v/>
      </c>
      <c r="AC1699">
        <f>SUM(AC1693:AC1697)</f>
        <v/>
      </c>
      <c r="AH1699">
        <f>SUM(AH1693:AH1697)</f>
        <v/>
      </c>
      <c r="AM1699">
        <f>SUM(AM1693:AM1697)</f>
        <v/>
      </c>
      <c r="AR1699">
        <f>SUM(AR1693:AR1697)</f>
        <v/>
      </c>
    </row>
    <row r="1700">
      <c r="A1700" t="inlineStr">
        <is>
          <t>Sum check</t>
        </is>
      </c>
      <c r="I1700">
        <f>I1698-I1699</f>
        <v/>
      </c>
      <c r="N1700">
        <f>N1698-N1699</f>
        <v/>
      </c>
      <c r="S1700">
        <f>S1698-S1699</f>
        <v/>
      </c>
      <c r="X1700">
        <f>X1698-X1699</f>
        <v/>
      </c>
      <c r="AC1700">
        <f>AC1698-AC1699</f>
        <v/>
      </c>
      <c r="AH1700">
        <f>AH1698-AH1699</f>
        <v/>
      </c>
      <c r="AM1700">
        <f>AM1698-AM1699</f>
        <v/>
      </c>
      <c r="AR1700">
        <f>AR1698-AR1699</f>
        <v/>
      </c>
    </row>
    <row r="1702">
      <c r="A1702" t="inlineStr">
        <is>
          <t>Accumulated fair  value changes</t>
        </is>
      </c>
    </row>
    <row r="1703">
      <c r="A1703" t="inlineStr">
        <is>
          <t>Balance, beginning of year</t>
        </is>
      </c>
      <c r="C1703" t="inlineStr">
        <is>
          <t>Million</t>
        </is>
      </c>
      <c r="D1703" t="inlineStr">
        <is>
          <t>QQQQ</t>
        </is>
      </c>
      <c r="I1703" s="4" t="n">
        <v>455</v>
      </c>
      <c r="N1703" s="4" t="n">
        <v>612</v>
      </c>
      <c r="S1703" s="4" t="n">
        <v>694</v>
      </c>
      <c r="X1703" s="4" t="n">
        <v>798</v>
      </c>
      <c r="AC1703" s="4" t="n">
        <v>1045</v>
      </c>
      <c r="AH1703" s="4" t="n">
        <v>1366</v>
      </c>
      <c r="AM1703" s="4" t="n">
        <v>393</v>
      </c>
      <c r="AR1703" s="4" t="n">
        <v>881</v>
      </c>
    </row>
    <row r="1704">
      <c r="A1704" t="inlineStr">
        <is>
          <t>Changes in basis of accounting</t>
        </is>
      </c>
      <c r="C1704" t="inlineStr">
        <is>
          <t>Million</t>
        </is>
      </c>
      <c r="D1704" t="inlineStr">
        <is>
          <t>QQQA</t>
        </is>
      </c>
      <c r="AH1704" s="4" t="n">
        <v>-681</v>
      </c>
      <c r="AM1704" s="4" t="n">
        <v>8</v>
      </c>
      <c r="AR1704" s="4" t="n">
        <v>1</v>
      </c>
    </row>
    <row r="1705">
      <c r="A1705" t="inlineStr">
        <is>
          <t>Additions/(dispositions), net of assets reclassified as held for sale</t>
        </is>
      </c>
      <c r="C1705" t="inlineStr">
        <is>
          <t>Million</t>
        </is>
      </c>
      <c r="D1705" t="inlineStr">
        <is>
          <t>QQQA</t>
        </is>
      </c>
      <c r="S1705" s="4" t="n">
        <v>44</v>
      </c>
      <c r="X1705" s="4" t="n">
        <v>5</v>
      </c>
      <c r="AC1705" s="4" t="n">
        <v>-2</v>
      </c>
      <c r="AH1705" s="4" t="n">
        <v>-135</v>
      </c>
      <c r="AM1705" s="4" t="n">
        <v>-631</v>
      </c>
      <c r="AR1705" s="4" t="n">
        <v>28</v>
      </c>
    </row>
    <row r="1706">
      <c r="A1706" t="inlineStr">
        <is>
          <t>Foreign currency translation</t>
        </is>
      </c>
      <c r="C1706" t="inlineStr">
        <is>
          <t>Million</t>
        </is>
      </c>
      <c r="D1706" t="inlineStr">
        <is>
          <t>QQQA</t>
        </is>
      </c>
      <c r="I1706" s="4" t="n">
        <v>-4</v>
      </c>
      <c r="S1706" s="4" t="n">
        <v>1</v>
      </c>
      <c r="X1706" s="4" t="n">
        <v>-3</v>
      </c>
      <c r="AH1706" s="4" t="n">
        <v>2</v>
      </c>
      <c r="AM1706" s="4" t="n">
        <v>-2</v>
      </c>
      <c r="AR1706" s="4" t="n">
        <v>-35</v>
      </c>
    </row>
    <row r="1707">
      <c r="A1707" t="inlineStr">
        <is>
          <t>Impairment charges</t>
        </is>
      </c>
      <c r="C1707" t="inlineStr">
        <is>
          <t>Million</t>
        </is>
      </c>
      <c r="D1707" t="inlineStr">
        <is>
          <t>QQQA</t>
        </is>
      </c>
      <c r="AR1707" s="4" t="n">
        <v>-120</v>
      </c>
    </row>
    <row r="1708">
      <c r="A1708" t="inlineStr">
        <is>
          <t>Fair value changes</t>
        </is>
      </c>
      <c r="C1708" t="inlineStr">
        <is>
          <t>Million</t>
        </is>
      </c>
      <c r="D1708" t="inlineStr">
        <is>
          <t>QQQA</t>
        </is>
      </c>
      <c r="I1708" s="4" t="n">
        <v>161</v>
      </c>
      <c r="N1708" s="4" t="n">
        <v>82</v>
      </c>
      <c r="S1708" s="4" t="n">
        <v>59</v>
      </c>
      <c r="X1708" s="4" t="n">
        <v>245</v>
      </c>
      <c r="AC1708" s="4" t="n">
        <v>323</v>
      </c>
      <c r="AH1708" s="4" t="n">
        <v>-159</v>
      </c>
      <c r="AM1708" s="4" t="n">
        <v>1113</v>
      </c>
      <c r="AR1708" s="4" t="n">
        <v>1039</v>
      </c>
    </row>
    <row r="1709">
      <c r="A1709" t="inlineStr">
        <is>
          <t>Balance, end of year</t>
        </is>
      </c>
      <c r="C1709" t="inlineStr">
        <is>
          <t>Million</t>
        </is>
      </c>
      <c r="D1709" t="inlineStr">
        <is>
          <t>QQQQ</t>
        </is>
      </c>
      <c r="I1709" s="4" t="n">
        <v>612</v>
      </c>
      <c r="N1709" s="4" t="n">
        <v>694</v>
      </c>
      <c r="S1709" s="4" t="n">
        <v>798</v>
      </c>
      <c r="X1709" s="4" t="n">
        <v>1045</v>
      </c>
      <c r="AC1709" s="4" t="n">
        <v>1366</v>
      </c>
      <c r="AH1709" s="4" t="n">
        <v>393</v>
      </c>
      <c r="AM1709" s="4" t="n">
        <v>881</v>
      </c>
      <c r="AR1709" s="4" t="n">
        <v>1794</v>
      </c>
    </row>
    <row r="1710">
      <c r="A1710" t="inlineStr">
        <is>
          <t>Balance, end of year-c</t>
        </is>
      </c>
      <c r="I1710">
        <f>SUM(I1703:I1708)</f>
        <v/>
      </c>
      <c r="N1710">
        <f>SUM(N1703:N1708)</f>
        <v/>
      </c>
      <c r="S1710">
        <f>SUM(S1703:S1708)</f>
        <v/>
      </c>
      <c r="X1710">
        <f>SUM(X1703:X1708)</f>
        <v/>
      </c>
      <c r="AC1710">
        <f>SUM(AC1703:AC1708)</f>
        <v/>
      </c>
      <c r="AH1710">
        <f>SUM(AH1703:AH1708)</f>
        <v/>
      </c>
      <c r="AM1710">
        <f>SUM(AM1703:AM1708)</f>
        <v/>
      </c>
      <c r="AR1710">
        <f>SUM(AR1703:AR1708)</f>
        <v/>
      </c>
    </row>
    <row r="1711">
      <c r="A1711" t="inlineStr">
        <is>
          <t>Sum check</t>
        </is>
      </c>
      <c r="I1711">
        <f>I1709-I1710</f>
        <v/>
      </c>
      <c r="N1711">
        <f>N1709-N1710</f>
        <v/>
      </c>
      <c r="S1711">
        <f>S1709-S1710</f>
        <v/>
      </c>
      <c r="X1711">
        <f>X1709-X1710</f>
        <v/>
      </c>
      <c r="AC1711">
        <f>AC1709-AC1710</f>
        <v/>
      </c>
      <c r="AH1711">
        <f>AH1709-AH1710</f>
        <v/>
      </c>
      <c r="AM1711">
        <f>AM1709-AM1710</f>
        <v/>
      </c>
      <c r="AR1711">
        <f>AR1709-AR1710</f>
        <v/>
      </c>
    </row>
    <row r="1713">
      <c r="A1713" t="inlineStr">
        <is>
          <t>Accumulated depreciation</t>
        </is>
      </c>
    </row>
    <row r="1714">
      <c r="A1714" t="inlineStr">
        <is>
          <t>Balance, beginning of year</t>
        </is>
      </c>
      <c r="C1714" t="inlineStr">
        <is>
          <t>Million</t>
        </is>
      </c>
      <c r="D1714" t="inlineStr">
        <is>
          <t>QQQQ</t>
        </is>
      </c>
      <c r="I1714" s="4" t="n">
        <v>-442</v>
      </c>
      <c r="N1714" s="4" t="n">
        <v>-596</v>
      </c>
      <c r="S1714" s="4" t="n">
        <v>-825</v>
      </c>
      <c r="X1714" s="4" t="n">
        <v>-873</v>
      </c>
      <c r="AC1714" s="4" t="n">
        <v>-1106</v>
      </c>
      <c r="AH1714" s="4" t="n">
        <v>-1527</v>
      </c>
      <c r="AM1714" s="4" t="n">
        <v>-1212</v>
      </c>
      <c r="AR1714" s="4" t="n">
        <v>-1481</v>
      </c>
    </row>
    <row r="1715">
      <c r="A1715" t="inlineStr">
        <is>
          <t>Changes in basis of accounting</t>
        </is>
      </c>
      <c r="C1715" t="inlineStr">
        <is>
          <t>Million</t>
        </is>
      </c>
      <c r="D1715" t="inlineStr">
        <is>
          <t>QQQA</t>
        </is>
      </c>
      <c r="AH1715" s="4" t="n">
        <v>786</v>
      </c>
      <c r="AM1715" s="4" t="n">
        <v>1</v>
      </c>
      <c r="AR1715" s="4" t="n">
        <v>31</v>
      </c>
    </row>
    <row r="1716">
      <c r="A1716" t="inlineStr">
        <is>
          <t>Additions/(dispositions), net of assets reclassified as held for sale</t>
        </is>
      </c>
      <c r="C1716" t="inlineStr">
        <is>
          <t>Million</t>
        </is>
      </c>
      <c r="D1716" t="inlineStr">
        <is>
          <t>QQQA</t>
        </is>
      </c>
      <c r="N1716" s="4" t="n">
        <v>-6</v>
      </c>
      <c r="S1716" s="4" t="n">
        <v>246</v>
      </c>
      <c r="X1716" s="4" t="n">
        <v>43</v>
      </c>
      <c r="AC1716" s="4" t="n">
        <v>37</v>
      </c>
      <c r="AH1716" s="4" t="n">
        <v>27</v>
      </c>
      <c r="AM1716" s="4" t="n">
        <v>262</v>
      </c>
      <c r="AR1716" s="4" t="n">
        <v>59</v>
      </c>
    </row>
    <row r="1717">
      <c r="A1717" t="inlineStr">
        <is>
          <t>Foreign currency translation</t>
        </is>
      </c>
      <c r="C1717" t="inlineStr">
        <is>
          <t>Million</t>
        </is>
      </c>
      <c r="D1717" t="inlineStr">
        <is>
          <t>QQQA</t>
        </is>
      </c>
      <c r="I1717" s="4" t="n">
        <v>35</v>
      </c>
      <c r="N1717" s="4" t="n">
        <v>21</v>
      </c>
      <c r="S1717" s="4" t="n">
        <v>-13</v>
      </c>
      <c r="X1717" s="4" t="n">
        <v>27</v>
      </c>
      <c r="AC1717" s="4" t="n">
        <v>-15</v>
      </c>
      <c r="AH1717" s="4" t="n">
        <v>-41</v>
      </c>
      <c r="AM1717" s="4" t="n">
        <v>35</v>
      </c>
      <c r="AR1717" s="4" t="n">
        <v>115</v>
      </c>
    </row>
    <row r="1718">
      <c r="A1718" t="inlineStr">
        <is>
          <t>Depreciation expenses</t>
        </is>
      </c>
      <c r="C1718" t="inlineStr">
        <is>
          <t>Million</t>
        </is>
      </c>
      <c r="D1718" t="inlineStr">
        <is>
          <t>QQQA</t>
        </is>
      </c>
      <c r="I1718" s="4" t="n">
        <v>-189</v>
      </c>
      <c r="N1718" s="4" t="n">
        <v>-244</v>
      </c>
      <c r="S1718" s="4" t="n">
        <v>-281</v>
      </c>
      <c r="X1718" s="4" t="n">
        <v>-303</v>
      </c>
      <c r="AC1718" s="4" t="n">
        <v>-443</v>
      </c>
      <c r="AH1718" s="4" t="n">
        <v>-457</v>
      </c>
      <c r="AM1718" s="4" t="n">
        <v>-499</v>
      </c>
      <c r="AR1718" s="4" t="n">
        <v>-523</v>
      </c>
    </row>
    <row r="1719">
      <c r="A1719" t="inlineStr">
        <is>
          <t>Balance, end of year</t>
        </is>
      </c>
      <c r="C1719" t="inlineStr">
        <is>
          <t>Million</t>
        </is>
      </c>
      <c r="D1719" t="inlineStr">
        <is>
          <t>QQQQ</t>
        </is>
      </c>
      <c r="I1719" s="4" t="n">
        <v>-596</v>
      </c>
      <c r="N1719" s="4" t="n">
        <v>-825</v>
      </c>
      <c r="S1719" s="4" t="n">
        <v>-873</v>
      </c>
      <c r="X1719" s="4" t="n">
        <v>-1106</v>
      </c>
      <c r="AC1719" s="4" t="n">
        <v>-1527</v>
      </c>
      <c r="AH1719" s="4" t="n">
        <v>-1212</v>
      </c>
      <c r="AM1719" s="4" t="n">
        <v>-1413</v>
      </c>
      <c r="AR1719" s="4" t="n">
        <v>-1799</v>
      </c>
    </row>
    <row r="1720">
      <c r="A1720" t="inlineStr">
        <is>
          <t>Balance, end of year-c</t>
        </is>
      </c>
      <c r="I1720">
        <f>SUM(I1714:I1718)</f>
        <v/>
      </c>
      <c r="N1720">
        <f>SUM(N1714:N1718)</f>
        <v/>
      </c>
      <c r="S1720">
        <f>SUM(S1714:S1718)</f>
        <v/>
      </c>
      <c r="X1720">
        <f>SUM(X1714:X1718)</f>
        <v/>
      </c>
      <c r="AC1720">
        <f>SUM(AC1714:AC1718)</f>
        <v/>
      </c>
      <c r="AH1720">
        <f>SUM(AH1714:AH1718)</f>
        <v/>
      </c>
      <c r="AM1720">
        <f>SUM(AM1714:AM1718)</f>
        <v/>
      </c>
      <c r="AR1720">
        <f>SUM(AR1714:AR1718)</f>
        <v/>
      </c>
    </row>
    <row r="1721">
      <c r="A1721" t="inlineStr">
        <is>
          <t>Sum check</t>
        </is>
      </c>
      <c r="I1721">
        <f>I1719-I1720</f>
        <v/>
      </c>
      <c r="N1721">
        <f>N1719-N1720</f>
        <v/>
      </c>
      <c r="S1721">
        <f>S1719-S1720</f>
        <v/>
      </c>
      <c r="X1721">
        <f>X1719-X1720</f>
        <v/>
      </c>
      <c r="AC1721">
        <f>AC1719-AC1720</f>
        <v/>
      </c>
      <c r="AH1721">
        <f>AH1719-AH1720</f>
        <v/>
      </c>
      <c r="AM1721">
        <f>AM1719-AM1720</f>
        <v/>
      </c>
      <c r="AR1721">
        <f>AR1719-AR1720</f>
        <v/>
      </c>
    </row>
    <row r="1723">
      <c r="A1723" t="inlineStr">
        <is>
          <t>Total</t>
        </is>
      </c>
    </row>
    <row r="1724">
      <c r="A1724" s="2" t="inlineStr">
        <is>
          <t>Balance, beginning of period</t>
        </is>
      </c>
      <c r="B1724" s="2" t="n"/>
      <c r="C1724" s="2" t="inlineStr">
        <is>
          <t>Million</t>
        </is>
      </c>
      <c r="D1724" s="2" t="inlineStr">
        <is>
          <t>QQQQ</t>
        </is>
      </c>
      <c r="E1724" s="2" t="n"/>
      <c r="F1724" s="2" t="n">
        <v>2872</v>
      </c>
      <c r="G1724" s="2" t="n">
        <v>2872</v>
      </c>
      <c r="H1724" s="2" t="n">
        <v>2872</v>
      </c>
      <c r="I1724" s="2" t="n">
        <v>2872</v>
      </c>
      <c r="J1724" s="2" t="n"/>
      <c r="K1724" s="2" t="n">
        <v>5316</v>
      </c>
      <c r="L1724" s="2" t="n">
        <v>5316</v>
      </c>
      <c r="M1724" s="2" t="n">
        <v>5316</v>
      </c>
      <c r="N1724" s="2" t="n">
        <v>5316</v>
      </c>
      <c r="O1724" s="2" t="n"/>
      <c r="P1724" s="2" t="n">
        <v>5652</v>
      </c>
      <c r="Q1724" s="2" t="n">
        <v>5652</v>
      </c>
      <c r="R1724" s="2" t="n">
        <v>5652</v>
      </c>
      <c r="S1724" s="4" t="n">
        <v>5652</v>
      </c>
      <c r="T1724" s="2" t="n"/>
      <c r="U1724" s="2" t="n">
        <v>5779</v>
      </c>
      <c r="V1724" s="2" t="n">
        <v>5779</v>
      </c>
      <c r="W1724" s="2" t="n">
        <v>5779</v>
      </c>
      <c r="X1724" s="4" t="n">
        <v>5779</v>
      </c>
      <c r="Y1724" s="2" t="n"/>
      <c r="Z1724" s="2" t="n">
        <v>7652</v>
      </c>
      <c r="AA1724" s="2" t="n">
        <v>7652</v>
      </c>
      <c r="AB1724" s="2" t="n">
        <v>7652</v>
      </c>
      <c r="AC1724" s="4" t="n">
        <v>7652</v>
      </c>
      <c r="AD1724" s="2" t="n"/>
      <c r="AE1724" s="2" t="n">
        <v>9729</v>
      </c>
      <c r="AF1724" s="2" t="n">
        <v>9729</v>
      </c>
      <c r="AG1724" s="2" t="n">
        <v>9729</v>
      </c>
      <c r="AH1724" s="4" t="n">
        <v>9729</v>
      </c>
      <c r="AI1724" s="2" t="n"/>
      <c r="AJ1724" s="2" t="n">
        <v>8432</v>
      </c>
      <c r="AK1724" s="2" t="n">
        <v>8432</v>
      </c>
      <c r="AL1724" s="2" t="n">
        <v>8432</v>
      </c>
      <c r="AM1724" s="4" t="n">
        <v>8432</v>
      </c>
      <c r="AN1724" s="2" t="n"/>
      <c r="AO1724" s="2" t="n">
        <v>10864</v>
      </c>
      <c r="AP1724" s="2" t="n">
        <v>10864</v>
      </c>
      <c r="AQ1724" s="2" t="n">
        <v>10864</v>
      </c>
      <c r="AR1724" s="4" t="n">
        <v>10968</v>
      </c>
      <c r="AS1724" s="2" t="n"/>
      <c r="AT1724" s="2" t="n">
        <v>15362</v>
      </c>
    </row>
    <row r="1725">
      <c r="A1725" t="inlineStr">
        <is>
          <t>Additions</t>
        </is>
      </c>
      <c r="C1725" t="inlineStr">
        <is>
          <t>Million</t>
        </is>
      </c>
      <c r="D1725" t="inlineStr">
        <is>
          <t>QYYY</t>
        </is>
      </c>
      <c r="V1725" t="n">
        <v>186</v>
      </c>
      <c r="W1725" t="n">
        <v>332</v>
      </c>
      <c r="Z1725" t="n">
        <v>173</v>
      </c>
      <c r="AA1725" t="n">
        <v>289</v>
      </c>
      <c r="AB1725" t="n">
        <v>430</v>
      </c>
      <c r="AE1725" t="n">
        <v>585</v>
      </c>
      <c r="AF1725" t="n">
        <v>635</v>
      </c>
      <c r="AG1725" t="n">
        <v>727</v>
      </c>
      <c r="AJ1725" t="n">
        <v>823</v>
      </c>
      <c r="AK1725" t="n">
        <v>1289</v>
      </c>
      <c r="AL1725" t="n">
        <v>1542</v>
      </c>
      <c r="AO1725" t="n">
        <v>208</v>
      </c>
      <c r="AP1725" t="n">
        <v>491</v>
      </c>
      <c r="AQ1725" t="n">
        <v>920</v>
      </c>
      <c r="AT1725" t="n">
        <v>149</v>
      </c>
    </row>
    <row r="1726">
      <c r="A1726" t="inlineStr">
        <is>
          <t>Acquisition and additions</t>
        </is>
      </c>
      <c r="C1726" t="inlineStr">
        <is>
          <t>Million</t>
        </is>
      </c>
      <c r="D1726" t="inlineStr">
        <is>
          <t>QYYY</t>
        </is>
      </c>
      <c r="F1726" t="n">
        <v>4</v>
      </c>
      <c r="G1726" t="n">
        <v>11</v>
      </c>
      <c r="H1726" t="n">
        <v>4015</v>
      </c>
      <c r="I1726" t="n">
        <v>2708</v>
      </c>
      <c r="K1726" t="n">
        <v>31</v>
      </c>
      <c r="L1726" t="n">
        <v>304</v>
      </c>
      <c r="M1726" t="n">
        <v>335</v>
      </c>
      <c r="N1726" t="n">
        <v>874</v>
      </c>
      <c r="P1726" t="n">
        <v>51</v>
      </c>
      <c r="Q1726" t="n">
        <v>108</v>
      </c>
      <c r="R1726" t="n">
        <v>177</v>
      </c>
      <c r="U1726" t="n">
        <v>1192</v>
      </c>
    </row>
    <row r="1727">
      <c r="A1727" t="inlineStr">
        <is>
          <t>Change in basis of accounting</t>
        </is>
      </c>
      <c r="C1727" t="inlineStr">
        <is>
          <t>Million</t>
        </is>
      </c>
      <c r="D1727" t="inlineStr">
        <is>
          <t>QYYY</t>
        </is>
      </c>
      <c r="AB1727" t="n">
        <v>0</v>
      </c>
      <c r="AC1727" s="4" t="n">
        <v>769</v>
      </c>
      <c r="AG1727" t="n">
        <v>0</v>
      </c>
      <c r="AH1727" s="4" t="n">
        <v>-1790</v>
      </c>
      <c r="AM1727" s="4" t="n">
        <v>-29</v>
      </c>
      <c r="AR1727" s="4" t="n">
        <v>43</v>
      </c>
    </row>
    <row r="1728">
      <c r="A1728" s="2" t="inlineStr">
        <is>
          <t>Acquisitions through business combinations</t>
        </is>
      </c>
      <c r="B1728" s="2" t="n"/>
      <c r="C1728" s="2" t="inlineStr">
        <is>
          <t>Million</t>
        </is>
      </c>
      <c r="D1728" s="2" t="inlineStr">
        <is>
          <t>QYYY</t>
        </is>
      </c>
      <c r="E1728" s="2" t="n"/>
      <c r="F1728" s="2" t="n"/>
      <c r="G1728" s="2" t="n"/>
      <c r="H1728" s="2" t="n"/>
      <c r="I1728" s="2" t="n"/>
      <c r="J1728" s="2" t="n"/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4" t="n">
        <v>281</v>
      </c>
      <c r="T1728" s="2" t="n"/>
      <c r="U1728" s="2" t="n"/>
      <c r="V1728" s="2" t="n">
        <v>1374</v>
      </c>
      <c r="W1728" s="2" t="n">
        <v>1426</v>
      </c>
      <c r="X1728" s="4" t="n">
        <v>1748</v>
      </c>
      <c r="Y1728" s="2" t="n"/>
      <c r="Z1728" s="2" t="n"/>
      <c r="AA1728" s="2" t="n">
        <v>47</v>
      </c>
      <c r="AB1728" s="2" t="n">
        <v>138</v>
      </c>
      <c r="AC1728" s="4" t="n">
        <v>785</v>
      </c>
      <c r="AD1728" s="2" t="n"/>
      <c r="AE1728" s="2" t="n"/>
      <c r="AF1728" s="2" t="n"/>
      <c r="AG1728" s="2" t="n"/>
      <c r="AH1728" s="2" t="n"/>
      <c r="AI1728" s="2" t="n"/>
      <c r="AJ1728" s="2" t="n"/>
      <c r="AK1728" s="2" t="n">
        <v>1720</v>
      </c>
      <c r="AL1728" s="2" t="n">
        <v>2243</v>
      </c>
      <c r="AM1728" s="4" t="n">
        <v>2172</v>
      </c>
      <c r="AN1728" s="2" t="n"/>
      <c r="AO1728" s="2" t="n">
        <v>35</v>
      </c>
      <c r="AP1728" s="2" t="n">
        <v>43</v>
      </c>
      <c r="AQ1728" s="2" t="n">
        <v>63</v>
      </c>
      <c r="AR1728" s="4" t="n">
        <v>3224</v>
      </c>
      <c r="AS1728" s="2" t="n"/>
      <c r="AT1728" s="2" t="n"/>
    </row>
    <row r="1729">
      <c r="A1729" t="inlineStr">
        <is>
          <t>Increase attributable to adoption of accounting standards</t>
        </is>
      </c>
      <c r="C1729" t="inlineStr">
        <is>
          <t>Million</t>
        </is>
      </c>
      <c r="D1729" t="inlineStr">
        <is>
          <t>QYYY</t>
        </is>
      </c>
      <c r="Z1729" t="n">
        <v>769</v>
      </c>
      <c r="AA1729" t="n">
        <v>769</v>
      </c>
      <c r="AB1729" t="n">
        <v>769</v>
      </c>
    </row>
    <row r="1730">
      <c r="A1730" t="inlineStr">
        <is>
          <t>Dispositions and assets reclassified as held-for-sale</t>
        </is>
      </c>
      <c r="C1730" t="inlineStr">
        <is>
          <t>Million</t>
        </is>
      </c>
      <c r="D1730" t="inlineStr">
        <is>
          <t>QYYY</t>
        </is>
      </c>
      <c r="F1730" t="n">
        <v>0</v>
      </c>
      <c r="G1730" t="n">
        <v>-66</v>
      </c>
      <c r="H1730" t="n">
        <v>-67</v>
      </c>
      <c r="I1730" t="n">
        <v>-71</v>
      </c>
      <c r="M1730" t="n">
        <v>0</v>
      </c>
      <c r="N1730" t="n">
        <v>26</v>
      </c>
      <c r="P1730" t="n">
        <v>-3</v>
      </c>
      <c r="Q1730" t="n">
        <v>1</v>
      </c>
      <c r="R1730" t="n">
        <v>-30</v>
      </c>
      <c r="U1730" t="n">
        <v>-2</v>
      </c>
      <c r="V1730" t="n">
        <v>-6</v>
      </c>
      <c r="W1730" t="n">
        <v>-141</v>
      </c>
      <c r="Z1730" t="n">
        <v>-9</v>
      </c>
      <c r="AA1730" t="n">
        <v>-6</v>
      </c>
      <c r="AB1730" t="n">
        <v>-45</v>
      </c>
      <c r="AE1730" t="n">
        <v>-12</v>
      </c>
      <c r="AF1730" t="n">
        <v>-20</v>
      </c>
      <c r="AG1730" t="n">
        <v>-43</v>
      </c>
      <c r="AJ1730" t="n">
        <v>-5</v>
      </c>
      <c r="AK1730" t="n">
        <v>-6</v>
      </c>
      <c r="AL1730" t="n">
        <v>-27</v>
      </c>
      <c r="AO1730" t="n">
        <v>-61</v>
      </c>
      <c r="AP1730" t="n">
        <v>-98</v>
      </c>
      <c r="AQ1730" t="n">
        <v>215</v>
      </c>
      <c r="AT1730" t="n">
        <v>-314</v>
      </c>
    </row>
    <row r="1731">
      <c r="A1731" t="inlineStr">
        <is>
          <t>Additions (disposition), net of assets reclassified as held for sale</t>
        </is>
      </c>
      <c r="C1731" t="inlineStr">
        <is>
          <t>Million</t>
        </is>
      </c>
      <c r="D1731" t="inlineStr">
        <is>
          <t>QYYY</t>
        </is>
      </c>
      <c r="S1731" s="4" t="n">
        <v>-212</v>
      </c>
      <c r="X1731" s="4" t="n">
        <v>400</v>
      </c>
      <c r="AC1731" s="4" t="n">
        <v>549</v>
      </c>
      <c r="AH1731" s="4" t="n">
        <v>915</v>
      </c>
      <c r="AM1731" s="4" t="n">
        <v>-166</v>
      </c>
      <c r="AR1731" s="4" t="n">
        <v>1289</v>
      </c>
    </row>
    <row r="1732">
      <c r="A1732" s="2" t="inlineStr">
        <is>
          <t>Fair value changes</t>
        </is>
      </c>
      <c r="B1732" s="2" t="n"/>
      <c r="C1732" s="2" t="inlineStr">
        <is>
          <t>Million</t>
        </is>
      </c>
      <c r="D1732" s="2" t="inlineStr">
        <is>
          <t>QYYY</t>
        </is>
      </c>
      <c r="E1732" s="2" t="n"/>
      <c r="F1732" s="2" t="n"/>
      <c r="G1732" s="2" t="n"/>
      <c r="H1732" s="2" t="n">
        <v>0</v>
      </c>
      <c r="I1732" s="2" t="n">
        <v>161</v>
      </c>
      <c r="J1732" s="2" t="n"/>
      <c r="K1732" s="2" t="n"/>
      <c r="L1732" s="2" t="n"/>
      <c r="M1732" s="2" t="n">
        <v>0</v>
      </c>
      <c r="N1732" s="2" t="n">
        <v>82</v>
      </c>
      <c r="O1732" s="2" t="n"/>
      <c r="P1732" s="2" t="n"/>
      <c r="Q1732" s="2" t="n"/>
      <c r="R1732" s="2" t="n">
        <v>0</v>
      </c>
      <c r="S1732" s="4" t="n">
        <v>59</v>
      </c>
      <c r="T1732" s="2" t="n"/>
      <c r="U1732" s="2" t="n"/>
      <c r="V1732" s="2" t="n"/>
      <c r="W1732" s="2" t="n"/>
      <c r="X1732" s="4" t="n">
        <v>245</v>
      </c>
      <c r="Y1732" s="2" t="n"/>
      <c r="Z1732" s="2" t="n"/>
      <c r="AA1732" s="2" t="n"/>
      <c r="AB1732" s="2" t="n">
        <v>0</v>
      </c>
      <c r="AC1732" s="4" t="n">
        <v>323</v>
      </c>
      <c r="AD1732" s="2" t="n"/>
      <c r="AE1732" s="2" t="n"/>
      <c r="AF1732" s="2" t="n"/>
      <c r="AG1732" s="2" t="n">
        <v>0</v>
      </c>
      <c r="AH1732" s="4" t="n">
        <v>-159</v>
      </c>
      <c r="AI1732" s="2" t="n"/>
      <c r="AJ1732" s="2" t="n"/>
      <c r="AK1732" s="2" t="n"/>
      <c r="AL1732" s="2" t="n">
        <v>0</v>
      </c>
      <c r="AM1732" s="4" t="n">
        <v>1113</v>
      </c>
      <c r="AN1732" s="2" t="n"/>
      <c r="AO1732" s="2" t="n"/>
      <c r="AP1732" s="2" t="n"/>
      <c r="AQ1732" s="2" t="n">
        <v>0</v>
      </c>
      <c r="AR1732" s="4" t="n">
        <v>1039</v>
      </c>
      <c r="AS1732" s="2" t="n"/>
      <c r="AT1732" s="2" t="n"/>
    </row>
    <row r="1733">
      <c r="A1733" s="2" t="inlineStr">
        <is>
          <t>Depreciation</t>
        </is>
      </c>
      <c r="B1733" s="2" t="n"/>
      <c r="C1733" s="2" t="inlineStr">
        <is>
          <t>Million</t>
        </is>
      </c>
      <c r="D1733" s="2" t="inlineStr">
        <is>
          <t>QYYY</t>
        </is>
      </c>
      <c r="E1733" s="2" t="n"/>
      <c r="F1733" s="2" t="n">
        <v>-36</v>
      </c>
      <c r="G1733" s="2" t="n">
        <v>-80</v>
      </c>
      <c r="H1733" s="2" t="n">
        <v>-124</v>
      </c>
      <c r="I1733" s="2" t="n">
        <v>-189</v>
      </c>
      <c r="J1733" s="2" t="n"/>
      <c r="K1733" s="2" t="n">
        <v>-65</v>
      </c>
      <c r="L1733" s="2" t="n">
        <v>-128</v>
      </c>
      <c r="M1733" s="2" t="n">
        <v>-188</v>
      </c>
      <c r="N1733" s="2" t="n">
        <v>-244</v>
      </c>
      <c r="O1733" s="2" t="n"/>
      <c r="P1733" s="2" t="n">
        <v>-66</v>
      </c>
      <c r="Q1733" s="2" t="n">
        <v>-134</v>
      </c>
      <c r="R1733" s="2" t="n">
        <v>-204</v>
      </c>
      <c r="S1733" s="4" t="n">
        <v>-281</v>
      </c>
      <c r="T1733" s="2" t="n"/>
      <c r="U1733" s="2" t="n">
        <v>-73</v>
      </c>
      <c r="V1733" s="2" t="n">
        <v>-145</v>
      </c>
      <c r="W1733" s="2" t="n">
        <v>-225</v>
      </c>
      <c r="X1733" s="4" t="n">
        <v>-303</v>
      </c>
      <c r="Y1733" s="2" t="n"/>
      <c r="Z1733" s="2" t="n"/>
      <c r="AA1733" s="2" t="n"/>
      <c r="AB1733" s="2" t="n"/>
      <c r="AC1733" s="4" t="n">
        <v>-443</v>
      </c>
      <c r="AD1733" s="2" t="n"/>
      <c r="AE1733" s="2" t="n"/>
      <c r="AF1733" s="2" t="n"/>
      <c r="AG1733" s="2" t="n">
        <v>-351</v>
      </c>
      <c r="AH1733" s="4" t="n">
        <v>-457</v>
      </c>
      <c r="AI1733" s="2" t="n"/>
      <c r="AJ1733" s="2" t="n">
        <v>-105</v>
      </c>
      <c r="AK1733" s="2" t="n">
        <v>-221</v>
      </c>
      <c r="AL1733" s="2" t="n">
        <v>-355</v>
      </c>
      <c r="AM1733" s="4" t="n">
        <v>-499</v>
      </c>
      <c r="AN1733" s="2" t="n"/>
      <c r="AO1733" s="2" t="n">
        <v>-137</v>
      </c>
      <c r="AP1733" s="2" t="n">
        <v>-262</v>
      </c>
      <c r="AQ1733" s="2" t="n">
        <v>-387</v>
      </c>
      <c r="AR1733" s="4" t="n">
        <v>-523</v>
      </c>
      <c r="AS1733" s="2" t="n"/>
      <c r="AT1733" s="2" t="n">
        <v>-156</v>
      </c>
    </row>
    <row r="1734">
      <c r="A1734" t="inlineStr">
        <is>
          <t>Impairment charges</t>
        </is>
      </c>
      <c r="C1734" t="inlineStr">
        <is>
          <t>Million</t>
        </is>
      </c>
      <c r="D1734" t="inlineStr">
        <is>
          <t>QYYY</t>
        </is>
      </c>
      <c r="AR1734" s="4" t="n">
        <v>-120</v>
      </c>
    </row>
    <row r="1735">
      <c r="A1735" t="inlineStr">
        <is>
          <t>Depreciation and impairment</t>
        </is>
      </c>
      <c r="C1735" t="inlineStr">
        <is>
          <t>Million</t>
        </is>
      </c>
      <c r="D1735" t="inlineStr">
        <is>
          <t>QYYY</t>
        </is>
      </c>
      <c r="Z1735" t="n">
        <v>-110</v>
      </c>
      <c r="AA1735" t="n">
        <v>-219</v>
      </c>
      <c r="AB1735" t="n">
        <v>-331</v>
      </c>
      <c r="AE1735" t="n">
        <v>-227</v>
      </c>
      <c r="AF1735" t="n">
        <v>-590</v>
      </c>
    </row>
    <row r="1736">
      <c r="A1736" s="2" t="inlineStr">
        <is>
          <t>Foreign currency translation and other</t>
        </is>
      </c>
      <c r="B1736" s="2" t="n"/>
      <c r="C1736" s="2" t="inlineStr">
        <is>
          <t>Million</t>
        </is>
      </c>
      <c r="D1736" s="2" t="inlineStr">
        <is>
          <t>QYYY</t>
        </is>
      </c>
      <c r="E1736" s="2" t="n"/>
      <c r="F1736" s="2" t="n">
        <v>-22</v>
      </c>
      <c r="G1736" s="2" t="n">
        <v>-9</v>
      </c>
      <c r="H1736" s="2" t="n">
        <v>-159</v>
      </c>
      <c r="I1736" s="2" t="n">
        <v>-165</v>
      </c>
      <c r="J1736" s="2" t="n"/>
      <c r="K1736" s="2" t="n">
        <v>-44</v>
      </c>
      <c r="L1736" s="2" t="n">
        <v>-227</v>
      </c>
      <c r="M1736" s="2" t="n">
        <v>-281</v>
      </c>
      <c r="N1736" s="2" t="n">
        <v>-402</v>
      </c>
      <c r="O1736" s="2" t="n"/>
      <c r="P1736" s="2" t="n">
        <v>84</v>
      </c>
      <c r="Q1736" s="2" t="n">
        <v>163</v>
      </c>
      <c r="R1736" s="2" t="n">
        <v>235</v>
      </c>
      <c r="S1736" s="4" t="n">
        <v>280</v>
      </c>
      <c r="T1736" s="2" t="n"/>
      <c r="U1736" s="2" t="n">
        <v>82</v>
      </c>
      <c r="V1736" s="2" t="n">
        <v>-106</v>
      </c>
      <c r="W1736" s="2" t="n">
        <v>-145</v>
      </c>
      <c r="X1736" s="4" t="n">
        <v>-217</v>
      </c>
      <c r="Y1736" s="2" t="n"/>
      <c r="Z1736" s="2" t="n">
        <v>51</v>
      </c>
      <c r="AA1736" s="2" t="n">
        <v>-20</v>
      </c>
      <c r="AB1736" s="2" t="n">
        <v>-150</v>
      </c>
      <c r="AC1736" s="4" t="n">
        <v>94</v>
      </c>
      <c r="AD1736" s="2" t="n"/>
      <c r="AE1736" s="2" t="n">
        <v>-310</v>
      </c>
      <c r="AF1736" s="2" t="n">
        <v>-245</v>
      </c>
      <c r="AG1736" s="2" t="n">
        <v>-2277</v>
      </c>
      <c r="AH1736" s="4" t="n">
        <v>194</v>
      </c>
      <c r="AI1736" s="2" t="n"/>
      <c r="AJ1736" s="2" t="n">
        <v>-73</v>
      </c>
      <c r="AK1736" s="2" t="n">
        <v>-75</v>
      </c>
      <c r="AL1736" s="2" t="n">
        <v>-196</v>
      </c>
      <c r="AM1736" s="4" t="n">
        <v>-159</v>
      </c>
      <c r="AN1736" s="2" t="n"/>
      <c r="AO1736" s="2" t="n">
        <v>-108</v>
      </c>
      <c r="AP1736" s="2" t="n">
        <v>-470</v>
      </c>
      <c r="AQ1736" s="2" t="n">
        <v>-946</v>
      </c>
      <c r="AR1736" s="4" t="n">
        <v>-558</v>
      </c>
      <c r="AS1736" s="2" t="n"/>
      <c r="AT1736" s="2" t="n">
        <v>113</v>
      </c>
    </row>
    <row r="1737">
      <c r="A1737" t="inlineStr">
        <is>
          <t>Total change</t>
        </is>
      </c>
      <c r="C1737" t="inlineStr">
        <is>
          <t>Million</t>
        </is>
      </c>
      <c r="D1737" t="inlineStr">
        <is>
          <t>QYYY</t>
        </is>
      </c>
      <c r="F1737" t="n">
        <v>-54</v>
      </c>
      <c r="G1737" t="n">
        <v>-144</v>
      </c>
      <c r="H1737" t="n">
        <v>3665</v>
      </c>
      <c r="I1737" t="n">
        <v>2444</v>
      </c>
      <c r="K1737" t="n">
        <v>-78</v>
      </c>
      <c r="L1737" t="n">
        <v>-51</v>
      </c>
      <c r="M1737" t="n">
        <v>-134</v>
      </c>
      <c r="N1737" t="n">
        <v>336</v>
      </c>
      <c r="P1737" t="n">
        <v>66</v>
      </c>
      <c r="Q1737" t="n">
        <v>138</v>
      </c>
      <c r="R1737" t="n">
        <v>178</v>
      </c>
      <c r="U1737" t="n">
        <v>1199</v>
      </c>
      <c r="Z1737" t="n">
        <v>874</v>
      </c>
      <c r="AA1737" t="n">
        <v>860</v>
      </c>
      <c r="AB1737" t="n">
        <v>811</v>
      </c>
      <c r="AE1737" t="n">
        <v>36</v>
      </c>
      <c r="AF1737" t="n">
        <v>-220</v>
      </c>
      <c r="AG1737" t="n">
        <v>-1944</v>
      </c>
      <c r="AJ1737" t="n">
        <v>640</v>
      </c>
      <c r="AK1737" t="n">
        <v>2707</v>
      </c>
      <c r="AL1737" t="n">
        <v>3207</v>
      </c>
      <c r="AO1737" t="n">
        <v>-63</v>
      </c>
      <c r="AP1737" t="n">
        <v>-296</v>
      </c>
      <c r="AQ1737" t="n">
        <v>-135</v>
      </c>
      <c r="AT1737" t="n">
        <v>-208</v>
      </c>
    </row>
    <row r="1738">
      <c r="A1738" t="inlineStr">
        <is>
          <t>Total change-c</t>
        </is>
      </c>
      <c r="F1738">
        <f>SUM(F1725:F1736)</f>
        <v/>
      </c>
      <c r="G1738">
        <f>SUM(G1725:G1736)</f>
        <v/>
      </c>
      <c r="H1738">
        <f>SUM(H1725:H1736)</f>
        <v/>
      </c>
      <c r="I1738">
        <f>SUM(I1725:I1736)</f>
        <v/>
      </c>
      <c r="K1738">
        <f>SUM(K1725:K1736)</f>
        <v/>
      </c>
      <c r="L1738">
        <f>SUM(L1725:L1736)</f>
        <v/>
      </c>
      <c r="M1738">
        <f>SUM(M1725:M1736)</f>
        <v/>
      </c>
      <c r="N1738">
        <f>SUM(N1725:N1736)</f>
        <v/>
      </c>
      <c r="P1738">
        <f>SUM(P1725:P1736)</f>
        <v/>
      </c>
      <c r="Q1738">
        <f>SUM(Q1725:Q1736)</f>
        <v/>
      </c>
      <c r="R1738">
        <f>SUM(R1725:R1736)</f>
        <v/>
      </c>
      <c r="U1738">
        <f>SUM(U1725:U1736)</f>
        <v/>
      </c>
      <c r="Z1738">
        <f>SUM(Z1725:Z1736)</f>
        <v/>
      </c>
      <c r="AA1738">
        <f>SUM(AA1725:AA1736)</f>
        <v/>
      </c>
      <c r="AB1738">
        <f>SUM(AB1725:AB1736)</f>
        <v/>
      </c>
      <c r="AE1738">
        <f>SUM(AE1725:AE1736)</f>
        <v/>
      </c>
      <c r="AF1738">
        <f>SUM(AF1725:AF1736)</f>
        <v/>
      </c>
      <c r="AG1738">
        <f>SUM(AG1725:AG1736)</f>
        <v/>
      </c>
      <c r="AJ1738">
        <f>SUM(AJ1725:AJ1736)</f>
        <v/>
      </c>
      <c r="AK1738">
        <f>SUM(AK1725:AK1736)</f>
        <v/>
      </c>
      <c r="AL1738">
        <f>SUM(AL1725:AL1736)</f>
        <v/>
      </c>
      <c r="AO1738">
        <f>SUM(AO1725:AO1736)</f>
        <v/>
      </c>
      <c r="AP1738">
        <f>SUM(AP1725:AP1736)</f>
        <v/>
      </c>
      <c r="AQ1738">
        <f>SUM(AQ1725:AQ1736)</f>
        <v/>
      </c>
      <c r="AT1738">
        <f>SUM(AT1725:AT1736)</f>
        <v/>
      </c>
    </row>
    <row r="1739">
      <c r="A1739" t="inlineStr">
        <is>
          <t>Sum check</t>
        </is>
      </c>
      <c r="F1739">
        <f>F1737-F1738</f>
        <v/>
      </c>
      <c r="G1739">
        <f>G1737-G1738</f>
        <v/>
      </c>
      <c r="H1739">
        <f>H1737-H1738</f>
        <v/>
      </c>
      <c r="I1739">
        <f>I1737-I1738</f>
        <v/>
      </c>
      <c r="K1739">
        <f>K1737-K1738</f>
        <v/>
      </c>
      <c r="L1739">
        <f>L1737-L1738</f>
        <v/>
      </c>
      <c r="M1739">
        <f>M1737-M1738</f>
        <v/>
      </c>
      <c r="N1739">
        <f>N1737-N1738</f>
        <v/>
      </c>
      <c r="P1739">
        <f>P1737-P1738</f>
        <v/>
      </c>
      <c r="Q1739">
        <f>Q1737-Q1738</f>
        <v/>
      </c>
      <c r="R1739">
        <f>R1737-R1738</f>
        <v/>
      </c>
      <c r="U1739">
        <f>U1737-U1738</f>
        <v/>
      </c>
      <c r="Z1739">
        <f>Z1737-Z1738</f>
        <v/>
      </c>
      <c r="AA1739">
        <f>AA1737-AA1738</f>
        <v/>
      </c>
      <c r="AB1739">
        <f>AB1737-AB1738</f>
        <v/>
      </c>
      <c r="AE1739">
        <f>AE1737-AE1738</f>
        <v/>
      </c>
      <c r="AF1739">
        <f>AF1737-AF1738</f>
        <v/>
      </c>
      <c r="AG1739">
        <f>AG1737-AG1738</f>
        <v/>
      </c>
      <c r="AJ1739">
        <f>AJ1737-AJ1738</f>
        <v/>
      </c>
      <c r="AK1739">
        <f>AK1737-AK1738</f>
        <v/>
      </c>
      <c r="AL1739">
        <f>AL1737-AL1738</f>
        <v/>
      </c>
      <c r="AO1739">
        <f>AO1737-AO1738</f>
        <v/>
      </c>
      <c r="AP1739">
        <f>AP1737-AP1738</f>
        <v/>
      </c>
      <c r="AQ1739">
        <f>AQ1737-AQ1738</f>
        <v/>
      </c>
      <c r="AT1739">
        <f>AT1737-AT1738</f>
        <v/>
      </c>
    </row>
    <row r="1741">
      <c r="A1741" s="2" t="inlineStr">
        <is>
          <t>Total</t>
        </is>
      </c>
      <c r="B1741" s="2" t="n"/>
      <c r="C1741" s="2" t="inlineStr">
        <is>
          <t>Million</t>
        </is>
      </c>
      <c r="D1741" s="2" t="inlineStr">
        <is>
          <t>QQQQ</t>
        </is>
      </c>
      <c r="E1741" s="2" t="n"/>
      <c r="F1741" s="2" t="n">
        <v>2818</v>
      </c>
      <c r="G1741" s="2" t="n">
        <v>2728</v>
      </c>
      <c r="H1741" s="2" t="n">
        <v>6537</v>
      </c>
      <c r="I1741" s="2" t="n">
        <v>5316</v>
      </c>
      <c r="J1741" s="2" t="n"/>
      <c r="K1741" s="2" t="n">
        <v>5238</v>
      </c>
      <c r="L1741" s="2" t="n">
        <v>5265</v>
      </c>
      <c r="M1741" s="2" t="n">
        <v>5182</v>
      </c>
      <c r="N1741" s="2" t="n">
        <v>5652</v>
      </c>
      <c r="O1741" s="2" t="n"/>
      <c r="P1741" s="2" t="n">
        <v>5718</v>
      </c>
      <c r="Q1741" s="2" t="n">
        <v>5790</v>
      </c>
      <c r="R1741" s="2" t="n">
        <v>5830</v>
      </c>
      <c r="S1741" s="4" t="n">
        <v>5779</v>
      </c>
      <c r="T1741" s="2" t="n"/>
      <c r="U1741" s="2" t="n">
        <v>6978</v>
      </c>
      <c r="V1741" s="2" t="n">
        <v>7082</v>
      </c>
      <c r="W1741" s="2" t="n">
        <v>7026</v>
      </c>
      <c r="X1741" s="4" t="n">
        <v>7652</v>
      </c>
      <c r="Y1741" s="2" t="n"/>
      <c r="Z1741" s="2" t="n">
        <v>8526</v>
      </c>
      <c r="AA1741" s="2" t="n">
        <v>8512</v>
      </c>
      <c r="AB1741" s="2" t="n">
        <v>8463</v>
      </c>
      <c r="AC1741" s="4" t="n">
        <v>9729</v>
      </c>
      <c r="AD1741" s="2" t="n"/>
      <c r="AE1741" s="2" t="n">
        <v>9765</v>
      </c>
      <c r="AF1741" s="2" t="n">
        <v>9509</v>
      </c>
      <c r="AG1741" s="2" t="n">
        <v>7785</v>
      </c>
      <c r="AH1741" s="4" t="n">
        <v>8432</v>
      </c>
      <c r="AI1741" s="2" t="n"/>
      <c r="AJ1741" s="2" t="n">
        <v>9072</v>
      </c>
      <c r="AK1741" s="2" t="n">
        <v>11139</v>
      </c>
      <c r="AL1741" s="2" t="n">
        <v>11639</v>
      </c>
      <c r="AM1741" s="4" t="n">
        <v>10864</v>
      </c>
      <c r="AN1741" s="2" t="n"/>
      <c r="AO1741" s="2" t="n">
        <v>10801</v>
      </c>
      <c r="AP1741" s="2" t="n">
        <v>10568</v>
      </c>
      <c r="AQ1741" s="2" t="n">
        <v>10729</v>
      </c>
      <c r="AR1741" s="4" t="n">
        <v>15362</v>
      </c>
      <c r="AS1741" s="2" t="n"/>
      <c r="AT1741" s="2" t="n">
        <v>15154</v>
      </c>
    </row>
    <row r="1742">
      <c r="A1742" t="inlineStr">
        <is>
          <t>Total-c</t>
        </is>
      </c>
      <c r="I1742">
        <f>SUM(I1719,I1709,I1698)</f>
        <v/>
      </c>
      <c r="N1742">
        <f>SUM(N1719,N1709,N1698)</f>
        <v/>
      </c>
      <c r="S1742">
        <f>SUM(S1719,S1709,S1698)</f>
        <v/>
      </c>
      <c r="X1742">
        <f>SUM(X1719,X1709,X1698)</f>
        <v/>
      </c>
      <c r="AC1742">
        <f>SUM(AC1719,AC1709,AC1698)</f>
        <v/>
      </c>
      <c r="AH1742">
        <f>SUM(AH1719,AH1709,AH1698)</f>
        <v/>
      </c>
      <c r="AM1742">
        <f>SUM(AM1719,AM1709,AM1698)</f>
        <v/>
      </c>
      <c r="AR1742">
        <f>SUM(AR1719,AR1709,AR1698)</f>
        <v/>
      </c>
    </row>
    <row r="1743">
      <c r="A1743" t="inlineStr">
        <is>
          <t>Sum check</t>
        </is>
      </c>
      <c r="I1743">
        <f>I1741-I1742</f>
        <v/>
      </c>
      <c r="N1743">
        <f>N1741-N1742</f>
        <v/>
      </c>
      <c r="S1743">
        <f>S1741-S1742</f>
        <v/>
      </c>
      <c r="X1743">
        <f>X1741-X1742</f>
        <v/>
      </c>
      <c r="AC1743">
        <f>AC1741-AC1742</f>
        <v/>
      </c>
      <c r="AH1743">
        <f>AH1741-AH1742</f>
        <v/>
      </c>
      <c r="AM1743">
        <f>AM1741-AM1742</f>
        <v/>
      </c>
      <c r="AR1743">
        <f>AR1741-AR1742</f>
        <v/>
      </c>
    </row>
    <row r="1745">
      <c r="A1745" t="inlineStr">
        <is>
          <t>Private equity and other</t>
        </is>
      </c>
    </row>
    <row r="1746">
      <c r="A1746" t="inlineStr">
        <is>
          <t>Cost</t>
        </is>
      </c>
    </row>
    <row r="1747">
      <c r="A1747" t="inlineStr">
        <is>
          <t>Balance, beginning of year</t>
        </is>
      </c>
      <c r="C1747" t="inlineStr">
        <is>
          <t>Million</t>
        </is>
      </c>
      <c r="D1747" t="inlineStr">
        <is>
          <t>QQQQ</t>
        </is>
      </c>
      <c r="I1747" s="4" t="n">
        <v>3960</v>
      </c>
      <c r="N1747" s="4" t="n">
        <v>5309</v>
      </c>
      <c r="S1747" s="4" t="n">
        <v>5268</v>
      </c>
      <c r="X1747" s="4" t="n">
        <v>4050</v>
      </c>
      <c r="AC1747" s="4" t="n">
        <v>9027</v>
      </c>
      <c r="AH1747" s="4" t="n">
        <v>17269</v>
      </c>
      <c r="AM1747" s="4" t="n">
        <v>18770</v>
      </c>
      <c r="AR1747" s="4" t="n">
        <v>21083</v>
      </c>
    </row>
    <row r="1748">
      <c r="A1748" t="inlineStr">
        <is>
          <t>Changes in basis of accounting</t>
        </is>
      </c>
      <c r="C1748" t="inlineStr">
        <is>
          <t>Million</t>
        </is>
      </c>
      <c r="D1748" t="inlineStr">
        <is>
          <t>QQQA</t>
        </is>
      </c>
      <c r="AC1748" s="4" t="n">
        <v>1032</v>
      </c>
      <c r="AM1748" s="4" t="n">
        <v>-820</v>
      </c>
      <c r="AR1748" s="4" t="n">
        <v>-37</v>
      </c>
    </row>
    <row r="1749">
      <c r="A1749" t="inlineStr">
        <is>
          <t>Additions/(dispositions), net of assets reclassified as held for sale</t>
        </is>
      </c>
      <c r="C1749" t="inlineStr">
        <is>
          <t>Million</t>
        </is>
      </c>
      <c r="D1749" t="inlineStr">
        <is>
          <t>QQQA</t>
        </is>
      </c>
      <c r="I1749" s="4" t="n">
        <v>59</v>
      </c>
      <c r="N1749" s="4" t="n">
        <v>-101</v>
      </c>
      <c r="S1749" s="4" t="n">
        <v>-1966</v>
      </c>
      <c r="X1749" s="4" t="n">
        <v>360</v>
      </c>
      <c r="AC1749" s="4" t="n">
        <v>477</v>
      </c>
      <c r="AH1749" s="4" t="n">
        <v>874</v>
      </c>
      <c r="AM1749" s="4" t="n">
        <v>1124</v>
      </c>
      <c r="AR1749" s="4" t="n">
        <v>1443</v>
      </c>
    </row>
    <row r="1750">
      <c r="A1750" t="inlineStr">
        <is>
          <t>Acquisitions through business combinations</t>
        </is>
      </c>
      <c r="C1750" t="inlineStr">
        <is>
          <t>Million</t>
        </is>
      </c>
      <c r="D1750" t="inlineStr">
        <is>
          <t>QQQA</t>
        </is>
      </c>
      <c r="I1750" s="4" t="n">
        <v>1772</v>
      </c>
      <c r="S1750" s="4" t="n">
        <v>501</v>
      </c>
      <c r="X1750" s="4" t="n">
        <v>4915</v>
      </c>
      <c r="AC1750" s="4" t="n">
        <v>6650</v>
      </c>
      <c r="AH1750" s="4" t="n">
        <v>84</v>
      </c>
      <c r="AM1750" s="4" t="n">
        <v>2518</v>
      </c>
      <c r="AR1750" s="4" t="n">
        <v>1502</v>
      </c>
    </row>
    <row r="1751">
      <c r="A1751" t="inlineStr">
        <is>
          <t>Foreign currency translation</t>
        </is>
      </c>
      <c r="C1751" t="inlineStr">
        <is>
          <t>Million</t>
        </is>
      </c>
      <c r="D1751" t="inlineStr">
        <is>
          <t>QQQA</t>
        </is>
      </c>
      <c r="I1751" s="4" t="n">
        <v>-482</v>
      </c>
      <c r="N1751" s="4" t="n">
        <v>60</v>
      </c>
      <c r="S1751" s="4" t="n">
        <v>247</v>
      </c>
      <c r="X1751" s="4" t="n">
        <v>-298</v>
      </c>
      <c r="AC1751" s="4" t="n">
        <v>83</v>
      </c>
      <c r="AH1751" s="4" t="n">
        <v>543</v>
      </c>
      <c r="AM1751" s="4" t="n">
        <v>-337</v>
      </c>
      <c r="AR1751" s="4" t="n">
        <v>-967</v>
      </c>
    </row>
    <row r="1752">
      <c r="A1752" t="inlineStr">
        <is>
          <t>Balance, end of year</t>
        </is>
      </c>
      <c r="C1752" t="inlineStr">
        <is>
          <t>Million</t>
        </is>
      </c>
      <c r="D1752" t="inlineStr">
        <is>
          <t>QQQQ</t>
        </is>
      </c>
      <c r="I1752" s="4" t="n">
        <v>5309</v>
      </c>
      <c r="N1752" s="4" t="n">
        <v>5268</v>
      </c>
      <c r="S1752" s="4" t="n">
        <v>4050</v>
      </c>
      <c r="X1752" s="4" t="n">
        <v>9027</v>
      </c>
      <c r="AC1752" s="4" t="n">
        <v>17269</v>
      </c>
      <c r="AH1752" s="4" t="n">
        <v>18770</v>
      </c>
      <c r="AM1752" s="4" t="n">
        <v>21255</v>
      </c>
      <c r="AR1752" s="4" t="n">
        <v>23024</v>
      </c>
    </row>
    <row r="1753">
      <c r="A1753" t="inlineStr">
        <is>
          <t>Balance, end of year-c</t>
        </is>
      </c>
      <c r="I1753">
        <f>SUM(I1747:I1751)</f>
        <v/>
      </c>
      <c r="N1753">
        <f>SUM(N1747:N1751)</f>
        <v/>
      </c>
      <c r="S1753">
        <f>SUM(S1747:S1751)</f>
        <v/>
      </c>
      <c r="X1753">
        <f>SUM(X1747:X1751)</f>
        <v/>
      </c>
      <c r="AC1753">
        <f>SUM(AC1747:AC1751)</f>
        <v/>
      </c>
      <c r="AH1753">
        <f>SUM(AH1747:AH1751)</f>
        <v/>
      </c>
      <c r="AM1753">
        <f>SUM(AM1747:AM1751)</f>
        <v/>
      </c>
      <c r="AR1753">
        <f>SUM(AR1747:AR1751)</f>
        <v/>
      </c>
    </row>
    <row r="1754">
      <c r="A1754" t="inlineStr">
        <is>
          <t>Sum check</t>
        </is>
      </c>
      <c r="I1754">
        <f>I1752-I1753</f>
        <v/>
      </c>
      <c r="N1754">
        <f>N1752-N1753</f>
        <v/>
      </c>
      <c r="S1754">
        <f>S1752-S1753</f>
        <v/>
      </c>
      <c r="X1754">
        <f>X1752-X1753</f>
        <v/>
      </c>
      <c r="AC1754">
        <f>AC1752-AC1753</f>
        <v/>
      </c>
      <c r="AH1754">
        <f>AH1752-AH1753</f>
        <v/>
      </c>
      <c r="AM1754">
        <f>AM1752-AM1753</f>
        <v/>
      </c>
      <c r="AR1754">
        <f>AR1752-AR1753</f>
        <v/>
      </c>
    </row>
    <row r="1756">
      <c r="A1756" t="inlineStr">
        <is>
          <t>Accumulated impairment</t>
        </is>
      </c>
    </row>
    <row r="1757">
      <c r="A1757" t="inlineStr">
        <is>
          <t>Balance, beginning of year</t>
        </is>
      </c>
      <c r="C1757" t="inlineStr">
        <is>
          <t>Million</t>
        </is>
      </c>
      <c r="D1757" t="inlineStr">
        <is>
          <t>QQQQ</t>
        </is>
      </c>
      <c r="I1757" s="4" t="n">
        <v>-194</v>
      </c>
      <c r="N1757" s="4" t="n">
        <v>-231</v>
      </c>
      <c r="S1757" s="4" t="n">
        <v>-243</v>
      </c>
      <c r="X1757" s="4" t="n">
        <v>-231</v>
      </c>
      <c r="AC1757" s="4" t="n">
        <v>-434</v>
      </c>
      <c r="AH1757" s="4" t="n">
        <v>-643</v>
      </c>
      <c r="AM1757" s="4" t="n">
        <v>-873</v>
      </c>
      <c r="AR1757" s="4" t="n">
        <v>-1022</v>
      </c>
    </row>
    <row r="1758">
      <c r="A1758" t="inlineStr">
        <is>
          <t>Changes in basis of accounting</t>
        </is>
      </c>
      <c r="C1758" t="inlineStr">
        <is>
          <t>Million</t>
        </is>
      </c>
      <c r="D1758" t="inlineStr">
        <is>
          <t>QQQA</t>
        </is>
      </c>
      <c r="AM1758" s="4" t="n">
        <v>-3</v>
      </c>
      <c r="AR1758" s="4" t="n">
        <v>-8</v>
      </c>
    </row>
    <row r="1759">
      <c r="A1759" t="inlineStr">
        <is>
          <t>Additions/(dispositions), net of assets reclassified as held for sale</t>
        </is>
      </c>
      <c r="C1759" t="inlineStr">
        <is>
          <t>Million</t>
        </is>
      </c>
      <c r="D1759" t="inlineStr">
        <is>
          <t>QQQA</t>
        </is>
      </c>
      <c r="I1759" s="4" t="n">
        <v>2</v>
      </c>
      <c r="N1759" s="4" t="n">
        <v>4</v>
      </c>
      <c r="S1759" s="4" t="n">
        <v>36</v>
      </c>
      <c r="X1759" s="4" t="n">
        <v>1</v>
      </c>
      <c r="AH1759" s="4" t="n">
        <v>57</v>
      </c>
      <c r="AM1759" s="4" t="n">
        <v>97</v>
      </c>
      <c r="AR1759" s="4" t="n">
        <v>41</v>
      </c>
    </row>
    <row r="1760">
      <c r="A1760" t="inlineStr">
        <is>
          <t>Foreign currency translation</t>
        </is>
      </c>
      <c r="C1760" t="inlineStr">
        <is>
          <t>Million</t>
        </is>
      </c>
      <c r="D1760" t="inlineStr">
        <is>
          <t>QQQA</t>
        </is>
      </c>
      <c r="I1760" s="4" t="n">
        <v>28</v>
      </c>
      <c r="N1760" s="4" t="n">
        <v>-16</v>
      </c>
      <c r="S1760" s="4" t="n">
        <v>-16</v>
      </c>
      <c r="X1760" s="4" t="n">
        <v>15</v>
      </c>
      <c r="AC1760" s="4" t="n">
        <v>-13</v>
      </c>
      <c r="AH1760" s="4" t="n">
        <v>-3</v>
      </c>
      <c r="AM1760" s="4" t="n">
        <v>-3</v>
      </c>
      <c r="AR1760" s="4" t="n">
        <v>11</v>
      </c>
    </row>
    <row r="1761">
      <c r="A1761" t="inlineStr">
        <is>
          <t>Impairment charges</t>
        </is>
      </c>
      <c r="C1761" t="inlineStr">
        <is>
          <t>Million</t>
        </is>
      </c>
      <c r="D1761" t="inlineStr">
        <is>
          <t>QQQA</t>
        </is>
      </c>
      <c r="I1761" s="4" t="n">
        <v>-67</v>
      </c>
      <c r="S1761" s="4" t="n">
        <v>-8</v>
      </c>
      <c r="X1761" s="4" t="n">
        <v>-219</v>
      </c>
      <c r="AC1761" s="4" t="n">
        <v>-196</v>
      </c>
      <c r="AH1761" s="4" t="n">
        <v>-284</v>
      </c>
      <c r="AM1761" s="4" t="n">
        <v>-240</v>
      </c>
      <c r="AR1761" s="4" t="n">
        <v>137</v>
      </c>
    </row>
    <row r="1762">
      <c r="A1762" t="inlineStr">
        <is>
          <t>Balance, end of year</t>
        </is>
      </c>
      <c r="C1762" t="inlineStr">
        <is>
          <t>Million</t>
        </is>
      </c>
      <c r="D1762" t="inlineStr">
        <is>
          <t>QQQQ</t>
        </is>
      </c>
      <c r="I1762" s="4" t="n">
        <v>-231</v>
      </c>
      <c r="N1762" s="4" t="n">
        <v>-243</v>
      </c>
      <c r="S1762" s="4" t="n">
        <v>-231</v>
      </c>
      <c r="X1762" s="4" t="n">
        <v>-434</v>
      </c>
      <c r="AC1762" s="4" t="n">
        <v>-643</v>
      </c>
      <c r="AH1762" s="4" t="n">
        <v>-873</v>
      </c>
      <c r="AM1762" s="4" t="n">
        <v>-1022</v>
      </c>
      <c r="AR1762" s="4" t="n">
        <v>-841</v>
      </c>
    </row>
    <row r="1763">
      <c r="A1763" t="inlineStr">
        <is>
          <t>Balance, end of year-c</t>
        </is>
      </c>
      <c r="I1763">
        <f>SUM(I1757:I1761)</f>
        <v/>
      </c>
      <c r="N1763">
        <f>SUM(N1757:N1761)</f>
        <v/>
      </c>
      <c r="S1763">
        <f>SUM(S1757:S1761)</f>
        <v/>
      </c>
      <c r="X1763">
        <f>SUM(X1757:X1761)</f>
        <v/>
      </c>
      <c r="AC1763">
        <f>SUM(AC1757:AC1761)</f>
        <v/>
      </c>
      <c r="AH1763">
        <f>SUM(AH1757:AH1761)</f>
        <v/>
      </c>
      <c r="AM1763">
        <f>SUM(AM1757:AM1761)</f>
        <v/>
      </c>
      <c r="AR1763">
        <f>SUM(AR1757:AR1761)</f>
        <v/>
      </c>
    </row>
    <row r="1764">
      <c r="A1764" t="inlineStr">
        <is>
          <t>Sum check</t>
        </is>
      </c>
      <c r="I1764">
        <f>I1762-I1763</f>
        <v/>
      </c>
      <c r="N1764">
        <f>N1762-N1763</f>
        <v/>
      </c>
      <c r="S1764">
        <f>S1762-S1763</f>
        <v/>
      </c>
      <c r="X1764">
        <f>X1762-X1763</f>
        <v/>
      </c>
      <c r="AC1764">
        <f>AC1762-AC1763</f>
        <v/>
      </c>
      <c r="AH1764">
        <f>AH1762-AH1763</f>
        <v/>
      </c>
      <c r="AM1764">
        <f>AM1762-AM1763</f>
        <v/>
      </c>
      <c r="AR1764">
        <f>AR1762-AR1763</f>
        <v/>
      </c>
    </row>
    <row r="1766">
      <c r="A1766" t="inlineStr">
        <is>
          <t>Accumulated depreciation</t>
        </is>
      </c>
    </row>
    <row r="1767">
      <c r="A1767" t="inlineStr">
        <is>
          <t>Balance, beginning of year</t>
        </is>
      </c>
      <c r="C1767" t="inlineStr">
        <is>
          <t>Million</t>
        </is>
      </c>
      <c r="D1767" t="inlineStr">
        <is>
          <t>QQQQ</t>
        </is>
      </c>
      <c r="I1767" s="4" t="n">
        <v>-1052</v>
      </c>
      <c r="N1767" s="4" t="n">
        <v>-1197</v>
      </c>
      <c r="S1767" s="4" t="n">
        <v>-1429</v>
      </c>
      <c r="X1767" s="4" t="n">
        <v>-1086</v>
      </c>
      <c r="AC1767" s="4" t="n">
        <v>-1472</v>
      </c>
      <c r="AH1767" s="4" t="n">
        <v>-2458</v>
      </c>
      <c r="AM1767" s="4" t="n">
        <v>-3693</v>
      </c>
      <c r="AR1767" s="4" t="n">
        <v>-4512</v>
      </c>
    </row>
    <row r="1768">
      <c r="A1768" t="inlineStr">
        <is>
          <t>Changes in basis of accounting</t>
        </is>
      </c>
      <c r="C1768" t="inlineStr">
        <is>
          <t>Million</t>
        </is>
      </c>
      <c r="D1768" t="inlineStr">
        <is>
          <t>QQQA</t>
        </is>
      </c>
      <c r="AM1768" s="4" t="n">
        <v>301</v>
      </c>
      <c r="AR1768" s="4" t="n">
        <v>5</v>
      </c>
    </row>
    <row r="1769">
      <c r="A1769" t="inlineStr">
        <is>
          <t>Additions/(dispositions), net of assets reclassified as held for sale</t>
        </is>
      </c>
      <c r="C1769" t="inlineStr">
        <is>
          <t>Million</t>
        </is>
      </c>
      <c r="D1769" t="inlineStr">
        <is>
          <t>QQQA</t>
        </is>
      </c>
      <c r="I1769" s="4" t="n">
        <v>56</v>
      </c>
      <c r="N1769" s="4" t="n">
        <v>125</v>
      </c>
      <c r="S1769" s="4" t="n">
        <v>752</v>
      </c>
      <c r="X1769" s="4" t="n">
        <v>72</v>
      </c>
      <c r="AC1769" s="4" t="n">
        <v>332</v>
      </c>
      <c r="AH1769" s="4" t="n">
        <v>290</v>
      </c>
      <c r="AM1769" s="4" t="n">
        <v>277</v>
      </c>
      <c r="AR1769" s="4" t="n">
        <v>372</v>
      </c>
    </row>
    <row r="1770">
      <c r="A1770" t="inlineStr">
        <is>
          <t>Foreign currency translation</t>
        </is>
      </c>
      <c r="C1770" t="inlineStr">
        <is>
          <t>Million</t>
        </is>
      </c>
      <c r="D1770" t="inlineStr">
        <is>
          <t>QQQA</t>
        </is>
      </c>
      <c r="I1770" s="4" t="n">
        <v>136</v>
      </c>
      <c r="N1770" s="4" t="n">
        <v>-14</v>
      </c>
      <c r="S1770" s="4" t="n">
        <v>-51</v>
      </c>
      <c r="X1770" s="4" t="n">
        <v>78</v>
      </c>
      <c r="AC1770" s="4" t="n">
        <v>-44</v>
      </c>
      <c r="AH1770" s="4" t="n">
        <v>-61</v>
      </c>
      <c r="AM1770" s="4" t="n">
        <v>36</v>
      </c>
      <c r="AR1770" s="4" t="n">
        <v>170</v>
      </c>
    </row>
    <row r="1771">
      <c r="A1771" t="inlineStr">
        <is>
          <t>Depreciation expenses</t>
        </is>
      </c>
      <c r="C1771" t="inlineStr">
        <is>
          <t>Million</t>
        </is>
      </c>
      <c r="D1771" t="inlineStr">
        <is>
          <t>QQQA</t>
        </is>
      </c>
      <c r="I1771" s="4" t="n">
        <v>-337</v>
      </c>
      <c r="N1771" s="4" t="n">
        <v>-343</v>
      </c>
      <c r="S1771" s="4" t="n">
        <v>-358</v>
      </c>
      <c r="X1771" s="4" t="n">
        <v>-536</v>
      </c>
      <c r="AC1771" s="4" t="n">
        <v>-1274</v>
      </c>
      <c r="AH1771" s="4" t="n">
        <v>-1464</v>
      </c>
      <c r="AM1771" s="4" t="n">
        <v>-1501</v>
      </c>
      <c r="AR1771" s="4" t="n">
        <v>-1848</v>
      </c>
    </row>
    <row r="1772">
      <c r="A1772" t="inlineStr">
        <is>
          <t>Balance, end of year</t>
        </is>
      </c>
      <c r="C1772" t="inlineStr">
        <is>
          <t>Million</t>
        </is>
      </c>
      <c r="D1772" t="inlineStr">
        <is>
          <t>QQQQ</t>
        </is>
      </c>
      <c r="I1772" s="4" t="n">
        <v>-1197</v>
      </c>
      <c r="N1772" s="4" t="n">
        <v>-1429</v>
      </c>
      <c r="S1772" s="4" t="n">
        <v>-1086</v>
      </c>
      <c r="X1772" s="4" t="n">
        <v>-1472</v>
      </c>
      <c r="AC1772" s="4" t="n">
        <v>-2458</v>
      </c>
      <c r="AH1772" s="4" t="n">
        <v>-3693</v>
      </c>
      <c r="AM1772" s="4" t="n">
        <v>-4580</v>
      </c>
      <c r="AR1772" s="4" t="n">
        <v>-5813</v>
      </c>
    </row>
    <row r="1773">
      <c r="A1773" t="inlineStr">
        <is>
          <t>Balance, end of year-c</t>
        </is>
      </c>
      <c r="I1773">
        <f>SUM(I1767:I1771)</f>
        <v/>
      </c>
      <c r="N1773">
        <f>SUM(N1767:N1771)</f>
        <v/>
      </c>
      <c r="S1773">
        <f>SUM(S1767:S1771)</f>
        <v/>
      </c>
      <c r="X1773">
        <f>SUM(X1767:X1771)</f>
        <v/>
      </c>
      <c r="AC1773">
        <f>SUM(AC1767:AC1771)</f>
        <v/>
      </c>
      <c r="AH1773">
        <f>SUM(AH1767:AH1771)</f>
        <v/>
      </c>
      <c r="AM1773">
        <f>SUM(AM1767:AM1771)</f>
        <v/>
      </c>
      <c r="AR1773">
        <f>SUM(AR1767:AR1771)</f>
        <v/>
      </c>
    </row>
    <row r="1774">
      <c r="A1774" t="inlineStr">
        <is>
          <t>Sum check</t>
        </is>
      </c>
      <c r="I1774">
        <f>I1772-I1773</f>
        <v/>
      </c>
      <c r="N1774">
        <f>N1772-N1773</f>
        <v/>
      </c>
      <c r="S1774">
        <f>S1772-S1773</f>
        <v/>
      </c>
      <c r="X1774">
        <f>X1772-X1773</f>
        <v/>
      </c>
      <c r="AC1774">
        <f>AC1772-AC1773</f>
        <v/>
      </c>
      <c r="AH1774">
        <f>AH1772-AH1773</f>
        <v/>
      </c>
      <c r="AM1774">
        <f>AM1772-AM1773</f>
        <v/>
      </c>
      <c r="AR1774">
        <f>AR1772-AR1773</f>
        <v/>
      </c>
    </row>
    <row r="1776">
      <c r="A1776" t="inlineStr">
        <is>
          <t>Total</t>
        </is>
      </c>
    </row>
    <row r="1777">
      <c r="A1777" s="2" t="inlineStr">
        <is>
          <t>Balance, beginning of period</t>
        </is>
      </c>
      <c r="B1777" s="2" t="n"/>
      <c r="C1777" s="2" t="inlineStr">
        <is>
          <t>Million</t>
        </is>
      </c>
      <c r="D1777" s="2" t="inlineStr">
        <is>
          <t>QQQQ</t>
        </is>
      </c>
      <c r="E1777" s="2" t="n"/>
      <c r="F1777" s="2" t="n">
        <v>2714</v>
      </c>
      <c r="G1777" s="2" t="n">
        <v>2714</v>
      </c>
      <c r="H1777" s="2" t="n">
        <v>2714</v>
      </c>
      <c r="I1777" s="2" t="n">
        <v>2714</v>
      </c>
      <c r="J1777" s="2" t="n"/>
      <c r="K1777" s="2" t="n">
        <v>3881</v>
      </c>
      <c r="L1777" s="2" t="n">
        <v>3881</v>
      </c>
      <c r="M1777" s="2" t="n">
        <v>3881</v>
      </c>
      <c r="N1777" s="2" t="n">
        <v>3881</v>
      </c>
      <c r="O1777" s="2" t="n"/>
      <c r="P1777" s="2" t="n">
        <v>3596</v>
      </c>
      <c r="Q1777" s="2" t="n">
        <v>3596</v>
      </c>
      <c r="R1777" s="2" t="n">
        <v>3596</v>
      </c>
      <c r="S1777" s="4" t="n">
        <v>3596</v>
      </c>
      <c r="T1777" s="2" t="n"/>
      <c r="U1777" s="2" t="n">
        <v>2733</v>
      </c>
      <c r="V1777" s="2" t="n">
        <v>2733</v>
      </c>
      <c r="W1777" s="2" t="n">
        <v>2733</v>
      </c>
      <c r="X1777" s="4" t="n">
        <v>2733</v>
      </c>
      <c r="Y1777" s="2" t="n"/>
      <c r="Z1777" s="2" t="n">
        <v>7121</v>
      </c>
      <c r="AA1777" s="2" t="n">
        <v>7121</v>
      </c>
      <c r="AB1777" s="2" t="n">
        <v>7121</v>
      </c>
      <c r="AC1777" s="4" t="n">
        <v>7121</v>
      </c>
      <c r="AD1777" s="2" t="n"/>
      <c r="AE1777" s="2" t="n">
        <v>14168</v>
      </c>
      <c r="AF1777" s="2" t="n">
        <v>14168</v>
      </c>
      <c r="AG1777" s="2" t="n">
        <v>14168</v>
      </c>
      <c r="AH1777" s="4" t="n">
        <v>14168</v>
      </c>
      <c r="AI1777" s="2" t="n"/>
      <c r="AJ1777" s="2" t="n">
        <v>14204</v>
      </c>
      <c r="AK1777" s="2" t="n">
        <v>14204</v>
      </c>
      <c r="AL1777" s="2" t="n">
        <v>14204</v>
      </c>
      <c r="AM1777" s="4" t="n">
        <v>14204</v>
      </c>
      <c r="AN1777" s="2" t="n"/>
      <c r="AO1777" s="2" t="n">
        <v>15653</v>
      </c>
      <c r="AP1777" s="2" t="n">
        <v>15653</v>
      </c>
      <c r="AQ1777" s="2" t="n">
        <v>15653</v>
      </c>
      <c r="AR1777" s="4" t="n">
        <v>15549</v>
      </c>
      <c r="AS1777" s="2" t="n"/>
      <c r="AT1777" s="2" t="n">
        <v>16370</v>
      </c>
    </row>
    <row r="1778">
      <c r="A1778" t="inlineStr">
        <is>
          <t>Additions</t>
        </is>
      </c>
      <c r="C1778" t="inlineStr">
        <is>
          <t>Million</t>
        </is>
      </c>
      <c r="D1778" t="inlineStr">
        <is>
          <t>QYYY</t>
        </is>
      </c>
      <c r="V1778" t="n">
        <v>148</v>
      </c>
      <c r="W1778" t="n">
        <v>318</v>
      </c>
      <c r="Z1778" t="n">
        <v>192</v>
      </c>
      <c r="AA1778" t="n">
        <v>612</v>
      </c>
      <c r="AB1778" t="n">
        <v>1138</v>
      </c>
      <c r="AE1778" t="n">
        <v>701</v>
      </c>
      <c r="AF1778" t="n">
        <v>986</v>
      </c>
      <c r="AG1778" t="n">
        <v>1458</v>
      </c>
      <c r="AJ1778" t="n">
        <v>385</v>
      </c>
      <c r="AK1778" t="n">
        <v>752</v>
      </c>
      <c r="AL1778" t="n">
        <v>1126</v>
      </c>
      <c r="AO1778" t="n">
        <v>484</v>
      </c>
      <c r="AP1778" t="n">
        <v>968</v>
      </c>
      <c r="AQ1778" t="n">
        <v>1480</v>
      </c>
      <c r="AT1778" t="n">
        <v>666</v>
      </c>
    </row>
    <row r="1779">
      <c r="A1779" t="inlineStr">
        <is>
          <t>Change in basis of accounting</t>
        </is>
      </c>
      <c r="C1779" t="inlineStr">
        <is>
          <t>Million</t>
        </is>
      </c>
      <c r="D1779" t="inlineStr">
        <is>
          <t>QYYY</t>
        </is>
      </c>
      <c r="AC1779" s="4" t="n">
        <v>1032</v>
      </c>
      <c r="AM1779" s="4" t="n">
        <v>-522</v>
      </c>
      <c r="AR1779" s="4" t="n">
        <v>-40</v>
      </c>
    </row>
    <row r="1780">
      <c r="A1780" t="inlineStr">
        <is>
          <t>Additions/(dispositions), net of assets reclassified as held for sale</t>
        </is>
      </c>
      <c r="C1780" t="inlineStr">
        <is>
          <t>Million</t>
        </is>
      </c>
      <c r="D1780" t="inlineStr">
        <is>
          <t>QYYY</t>
        </is>
      </c>
      <c r="S1780" s="4" t="n">
        <v>-1178</v>
      </c>
      <c r="X1780" s="4" t="n">
        <v>433</v>
      </c>
      <c r="AC1780" s="4" t="n">
        <v>809</v>
      </c>
      <c r="AH1780" s="4" t="n">
        <v>1221</v>
      </c>
      <c r="AM1780" s="4" t="n">
        <v>1498</v>
      </c>
      <c r="AR1780" s="4" t="n">
        <v>1856</v>
      </c>
    </row>
    <row r="1781">
      <c r="A1781" s="2" t="inlineStr">
        <is>
          <t>Acquisition and additions</t>
        </is>
      </c>
      <c r="B1781" s="2" t="n"/>
      <c r="C1781" s="2" t="inlineStr">
        <is>
          <t>Million</t>
        </is>
      </c>
      <c r="D1781" s="2" t="inlineStr">
        <is>
          <t>QYYY</t>
        </is>
      </c>
      <c r="E1781" s="2" t="n"/>
      <c r="F1781" s="2" t="n">
        <v>760</v>
      </c>
      <c r="G1781" s="2" t="n">
        <v>993</v>
      </c>
      <c r="H1781" s="2" t="n">
        <v>1953</v>
      </c>
      <c r="I1781" s="2" t="n">
        <v>2081</v>
      </c>
      <c r="J1781" s="2" t="n"/>
      <c r="K1781" s="2" t="n">
        <v>40</v>
      </c>
      <c r="L1781" s="2" t="n">
        <v>50</v>
      </c>
      <c r="M1781" s="2" t="n">
        <v>152</v>
      </c>
      <c r="N1781" s="2" t="n">
        <v>162</v>
      </c>
      <c r="O1781" s="2" t="n"/>
      <c r="P1781" s="2" t="n">
        <v>96</v>
      </c>
      <c r="Q1781" s="2" t="n">
        <v>541</v>
      </c>
      <c r="R1781" s="2" t="n">
        <v>781</v>
      </c>
      <c r="S1781" s="2" t="n"/>
      <c r="T1781" s="2" t="n"/>
      <c r="U1781" s="2" t="n">
        <v>71</v>
      </c>
      <c r="V1781" s="2" t="n"/>
      <c r="W1781" s="2" t="n"/>
      <c r="X1781" s="2" t="n"/>
      <c r="Y1781" s="2" t="n"/>
      <c r="Z1781" s="2" t="n"/>
      <c r="AA1781" s="2" t="n"/>
      <c r="AB1781" s="2" t="n"/>
      <c r="AC1781" s="2" t="n"/>
      <c r="AD1781" s="2" t="n"/>
      <c r="AE1781" s="2" t="n"/>
      <c r="AF1781" s="2" t="n"/>
      <c r="AG1781" s="2" t="n"/>
      <c r="AH1781" s="2" t="n"/>
      <c r="AI1781" s="2" t="n"/>
      <c r="AJ1781" s="2" t="n"/>
      <c r="AK1781" s="2" t="n"/>
      <c r="AL1781" s="2" t="n"/>
      <c r="AM1781" s="2" t="n"/>
      <c r="AN1781" s="2" t="n"/>
      <c r="AO1781" s="2" t="n"/>
      <c r="AP1781" s="2" t="n"/>
      <c r="AQ1781" s="2" t="n"/>
      <c r="AR1781" s="2" t="n"/>
      <c r="AS1781" s="2" t="n"/>
      <c r="AT1781" s="2" t="n"/>
    </row>
    <row r="1782">
      <c r="A1782" s="2" t="inlineStr">
        <is>
          <t>Acquisitions through business combinations</t>
        </is>
      </c>
      <c r="B1782" s="2" t="n"/>
      <c r="C1782" s="2" t="inlineStr">
        <is>
          <t>Million</t>
        </is>
      </c>
      <c r="D1782" s="2" t="inlineStr">
        <is>
          <t>QYYY</t>
        </is>
      </c>
      <c r="E1782" s="2" t="n"/>
      <c r="F1782" s="2" t="n"/>
      <c r="G1782" s="2" t="n"/>
      <c r="H1782" s="2" t="n"/>
      <c r="I1782" s="2" t="n"/>
      <c r="J1782" s="2" t="n"/>
      <c r="K1782" s="2" t="n"/>
      <c r="L1782" s="2" t="n"/>
      <c r="M1782" s="2" t="n"/>
      <c r="N1782" s="2" t="n"/>
      <c r="O1782" s="2" t="n"/>
      <c r="P1782" s="2" t="n"/>
      <c r="Q1782" s="2" t="n"/>
      <c r="R1782" s="2" t="n"/>
      <c r="S1782" s="4" t="n">
        <v>501</v>
      </c>
      <c r="T1782" s="2" t="n"/>
      <c r="U1782" s="2" t="n"/>
      <c r="V1782" s="2" t="n">
        <v>189</v>
      </c>
      <c r="W1782" s="2" t="n">
        <v>4866</v>
      </c>
      <c r="X1782" s="4" t="n">
        <v>4915</v>
      </c>
      <c r="Y1782" s="2" t="n"/>
      <c r="Z1782" s="2" t="n"/>
      <c r="AA1782" s="2" t="n">
        <v>6254</v>
      </c>
      <c r="AB1782" s="2" t="n">
        <v>6645</v>
      </c>
      <c r="AC1782" s="4" t="n">
        <v>6650</v>
      </c>
      <c r="AD1782" s="2" t="n"/>
      <c r="AE1782" s="2" t="n">
        <v>16</v>
      </c>
      <c r="AF1782" s="2" t="n">
        <v>16</v>
      </c>
      <c r="AG1782" s="2" t="n">
        <v>25</v>
      </c>
      <c r="AH1782" s="4" t="n">
        <v>84</v>
      </c>
      <c r="AI1782" s="2" t="n"/>
      <c r="AJ1782" s="2" t="n">
        <v>41</v>
      </c>
      <c r="AK1782" s="2" t="n">
        <v>68</v>
      </c>
      <c r="AL1782" s="2" t="n">
        <v>88</v>
      </c>
      <c r="AM1782" s="4" t="n">
        <v>2518</v>
      </c>
      <c r="AN1782" s="2" t="n"/>
      <c r="AO1782" s="2" t="n">
        <v>70</v>
      </c>
      <c r="AP1782" s="2" t="n">
        <v>664</v>
      </c>
      <c r="AQ1782" s="2" t="n">
        <v>767</v>
      </c>
      <c r="AR1782" s="4" t="n">
        <v>1502</v>
      </c>
      <c r="AS1782" s="2" t="n"/>
      <c r="AT1782" s="2" t="n">
        <v>256</v>
      </c>
    </row>
    <row r="1783">
      <c r="A1783" t="inlineStr">
        <is>
          <t>Increase attributable to adoption of accounting standards</t>
        </is>
      </c>
      <c r="C1783" t="inlineStr">
        <is>
          <t>Million</t>
        </is>
      </c>
      <c r="D1783" t="inlineStr">
        <is>
          <t>QYYY</t>
        </is>
      </c>
      <c r="Z1783" t="n">
        <v>1032</v>
      </c>
      <c r="AA1783" t="n">
        <v>1032</v>
      </c>
      <c r="AB1783" t="n">
        <v>1032</v>
      </c>
    </row>
    <row r="1784">
      <c r="A1784" t="inlineStr">
        <is>
          <t>Dispositions and assets reclassified as held-for-sale</t>
        </is>
      </c>
      <c r="C1784" t="inlineStr">
        <is>
          <t>Million</t>
        </is>
      </c>
      <c r="D1784" t="inlineStr">
        <is>
          <t>QYYY</t>
        </is>
      </c>
      <c r="F1784" t="n">
        <v>-23</v>
      </c>
      <c r="G1784" t="n">
        <v>-75</v>
      </c>
      <c r="H1784" t="n">
        <v>-146</v>
      </c>
      <c r="I1784" t="n">
        <v>-192</v>
      </c>
      <c r="K1784" t="n">
        <v>0</v>
      </c>
      <c r="L1784" t="n">
        <v>-92</v>
      </c>
      <c r="M1784" t="n">
        <v>-155</v>
      </c>
      <c r="N1784" t="n">
        <v>-160</v>
      </c>
      <c r="P1784" t="n">
        <v>-9</v>
      </c>
      <c r="Q1784" t="n">
        <v>-59</v>
      </c>
      <c r="R1784" t="n">
        <v>-65</v>
      </c>
      <c r="U1784" t="n">
        <v>-45</v>
      </c>
      <c r="V1784" t="n">
        <v>-53</v>
      </c>
      <c r="W1784" t="n">
        <v>-53</v>
      </c>
      <c r="Z1784" t="n">
        <v>-78</v>
      </c>
      <c r="AA1784" t="n">
        <v>-281</v>
      </c>
      <c r="AB1784" t="n">
        <v>-308</v>
      </c>
      <c r="AE1784" t="n">
        <v>-67</v>
      </c>
      <c r="AF1784" t="n">
        <v>-105</v>
      </c>
      <c r="AG1784" t="n">
        <v>-213</v>
      </c>
      <c r="AJ1784" t="n">
        <v>-37</v>
      </c>
      <c r="AK1784" t="n">
        <v>-74</v>
      </c>
      <c r="AL1784" t="n">
        <v>-91</v>
      </c>
      <c r="AO1784" t="n">
        <v>-39</v>
      </c>
      <c r="AP1784" t="n">
        <v>-182</v>
      </c>
      <c r="AQ1784" t="n">
        <v>-292</v>
      </c>
      <c r="AT1784" t="n">
        <v>-173</v>
      </c>
    </row>
    <row r="1785">
      <c r="A1785" t="inlineStr">
        <is>
          <t>Fair value changes</t>
        </is>
      </c>
      <c r="C1785" t="inlineStr">
        <is>
          <t>Million</t>
        </is>
      </c>
      <c r="D1785" t="inlineStr">
        <is>
          <t>QYYY</t>
        </is>
      </c>
      <c r="H1785" t="n">
        <v>0</v>
      </c>
      <c r="I1785" t="n">
        <v>-67</v>
      </c>
    </row>
    <row r="1786">
      <c r="A1786" s="2" t="inlineStr">
        <is>
          <t>Depreciation expense</t>
        </is>
      </c>
      <c r="B1786" s="2" t="n"/>
      <c r="C1786" s="2" t="inlineStr">
        <is>
          <t>Million</t>
        </is>
      </c>
      <c r="D1786" s="2" t="inlineStr">
        <is>
          <t>QYYY</t>
        </is>
      </c>
      <c r="E1786" s="2" t="n"/>
      <c r="F1786" s="2" t="n">
        <v>-88</v>
      </c>
      <c r="G1786" s="2" t="n">
        <v>-174</v>
      </c>
      <c r="H1786" s="2" t="n">
        <v>-282</v>
      </c>
      <c r="I1786" s="2" t="n">
        <v>-337</v>
      </c>
      <c r="J1786" s="2" t="n"/>
      <c r="K1786" s="2" t="n">
        <v>-88</v>
      </c>
      <c r="L1786" s="2" t="n">
        <v>-182</v>
      </c>
      <c r="M1786" s="2" t="n">
        <v>-291</v>
      </c>
      <c r="N1786" s="2" t="n">
        <v>-340</v>
      </c>
      <c r="O1786" s="2" t="n"/>
      <c r="P1786" s="2" t="n">
        <v>-85</v>
      </c>
      <c r="Q1786" s="2" t="n">
        <v>-178</v>
      </c>
      <c r="R1786" s="2" t="n">
        <v>-279</v>
      </c>
      <c r="S1786" s="4" t="n">
        <v>-358</v>
      </c>
      <c r="T1786" s="2" t="n"/>
      <c r="U1786" s="2" t="n">
        <v>-70</v>
      </c>
      <c r="V1786" s="2" t="n">
        <v>-142</v>
      </c>
      <c r="W1786" s="2" t="n">
        <v>-331</v>
      </c>
      <c r="X1786" s="4" t="n">
        <v>-536</v>
      </c>
      <c r="Y1786" s="2" t="n"/>
      <c r="Z1786" s="2" t="n"/>
      <c r="AA1786" s="2" t="n"/>
      <c r="AB1786" s="2" t="n"/>
      <c r="AC1786" s="4" t="n">
        <v>-1274</v>
      </c>
      <c r="AD1786" s="2" t="n"/>
      <c r="AE1786" s="2" t="n"/>
      <c r="AF1786" s="2" t="n"/>
      <c r="AG1786" s="2" t="n">
        <v>-1077</v>
      </c>
      <c r="AH1786" s="4" t="n">
        <v>-1464</v>
      </c>
      <c r="AI1786" s="2" t="n"/>
      <c r="AJ1786" s="2" t="n">
        <v>-357</v>
      </c>
      <c r="AK1786" s="2" t="n">
        <v>-728</v>
      </c>
      <c r="AL1786" s="2" t="n">
        <v>-1097</v>
      </c>
      <c r="AM1786" s="4" t="n">
        <v>-1501</v>
      </c>
      <c r="AN1786" s="2" t="n"/>
      <c r="AO1786" s="2" t="n">
        <v>-448</v>
      </c>
      <c r="AP1786" s="2" t="n">
        <v>-902</v>
      </c>
      <c r="AQ1786" s="2" t="n">
        <v>-1366</v>
      </c>
      <c r="AR1786" s="4" t="n">
        <v>-1848</v>
      </c>
      <c r="AS1786" s="2" t="n"/>
      <c r="AT1786" s="2" t="n">
        <v>-482</v>
      </c>
    </row>
    <row r="1787">
      <c r="A1787" t="inlineStr">
        <is>
          <t>Impairment charges</t>
        </is>
      </c>
      <c r="C1787" t="inlineStr">
        <is>
          <t>Million</t>
        </is>
      </c>
      <c r="D1787" t="inlineStr">
        <is>
          <t>QYYY</t>
        </is>
      </c>
      <c r="S1787" s="4" t="n">
        <v>-8</v>
      </c>
      <c r="X1787" s="4" t="n">
        <v>-219</v>
      </c>
      <c r="AC1787" s="4" t="n">
        <v>-196</v>
      </c>
      <c r="AH1787" s="4" t="n">
        <v>-284</v>
      </c>
      <c r="AM1787" s="4" t="n">
        <v>-240</v>
      </c>
      <c r="AR1787" s="4" t="n">
        <v>137</v>
      </c>
    </row>
    <row r="1788">
      <c r="A1788" t="inlineStr">
        <is>
          <t>Depreciation and impairment</t>
        </is>
      </c>
      <c r="C1788" t="inlineStr">
        <is>
          <t>Million</t>
        </is>
      </c>
      <c r="D1788" t="inlineStr">
        <is>
          <t>QYYY</t>
        </is>
      </c>
      <c r="Z1788" t="n">
        <v>-239</v>
      </c>
      <c r="AA1788" t="n">
        <v>-550</v>
      </c>
      <c r="AB1788" t="n">
        <v>-977</v>
      </c>
      <c r="AE1788" t="n">
        <v>-501</v>
      </c>
      <c r="AF1788" t="n">
        <v>-863</v>
      </c>
    </row>
    <row r="1789">
      <c r="A1789" s="2" t="inlineStr">
        <is>
          <t>Foreign currency translation and other</t>
        </is>
      </c>
      <c r="B1789" s="2" t="n"/>
      <c r="C1789" s="2" t="inlineStr">
        <is>
          <t>Million</t>
        </is>
      </c>
      <c r="D1789" s="2" t="inlineStr">
        <is>
          <t>QYYY</t>
        </is>
      </c>
      <c r="E1789" s="2" t="n"/>
      <c r="F1789" s="2" t="n">
        <v>-152</v>
      </c>
      <c r="G1789" s="2" t="n">
        <v>-173</v>
      </c>
      <c r="H1789" s="2" t="n">
        <v>-218</v>
      </c>
      <c r="I1789" s="2" t="n">
        <v>-318</v>
      </c>
      <c r="J1789" s="2" t="n"/>
      <c r="K1789" s="2" t="n">
        <v>126</v>
      </c>
      <c r="L1789" s="2" t="n">
        <v>132</v>
      </c>
      <c r="M1789" s="2" t="n">
        <v>114</v>
      </c>
      <c r="N1789" s="2" t="n">
        <v>53</v>
      </c>
      <c r="O1789" s="2" t="n"/>
      <c r="P1789" s="2" t="n">
        <v>25</v>
      </c>
      <c r="Q1789" s="2" t="n">
        <v>35</v>
      </c>
      <c r="R1789" s="2" t="n">
        <v>139</v>
      </c>
      <c r="S1789" s="4" t="n">
        <v>180</v>
      </c>
      <c r="T1789" s="2" t="n"/>
      <c r="U1789" s="2" t="n">
        <v>-35</v>
      </c>
      <c r="V1789" s="2" t="n">
        <v>-123</v>
      </c>
      <c r="W1789" s="2" t="n">
        <v>-294</v>
      </c>
      <c r="X1789" s="4" t="n">
        <v>-205</v>
      </c>
      <c r="Y1789" s="2" t="n"/>
      <c r="Z1789" s="2" t="n">
        <v>-17</v>
      </c>
      <c r="AA1789" s="2" t="n">
        <v>-39</v>
      </c>
      <c r="AB1789" s="2" t="n">
        <v>-249</v>
      </c>
      <c r="AC1789" s="4" t="n">
        <v>26</v>
      </c>
      <c r="AD1789" s="2" t="n"/>
      <c r="AE1789" s="2" t="n">
        <v>-658</v>
      </c>
      <c r="AF1789" s="2" t="n">
        <v>-337</v>
      </c>
      <c r="AG1789" s="2" t="n">
        <v>-279</v>
      </c>
      <c r="AH1789" s="4" t="n">
        <v>479</v>
      </c>
      <c r="AI1789" s="2" t="n"/>
      <c r="AJ1789" s="2" t="n">
        <v>-957</v>
      </c>
      <c r="AK1789" s="2" t="n">
        <v>-808</v>
      </c>
      <c r="AL1789" s="2" t="n">
        <v>-1044</v>
      </c>
      <c r="AM1789" s="4" t="n">
        <v>-304</v>
      </c>
      <c r="AN1789" s="2" t="n"/>
      <c r="AO1789" s="2" t="n">
        <v>56</v>
      </c>
      <c r="AP1789" s="2" t="n">
        <v>-485</v>
      </c>
      <c r="AQ1789" s="2" t="n">
        <v>-1194</v>
      </c>
      <c r="AR1789" s="4" t="n">
        <v>-786</v>
      </c>
      <c r="AS1789" s="2" t="n"/>
      <c r="AT1789" s="2" t="n">
        <v>66</v>
      </c>
    </row>
    <row r="1790">
      <c r="A1790" t="inlineStr">
        <is>
          <t>Total change</t>
        </is>
      </c>
      <c r="C1790" t="inlineStr">
        <is>
          <t>Million</t>
        </is>
      </c>
      <c r="D1790" t="inlineStr">
        <is>
          <t>QYYY</t>
        </is>
      </c>
      <c r="F1790" t="n">
        <v>497</v>
      </c>
      <c r="G1790" t="n">
        <v>571</v>
      </c>
      <c r="H1790" t="n">
        <v>1307</v>
      </c>
      <c r="I1790" t="n">
        <v>1167</v>
      </c>
      <c r="K1790" t="n">
        <v>78</v>
      </c>
      <c r="L1790" t="n">
        <v>-92</v>
      </c>
      <c r="M1790" t="n">
        <v>-180</v>
      </c>
      <c r="N1790" t="n">
        <v>-285</v>
      </c>
      <c r="P1790" t="n">
        <v>27</v>
      </c>
      <c r="Q1790" t="n">
        <v>339</v>
      </c>
      <c r="R1790" t="n">
        <v>576</v>
      </c>
      <c r="U1790" t="n">
        <v>-79</v>
      </c>
      <c r="Z1790" t="n">
        <v>890</v>
      </c>
      <c r="AA1790" t="n">
        <v>7028</v>
      </c>
      <c r="AB1790" t="n">
        <v>7281</v>
      </c>
      <c r="AE1790" t="n">
        <v>-509</v>
      </c>
      <c r="AF1790" t="n">
        <v>-303</v>
      </c>
      <c r="AG1790" t="n">
        <v>-86</v>
      </c>
      <c r="AJ1790" t="n">
        <v>-925</v>
      </c>
      <c r="AK1790" t="n">
        <v>-790</v>
      </c>
      <c r="AL1790" t="n">
        <v>-1018</v>
      </c>
      <c r="AO1790" t="n">
        <v>123</v>
      </c>
      <c r="AP1790" t="n">
        <v>63</v>
      </c>
      <c r="AQ1790" t="n">
        <v>-605</v>
      </c>
      <c r="AT1790" t="n">
        <v>333</v>
      </c>
    </row>
    <row r="1791">
      <c r="A1791" t="inlineStr">
        <is>
          <t>Total change-c</t>
        </is>
      </c>
      <c r="F1791">
        <f>SUM(F1778:F1789)</f>
        <v/>
      </c>
      <c r="G1791">
        <f>SUM(G1778:G1789)</f>
        <v/>
      </c>
      <c r="H1791">
        <f>SUM(H1778:H1789)</f>
        <v/>
      </c>
      <c r="I1791">
        <f>SUM(I1778:I1789)</f>
        <v/>
      </c>
      <c r="K1791">
        <f>SUM(K1778:K1789)</f>
        <v/>
      </c>
      <c r="L1791">
        <f>SUM(L1778:L1789)</f>
        <v/>
      </c>
      <c r="M1791">
        <f>SUM(M1778:M1789)</f>
        <v/>
      </c>
      <c r="N1791">
        <f>SUM(N1778:N1789)</f>
        <v/>
      </c>
      <c r="P1791">
        <f>SUM(P1778:P1789)</f>
        <v/>
      </c>
      <c r="Q1791">
        <f>SUM(Q1778:Q1789)</f>
        <v/>
      </c>
      <c r="R1791">
        <f>SUM(R1778:R1789)</f>
        <v/>
      </c>
      <c r="U1791">
        <f>SUM(U1778:U1789)</f>
        <v/>
      </c>
      <c r="Z1791">
        <f>SUM(Z1778:Z1789)</f>
        <v/>
      </c>
      <c r="AA1791">
        <f>SUM(AA1778:AA1789)</f>
        <v/>
      </c>
      <c r="AB1791">
        <f>SUM(AB1778:AB1789)</f>
        <v/>
      </c>
      <c r="AE1791">
        <f>SUM(AE1778:AE1789)</f>
        <v/>
      </c>
      <c r="AF1791">
        <f>SUM(AF1778:AF1789)</f>
        <v/>
      </c>
      <c r="AG1791">
        <f>SUM(AG1778:AG1789)</f>
        <v/>
      </c>
      <c r="AJ1791">
        <f>SUM(AJ1778:AJ1789)</f>
        <v/>
      </c>
      <c r="AK1791">
        <f>SUM(AK1778:AK1789)</f>
        <v/>
      </c>
      <c r="AL1791">
        <f>SUM(AL1778:AL1789)</f>
        <v/>
      </c>
      <c r="AO1791">
        <f>SUM(AO1778:AO1789)</f>
        <v/>
      </c>
      <c r="AP1791">
        <f>SUM(AP1778:AP1789)</f>
        <v/>
      </c>
      <c r="AQ1791">
        <f>SUM(AQ1778:AQ1789)</f>
        <v/>
      </c>
      <c r="AT1791">
        <f>SUM(AT1778:AT1789)</f>
        <v/>
      </c>
    </row>
    <row r="1792">
      <c r="A1792" t="inlineStr">
        <is>
          <t>Sum check</t>
        </is>
      </c>
      <c r="F1792">
        <f>F1790-F1791</f>
        <v/>
      </c>
      <c r="G1792">
        <f>G1790-G1791</f>
        <v/>
      </c>
      <c r="H1792">
        <f>H1790-H1791</f>
        <v/>
      </c>
      <c r="I1792">
        <f>I1790-I1791</f>
        <v/>
      </c>
      <c r="K1792">
        <f>K1790-K1791</f>
        <v/>
      </c>
      <c r="L1792">
        <f>L1790-L1791</f>
        <v/>
      </c>
      <c r="M1792">
        <f>M1790-M1791</f>
        <v/>
      </c>
      <c r="N1792">
        <f>N1790-N1791</f>
        <v/>
      </c>
      <c r="P1792">
        <f>P1790-P1791</f>
        <v/>
      </c>
      <c r="Q1792">
        <f>Q1790-Q1791</f>
        <v/>
      </c>
      <c r="R1792">
        <f>R1790-R1791</f>
        <v/>
      </c>
      <c r="U1792">
        <f>U1790-U1791</f>
        <v/>
      </c>
      <c r="Z1792">
        <f>Z1790-Z1791</f>
        <v/>
      </c>
      <c r="AA1792">
        <f>AA1790-AA1791</f>
        <v/>
      </c>
      <c r="AB1792">
        <f>AB1790-AB1791</f>
        <v/>
      </c>
      <c r="AE1792">
        <f>AE1790-AE1791</f>
        <v/>
      </c>
      <c r="AF1792">
        <f>AF1790-AF1791</f>
        <v/>
      </c>
      <c r="AG1792">
        <f>AG1790-AG1791</f>
        <v/>
      </c>
      <c r="AJ1792">
        <f>AJ1790-AJ1791</f>
        <v/>
      </c>
      <c r="AK1792">
        <f>AK1790-AK1791</f>
        <v/>
      </c>
      <c r="AL1792">
        <f>AL1790-AL1791</f>
        <v/>
      </c>
      <c r="AO1792">
        <f>AO1790-AO1791</f>
        <v/>
      </c>
      <c r="AP1792">
        <f>AP1790-AP1791</f>
        <v/>
      </c>
      <c r="AQ1792">
        <f>AQ1790-AQ1791</f>
        <v/>
      </c>
      <c r="AT1792">
        <f>AT1790-AT1791</f>
        <v/>
      </c>
    </row>
    <row r="1794">
      <c r="A1794" s="2" t="inlineStr">
        <is>
          <t>Total</t>
        </is>
      </c>
      <c r="B1794" s="2" t="n"/>
      <c r="C1794" s="2" t="inlineStr">
        <is>
          <t>Million</t>
        </is>
      </c>
      <c r="D1794" s="2" t="inlineStr">
        <is>
          <t>QQQQ</t>
        </is>
      </c>
      <c r="E1794" s="2" t="n"/>
      <c r="F1794" s="2" t="n">
        <v>3211</v>
      </c>
      <c r="G1794" s="2" t="n">
        <v>3285</v>
      </c>
      <c r="H1794" s="2" t="n">
        <v>4021</v>
      </c>
      <c r="I1794" s="2" t="n">
        <v>3881</v>
      </c>
      <c r="J1794" s="2" t="n"/>
      <c r="K1794" s="2" t="n">
        <v>3959</v>
      </c>
      <c r="L1794" s="2" t="n">
        <v>3789</v>
      </c>
      <c r="M1794" s="2" t="n">
        <v>3701</v>
      </c>
      <c r="N1794" s="2" t="n">
        <v>3596</v>
      </c>
      <c r="O1794" s="2" t="n"/>
      <c r="P1794" s="2" t="n">
        <v>3623</v>
      </c>
      <c r="Q1794" s="2" t="n">
        <v>3935</v>
      </c>
      <c r="R1794" s="2" t="n">
        <v>4172</v>
      </c>
      <c r="S1794" s="4" t="n">
        <v>2733</v>
      </c>
      <c r="T1794" s="2" t="n"/>
      <c r="U1794" s="2" t="n">
        <v>2654</v>
      </c>
      <c r="V1794" s="2" t="n">
        <v>2752</v>
      </c>
      <c r="W1794" s="2" t="n">
        <v>7239</v>
      </c>
      <c r="X1794" s="4" t="n">
        <v>7121</v>
      </c>
      <c r="Y1794" s="2" t="n"/>
      <c r="Z1794" s="2" t="n">
        <v>8011</v>
      </c>
      <c r="AA1794" s="2" t="n">
        <v>14149</v>
      </c>
      <c r="AB1794" s="2" t="n">
        <v>14402</v>
      </c>
      <c r="AC1794" s="4" t="n">
        <v>14168</v>
      </c>
      <c r="AD1794" s="2" t="n"/>
      <c r="AE1794" s="2" t="n">
        <v>13659</v>
      </c>
      <c r="AF1794" s="2" t="n">
        <v>13865</v>
      </c>
      <c r="AG1794" s="2" t="n">
        <v>14082</v>
      </c>
      <c r="AH1794" s="4" t="n">
        <v>14204</v>
      </c>
      <c r="AI1794" s="2" t="n"/>
      <c r="AJ1794" s="2" t="n">
        <v>13279</v>
      </c>
      <c r="AK1794" s="2" t="n">
        <v>13414</v>
      </c>
      <c r="AL1794" s="2" t="n">
        <v>13186</v>
      </c>
      <c r="AM1794" s="4" t="n">
        <v>15653</v>
      </c>
      <c r="AN1794" s="2" t="n"/>
      <c r="AO1794" s="2" t="n">
        <v>15776</v>
      </c>
      <c r="AP1794" s="2" t="n">
        <v>15716</v>
      </c>
      <c r="AQ1794" s="2" t="n">
        <v>15048</v>
      </c>
      <c r="AR1794" s="4" t="n">
        <v>16370</v>
      </c>
      <c r="AS1794" s="2" t="n"/>
      <c r="AT1794" s="2" t="n">
        <v>16703</v>
      </c>
    </row>
    <row r="1795">
      <c r="A1795" t="inlineStr">
        <is>
          <t>Total-c</t>
        </is>
      </c>
      <c r="I1795">
        <f>SUM(I1772,I1762,I1752)</f>
        <v/>
      </c>
      <c r="N1795">
        <f>SUM(N1772,N1762,N1752)</f>
        <v/>
      </c>
      <c r="S1795">
        <f>SUM(S1772,S1762,S1752)</f>
        <v/>
      </c>
      <c r="X1795">
        <f>SUM(X1772,X1762,X1752)</f>
        <v/>
      </c>
      <c r="AC1795">
        <f>SUM(AC1772,AC1762,AC1752)</f>
        <v/>
      </c>
      <c r="AH1795">
        <f>SUM(AH1772,AH1762,AH1752)</f>
        <v/>
      </c>
      <c r="AM1795">
        <f>SUM(AM1772,AM1762,AM1752)</f>
        <v/>
      </c>
      <c r="AR1795">
        <f>SUM(AR1772,AR1762,AR1752)</f>
        <v/>
      </c>
    </row>
    <row r="1796">
      <c r="A1796" t="inlineStr">
        <is>
          <t>Sum check</t>
        </is>
      </c>
      <c r="I1796">
        <f>I1794-I1795</f>
        <v/>
      </c>
      <c r="N1796">
        <f>N1794-N1795</f>
        <v/>
      </c>
      <c r="S1796">
        <f>S1794-S1795</f>
        <v/>
      </c>
      <c r="X1796">
        <f>X1794-X1795</f>
        <v/>
      </c>
      <c r="AC1796">
        <f>AC1794-AC1795</f>
        <v/>
      </c>
      <c r="AH1796">
        <f>AH1794-AH1795</f>
        <v/>
      </c>
      <c r="AM1796">
        <f>AM1794-AM1795</f>
        <v/>
      </c>
      <c r="AR1796">
        <f>AR1794-AR1795</f>
        <v/>
      </c>
    </row>
    <row r="1798">
      <c r="A1798" t="inlineStr">
        <is>
          <t>Total Property, plant and equipment</t>
        </is>
      </c>
    </row>
    <row r="1799">
      <c r="A1799" t="inlineStr">
        <is>
          <t>Balance, beginning of period</t>
        </is>
      </c>
      <c r="C1799" t="inlineStr">
        <is>
          <t>Million</t>
        </is>
      </c>
      <c r="D1799" t="inlineStr">
        <is>
          <t>QQQQ</t>
        </is>
      </c>
      <c r="F1799" t="n">
        <v>34617</v>
      </c>
      <c r="G1799" t="n">
        <v>34617</v>
      </c>
      <c r="H1799" t="n">
        <v>34617</v>
      </c>
      <c r="I1799" t="n">
        <v>34617</v>
      </c>
      <c r="K1799" t="n">
        <v>37273</v>
      </c>
      <c r="L1799" t="n">
        <v>37273</v>
      </c>
      <c r="M1799" t="n">
        <v>37273</v>
      </c>
      <c r="N1799" t="n">
        <v>37273</v>
      </c>
      <c r="P1799" t="n">
        <v>45346</v>
      </c>
      <c r="Q1799" t="n">
        <v>45346</v>
      </c>
      <c r="R1799" t="n">
        <v>45346</v>
      </c>
      <c r="U1799" t="n">
        <v>53005</v>
      </c>
      <c r="V1799" t="n">
        <v>53005</v>
      </c>
      <c r="W1799" t="n">
        <v>53005</v>
      </c>
      <c r="Z1799" t="n">
        <v>67294</v>
      </c>
      <c r="AA1799" t="n">
        <v>67294</v>
      </c>
      <c r="AB1799" t="n">
        <v>67294</v>
      </c>
      <c r="AE1799" t="n">
        <v>89264</v>
      </c>
      <c r="AF1799" t="n">
        <v>89264</v>
      </c>
      <c r="AG1799" t="n">
        <v>89264</v>
      </c>
      <c r="AJ1799" t="n">
        <v>100009</v>
      </c>
      <c r="AK1799" t="n">
        <v>100009</v>
      </c>
      <c r="AL1799" t="n">
        <v>100009</v>
      </c>
      <c r="AO1799" t="n">
        <v>115489</v>
      </c>
      <c r="AP1799" t="n">
        <v>115489</v>
      </c>
      <c r="AQ1799" t="n">
        <v>115489</v>
      </c>
      <c r="AT1799" t="n">
        <v>124268</v>
      </c>
    </row>
    <row r="1800">
      <c r="A1800" t="inlineStr">
        <is>
          <t>Additions</t>
        </is>
      </c>
      <c r="C1800" t="inlineStr">
        <is>
          <t>Million</t>
        </is>
      </c>
      <c r="D1800" t="inlineStr">
        <is>
          <t>QYYY</t>
        </is>
      </c>
      <c r="V1800" t="n">
        <v>820</v>
      </c>
      <c r="W1800" t="n">
        <v>1354</v>
      </c>
      <c r="Z1800" t="n">
        <v>615</v>
      </c>
      <c r="AA1800" t="n">
        <v>1514</v>
      </c>
      <c r="AB1800" t="n">
        <v>2569</v>
      </c>
      <c r="AE1800" t="n">
        <v>1780</v>
      </c>
      <c r="AF1800" t="n">
        <v>2795</v>
      </c>
      <c r="AG1800" t="n">
        <v>3797</v>
      </c>
      <c r="AJ1800" t="n">
        <v>1633</v>
      </c>
      <c r="AK1800" t="n">
        <v>3161</v>
      </c>
      <c r="AL1800" t="n">
        <v>4652</v>
      </c>
      <c r="AO1800" t="n">
        <v>1750</v>
      </c>
      <c r="AP1800" t="n">
        <v>3679</v>
      </c>
      <c r="AQ1800" t="n">
        <v>5940</v>
      </c>
      <c r="AT1800" t="n">
        <v>1805</v>
      </c>
    </row>
    <row r="1801">
      <c r="A1801" t="inlineStr">
        <is>
          <t>Acquisitions and additions</t>
        </is>
      </c>
      <c r="C1801" t="inlineStr">
        <is>
          <t>Million</t>
        </is>
      </c>
      <c r="D1801" t="inlineStr">
        <is>
          <t>QYYY</t>
        </is>
      </c>
      <c r="F1801" t="n">
        <v>1801</v>
      </c>
      <c r="G1801" t="n">
        <v>2515</v>
      </c>
      <c r="H1801" t="n">
        <v>7719</v>
      </c>
      <c r="I1801" t="n">
        <v>6804</v>
      </c>
      <c r="K1801" t="n">
        <v>5183</v>
      </c>
      <c r="L1801" t="n">
        <v>6533</v>
      </c>
      <c r="M1801" t="n">
        <v>8013</v>
      </c>
      <c r="N1801" t="n">
        <v>8753</v>
      </c>
      <c r="P1801" t="n">
        <v>396</v>
      </c>
      <c r="Q1801" t="n">
        <v>1262</v>
      </c>
      <c r="R1801" t="n">
        <v>1870</v>
      </c>
      <c r="U1801" t="n">
        <v>1669</v>
      </c>
    </row>
    <row r="1802">
      <c r="A1802" t="inlineStr">
        <is>
          <t>Acquisitions through business combinations</t>
        </is>
      </c>
      <c r="C1802" t="inlineStr">
        <is>
          <t>Million</t>
        </is>
      </c>
      <c r="D1802" t="inlineStr">
        <is>
          <t>QYYY</t>
        </is>
      </c>
      <c r="V1802" t="n">
        <v>4933</v>
      </c>
      <c r="W1802" t="n">
        <v>9662</v>
      </c>
      <c r="Z1802" t="n">
        <v>2073</v>
      </c>
      <c r="AA1802" t="n">
        <v>8564</v>
      </c>
      <c r="AB1802" t="n">
        <v>10135</v>
      </c>
      <c r="AE1802" t="n">
        <v>686</v>
      </c>
      <c r="AF1802" t="n">
        <v>677</v>
      </c>
      <c r="AG1802" t="n">
        <v>5919</v>
      </c>
      <c r="AJ1802" t="n">
        <v>2553</v>
      </c>
      <c r="AK1802" t="n">
        <v>4324</v>
      </c>
      <c r="AL1802" t="n">
        <v>15156</v>
      </c>
      <c r="AO1802" t="n">
        <v>851</v>
      </c>
      <c r="AP1802" t="n">
        <v>1453</v>
      </c>
      <c r="AQ1802" t="n">
        <v>2548</v>
      </c>
      <c r="AT1802" t="n">
        <v>498</v>
      </c>
    </row>
    <row r="1803">
      <c r="A1803" t="inlineStr">
        <is>
          <t>Increase attributable to adoption of accounting standards</t>
        </is>
      </c>
      <c r="C1803" t="inlineStr">
        <is>
          <t>Million</t>
        </is>
      </c>
      <c r="D1803" t="inlineStr">
        <is>
          <t>QYYY</t>
        </is>
      </c>
      <c r="Z1803" t="n">
        <v>3416</v>
      </c>
      <c r="AA1803" t="n">
        <v>3416</v>
      </c>
      <c r="AB1803" t="n">
        <v>3416</v>
      </c>
    </row>
    <row r="1804">
      <c r="A1804" t="inlineStr">
        <is>
          <t>Dispositions and assets reclassified as held for sale</t>
        </is>
      </c>
      <c r="C1804" t="inlineStr">
        <is>
          <t>Million</t>
        </is>
      </c>
      <c r="D1804" t="inlineStr">
        <is>
          <t>QYYY</t>
        </is>
      </c>
      <c r="F1804" t="n">
        <v>-24</v>
      </c>
      <c r="G1804" t="n">
        <v>-376</v>
      </c>
      <c r="H1804" t="n">
        <v>-459</v>
      </c>
      <c r="I1804" t="n">
        <v>-1097</v>
      </c>
      <c r="L1804" t="n">
        <v>-94</v>
      </c>
      <c r="M1804" t="n">
        <v>-160</v>
      </c>
      <c r="N1804" t="n">
        <v>-155</v>
      </c>
      <c r="P1804" t="n">
        <v>-393</v>
      </c>
      <c r="Q1804" t="n">
        <v>-440</v>
      </c>
      <c r="R1804" t="n">
        <v>-483</v>
      </c>
      <c r="U1804" t="n">
        <v>-110</v>
      </c>
      <c r="V1804" t="n">
        <v>-599</v>
      </c>
      <c r="W1804" t="n">
        <v>-894</v>
      </c>
      <c r="Z1804" t="n">
        <v>-98</v>
      </c>
      <c r="AA1804" t="n">
        <v>-309</v>
      </c>
      <c r="AB1804" t="n">
        <v>-1814</v>
      </c>
      <c r="AE1804" t="n">
        <v>-123</v>
      </c>
      <c r="AF1804" t="n">
        <v>-250</v>
      </c>
      <c r="AG1804" t="n">
        <v>-535</v>
      </c>
      <c r="AJ1804" t="n">
        <v>-4075</v>
      </c>
      <c r="AK1804" t="n">
        <v>-4698</v>
      </c>
      <c r="AL1804" t="n">
        <v>-4816</v>
      </c>
      <c r="AO1804" t="n">
        <v>-287</v>
      </c>
      <c r="AP1804" t="n">
        <v>-456</v>
      </c>
      <c r="AQ1804" t="n">
        <v>-297</v>
      </c>
      <c r="AT1804" t="n">
        <v>-461</v>
      </c>
    </row>
    <row r="1805">
      <c r="A1805" t="inlineStr">
        <is>
          <t>Fair value changes</t>
        </is>
      </c>
      <c r="C1805" t="inlineStr">
        <is>
          <t>Million</t>
        </is>
      </c>
      <c r="D1805" t="inlineStr">
        <is>
          <t>QYYY</t>
        </is>
      </c>
      <c r="I1805" t="n">
        <v>2072</v>
      </c>
      <c r="N1805" t="n">
        <v>787</v>
      </c>
    </row>
    <row r="1806">
      <c r="A1806" t="inlineStr">
        <is>
          <t>Depreciation expense</t>
        </is>
      </c>
      <c r="C1806" t="inlineStr">
        <is>
          <t>Million</t>
        </is>
      </c>
      <c r="D1806" t="inlineStr">
        <is>
          <t>QYYY</t>
        </is>
      </c>
      <c r="F1806" t="n">
        <v>-370</v>
      </c>
      <c r="G1806" t="n">
        <v>-755</v>
      </c>
      <c r="H1806" t="n">
        <v>-1155</v>
      </c>
      <c r="I1806" t="n">
        <v>-1476</v>
      </c>
      <c r="K1806" t="n">
        <v>-421</v>
      </c>
      <c r="L1806" t="n">
        <v>-889</v>
      </c>
      <c r="M1806" t="n">
        <v>-1368</v>
      </c>
      <c r="N1806" t="n">
        <v>-1759</v>
      </c>
      <c r="P1806" t="n">
        <v>-447</v>
      </c>
      <c r="Q1806" t="n">
        <v>-909</v>
      </c>
      <c r="R1806" t="n">
        <v>-1387</v>
      </c>
      <c r="U1806" t="n">
        <v>-526</v>
      </c>
      <c r="V1806" t="n">
        <v>-1056</v>
      </c>
      <c r="W1806" t="n">
        <v>-1707</v>
      </c>
      <c r="AG1806" t="n">
        <v>-3302</v>
      </c>
      <c r="AJ1806" t="n">
        <v>-1190</v>
      </c>
      <c r="AK1806" t="n">
        <v>-2416</v>
      </c>
      <c r="AL1806" t="n">
        <v>-3687</v>
      </c>
      <c r="AO1806" t="n">
        <v>-1383</v>
      </c>
      <c r="AP1806" t="n">
        <v>-2754</v>
      </c>
      <c r="AQ1806" t="n">
        <v>-4122</v>
      </c>
      <c r="AT1806" t="n">
        <v>-1520</v>
      </c>
    </row>
    <row r="1807">
      <c r="A1807" t="inlineStr">
        <is>
          <t>Depreciation and impairment</t>
        </is>
      </c>
      <c r="C1807" t="inlineStr">
        <is>
          <t>Million</t>
        </is>
      </c>
      <c r="D1807" t="inlineStr">
        <is>
          <t>QYYY</t>
        </is>
      </c>
      <c r="Z1807" t="n">
        <v>-828</v>
      </c>
      <c r="AA1807" t="n">
        <v>-1765</v>
      </c>
      <c r="AB1807" t="n">
        <v>-2841</v>
      </c>
      <c r="AE1807" t="n">
        <v>-1334</v>
      </c>
      <c r="AF1807" t="n">
        <v>-2658</v>
      </c>
    </row>
    <row r="1808">
      <c r="A1808" t="inlineStr">
        <is>
          <t>Foreign currency translation and other</t>
        </is>
      </c>
      <c r="C1808" t="inlineStr">
        <is>
          <t>Million</t>
        </is>
      </c>
      <c r="D1808" t="inlineStr">
        <is>
          <t>QYYY</t>
        </is>
      </c>
      <c r="F1808" t="n">
        <v>-1850</v>
      </c>
      <c r="G1808" t="n">
        <v>-1402</v>
      </c>
      <c r="H1808" t="n">
        <v>-3246</v>
      </c>
      <c r="I1808" t="n">
        <v>-3647</v>
      </c>
      <c r="K1808" t="n">
        <v>1526</v>
      </c>
      <c r="L1808" t="n">
        <v>1597</v>
      </c>
      <c r="M1808" t="n">
        <v>1445</v>
      </c>
      <c r="N1808" t="n">
        <v>447</v>
      </c>
      <c r="P1808" t="n">
        <v>751</v>
      </c>
      <c r="Q1808" t="n">
        <v>775</v>
      </c>
      <c r="R1808" t="n">
        <v>1784</v>
      </c>
      <c r="U1808" t="n">
        <v>393</v>
      </c>
      <c r="V1808" t="n">
        <v>-1405</v>
      </c>
      <c r="W1808" t="n">
        <v>-1732</v>
      </c>
      <c r="Z1808" t="n">
        <v>430</v>
      </c>
      <c r="AA1808" t="n">
        <v>413</v>
      </c>
      <c r="AB1808" t="n">
        <v>-1346</v>
      </c>
      <c r="AE1808" t="n">
        <v>-5130</v>
      </c>
      <c r="AF1808" t="n">
        <v>-3761</v>
      </c>
      <c r="AG1808" t="n">
        <v>-5248</v>
      </c>
      <c r="AJ1808" t="n">
        <v>-2256</v>
      </c>
      <c r="AK1808" t="n">
        <v>-2294</v>
      </c>
      <c r="AL1808" t="n">
        <v>-3553</v>
      </c>
      <c r="AO1808" t="n">
        <v>866</v>
      </c>
      <c r="AP1808" t="n">
        <v>-3192</v>
      </c>
      <c r="AQ1808" t="n">
        <v>-8020</v>
      </c>
      <c r="AT1808" t="n">
        <v>800</v>
      </c>
    </row>
    <row r="1809">
      <c r="A1809" t="inlineStr">
        <is>
          <t>Total change</t>
        </is>
      </c>
      <c r="C1809" t="inlineStr">
        <is>
          <t>Million</t>
        </is>
      </c>
      <c r="D1809" t="inlineStr">
        <is>
          <t>QYYY</t>
        </is>
      </c>
      <c r="F1809" t="n">
        <v>-443</v>
      </c>
      <c r="G1809" t="n">
        <v>-18</v>
      </c>
      <c r="H1809" t="n">
        <v>2859</v>
      </c>
      <c r="I1809" t="n">
        <v>2656</v>
      </c>
      <c r="K1809" t="n">
        <v>6288</v>
      </c>
      <c r="L1809" t="n">
        <v>7147</v>
      </c>
      <c r="M1809" t="n">
        <v>7930</v>
      </c>
      <c r="N1809" t="n">
        <v>8073</v>
      </c>
      <c r="P1809" t="n">
        <v>307</v>
      </c>
      <c r="Q1809" t="n">
        <v>688</v>
      </c>
      <c r="R1809" t="n">
        <v>1784</v>
      </c>
      <c r="U1809" t="n">
        <v>1426</v>
      </c>
      <c r="Z1809" t="n">
        <v>5608</v>
      </c>
      <c r="AA1809" t="n">
        <v>11833</v>
      </c>
      <c r="AB1809" t="n">
        <v>10119</v>
      </c>
      <c r="AE1809" t="n">
        <v>-4121</v>
      </c>
      <c r="AF1809" t="n">
        <v>-3197</v>
      </c>
      <c r="AG1809" t="n">
        <v>631</v>
      </c>
      <c r="AJ1809" t="n">
        <v>-3335</v>
      </c>
      <c r="AK1809" t="n">
        <v>-1923</v>
      </c>
      <c r="AL1809" t="n">
        <v>7752</v>
      </c>
      <c r="AO1809" t="n">
        <v>1797</v>
      </c>
      <c r="AP1809" t="n">
        <v>-1270</v>
      </c>
      <c r="AQ1809" t="n">
        <v>-3951</v>
      </c>
      <c r="AT1809" t="n">
        <v>1122</v>
      </c>
    </row>
    <row r="1810">
      <c r="A1810" t="inlineStr">
        <is>
          <t>Total change-c</t>
        </is>
      </c>
      <c r="F1810">
        <f>SUM(F1800:F1808)</f>
        <v/>
      </c>
      <c r="G1810">
        <f>SUM(G1800:G1808)</f>
        <v/>
      </c>
      <c r="H1810">
        <f>SUM(H1800:H1808)</f>
        <v/>
      </c>
      <c r="I1810">
        <f>SUM(I1800:I1808)</f>
        <v/>
      </c>
      <c r="K1810">
        <f>SUM(K1800:K1808)</f>
        <v/>
      </c>
      <c r="L1810">
        <f>SUM(L1800:L1808)</f>
        <v/>
      </c>
      <c r="M1810">
        <f>SUM(M1800:M1808)</f>
        <v/>
      </c>
      <c r="N1810">
        <f>SUM(N1800:N1808)</f>
        <v/>
      </c>
      <c r="P1810">
        <f>SUM(P1800:P1808)</f>
        <v/>
      </c>
      <c r="Q1810">
        <f>SUM(Q1800:Q1808)</f>
        <v/>
      </c>
      <c r="R1810">
        <f>SUM(R1800:R1808)</f>
        <v/>
      </c>
      <c r="U1810">
        <f>SUM(U1800:U1808)</f>
        <v/>
      </c>
      <c r="Z1810">
        <f>SUM(Z1800:Z1808)</f>
        <v/>
      </c>
      <c r="AA1810">
        <f>SUM(AA1800:AA1808)</f>
        <v/>
      </c>
      <c r="AB1810">
        <f>SUM(AB1800:AB1808)</f>
        <v/>
      </c>
      <c r="AE1810">
        <f>SUM(AE1800:AE1808)</f>
        <v/>
      </c>
      <c r="AF1810">
        <f>SUM(AF1800:AF1808)</f>
        <v/>
      </c>
      <c r="AG1810">
        <f>SUM(AG1800:AG1808)</f>
        <v/>
      </c>
      <c r="AJ1810">
        <f>SUM(AJ1800:AJ1808)</f>
        <v/>
      </c>
      <c r="AK1810">
        <f>SUM(AK1800:AK1808)</f>
        <v/>
      </c>
      <c r="AL1810">
        <f>SUM(AL1800:AL1808)</f>
        <v/>
      </c>
      <c r="AO1810">
        <f>SUM(AO1800:AO1808)</f>
        <v/>
      </c>
      <c r="AP1810">
        <f>SUM(AP1800:AP1808)</f>
        <v/>
      </c>
      <c r="AQ1810">
        <f>SUM(AQ1800:AQ1808)</f>
        <v/>
      </c>
      <c r="AT1810">
        <f>SUM(AT1800:AT1808)</f>
        <v/>
      </c>
    </row>
    <row r="1811">
      <c r="A1811" t="inlineStr">
        <is>
          <t>Sum check</t>
        </is>
      </c>
      <c r="F1811">
        <f>F1809-F1810</f>
        <v/>
      </c>
      <c r="G1811">
        <f>G1809-G1810</f>
        <v/>
      </c>
      <c r="H1811">
        <f>H1809-H1810</f>
        <v/>
      </c>
      <c r="I1811">
        <f>I1809-I1810</f>
        <v/>
      </c>
      <c r="K1811">
        <f>K1809-K1810</f>
        <v/>
      </c>
      <c r="L1811">
        <f>L1809-L1810</f>
        <v/>
      </c>
      <c r="M1811">
        <f>M1809-M1810</f>
        <v/>
      </c>
      <c r="N1811">
        <f>N1809-N1810</f>
        <v/>
      </c>
      <c r="P1811">
        <f>P1809-P1810</f>
        <v/>
      </c>
      <c r="Q1811">
        <f>Q1809-Q1810</f>
        <v/>
      </c>
      <c r="R1811">
        <f>R1809-R1810</f>
        <v/>
      </c>
      <c r="U1811">
        <f>U1809-U1810</f>
        <v/>
      </c>
      <c r="Z1811">
        <f>Z1809-Z1810</f>
        <v/>
      </c>
      <c r="AA1811">
        <f>AA1809-AA1810</f>
        <v/>
      </c>
      <c r="AB1811">
        <f>AB1809-AB1810</f>
        <v/>
      </c>
      <c r="AE1811">
        <f>AE1809-AE1810</f>
        <v/>
      </c>
      <c r="AF1811">
        <f>AF1809-AF1810</f>
        <v/>
      </c>
      <c r="AG1811">
        <f>AG1809-AG1810</f>
        <v/>
      </c>
      <c r="AJ1811">
        <f>AJ1809-AJ1810</f>
        <v/>
      </c>
      <c r="AK1811">
        <f>AK1809-AK1810</f>
        <v/>
      </c>
      <c r="AL1811">
        <f>AL1809-AL1810</f>
        <v/>
      </c>
      <c r="AO1811">
        <f>AO1809-AO1810</f>
        <v/>
      </c>
      <c r="AP1811">
        <f>AP1809-AP1810</f>
        <v/>
      </c>
      <c r="AQ1811">
        <f>AQ1809-AQ1810</f>
        <v/>
      </c>
      <c r="AT1811">
        <f>AT1809-AT1810</f>
        <v/>
      </c>
    </row>
    <row r="1813">
      <c r="A1813" t="inlineStr">
        <is>
          <t>Costs</t>
        </is>
      </c>
      <c r="C1813" t="inlineStr">
        <is>
          <t>Million</t>
        </is>
      </c>
      <c r="D1813" t="inlineStr">
        <is>
          <t>QQQQ</t>
        </is>
      </c>
      <c r="I1813" t="n">
        <v>28284</v>
      </c>
      <c r="N1813" t="n">
        <v>37127</v>
      </c>
      <c r="S1813" t="n">
        <v>44148</v>
      </c>
      <c r="X1813" t="n">
        <v>54907</v>
      </c>
      <c r="AC1813" t="n">
        <v>77433</v>
      </c>
      <c r="AH1813" t="n">
        <v>88071</v>
      </c>
      <c r="AM1813" t="n">
        <v>103008</v>
      </c>
      <c r="AR1813" t="n">
        <v>112314</v>
      </c>
    </row>
    <row r="1814">
      <c r="A1814" t="inlineStr">
        <is>
          <t>Accumulated fair value changes</t>
        </is>
      </c>
      <c r="C1814" t="inlineStr">
        <is>
          <t>Million</t>
        </is>
      </c>
      <c r="D1814" t="inlineStr">
        <is>
          <t>QQQQ</t>
        </is>
      </c>
      <c r="I1814" t="n">
        <v>14544</v>
      </c>
      <c r="N1814" t="n">
        <v>15439</v>
      </c>
      <c r="S1814" t="n">
        <v>17119</v>
      </c>
      <c r="X1814" t="n">
        <v>22351</v>
      </c>
      <c r="AC1814" t="n">
        <v>24965</v>
      </c>
      <c r="AH1814" t="n">
        <v>28384</v>
      </c>
      <c r="AM1814" t="n">
        <v>31074</v>
      </c>
      <c r="AR1814" t="n">
        <v>34930</v>
      </c>
    </row>
    <row r="1815">
      <c r="A1815" t="inlineStr">
        <is>
          <t>Accumulated depreciation</t>
        </is>
      </c>
      <c r="C1815" t="inlineStr">
        <is>
          <t>Million</t>
        </is>
      </c>
      <c r="D1815" t="inlineStr">
        <is>
          <t>QQQQ</t>
        </is>
      </c>
      <c r="I1815" t="n">
        <v>-5555</v>
      </c>
      <c r="N1815" t="n">
        <v>-7220</v>
      </c>
      <c r="S1815" t="n">
        <v>-8262</v>
      </c>
      <c r="X1815" t="n">
        <v>-9964</v>
      </c>
      <c r="AC1815" t="n">
        <v>-13134</v>
      </c>
      <c r="AH1815" t="n">
        <v>-16446</v>
      </c>
      <c r="AM1815" t="n">
        <v>-18593</v>
      </c>
      <c r="AR1815" t="n">
        <v>-22976</v>
      </c>
    </row>
    <row r="1816">
      <c r="A1816" t="inlineStr">
        <is>
          <t>Total</t>
        </is>
      </c>
      <c r="C1816" t="inlineStr">
        <is>
          <t>Million</t>
        </is>
      </c>
      <c r="D1816" t="inlineStr">
        <is>
          <t>QQQQ</t>
        </is>
      </c>
      <c r="F1816" t="n">
        <v>34174</v>
      </c>
      <c r="G1816" t="n">
        <v>34599</v>
      </c>
      <c r="H1816" t="n">
        <v>37476</v>
      </c>
      <c r="I1816" t="n">
        <v>37273</v>
      </c>
      <c r="K1816" t="n">
        <v>43561</v>
      </c>
      <c r="L1816" t="n">
        <v>44420</v>
      </c>
      <c r="M1816" t="n">
        <v>45203</v>
      </c>
      <c r="N1816" t="n">
        <v>45346</v>
      </c>
      <c r="P1816" t="n">
        <v>45653</v>
      </c>
      <c r="Q1816" t="n">
        <v>46034</v>
      </c>
      <c r="R1816" t="n">
        <v>47130</v>
      </c>
      <c r="S1816" t="n">
        <v>53005</v>
      </c>
      <c r="U1816" t="n">
        <v>54431</v>
      </c>
      <c r="V1816" t="n">
        <v>55698</v>
      </c>
      <c r="W1816" t="n">
        <v>59688</v>
      </c>
      <c r="X1816" t="n">
        <v>67294</v>
      </c>
      <c r="Z1816" t="n">
        <v>72902</v>
      </c>
      <c r="AA1816" t="n">
        <v>79127</v>
      </c>
      <c r="AB1816" t="n">
        <v>77413</v>
      </c>
      <c r="AC1816" t="n">
        <v>89264</v>
      </c>
      <c r="AE1816" t="n">
        <v>85143</v>
      </c>
      <c r="AF1816" t="n">
        <v>86067</v>
      </c>
      <c r="AG1816" t="n">
        <v>89895</v>
      </c>
      <c r="AH1816" t="n">
        <v>100009</v>
      </c>
      <c r="AJ1816" t="n">
        <v>96674</v>
      </c>
      <c r="AK1816" t="n">
        <v>98086</v>
      </c>
      <c r="AL1816" t="n">
        <v>107761</v>
      </c>
      <c r="AM1816" t="n">
        <v>115489</v>
      </c>
      <c r="AO1816" t="n">
        <v>117286</v>
      </c>
      <c r="AP1816" t="n">
        <v>114219</v>
      </c>
      <c r="AQ1816" t="n">
        <v>111538</v>
      </c>
      <c r="AR1816" t="n">
        <v>124268</v>
      </c>
      <c r="AT1816" t="n">
        <v>125390</v>
      </c>
    </row>
    <row r="1817">
      <c r="A1817" t="inlineStr">
        <is>
          <t>Total-c</t>
        </is>
      </c>
      <c r="I1817">
        <f>SUM(I1813:I1815)</f>
        <v/>
      </c>
      <c r="N1817">
        <f>SUM(N1813:N1815)</f>
        <v/>
      </c>
      <c r="S1817">
        <f>SUM(S1813:S1815)</f>
        <v/>
      </c>
      <c r="X1817">
        <f>SUM(X1813:X1815)</f>
        <v/>
      </c>
      <c r="AC1817">
        <f>SUM(AC1813:AC1815)</f>
        <v/>
      </c>
      <c r="AH1817">
        <f>SUM(AH1813:AH1815)</f>
        <v/>
      </c>
      <c r="AM1817">
        <f>SUM(AM1813:AM1815)</f>
        <v/>
      </c>
      <c r="AR1817">
        <f>SUM(AR1813:AR1815)</f>
        <v/>
      </c>
    </row>
    <row r="1818">
      <c r="A1818" t="inlineStr">
        <is>
          <t>Sum check 1</t>
        </is>
      </c>
      <c r="I1818">
        <f>I1816-I1817</f>
        <v/>
      </c>
      <c r="N1818">
        <f>N1816-N1817</f>
        <v/>
      </c>
      <c r="S1818">
        <f>S1816-S1817</f>
        <v/>
      </c>
      <c r="X1818">
        <f>X1816-X1817</f>
        <v/>
      </c>
      <c r="AC1818">
        <f>AC1816-AC1817</f>
        <v/>
      </c>
      <c r="AH1818">
        <f>AH1816-AH1817</f>
        <v/>
      </c>
      <c r="AM1818">
        <f>AM1816-AM1817</f>
        <v/>
      </c>
      <c r="AR1818">
        <f>AR1816-AR1817</f>
        <v/>
      </c>
    </row>
    <row r="1819">
      <c r="A1819" t="inlineStr">
        <is>
          <t>Sum check 2</t>
        </is>
      </c>
      <c r="F1819">
        <f>F1816-SUM(F1794,F1741,F1687,F1667)</f>
        <v/>
      </c>
      <c r="G1819">
        <f>G1816-SUM(G1794,G1741,G1687,G1667)</f>
        <v/>
      </c>
      <c r="H1819">
        <f>H1816-SUM(H1794,H1741,H1687,H1667)</f>
        <v/>
      </c>
      <c r="I1819">
        <f>I1816-SUM(I1794,I1741,I1687,I1667)</f>
        <v/>
      </c>
      <c r="K1819">
        <f>K1816-SUM(K1794,K1741,K1687,K1667)</f>
        <v/>
      </c>
      <c r="L1819">
        <f>L1816-SUM(L1794,L1741,L1687,L1667)</f>
        <v/>
      </c>
      <c r="M1819">
        <f>M1816-SUM(M1794,M1741,M1687,M1667)</f>
        <v/>
      </c>
      <c r="N1819">
        <f>N1816-SUM(N1794,N1741,N1687,N1667)</f>
        <v/>
      </c>
      <c r="P1819">
        <f>P1816-SUM(P1794,P1741,P1687,P1667)</f>
        <v/>
      </c>
      <c r="Q1819">
        <f>Q1816-SUM(Q1794,Q1741,Q1687,Q1667)</f>
        <v/>
      </c>
      <c r="R1819">
        <f>R1816-SUM(R1794,R1741,R1687,R1667)</f>
        <v/>
      </c>
      <c r="S1819">
        <f>S1816-SUM(S1794,S1741,S1687,S1667)</f>
        <v/>
      </c>
      <c r="U1819">
        <f>U1816-SUM(U1794,U1741,U1687,U1667)</f>
        <v/>
      </c>
      <c r="V1819">
        <f>V1816-SUM(V1794,V1741,V1687,V1667)</f>
        <v/>
      </c>
      <c r="W1819">
        <f>W1816-SUM(W1794,W1741,W1687,W1667)</f>
        <v/>
      </c>
      <c r="X1819">
        <f>X1816-SUM(X1794,X1741,X1687,X1667)</f>
        <v/>
      </c>
      <c r="Z1819">
        <f>Z1816-SUM(Z1794,Z1741,Z1687,Z1667)</f>
        <v/>
      </c>
      <c r="AA1819">
        <f>AA1816-SUM(AA1794,AA1741,AA1687,AA1667)</f>
        <v/>
      </c>
      <c r="AB1819">
        <f>AB1816-SUM(AB1794,AB1741,AB1687,AB1667)</f>
        <v/>
      </c>
      <c r="AC1819">
        <f>AC1816-SUM(AC1794,AC1741,AC1687,AC1667)</f>
        <v/>
      </c>
      <c r="AE1819">
        <f>AE1816-SUM(AE1794,AE1741,AE1687,AE1667)</f>
        <v/>
      </c>
      <c r="AF1819">
        <f>AF1816-SUM(AF1794,AF1741,AF1687,AF1667)</f>
        <v/>
      </c>
      <c r="AG1819">
        <f>AG1816-SUM(AG1794,AG1741,AG1687,AG1667)</f>
        <v/>
      </c>
      <c r="AH1819">
        <f>AH1816-SUM(AH1794,AH1741,AH1687,AH1667)</f>
        <v/>
      </c>
      <c r="AJ1819">
        <f>AJ1816-SUM(AJ1794,AJ1741,AJ1687,AJ1667)</f>
        <v/>
      </c>
      <c r="AK1819">
        <f>AK1816-SUM(AK1794,AK1741,AK1687,AK1667)</f>
        <v/>
      </c>
      <c r="AL1819">
        <f>AL1816-SUM(AL1794,AL1741,AL1687,AL1667)</f>
        <v/>
      </c>
      <c r="AM1819">
        <f>AM1816-SUM(AM1794,AM1741,AM1687,AM1667)</f>
        <v/>
      </c>
      <c r="AO1819">
        <f>AO1816-SUM(AO1794,AO1741,AO1687,AO1667)</f>
        <v/>
      </c>
      <c r="AP1819">
        <f>AP1816-SUM(AP1794,AP1741,AP1687,AP1667)</f>
        <v/>
      </c>
      <c r="AQ1819">
        <f>AQ1816-SUM(AQ1794,AQ1741,AQ1687,AQ1667)</f>
        <v/>
      </c>
      <c r="AR1819">
        <f>AR1816-SUM(AR1794,AR1741,AR1687,AR1667)</f>
        <v/>
      </c>
      <c r="AT1819">
        <f>AT1816-SUM(AT1794,AT1741,AT1687,AT1667)</f>
        <v/>
      </c>
    </row>
    <row r="1820">
      <c r="A1820" t="inlineStr">
        <is>
          <t>Link check</t>
        </is>
      </c>
      <c r="F1820">
        <f>F1816-F1322</f>
        <v/>
      </c>
      <c r="G1820">
        <f>G1816-G1322</f>
        <v/>
      </c>
      <c r="H1820">
        <f>H1816-H1322</f>
        <v/>
      </c>
      <c r="I1820">
        <f>I1816-I1322</f>
        <v/>
      </c>
      <c r="K1820">
        <f>K1816-K1322</f>
        <v/>
      </c>
      <c r="L1820">
        <f>L1816-L1322</f>
        <v/>
      </c>
      <c r="M1820">
        <f>M1816-M1322</f>
        <v/>
      </c>
      <c r="N1820">
        <f>N1816-N1322</f>
        <v/>
      </c>
      <c r="P1820">
        <f>P1816-P1322</f>
        <v/>
      </c>
      <c r="Q1820">
        <f>Q1816-Q1322</f>
        <v/>
      </c>
      <c r="R1820">
        <f>R1816-R1322</f>
        <v/>
      </c>
      <c r="S1820">
        <f>S1816-S1322</f>
        <v/>
      </c>
      <c r="U1820">
        <f>U1816-U1322</f>
        <v/>
      </c>
      <c r="V1820">
        <f>V1816-V1322</f>
        <v/>
      </c>
      <c r="W1820">
        <f>W1816-W1322</f>
        <v/>
      </c>
      <c r="X1820">
        <f>X1816-X1322</f>
        <v/>
      </c>
      <c r="Z1820">
        <f>Z1816-Z1322</f>
        <v/>
      </c>
      <c r="AA1820">
        <f>AA1816-AA1322</f>
        <v/>
      </c>
      <c r="AB1820">
        <f>AB1816-AB1322</f>
        <v/>
      </c>
      <c r="AC1820">
        <f>AC1816-AC1322</f>
        <v/>
      </c>
      <c r="AE1820">
        <f>AE1816-AE1322</f>
        <v/>
      </c>
      <c r="AF1820">
        <f>AF1816-AF1322</f>
        <v/>
      </c>
      <c r="AG1820">
        <f>AG1816-AG1322</f>
        <v/>
      </c>
      <c r="AH1820">
        <f>AH1816-AH1322</f>
        <v/>
      </c>
      <c r="AJ1820">
        <f>AJ1816-AJ1322</f>
        <v/>
      </c>
      <c r="AK1820">
        <f>AK1816-AK1322</f>
        <v/>
      </c>
      <c r="AL1820">
        <f>AL1816-AL1322</f>
        <v/>
      </c>
      <c r="AM1820">
        <f>AM1816-AM1322</f>
        <v/>
      </c>
      <c r="AO1820">
        <f>AO1816-AO1322</f>
        <v/>
      </c>
      <c r="AP1820">
        <f>AP1816-AP1322</f>
        <v/>
      </c>
      <c r="AQ1820">
        <f>AQ1816-AQ1322</f>
        <v/>
      </c>
      <c r="AR1820">
        <f>AR1816-AR1322</f>
        <v/>
      </c>
      <c r="AT1820">
        <f>AT1816-AT1322</f>
        <v/>
      </c>
    </row>
    <row r="1822">
      <c r="A1822" t="inlineStr">
        <is>
          <t>Infrastructure</t>
        </is>
      </c>
    </row>
    <row r="1823">
      <c r="A1823" t="inlineStr">
        <is>
          <t>Sustainable resources and other</t>
        </is>
      </c>
    </row>
    <row r="1824">
      <c r="A1824" t="inlineStr">
        <is>
          <t>Cost, beginning of year</t>
        </is>
      </c>
      <c r="C1824" t="inlineStr">
        <is>
          <t>Million</t>
        </is>
      </c>
      <c r="D1824" t="inlineStr">
        <is>
          <t>QQQQ</t>
        </is>
      </c>
      <c r="I1824" s="4" t="n">
        <v>480</v>
      </c>
      <c r="N1824" s="4" t="n">
        <v>340</v>
      </c>
      <c r="S1824" s="4" t="n">
        <v>408</v>
      </c>
      <c r="X1824" s="4" t="n">
        <v>495</v>
      </c>
      <c r="AC1824" s="4" t="n">
        <v>429</v>
      </c>
      <c r="AH1824" s="4" t="n">
        <v>389</v>
      </c>
      <c r="AM1824" s="4" t="n">
        <v>294</v>
      </c>
      <c r="AR1824" s="4" t="n">
        <v>2</v>
      </c>
    </row>
    <row r="1825">
      <c r="A1825" t="inlineStr">
        <is>
          <t>Additions, net of disposals and assets reclassified as held for sale</t>
        </is>
      </c>
      <c r="C1825" t="inlineStr">
        <is>
          <t>Million</t>
        </is>
      </c>
      <c r="D1825" t="inlineStr">
        <is>
          <t>QQQA</t>
        </is>
      </c>
      <c r="I1825" s="4" t="n">
        <v>4</v>
      </c>
      <c r="N1825" s="4" t="n">
        <v>5</v>
      </c>
      <c r="S1825" s="4" t="n">
        <v>93</v>
      </c>
      <c r="X1825" s="4" t="n">
        <v>-2</v>
      </c>
      <c r="AC1825" s="4" t="n">
        <v>-25</v>
      </c>
      <c r="AH1825" s="4" t="n">
        <v>-16</v>
      </c>
      <c r="AM1825" s="4" t="n">
        <v>-294</v>
      </c>
    </row>
    <row r="1826">
      <c r="A1826" t="inlineStr">
        <is>
          <t>Foreign currency translation</t>
        </is>
      </c>
      <c r="C1826" t="inlineStr">
        <is>
          <t>Million</t>
        </is>
      </c>
      <c r="D1826" t="inlineStr">
        <is>
          <t>QQQA</t>
        </is>
      </c>
      <c r="I1826" s="4" t="n">
        <v>-144</v>
      </c>
      <c r="N1826" s="4" t="n">
        <v>63</v>
      </c>
      <c r="S1826" s="4" t="n">
        <v>-6</v>
      </c>
      <c r="X1826" s="4" t="n">
        <v>-64</v>
      </c>
      <c r="AC1826" s="4" t="n">
        <v>-15</v>
      </c>
      <c r="AH1826" s="4" t="n">
        <v>-79</v>
      </c>
      <c r="AM1826" s="4" t="n">
        <v>2</v>
      </c>
      <c r="AR1826" s="4" t="n">
        <v>-2</v>
      </c>
    </row>
    <row r="1827">
      <c r="A1827" t="inlineStr">
        <is>
          <t>Cost, end of year</t>
        </is>
      </c>
      <c r="C1827" t="inlineStr">
        <is>
          <t>Million</t>
        </is>
      </c>
      <c r="D1827" t="inlineStr">
        <is>
          <t>QQQQ</t>
        </is>
      </c>
      <c r="I1827" s="4" t="n">
        <v>340</v>
      </c>
      <c r="N1827" s="4" t="n">
        <v>408</v>
      </c>
      <c r="S1827" s="4" t="n">
        <v>495</v>
      </c>
      <c r="X1827" s="4" t="n">
        <v>429</v>
      </c>
      <c r="AC1827" s="4" t="n">
        <v>389</v>
      </c>
      <c r="AH1827" s="4" t="n">
        <v>294</v>
      </c>
      <c r="AM1827" s="4" t="n">
        <v>2</v>
      </c>
    </row>
    <row r="1828">
      <c r="A1828" t="inlineStr">
        <is>
          <t>Cost, end of year-c</t>
        </is>
      </c>
      <c r="I1828">
        <f>SUM(I1824:I1826)</f>
        <v/>
      </c>
      <c r="N1828">
        <f>SUM(N1824:N1826)</f>
        <v/>
      </c>
      <c r="S1828">
        <f>SUM(S1824:S1826)</f>
        <v/>
      </c>
      <c r="X1828">
        <f>SUM(X1824:X1826)</f>
        <v/>
      </c>
      <c r="AC1828">
        <f>SUM(AC1824:AC1826)</f>
        <v/>
      </c>
      <c r="AH1828">
        <f>SUM(AH1824:AH1826)</f>
        <v/>
      </c>
      <c r="AM1828">
        <f>SUM(AM1824:AM1826)</f>
        <v/>
      </c>
    </row>
    <row r="1829">
      <c r="A1829" t="inlineStr">
        <is>
          <t>Sum check</t>
        </is>
      </c>
      <c r="I1829">
        <f>I1827-I1828</f>
        <v/>
      </c>
      <c r="N1829">
        <f>N1827-N1828</f>
        <v/>
      </c>
      <c r="S1829">
        <f>S1827-S1828</f>
        <v/>
      </c>
      <c r="X1829">
        <f>X1827-X1828</f>
        <v/>
      </c>
      <c r="AC1829">
        <f>AC1827-AC1828</f>
        <v/>
      </c>
      <c r="AH1829">
        <f>AH1827-AH1828</f>
        <v/>
      </c>
      <c r="AM1829">
        <f>AM1827-AM1828</f>
        <v/>
      </c>
    </row>
    <row r="1831">
      <c r="A1831" t="inlineStr">
        <is>
          <t>Accumulated fair value changes, beginning of year</t>
        </is>
      </c>
      <c r="C1831" t="inlineStr">
        <is>
          <t>Million</t>
        </is>
      </c>
      <c r="D1831" t="inlineStr">
        <is>
          <t>QQQQ</t>
        </is>
      </c>
      <c r="I1831" s="4" t="n">
        <v>519</v>
      </c>
      <c r="N1831" s="4" t="n">
        <v>385</v>
      </c>
      <c r="S1831" s="4" t="n">
        <v>513</v>
      </c>
      <c r="X1831" s="4" t="n">
        <v>514</v>
      </c>
      <c r="AC1831" s="4" t="n">
        <v>447</v>
      </c>
      <c r="AH1831" s="4" t="n">
        <v>416</v>
      </c>
      <c r="AM1831" s="4" t="n">
        <v>324</v>
      </c>
      <c r="AR1831" s="4" t="n">
        <v>-2</v>
      </c>
    </row>
    <row r="1832">
      <c r="A1832" t="inlineStr">
        <is>
          <t>Disposition and assets reclassified as held for sale</t>
        </is>
      </c>
      <c r="C1832" t="inlineStr">
        <is>
          <t>Million</t>
        </is>
      </c>
      <c r="D1832" t="inlineStr">
        <is>
          <t>QQQA</t>
        </is>
      </c>
      <c r="AC1832" s="4" t="n">
        <v>-37</v>
      </c>
      <c r="AM1832" s="4" t="n">
        <v>-244</v>
      </c>
    </row>
    <row r="1833">
      <c r="A1833" t="inlineStr">
        <is>
          <t>Fair value changes</t>
        </is>
      </c>
      <c r="C1833" t="inlineStr">
        <is>
          <t>Million</t>
        </is>
      </c>
      <c r="D1833" t="inlineStr">
        <is>
          <t>QQQA</t>
        </is>
      </c>
      <c r="I1833" s="4" t="n">
        <v>20</v>
      </c>
      <c r="N1833" s="4" t="n">
        <v>56</v>
      </c>
      <c r="S1833" s="4" t="n">
        <v>13</v>
      </c>
      <c r="X1833" s="4" t="n">
        <v>12</v>
      </c>
      <c r="AC1833" s="4" t="n">
        <v>6</v>
      </c>
      <c r="AH1833" s="4" t="n">
        <v>6</v>
      </c>
      <c r="AM1833" s="4" t="n">
        <v>-80</v>
      </c>
    </row>
    <row r="1834">
      <c r="A1834" t="inlineStr">
        <is>
          <t>Foreign currency translation</t>
        </is>
      </c>
      <c r="C1834" t="inlineStr">
        <is>
          <t>Million</t>
        </is>
      </c>
      <c r="D1834" t="inlineStr">
        <is>
          <t>QQQA</t>
        </is>
      </c>
      <c r="I1834" s="4" t="n">
        <v>-154</v>
      </c>
      <c r="N1834" s="4" t="n">
        <v>72</v>
      </c>
      <c r="S1834" s="4" t="n">
        <v>-12</v>
      </c>
      <c r="X1834" s="4" t="n">
        <v>-79</v>
      </c>
      <c r="AH1834" s="4" t="n">
        <v>-98</v>
      </c>
      <c r="AM1834" s="4" t="n">
        <v>-2</v>
      </c>
      <c r="AR1834" s="4" t="n">
        <v>2</v>
      </c>
    </row>
    <row r="1835">
      <c r="A1835" t="inlineStr">
        <is>
          <t>Accumulated fair value, changes end of year</t>
        </is>
      </c>
      <c r="C1835" t="inlineStr">
        <is>
          <t>Million</t>
        </is>
      </c>
      <c r="D1835" t="inlineStr">
        <is>
          <t>QQQQ</t>
        </is>
      </c>
      <c r="I1835" s="4" t="n">
        <v>385</v>
      </c>
      <c r="N1835" s="4" t="n">
        <v>513</v>
      </c>
      <c r="S1835" s="4" t="n">
        <v>514</v>
      </c>
      <c r="X1835" s="4" t="n">
        <v>447</v>
      </c>
      <c r="AC1835" s="4" t="n">
        <v>416</v>
      </c>
      <c r="AH1835" s="4" t="n">
        <v>324</v>
      </c>
      <c r="AM1835" s="4" t="n">
        <v>-2</v>
      </c>
    </row>
    <row r="1836">
      <c r="A1836" t="inlineStr">
        <is>
          <t>Accumulated fair value, changes end of year-c</t>
        </is>
      </c>
      <c r="I1836">
        <f>SUM(I1831:I1834)</f>
        <v/>
      </c>
      <c r="N1836">
        <f>SUM(N1831:N1834)</f>
        <v/>
      </c>
      <c r="S1836">
        <f>SUM(S1831:S1834)</f>
        <v/>
      </c>
      <c r="X1836">
        <f>SUM(X1831:X1834)</f>
        <v/>
      </c>
      <c r="AC1836">
        <f>SUM(AC1831:AC1834)</f>
        <v/>
      </c>
      <c r="AH1836">
        <f>SUM(AH1831:AH1834)</f>
        <v/>
      </c>
      <c r="AM1836">
        <f>SUM(AM1831:AM1834)</f>
        <v/>
      </c>
    </row>
    <row r="1837">
      <c r="A1837" t="inlineStr">
        <is>
          <t>Sum check</t>
        </is>
      </c>
      <c r="I1837">
        <f>I1835-I1836</f>
        <v/>
      </c>
      <c r="N1837">
        <f>N1835-N1836</f>
        <v/>
      </c>
      <c r="S1837">
        <f>S1835-S1836</f>
        <v/>
      </c>
      <c r="X1837">
        <f>X1835-X1836</f>
        <v/>
      </c>
      <c r="AC1837">
        <f>AC1835-AC1836</f>
        <v/>
      </c>
      <c r="AH1837">
        <f>AH1835-AH1836</f>
        <v/>
      </c>
      <c r="AM1837">
        <f>AM1835-AM1836</f>
        <v/>
      </c>
    </row>
    <row r="1839">
      <c r="A1839" t="inlineStr">
        <is>
          <t>Accumulated depreciation, beginning of year</t>
        </is>
      </c>
      <c r="C1839" t="inlineStr">
        <is>
          <t>Million</t>
        </is>
      </c>
      <c r="D1839" t="inlineStr">
        <is>
          <t>QQQQ</t>
        </is>
      </c>
      <c r="I1839" s="4" t="n">
        <v>-22</v>
      </c>
      <c r="N1839" s="4" t="n">
        <v>-19</v>
      </c>
      <c r="S1839" s="4" t="n">
        <v>-31</v>
      </c>
      <c r="X1839" s="4" t="n">
        <v>-43</v>
      </c>
      <c r="AC1839" s="4" t="n">
        <v>-40</v>
      </c>
      <c r="AH1839" s="4" t="n">
        <v>-41</v>
      </c>
      <c r="AM1839" s="4" t="n">
        <v>-35</v>
      </c>
    </row>
    <row r="1840">
      <c r="A1840" t="inlineStr">
        <is>
          <t>Depreciation expenses</t>
        </is>
      </c>
      <c r="C1840" t="inlineStr">
        <is>
          <t>Million</t>
        </is>
      </c>
      <c r="D1840" t="inlineStr">
        <is>
          <t>QQQA</t>
        </is>
      </c>
      <c r="I1840" s="4" t="n">
        <v>-8</v>
      </c>
      <c r="N1840" s="4" t="n">
        <v>-19</v>
      </c>
      <c r="S1840" s="4" t="n">
        <v>-10</v>
      </c>
      <c r="X1840" s="4" t="n">
        <v>-8</v>
      </c>
      <c r="AC1840" s="4" t="n">
        <v>-10</v>
      </c>
      <c r="AH1840" s="4" t="n">
        <v>-10</v>
      </c>
      <c r="AM1840" s="4" t="n">
        <v>-4</v>
      </c>
    </row>
    <row r="1841">
      <c r="A1841" t="inlineStr">
        <is>
          <t>Dispositions and assets reclassified as held for sale</t>
        </is>
      </c>
      <c r="C1841" t="inlineStr">
        <is>
          <t>Million</t>
        </is>
      </c>
      <c r="D1841" t="inlineStr">
        <is>
          <t>QQQA</t>
        </is>
      </c>
      <c r="I1841" s="4" t="n">
        <v>2</v>
      </c>
      <c r="N1841" s="4" t="n">
        <v>1</v>
      </c>
      <c r="S1841" s="4" t="n">
        <v>3</v>
      </c>
      <c r="X1841" s="4" t="n">
        <v>4</v>
      </c>
      <c r="AC1841" s="4" t="n">
        <v>7</v>
      </c>
      <c r="AH1841" s="4" t="n">
        <v>7</v>
      </c>
      <c r="AM1841" s="4" t="n">
        <v>38</v>
      </c>
    </row>
    <row r="1842">
      <c r="A1842" t="inlineStr">
        <is>
          <t>Foreign currency translation</t>
        </is>
      </c>
      <c r="C1842" t="inlineStr">
        <is>
          <t>Million</t>
        </is>
      </c>
      <c r="D1842" t="inlineStr">
        <is>
          <t>QQQA</t>
        </is>
      </c>
      <c r="I1842" s="4" t="n">
        <v>9</v>
      </c>
      <c r="N1842" s="4" t="n">
        <v>6</v>
      </c>
      <c r="S1842" s="4" t="n">
        <v>-5</v>
      </c>
      <c r="X1842" s="4" t="n">
        <v>7</v>
      </c>
      <c r="AC1842" s="4" t="n">
        <v>2</v>
      </c>
      <c r="AH1842" s="4" t="n">
        <v>9</v>
      </c>
      <c r="AM1842" s="4" t="n">
        <v>1</v>
      </c>
    </row>
    <row r="1843">
      <c r="A1843" t="inlineStr">
        <is>
          <t>Accumulated depreciation, end of year</t>
        </is>
      </c>
      <c r="C1843" t="inlineStr">
        <is>
          <t>Million</t>
        </is>
      </c>
      <c r="D1843" t="inlineStr">
        <is>
          <t>QQQQ</t>
        </is>
      </c>
      <c r="I1843" s="4" t="n">
        <v>-19</v>
      </c>
      <c r="N1843" s="4" t="n">
        <v>-31</v>
      </c>
      <c r="S1843" s="4" t="n">
        <v>-43</v>
      </c>
      <c r="X1843" s="4" t="n">
        <v>-40</v>
      </c>
      <c r="AC1843" s="4" t="n">
        <v>-41</v>
      </c>
      <c r="AH1843" s="4" t="n">
        <v>-35</v>
      </c>
      <c r="AM1843" t="n">
        <v>0</v>
      </c>
    </row>
    <row r="1844">
      <c r="A1844" t="inlineStr">
        <is>
          <t>Accumulated depreciation, end of year-c</t>
        </is>
      </c>
      <c r="I1844">
        <f>SUM(I1839:I1842)</f>
        <v/>
      </c>
      <c r="N1844">
        <f>SUM(N1839:N1842)</f>
        <v/>
      </c>
      <c r="S1844">
        <f>SUM(S1839:S1842)</f>
        <v/>
      </c>
      <c r="X1844">
        <f>SUM(X1839:X1842)</f>
        <v/>
      </c>
      <c r="AC1844">
        <f>SUM(AC1839:AC1842)</f>
        <v/>
      </c>
      <c r="AH1844">
        <f>SUM(AH1839:AH1842)</f>
        <v/>
      </c>
      <c r="AM1844">
        <f>SUM(AM1839:AM1842)</f>
        <v/>
      </c>
    </row>
    <row r="1845">
      <c r="A1845" t="inlineStr">
        <is>
          <t>Sum check</t>
        </is>
      </c>
      <c r="I1845">
        <f>I1843-I1844</f>
        <v/>
      </c>
      <c r="N1845">
        <f>N1843-N1844</f>
        <v/>
      </c>
      <c r="S1845">
        <f>S1843-S1844</f>
        <v/>
      </c>
      <c r="X1845">
        <f>X1843-X1844</f>
        <v/>
      </c>
      <c r="AC1845">
        <f>AC1843-AC1844</f>
        <v/>
      </c>
      <c r="AH1845">
        <f>AH1843-AH1844</f>
        <v/>
      </c>
      <c r="AM1845">
        <f>AM1843-AM1844</f>
        <v/>
      </c>
    </row>
    <row r="1847">
      <c r="A1847" t="inlineStr">
        <is>
          <t>Balance, end of year</t>
        </is>
      </c>
      <c r="C1847" t="inlineStr">
        <is>
          <t>Million</t>
        </is>
      </c>
      <c r="D1847" t="inlineStr">
        <is>
          <t>QQQQ</t>
        </is>
      </c>
      <c r="I1847" s="4" t="n">
        <v>706</v>
      </c>
      <c r="N1847" s="4" t="n">
        <v>890</v>
      </c>
      <c r="S1847" s="4" t="n">
        <v>966</v>
      </c>
      <c r="X1847" s="4" t="n">
        <v>836</v>
      </c>
      <c r="AC1847" s="4" t="n">
        <v>764</v>
      </c>
      <c r="AH1847" s="4" t="n">
        <v>583</v>
      </c>
      <c r="AM1847" t="n">
        <v>0</v>
      </c>
    </row>
    <row r="1848">
      <c r="A1848" t="inlineStr">
        <is>
          <t>Balance, end of year-c</t>
        </is>
      </c>
      <c r="I1848">
        <f>SUM(I1843,I1835,I1827)</f>
        <v/>
      </c>
      <c r="N1848">
        <f>SUM(N1843,N1835,N1827)</f>
        <v/>
      </c>
      <c r="S1848">
        <f>SUM(S1843,S1835,S1827)</f>
        <v/>
      </c>
      <c r="X1848">
        <f>SUM(X1843,X1835,X1827)</f>
        <v/>
      </c>
      <c r="AC1848">
        <f>SUM(AC1843,AC1835,AC1827)</f>
        <v/>
      </c>
      <c r="AH1848">
        <f>SUM(AH1843,AH1835,AH1827)</f>
        <v/>
      </c>
      <c r="AM1848">
        <f>SUM(AM1843,AM1835,AM1827)</f>
        <v/>
      </c>
    </row>
    <row r="1849">
      <c r="A1849" t="inlineStr">
        <is>
          <t>Sum check</t>
        </is>
      </c>
      <c r="I1849">
        <f>I1847-I1848</f>
        <v/>
      </c>
      <c r="N1849">
        <f>N1847-N1848</f>
        <v/>
      </c>
      <c r="S1849">
        <f>S1847-S1848</f>
        <v/>
      </c>
      <c r="X1849">
        <f>X1847-X1848</f>
        <v/>
      </c>
      <c r="AC1849">
        <f>AC1847-AC1848</f>
        <v/>
      </c>
      <c r="AH1849">
        <f>AH1847-AH1848</f>
        <v/>
      </c>
      <c r="AM1849">
        <f>AM1847-AM1848</f>
        <v/>
      </c>
    </row>
    <row r="1851">
      <c r="A1851" t="inlineStr">
        <is>
          <t>Data</t>
        </is>
      </c>
    </row>
    <row r="1852">
      <c r="A1852" t="inlineStr">
        <is>
          <t>Cost, beginning of year</t>
        </is>
      </c>
      <c r="C1852" t="inlineStr">
        <is>
          <t>Million</t>
        </is>
      </c>
      <c r="D1852" t="inlineStr">
        <is>
          <t>QQQQ</t>
        </is>
      </c>
      <c r="AC1852" s="4" t="n">
        <v>444</v>
      </c>
      <c r="AH1852" s="4" t="n">
        <v>1131</v>
      </c>
      <c r="AM1852" s="4" t="n">
        <v>8593</v>
      </c>
      <c r="AR1852" s="4" t="n">
        <v>8324</v>
      </c>
    </row>
    <row r="1853">
      <c r="A1853" t="inlineStr">
        <is>
          <t>Changes in basis of accounting</t>
        </is>
      </c>
      <c r="C1853" t="inlineStr">
        <is>
          <t>Million</t>
        </is>
      </c>
      <c r="D1853" t="inlineStr">
        <is>
          <t>QQQA</t>
        </is>
      </c>
      <c r="AC1853" s="4" t="n">
        <v>633</v>
      </c>
    </row>
    <row r="1854">
      <c r="A1854" t="inlineStr">
        <is>
          <t>Additions, net of disposals and assets reclassified as held for sale</t>
        </is>
      </c>
      <c r="C1854" t="inlineStr">
        <is>
          <t>Million</t>
        </is>
      </c>
      <c r="D1854" t="inlineStr">
        <is>
          <t>QQQA</t>
        </is>
      </c>
      <c r="X1854" s="4" t="n">
        <v>4</v>
      </c>
      <c r="AC1854" s="4" t="n">
        <v>-44</v>
      </c>
      <c r="AH1854" s="4" t="n">
        <v>51</v>
      </c>
      <c r="AM1854" s="4" t="n">
        <v>-103</v>
      </c>
      <c r="AR1854" s="4" t="n">
        <v>561</v>
      </c>
    </row>
    <row r="1855">
      <c r="A1855" t="inlineStr">
        <is>
          <t>Acquisitions through business combinations</t>
        </is>
      </c>
      <c r="C1855" t="inlineStr">
        <is>
          <t>Million</t>
        </is>
      </c>
      <c r="D1855" t="inlineStr">
        <is>
          <t>QQQA</t>
        </is>
      </c>
      <c r="X1855" s="4" t="n">
        <v>440</v>
      </c>
      <c r="AC1855" s="4" t="n">
        <v>94</v>
      </c>
      <c r="AH1855" s="4" t="n">
        <v>7334</v>
      </c>
      <c r="AR1855" s="4" t="n">
        <v>53</v>
      </c>
    </row>
    <row r="1856">
      <c r="A1856" t="inlineStr">
        <is>
          <t>Foreign currency translation</t>
        </is>
      </c>
      <c r="C1856" t="inlineStr">
        <is>
          <t>Million</t>
        </is>
      </c>
      <c r="D1856" t="inlineStr">
        <is>
          <t>QQQA</t>
        </is>
      </c>
      <c r="AC1856" s="4" t="n">
        <v>4</v>
      </c>
      <c r="AH1856" s="4" t="n">
        <v>77</v>
      </c>
      <c r="AM1856" s="4" t="n">
        <v>-166</v>
      </c>
      <c r="AR1856" s="4" t="n">
        <v>-754</v>
      </c>
    </row>
    <row r="1857">
      <c r="A1857" t="inlineStr">
        <is>
          <t>Cost end of year</t>
        </is>
      </c>
      <c r="C1857" t="inlineStr">
        <is>
          <t>Million</t>
        </is>
      </c>
      <c r="D1857" t="inlineStr">
        <is>
          <t>QQQQ</t>
        </is>
      </c>
      <c r="X1857" s="4" t="n">
        <v>444</v>
      </c>
      <c r="AC1857" s="4" t="n">
        <v>1131</v>
      </c>
      <c r="AH1857" s="4" t="n">
        <v>8593</v>
      </c>
      <c r="AM1857" s="4" t="n">
        <v>8324</v>
      </c>
      <c r="AR1857" s="4" t="n">
        <v>8184</v>
      </c>
    </row>
    <row r="1858">
      <c r="A1858" t="inlineStr">
        <is>
          <t>Cost end of year-c</t>
        </is>
      </c>
      <c r="X1858">
        <f>SUM(X1852:X1856)</f>
        <v/>
      </c>
      <c r="AC1858">
        <f>SUM(AC1852:AC1856)</f>
        <v/>
      </c>
      <c r="AH1858">
        <f>SUM(AH1852:AH1856)</f>
        <v/>
      </c>
      <c r="AM1858">
        <f>SUM(AM1852:AM1856)</f>
        <v/>
      </c>
      <c r="AR1858">
        <f>SUM(AR1852:AR1856)</f>
        <v/>
      </c>
    </row>
    <row r="1859">
      <c r="A1859" t="inlineStr">
        <is>
          <t>Sum check</t>
        </is>
      </c>
      <c r="X1859">
        <f>X1857-X1858</f>
        <v/>
      </c>
      <c r="AC1859">
        <f>AC1857-AC1858</f>
        <v/>
      </c>
      <c r="AH1859">
        <f>AH1857-AH1858</f>
        <v/>
      </c>
      <c r="AM1859">
        <f>AM1857-AM1858</f>
        <v/>
      </c>
      <c r="AR1859">
        <f>AR1857-AR1858</f>
        <v/>
      </c>
    </row>
    <row r="1861">
      <c r="A1861" t="inlineStr">
        <is>
          <t>Accumulated depreciation, beginning of year</t>
        </is>
      </c>
      <c r="C1861" t="inlineStr">
        <is>
          <t>Million</t>
        </is>
      </c>
      <c r="D1861" t="inlineStr">
        <is>
          <t>QQQQ</t>
        </is>
      </c>
      <c r="AH1861" s="4" t="n">
        <v>-88</v>
      </c>
      <c r="AM1861" s="4" t="n">
        <v>-263</v>
      </c>
      <c r="AR1861" s="4" t="n">
        <v>-629</v>
      </c>
    </row>
    <row r="1862">
      <c r="A1862" t="inlineStr">
        <is>
          <t>Depreciation expenses</t>
        </is>
      </c>
      <c r="C1862" t="inlineStr">
        <is>
          <t>Million</t>
        </is>
      </c>
      <c r="D1862" t="inlineStr">
        <is>
          <t>QQQA</t>
        </is>
      </c>
      <c r="AC1862" s="4" t="n">
        <v>-87</v>
      </c>
      <c r="AH1862" s="4" t="n">
        <v>-189</v>
      </c>
      <c r="AM1862" s="4" t="n">
        <v>-419</v>
      </c>
      <c r="AR1862" s="4" t="n">
        <v>-384</v>
      </c>
    </row>
    <row r="1863">
      <c r="A1863" t="inlineStr">
        <is>
          <t>Dispositions and assets reclassified as held for sale</t>
        </is>
      </c>
      <c r="C1863" t="inlineStr">
        <is>
          <t>Million</t>
        </is>
      </c>
      <c r="D1863" t="inlineStr">
        <is>
          <t>QQQA</t>
        </is>
      </c>
      <c r="AH1863" s="4" t="n">
        <v>17</v>
      </c>
      <c r="AM1863" s="4" t="n">
        <v>45</v>
      </c>
      <c r="AR1863" s="4" t="n">
        <v>41</v>
      </c>
    </row>
    <row r="1864">
      <c r="A1864" t="inlineStr">
        <is>
          <t>Foreign currency translation</t>
        </is>
      </c>
      <c r="C1864" t="inlineStr">
        <is>
          <t>Million</t>
        </is>
      </c>
      <c r="D1864" t="inlineStr">
        <is>
          <t>QQQA</t>
        </is>
      </c>
      <c r="AC1864" s="4" t="n">
        <v>-1</v>
      </c>
      <c r="AH1864" s="4" t="n">
        <v>-3</v>
      </c>
      <c r="AM1864" s="4" t="n">
        <v>8</v>
      </c>
      <c r="AR1864" s="4" t="n">
        <v>52</v>
      </c>
    </row>
    <row r="1865">
      <c r="A1865" t="inlineStr">
        <is>
          <t>Accumulated depreciation end of year</t>
        </is>
      </c>
      <c r="C1865" t="inlineStr">
        <is>
          <t>Million</t>
        </is>
      </c>
      <c r="D1865" t="inlineStr">
        <is>
          <t>QQQQ</t>
        </is>
      </c>
      <c r="AC1865" s="4" t="n">
        <v>-88</v>
      </c>
      <c r="AH1865" s="4" t="n">
        <v>-263</v>
      </c>
      <c r="AM1865" s="4" t="n">
        <v>-629</v>
      </c>
      <c r="AR1865" s="4" t="n">
        <v>-920</v>
      </c>
    </row>
    <row r="1866">
      <c r="A1866" t="inlineStr">
        <is>
          <t>Accumulated depreciation end of year-c</t>
        </is>
      </c>
      <c r="AC1866">
        <f>SUM(AC1861:AC1864)</f>
        <v/>
      </c>
      <c r="AH1866">
        <f>SUM(AH1861:AH1864)</f>
        <v/>
      </c>
      <c r="AM1866">
        <f>SUM(AM1861:AM1864)</f>
        <v/>
      </c>
      <c r="AR1866">
        <f>SUM(AR1861:AR1864)</f>
        <v/>
      </c>
    </row>
    <row r="1867">
      <c r="A1867" t="inlineStr">
        <is>
          <t>Sum check</t>
        </is>
      </c>
      <c r="AC1867">
        <f>AC1865-AC1866</f>
        <v/>
      </c>
      <c r="AH1867">
        <f>AH1865-AH1866</f>
        <v/>
      </c>
      <c r="AM1867">
        <f>AM1865-AM1866</f>
        <v/>
      </c>
      <c r="AR1867">
        <f>AR1865-AR1866</f>
        <v/>
      </c>
    </row>
    <row r="1869">
      <c r="A1869" t="inlineStr">
        <is>
          <t>Balance end of year</t>
        </is>
      </c>
      <c r="C1869" t="inlineStr">
        <is>
          <t>Million</t>
        </is>
      </c>
      <c r="D1869" t="inlineStr">
        <is>
          <t>QQQQ</t>
        </is>
      </c>
      <c r="X1869" s="4" t="n">
        <v>444</v>
      </c>
      <c r="AC1869" s="4" t="n">
        <v>1043</v>
      </c>
      <c r="AH1869" s="4" t="n">
        <v>8330</v>
      </c>
      <c r="AM1869" s="4" t="n">
        <v>7695</v>
      </c>
      <c r="AR1869" s="4" t="n">
        <v>7264</v>
      </c>
    </row>
    <row r="1870">
      <c r="A1870" t="inlineStr">
        <is>
          <t>Balance end of year-c</t>
        </is>
      </c>
      <c r="X1870">
        <f>SUM(X1865,X1857)</f>
        <v/>
      </c>
      <c r="AC1870">
        <f>SUM(AC1865,AC1857)</f>
        <v/>
      </c>
      <c r="AH1870">
        <f>SUM(AH1865,AH1857)</f>
        <v/>
      </c>
      <c r="AM1870">
        <f>SUM(AM1865,AM1857)</f>
        <v/>
      </c>
      <c r="AR1870">
        <f>SUM(AR1865,AR1857)</f>
        <v/>
      </c>
    </row>
    <row r="1871">
      <c r="A1871" t="inlineStr">
        <is>
          <t>Sum check</t>
        </is>
      </c>
      <c r="X1871">
        <f>X1869-X1870</f>
        <v/>
      </c>
      <c r="AC1871">
        <f>AC1869-AC1870</f>
        <v/>
      </c>
      <c r="AH1871">
        <f>AH1869-AH1870</f>
        <v/>
      </c>
      <c r="AM1871">
        <f>AM1869-AM1870</f>
        <v/>
      </c>
      <c r="AR1871">
        <f>AR1869-AR1870</f>
        <v/>
      </c>
    </row>
    <row r="1873">
      <c r="A1873" t="inlineStr">
        <is>
          <t>Midstream</t>
        </is>
      </c>
    </row>
    <row r="1874">
      <c r="A1874" t="inlineStr">
        <is>
          <t>Cost, beginning of year</t>
        </is>
      </c>
      <c r="C1874" t="inlineStr">
        <is>
          <t>Million</t>
        </is>
      </c>
      <c r="D1874" t="inlineStr">
        <is>
          <t>QQQQ</t>
        </is>
      </c>
      <c r="AH1874" s="4" t="n">
        <v>3971</v>
      </c>
      <c r="AM1874" s="4" t="n">
        <v>4321</v>
      </c>
      <c r="AR1874" s="4" t="n">
        <v>14862</v>
      </c>
    </row>
    <row r="1875">
      <c r="A1875" t="inlineStr">
        <is>
          <t>Changes in basis of accounting</t>
        </is>
      </c>
      <c r="C1875" t="inlineStr">
        <is>
          <t>Million</t>
        </is>
      </c>
      <c r="D1875" t="inlineStr">
        <is>
          <t>QQQA</t>
        </is>
      </c>
    </row>
    <row r="1876">
      <c r="A1876" t="inlineStr">
        <is>
          <t>Additions, net of disposals and assets reclassified as held for sale</t>
        </is>
      </c>
      <c r="C1876" t="inlineStr">
        <is>
          <t>Million</t>
        </is>
      </c>
      <c r="D1876" t="inlineStr">
        <is>
          <t>QQQA</t>
        </is>
      </c>
      <c r="AH1876" s="4" t="n">
        <v>277</v>
      </c>
      <c r="AM1876" s="4" t="n">
        <v>511</v>
      </c>
      <c r="AR1876" s="4" t="n">
        <v>780</v>
      </c>
    </row>
    <row r="1877">
      <c r="A1877" t="inlineStr">
        <is>
          <t>Acquisitions through business combinations</t>
        </is>
      </c>
      <c r="C1877" t="inlineStr">
        <is>
          <t>Million</t>
        </is>
      </c>
      <c r="D1877" t="inlineStr">
        <is>
          <t>QQQA</t>
        </is>
      </c>
      <c r="AM1877" s="4" t="n">
        <v>9865</v>
      </c>
    </row>
    <row r="1878">
      <c r="A1878" t="inlineStr">
        <is>
          <t>Foreign currency translation</t>
        </is>
      </c>
      <c r="C1878" t="inlineStr">
        <is>
          <t>Million</t>
        </is>
      </c>
      <c r="D1878" t="inlineStr">
        <is>
          <t>QQQA</t>
        </is>
      </c>
      <c r="AH1878" s="4" t="n">
        <v>73</v>
      </c>
      <c r="AM1878" s="4" t="n">
        <v>165</v>
      </c>
      <c r="AR1878" s="4" t="n">
        <v>-963</v>
      </c>
    </row>
    <row r="1879">
      <c r="A1879" t="inlineStr">
        <is>
          <t>Cost end of year</t>
        </is>
      </c>
      <c r="C1879" t="inlineStr">
        <is>
          <t>Million</t>
        </is>
      </c>
      <c r="D1879" t="inlineStr">
        <is>
          <t>QQQQ</t>
        </is>
      </c>
      <c r="AH1879" s="4" t="n">
        <v>4321</v>
      </c>
      <c r="AM1879" s="4" t="n">
        <v>14862</v>
      </c>
      <c r="AR1879" s="4" t="n">
        <v>14679</v>
      </c>
    </row>
    <row r="1880">
      <c r="A1880" t="inlineStr">
        <is>
          <t>Cost end of year-c</t>
        </is>
      </c>
      <c r="AH1880">
        <f>SUM(AH1874:AH1878)</f>
        <v/>
      </c>
      <c r="AM1880">
        <f>SUM(AM1874:AM1878)</f>
        <v/>
      </c>
      <c r="AR1880">
        <f>SUM(AR1874:AR1878)</f>
        <v/>
      </c>
    </row>
    <row r="1881">
      <c r="A1881" t="inlineStr">
        <is>
          <t>Sum check</t>
        </is>
      </c>
      <c r="AH1881">
        <f>AH1879-AH1880</f>
        <v/>
      </c>
      <c r="AM1881">
        <f>AM1879-AM1880</f>
        <v/>
      </c>
      <c r="AR1881">
        <f>AR1879-AR1880</f>
        <v/>
      </c>
    </row>
    <row r="1883">
      <c r="A1883" t="inlineStr">
        <is>
          <t>Accumulated fair value, changes beginning of year</t>
        </is>
      </c>
      <c r="C1883" t="inlineStr">
        <is>
          <t>Million</t>
        </is>
      </c>
      <c r="D1883" t="inlineStr">
        <is>
          <t>QQQQ</t>
        </is>
      </c>
      <c r="AH1883" s="4" t="n">
        <v>317</v>
      </c>
      <c r="AM1883" s="4" t="n">
        <v>338</v>
      </c>
      <c r="AR1883" s="4" t="n">
        <v>408</v>
      </c>
    </row>
    <row r="1884">
      <c r="A1884" t="inlineStr">
        <is>
          <t>Fair value changes</t>
        </is>
      </c>
      <c r="C1884" t="inlineStr">
        <is>
          <t>Million</t>
        </is>
      </c>
      <c r="D1884" t="inlineStr">
        <is>
          <t>QQQA</t>
        </is>
      </c>
      <c r="AH1884" s="4" t="n">
        <v>21</v>
      </c>
      <c r="AM1884" s="4" t="n">
        <v>70</v>
      </c>
      <c r="AR1884" s="4" t="n">
        <v>118</v>
      </c>
    </row>
    <row r="1885">
      <c r="A1885" t="inlineStr">
        <is>
          <t>Dispositions and assets reclassified as held for sale</t>
        </is>
      </c>
      <c r="C1885" t="inlineStr">
        <is>
          <t>Million</t>
        </is>
      </c>
      <c r="D1885" t="inlineStr">
        <is>
          <t>QQQA</t>
        </is>
      </c>
    </row>
    <row r="1886">
      <c r="A1886" t="inlineStr">
        <is>
          <t>Foreign currency translation</t>
        </is>
      </c>
      <c r="C1886" t="inlineStr">
        <is>
          <t>Million</t>
        </is>
      </c>
      <c r="D1886" t="inlineStr">
        <is>
          <t>QQQA</t>
        </is>
      </c>
      <c r="AR1886" s="4" t="n">
        <v>-3</v>
      </c>
    </row>
    <row r="1887">
      <c r="A1887" t="inlineStr">
        <is>
          <t>Accumulated fair value, changes end of year</t>
        </is>
      </c>
      <c r="C1887" t="inlineStr">
        <is>
          <t>Million</t>
        </is>
      </c>
      <c r="D1887" t="inlineStr">
        <is>
          <t>QQQQ</t>
        </is>
      </c>
      <c r="AH1887" s="4" t="n">
        <v>338</v>
      </c>
      <c r="AM1887" s="4" t="n">
        <v>408</v>
      </c>
      <c r="AR1887" s="4" t="n">
        <v>523</v>
      </c>
    </row>
    <row r="1888">
      <c r="A1888" t="inlineStr">
        <is>
          <t>Accumulated fair value, changes end of year-c</t>
        </is>
      </c>
      <c r="AH1888">
        <f>SUM(AH1883:AH1886)</f>
        <v/>
      </c>
      <c r="AM1888">
        <f>SUM(AM1883:AM1886)</f>
        <v/>
      </c>
      <c r="AR1888">
        <f>SUM(AR1883:AR1886)</f>
        <v/>
      </c>
    </row>
    <row r="1889">
      <c r="A1889" t="inlineStr">
        <is>
          <t>Sum check</t>
        </is>
      </c>
      <c r="AH1889">
        <f>AH1887-AH1888</f>
        <v/>
      </c>
      <c r="AM1889">
        <f>AM1887-AM1888</f>
        <v/>
      </c>
      <c r="AR1889">
        <f>AR1887-AR1888</f>
        <v/>
      </c>
    </row>
    <row r="1891">
      <c r="A1891" t="inlineStr">
        <is>
          <t>Accumulated depreciation, beginning of year</t>
        </is>
      </c>
      <c r="C1891" t="inlineStr">
        <is>
          <t>Million</t>
        </is>
      </c>
      <c r="D1891" t="inlineStr">
        <is>
          <t>QQQQ</t>
        </is>
      </c>
      <c r="AH1891" s="4" t="n">
        <v>-208</v>
      </c>
      <c r="AM1891" s="4" t="n">
        <v>-356</v>
      </c>
      <c r="AR1891" s="4" t="n">
        <v>-622</v>
      </c>
    </row>
    <row r="1892">
      <c r="A1892" t="inlineStr">
        <is>
          <t>Depreciation expenses</t>
        </is>
      </c>
      <c r="C1892" t="inlineStr">
        <is>
          <t>Million</t>
        </is>
      </c>
      <c r="D1892" t="inlineStr">
        <is>
          <t>QQQA</t>
        </is>
      </c>
      <c r="AH1892" s="4" t="n">
        <v>-141</v>
      </c>
      <c r="AM1892" s="4" t="n">
        <v>-270</v>
      </c>
      <c r="AR1892" s="4" t="n">
        <v>-418</v>
      </c>
    </row>
    <row r="1893">
      <c r="A1893" t="inlineStr">
        <is>
          <t>Dispositions and assets reclassified as held for sale</t>
        </is>
      </c>
      <c r="C1893" t="inlineStr">
        <is>
          <t>Million</t>
        </is>
      </c>
      <c r="D1893" t="inlineStr">
        <is>
          <t>QQQA</t>
        </is>
      </c>
      <c r="AM1893" s="4" t="n">
        <v>20</v>
      </c>
      <c r="AR1893" s="4" t="n">
        <v>11</v>
      </c>
    </row>
    <row r="1894">
      <c r="A1894" t="inlineStr">
        <is>
          <t>Foreign currency translation</t>
        </is>
      </c>
      <c r="C1894" t="inlineStr">
        <is>
          <t>Million</t>
        </is>
      </c>
      <c r="D1894" t="inlineStr">
        <is>
          <t>QQQA</t>
        </is>
      </c>
      <c r="AH1894" s="4" t="n">
        <v>-7</v>
      </c>
      <c r="AM1894" s="4" t="n">
        <v>-16</v>
      </c>
      <c r="AR1894" s="4" t="n">
        <v>47</v>
      </c>
    </row>
    <row r="1895">
      <c r="A1895" t="inlineStr">
        <is>
          <t>Accumulated depreciation, end of year</t>
        </is>
      </c>
      <c r="C1895" t="inlineStr">
        <is>
          <t>Million</t>
        </is>
      </c>
      <c r="D1895" t="inlineStr">
        <is>
          <t>QQQQ</t>
        </is>
      </c>
      <c r="AH1895" s="4" t="n">
        <v>-356</v>
      </c>
      <c r="AM1895" s="4" t="n">
        <v>-622</v>
      </c>
      <c r="AR1895" s="4" t="n">
        <v>-982</v>
      </c>
    </row>
    <row r="1896">
      <c r="A1896" t="inlineStr">
        <is>
          <t>Accumulated depreciation, end of year-c</t>
        </is>
      </c>
      <c r="AH1896">
        <f>SUM(AH1891:AH1894)</f>
        <v/>
      </c>
      <c r="AM1896">
        <f>SUM(AM1891:AM1894)</f>
        <v/>
      </c>
      <c r="AR1896">
        <f>SUM(AR1891:AR1894)</f>
        <v/>
      </c>
    </row>
    <row r="1897">
      <c r="A1897" t="inlineStr">
        <is>
          <t>Sum check</t>
        </is>
      </c>
      <c r="AH1897">
        <f>AH1895-AH1896</f>
        <v/>
      </c>
      <c r="AM1897">
        <f>AM1895-AM1896</f>
        <v/>
      </c>
      <c r="AR1897">
        <f>AR1895-AR1896</f>
        <v/>
      </c>
    </row>
    <row r="1899">
      <c r="A1899" t="inlineStr">
        <is>
          <t>Balance, end of year</t>
        </is>
      </c>
      <c r="C1899" t="inlineStr">
        <is>
          <t>Million</t>
        </is>
      </c>
      <c r="D1899" t="inlineStr">
        <is>
          <t>QQQQ</t>
        </is>
      </c>
      <c r="AH1899" s="4" t="n">
        <v>4303</v>
      </c>
      <c r="AM1899" s="4" t="n">
        <v>14648</v>
      </c>
      <c r="AR1899" s="4" t="n">
        <v>14220</v>
      </c>
    </row>
    <row r="1900">
      <c r="A1900" t="inlineStr">
        <is>
          <t>Balance, end of year-c</t>
        </is>
      </c>
      <c r="AH1900">
        <f>SUM(AH1895,AH1887,AH1879)</f>
        <v/>
      </c>
      <c r="AM1900">
        <f>SUM(AM1895,AM1887,AM1879)</f>
        <v/>
      </c>
      <c r="AR1900">
        <f>SUM(AR1895,AR1887,AR1879)</f>
        <v/>
      </c>
    </row>
    <row r="1901">
      <c r="A1901" t="inlineStr">
        <is>
          <t>Sum check</t>
        </is>
      </c>
      <c r="AH1901">
        <f>AH1899-AH1900</f>
        <v/>
      </c>
      <c r="AM1901">
        <f>AM1899-AM1900</f>
        <v/>
      </c>
      <c r="AR1901">
        <f>AR1899-AR1900</f>
        <v/>
      </c>
    </row>
    <row r="1903">
      <c r="A1903" t="inlineStr">
        <is>
          <t>Energy</t>
        </is>
      </c>
    </row>
    <row r="1904">
      <c r="A1904" t="inlineStr">
        <is>
          <t>Cost, beginning of year</t>
        </is>
      </c>
      <c r="C1904" t="inlineStr">
        <is>
          <t>Million</t>
        </is>
      </c>
      <c r="D1904" t="inlineStr">
        <is>
          <t>QQQQ</t>
        </is>
      </c>
      <c r="I1904" s="4" t="n">
        <v>1653</v>
      </c>
      <c r="N1904" s="4" t="n">
        <v>1487</v>
      </c>
      <c r="S1904" s="4" t="n">
        <v>2382</v>
      </c>
      <c r="X1904" s="4" t="n">
        <v>2630</v>
      </c>
      <c r="AC1904" s="4" t="n">
        <v>4681</v>
      </c>
    </row>
    <row r="1905">
      <c r="A1905" t="inlineStr">
        <is>
          <t>Changes in basis of accounting</t>
        </is>
      </c>
      <c r="C1905" t="inlineStr">
        <is>
          <t>Million</t>
        </is>
      </c>
      <c r="D1905" t="inlineStr">
        <is>
          <t>QQQA</t>
        </is>
      </c>
      <c r="AC1905" s="4" t="n">
        <v>197</v>
      </c>
    </row>
    <row r="1906">
      <c r="A1906" t="inlineStr">
        <is>
          <t>Additions, net of disposals and assets reclassified as held for sale</t>
        </is>
      </c>
      <c r="C1906" t="inlineStr">
        <is>
          <t>Million</t>
        </is>
      </c>
      <c r="D1906" t="inlineStr">
        <is>
          <t>QQQA</t>
        </is>
      </c>
      <c r="I1906" s="4" t="n">
        <v>-72</v>
      </c>
      <c r="N1906" s="4" t="n">
        <v>89</v>
      </c>
      <c r="S1906" s="4" t="n">
        <v>81</v>
      </c>
      <c r="X1906" s="4" t="n">
        <v>146</v>
      </c>
      <c r="AC1906" s="4" t="n">
        <v>164</v>
      </c>
    </row>
    <row r="1907">
      <c r="A1907" t="inlineStr">
        <is>
          <t>Acquisitions through business combinations</t>
        </is>
      </c>
      <c r="C1907" t="inlineStr">
        <is>
          <t>Million</t>
        </is>
      </c>
      <c r="D1907" t="inlineStr">
        <is>
          <t>QQQA</t>
        </is>
      </c>
      <c r="N1907" s="4" t="n">
        <v>825</v>
      </c>
      <c r="S1907" s="4" t="n">
        <v>100</v>
      </c>
      <c r="X1907" s="4" t="n">
        <v>2111</v>
      </c>
      <c r="AC1907" s="4" t="n">
        <v>3332</v>
      </c>
    </row>
    <row r="1908">
      <c r="A1908" t="inlineStr">
        <is>
          <t>Foreign currency translation</t>
        </is>
      </c>
      <c r="C1908" t="inlineStr">
        <is>
          <t>Million</t>
        </is>
      </c>
      <c r="D1908" t="inlineStr">
        <is>
          <t>QQQA</t>
        </is>
      </c>
      <c r="I1908" s="4" t="n">
        <v>-94</v>
      </c>
      <c r="N1908" s="4" t="n">
        <v>-19</v>
      </c>
      <c r="S1908" s="4" t="n">
        <v>67</v>
      </c>
      <c r="X1908" s="4" t="n">
        <v>-206</v>
      </c>
      <c r="AC1908" s="4" t="n">
        <v>69</v>
      </c>
    </row>
    <row r="1909">
      <c r="A1909" t="inlineStr">
        <is>
          <t>Cost end of year</t>
        </is>
      </c>
      <c r="C1909" t="inlineStr">
        <is>
          <t>Million</t>
        </is>
      </c>
      <c r="D1909" t="inlineStr">
        <is>
          <t>QQQQ</t>
        </is>
      </c>
      <c r="I1909" s="4" t="n">
        <v>1487</v>
      </c>
      <c r="N1909" s="4" t="n">
        <v>2382</v>
      </c>
      <c r="S1909" s="4" t="n">
        <v>2630</v>
      </c>
      <c r="X1909" s="4" t="n">
        <v>4681</v>
      </c>
      <c r="AC1909" s="4" t="n">
        <v>8443</v>
      </c>
    </row>
    <row r="1910">
      <c r="A1910" t="inlineStr">
        <is>
          <t>Cost end of year-c</t>
        </is>
      </c>
      <c r="I1910">
        <f>SUM(I1904:I1908)</f>
        <v/>
      </c>
      <c r="N1910">
        <f>SUM(N1904:N1908)</f>
        <v/>
      </c>
      <c r="S1910">
        <f>SUM(S1904:S1908)</f>
        <v/>
      </c>
      <c r="X1910">
        <f>SUM(X1904:X1908)</f>
        <v/>
      </c>
      <c r="AC1910">
        <f>SUM(AC1904:AC1908)</f>
        <v/>
      </c>
    </row>
    <row r="1911">
      <c r="A1911" t="inlineStr">
        <is>
          <t>Sum check</t>
        </is>
      </c>
      <c r="I1911">
        <f>I1909-I1910</f>
        <v/>
      </c>
      <c r="N1911">
        <f>N1909-N1910</f>
        <v/>
      </c>
      <c r="S1911">
        <f>S1909-S1910</f>
        <v/>
      </c>
      <c r="X1911">
        <f>X1909-X1910</f>
        <v/>
      </c>
      <c r="AC1911">
        <f>AC1909-AC1910</f>
        <v/>
      </c>
    </row>
    <row r="1913">
      <c r="A1913" t="inlineStr">
        <is>
          <t>Accumulated fair value, changes beginning of year</t>
        </is>
      </c>
      <c r="C1913" t="inlineStr">
        <is>
          <t>Million</t>
        </is>
      </c>
      <c r="D1913" t="inlineStr">
        <is>
          <t>QQQQ</t>
        </is>
      </c>
      <c r="I1913" s="4" t="n">
        <v>210</v>
      </c>
      <c r="N1913" s="4" t="n">
        <v>209</v>
      </c>
      <c r="S1913" s="4" t="n">
        <v>351</v>
      </c>
      <c r="X1913" s="4" t="n">
        <v>629</v>
      </c>
      <c r="AC1913" s="4" t="n">
        <v>822</v>
      </c>
    </row>
    <row r="1914">
      <c r="A1914" t="inlineStr">
        <is>
          <t>Fair value changes</t>
        </is>
      </c>
      <c r="C1914" t="inlineStr">
        <is>
          <t>Million</t>
        </is>
      </c>
      <c r="D1914" t="inlineStr">
        <is>
          <t>QQQA</t>
        </is>
      </c>
      <c r="I1914" s="4" t="n">
        <v>180</v>
      </c>
      <c r="N1914" s="4" t="n">
        <v>123</v>
      </c>
      <c r="S1914" s="4" t="n">
        <v>257</v>
      </c>
      <c r="X1914" s="4" t="n">
        <v>224</v>
      </c>
      <c r="AC1914" s="4" t="n">
        <v>317</v>
      </c>
    </row>
    <row r="1915">
      <c r="A1915" t="inlineStr">
        <is>
          <t>Dispositions and assets reclassified as held for sale</t>
        </is>
      </c>
      <c r="C1915" t="inlineStr">
        <is>
          <t>Million</t>
        </is>
      </c>
      <c r="D1915" t="inlineStr">
        <is>
          <t>QQQA</t>
        </is>
      </c>
      <c r="I1915" s="4" t="n">
        <v>-150</v>
      </c>
    </row>
    <row r="1916">
      <c r="A1916" t="inlineStr">
        <is>
          <t>Foreign currency translation</t>
        </is>
      </c>
      <c r="C1916" t="inlineStr">
        <is>
          <t>Million</t>
        </is>
      </c>
      <c r="D1916" t="inlineStr">
        <is>
          <t>QQQA</t>
        </is>
      </c>
      <c r="I1916" s="4" t="n">
        <v>-31</v>
      </c>
      <c r="N1916" s="4" t="n">
        <v>19</v>
      </c>
      <c r="S1916" s="4" t="n">
        <v>21</v>
      </c>
      <c r="X1916" s="4" t="n">
        <v>-31</v>
      </c>
      <c r="AC1916" s="4" t="n">
        <v>5</v>
      </c>
    </row>
    <row r="1917">
      <c r="A1917" t="inlineStr">
        <is>
          <t>Accumulated fair value, changes end of year</t>
        </is>
      </c>
      <c r="C1917" t="inlineStr">
        <is>
          <t>Million</t>
        </is>
      </c>
      <c r="D1917" t="inlineStr">
        <is>
          <t>QQQQ</t>
        </is>
      </c>
      <c r="I1917" s="4" t="n">
        <v>209</v>
      </c>
      <c r="N1917" s="4" t="n">
        <v>351</v>
      </c>
      <c r="S1917" s="4" t="n">
        <v>629</v>
      </c>
      <c r="X1917" s="4" t="n">
        <v>822</v>
      </c>
      <c r="AC1917" s="4" t="n">
        <v>1144</v>
      </c>
    </row>
    <row r="1918">
      <c r="A1918" t="inlineStr">
        <is>
          <t>Accumulated fair value, changes end of year-c</t>
        </is>
      </c>
      <c r="I1918">
        <f>SUM(I1913:I1916)</f>
        <v/>
      </c>
      <c r="N1918">
        <f>SUM(N1913:N1916)</f>
        <v/>
      </c>
      <c r="S1918">
        <f>SUM(S1913:S1916)</f>
        <v/>
      </c>
      <c r="X1918">
        <f>SUM(X1913:X1916)</f>
        <v/>
      </c>
      <c r="AC1918">
        <f>SUM(AC1913:AC1916)</f>
        <v/>
      </c>
    </row>
    <row r="1919">
      <c r="A1919" t="inlineStr">
        <is>
          <t>Sum check</t>
        </is>
      </c>
      <c r="I1919">
        <f>I1917-I1918</f>
        <v/>
      </c>
      <c r="N1919">
        <f>N1917-N1918</f>
        <v/>
      </c>
      <c r="S1919">
        <f>S1917-S1918</f>
        <v/>
      </c>
      <c r="X1919">
        <f>X1917-X1918</f>
        <v/>
      </c>
      <c r="AC1919">
        <f>AC1917-AC1918</f>
        <v/>
      </c>
    </row>
    <row r="1921">
      <c r="A1921" t="inlineStr">
        <is>
          <t>Accumulated depreciation, beginning of year</t>
        </is>
      </c>
      <c r="C1921" t="inlineStr">
        <is>
          <t>Million</t>
        </is>
      </c>
      <c r="D1921" t="inlineStr">
        <is>
          <t>QQQQ</t>
        </is>
      </c>
      <c r="I1921" s="4" t="n">
        <v>-118</v>
      </c>
      <c r="N1921" s="4" t="n">
        <v>-172</v>
      </c>
      <c r="S1921" s="4" t="n">
        <v>-258</v>
      </c>
      <c r="X1921" s="4" t="n">
        <v>-383</v>
      </c>
      <c r="AC1921" s="4" t="n">
        <v>-492</v>
      </c>
    </row>
    <row r="1922">
      <c r="A1922" t="inlineStr">
        <is>
          <t>Depreciation expenses</t>
        </is>
      </c>
      <c r="C1922" t="inlineStr">
        <is>
          <t>Million</t>
        </is>
      </c>
      <c r="D1922" t="inlineStr">
        <is>
          <t>QQQA</t>
        </is>
      </c>
      <c r="I1922" s="4" t="n">
        <v>-82</v>
      </c>
      <c r="N1922" s="4" t="n">
        <v>-99</v>
      </c>
      <c r="S1922" s="4" t="n">
        <v>-117</v>
      </c>
      <c r="X1922" s="4" t="n">
        <v>-134</v>
      </c>
      <c r="AC1922" s="4" t="n">
        <v>-328</v>
      </c>
    </row>
    <row r="1923">
      <c r="A1923" t="inlineStr">
        <is>
          <t>Dispositions and assets reclassified as held for sale</t>
        </is>
      </c>
      <c r="C1923" t="inlineStr">
        <is>
          <t>Million</t>
        </is>
      </c>
      <c r="D1923" t="inlineStr">
        <is>
          <t>QQQA</t>
        </is>
      </c>
      <c r="I1923" s="4" t="n">
        <v>53</v>
      </c>
      <c r="S1923" s="4" t="n">
        <v>4</v>
      </c>
      <c r="X1923" s="4" t="n">
        <v>7</v>
      </c>
      <c r="AC1923" s="4" t="n">
        <v>46</v>
      </c>
    </row>
    <row r="1924">
      <c r="A1924" t="inlineStr">
        <is>
          <t>Foreign currency translation</t>
        </is>
      </c>
      <c r="C1924" t="inlineStr">
        <is>
          <t>Million</t>
        </is>
      </c>
      <c r="D1924" t="inlineStr">
        <is>
          <t>QQQA</t>
        </is>
      </c>
      <c r="I1924" s="4" t="n">
        <v>-25</v>
      </c>
      <c r="N1924" s="4" t="n">
        <v>13</v>
      </c>
      <c r="S1924" s="4" t="n">
        <v>-12</v>
      </c>
      <c r="X1924" s="4" t="n">
        <v>18</v>
      </c>
      <c r="AC1924" s="4" t="n">
        <v>-10</v>
      </c>
    </row>
    <row r="1925">
      <c r="A1925" t="inlineStr">
        <is>
          <t>Accumulated depreciation, end of year</t>
        </is>
      </c>
      <c r="C1925" t="inlineStr">
        <is>
          <t>Million</t>
        </is>
      </c>
      <c r="D1925" t="inlineStr">
        <is>
          <t>QQQQ</t>
        </is>
      </c>
      <c r="I1925" s="4" t="n">
        <v>-172</v>
      </c>
      <c r="N1925" s="4" t="n">
        <v>-258</v>
      </c>
      <c r="S1925" s="4" t="n">
        <v>-383</v>
      </c>
      <c r="X1925" s="4" t="n">
        <v>-492</v>
      </c>
      <c r="AC1925" s="4" t="n">
        <v>-784</v>
      </c>
    </row>
    <row r="1926">
      <c r="A1926" t="inlineStr">
        <is>
          <t>Accumulated depreciation, end of year-c</t>
        </is>
      </c>
      <c r="I1926">
        <f>SUM(I1921:I1924)</f>
        <v/>
      </c>
      <c r="N1926">
        <f>SUM(N1921:N1924)</f>
        <v/>
      </c>
      <c r="S1926">
        <f>SUM(S1921:S1924)</f>
        <v/>
      </c>
      <c r="X1926">
        <f>SUM(X1921:X1924)</f>
        <v/>
      </c>
      <c r="AC1926">
        <f>SUM(AC1921:AC1924)</f>
        <v/>
      </c>
    </row>
    <row r="1927">
      <c r="A1927" t="inlineStr">
        <is>
          <t>Sum check</t>
        </is>
      </c>
      <c r="I1927">
        <f>I1925-I1926</f>
        <v/>
      </c>
      <c r="N1927">
        <f>N1925-N1926</f>
        <v/>
      </c>
      <c r="S1927">
        <f>S1925-S1926</f>
        <v/>
      </c>
      <c r="X1927">
        <f>X1925-X1926</f>
        <v/>
      </c>
      <c r="AC1927">
        <f>AC1925-AC1926</f>
        <v/>
      </c>
    </row>
    <row r="1929">
      <c r="A1929" t="inlineStr">
        <is>
          <t>Balance, end of year</t>
        </is>
      </c>
      <c r="C1929" t="inlineStr">
        <is>
          <t>Million</t>
        </is>
      </c>
      <c r="D1929" t="inlineStr">
        <is>
          <t>QQQQ</t>
        </is>
      </c>
      <c r="I1929" s="4" t="n">
        <v>1524</v>
      </c>
      <c r="N1929" s="4" t="n">
        <v>2475</v>
      </c>
      <c r="S1929" s="4" t="n">
        <v>2876</v>
      </c>
      <c r="X1929" s="4" t="n">
        <v>5011</v>
      </c>
      <c r="AC1929" s="4" t="n">
        <v>8803</v>
      </c>
    </row>
    <row r="1930">
      <c r="A1930" t="inlineStr">
        <is>
          <t>Balance, end of year-c</t>
        </is>
      </c>
      <c r="I1930">
        <f>SUM(I1925,I1917,I1909)</f>
        <v/>
      </c>
      <c r="N1930">
        <f>SUM(N1925,N1917,N1909)</f>
        <v/>
      </c>
      <c r="S1930">
        <f>SUM(S1925,S1917,S1909)</f>
        <v/>
      </c>
      <c r="X1930">
        <f>SUM(X1925,X1917,X1909)</f>
        <v/>
      </c>
      <c r="AC1930">
        <f>SUM(AC1925,AC1917,AC1909)</f>
        <v/>
      </c>
    </row>
    <row r="1931">
      <c r="A1931" t="inlineStr">
        <is>
          <t>Sum check</t>
        </is>
      </c>
      <c r="I1931">
        <f>I1929-I1930</f>
        <v/>
      </c>
      <c r="N1931">
        <f>N1929-N1930</f>
        <v/>
      </c>
      <c r="S1931">
        <f>S1929-S1930</f>
        <v/>
      </c>
      <c r="X1931">
        <f>X1929-X1930</f>
        <v/>
      </c>
      <c r="AC1931">
        <f>AC1929-AC1930</f>
        <v/>
      </c>
    </row>
    <row r="1933">
      <c r="A1933" t="inlineStr">
        <is>
          <t>Transport</t>
        </is>
      </c>
    </row>
    <row r="1934">
      <c r="A1934" t="inlineStr">
        <is>
          <t>Cost beginning of year</t>
        </is>
      </c>
      <c r="C1934" t="inlineStr">
        <is>
          <t>Million</t>
        </is>
      </c>
      <c r="D1934" t="inlineStr">
        <is>
          <t>QQQQ</t>
        </is>
      </c>
      <c r="I1934" s="4" t="n">
        <v>2187</v>
      </c>
      <c r="N1934" s="4" t="n">
        <v>1953</v>
      </c>
      <c r="S1934" s="4" t="n">
        <v>2361</v>
      </c>
      <c r="X1934" s="4" t="n">
        <v>2655</v>
      </c>
      <c r="AC1934" s="4" t="n">
        <v>2485</v>
      </c>
      <c r="AH1934" s="4" t="n">
        <v>8309</v>
      </c>
      <c r="AM1934" s="4" t="n">
        <v>8698</v>
      </c>
      <c r="AR1934" s="4" t="n">
        <v>8999</v>
      </c>
    </row>
    <row r="1935">
      <c r="A1935" t="inlineStr">
        <is>
          <t>Changes in basis of accounting</t>
        </is>
      </c>
      <c r="C1935" t="inlineStr">
        <is>
          <t>Million</t>
        </is>
      </c>
      <c r="D1935" t="inlineStr">
        <is>
          <t>QQQA</t>
        </is>
      </c>
      <c r="AC1935" s="4" t="n">
        <v>356</v>
      </c>
    </row>
    <row r="1936">
      <c r="A1936" t="inlineStr">
        <is>
          <t>Additions, net of disposals and assets reclassified as held for sale</t>
        </is>
      </c>
      <c r="C1936" t="inlineStr">
        <is>
          <t>Million</t>
        </is>
      </c>
      <c r="D1936" t="inlineStr">
        <is>
          <t>QQQA</t>
        </is>
      </c>
      <c r="I1936" s="4" t="n">
        <v>134</v>
      </c>
      <c r="N1936" s="4" t="n">
        <v>78</v>
      </c>
      <c r="S1936" s="4" t="n">
        <v>103</v>
      </c>
      <c r="X1936" s="4" t="n">
        <v>73</v>
      </c>
      <c r="AC1936" s="4" t="n">
        <v>171</v>
      </c>
      <c r="AH1936" s="4" t="n">
        <v>146</v>
      </c>
      <c r="AM1936" s="4" t="n">
        <v>312</v>
      </c>
      <c r="AR1936" s="4" t="n">
        <v>642</v>
      </c>
    </row>
    <row r="1937">
      <c r="A1937" t="inlineStr">
        <is>
          <t>Acquisitions through business combinations</t>
        </is>
      </c>
      <c r="C1937" t="inlineStr">
        <is>
          <t>Million</t>
        </is>
      </c>
      <c r="D1937" t="inlineStr">
        <is>
          <t>QQQA</t>
        </is>
      </c>
      <c r="N1937" s="4" t="n">
        <v>242</v>
      </c>
      <c r="AC1937" s="4" t="n">
        <v>5284</v>
      </c>
      <c r="AM1937" s="4" t="n">
        <v>134</v>
      </c>
    </row>
    <row r="1938">
      <c r="A1938" t="inlineStr">
        <is>
          <t>Foreign currency translation</t>
        </is>
      </c>
      <c r="C1938" t="inlineStr">
        <is>
          <t>Million</t>
        </is>
      </c>
      <c r="D1938" t="inlineStr">
        <is>
          <t>QQQA</t>
        </is>
      </c>
      <c r="I1938" s="4" t="n">
        <v>-368</v>
      </c>
      <c r="N1938" s="4" t="n">
        <v>88</v>
      </c>
      <c r="S1938" s="4" t="n">
        <v>191</v>
      </c>
      <c r="X1938" s="4" t="n">
        <v>-243</v>
      </c>
      <c r="AC1938" s="4" t="n">
        <v>9</v>
      </c>
      <c r="AH1938" s="4" t="n">
        <v>243</v>
      </c>
      <c r="AM1938" s="4" t="n">
        <v>-145</v>
      </c>
      <c r="AR1938" s="4" t="n">
        <v>-356</v>
      </c>
    </row>
    <row r="1939">
      <c r="A1939" t="inlineStr">
        <is>
          <t>Cost, end of year</t>
        </is>
      </c>
      <c r="C1939" t="inlineStr">
        <is>
          <t>Million</t>
        </is>
      </c>
      <c r="D1939" t="inlineStr">
        <is>
          <t>QQQQ</t>
        </is>
      </c>
      <c r="I1939" s="4" t="n">
        <v>1953</v>
      </c>
      <c r="N1939" s="4" t="n">
        <v>2361</v>
      </c>
      <c r="S1939" s="4" t="n">
        <v>2655</v>
      </c>
      <c r="X1939" s="4" t="n">
        <v>2485</v>
      </c>
      <c r="AC1939" s="4" t="n">
        <v>8305</v>
      </c>
      <c r="AH1939" s="4" t="n">
        <v>8698</v>
      </c>
      <c r="AM1939" s="4" t="n">
        <v>8999</v>
      </c>
      <c r="AR1939" s="4" t="n">
        <v>9285</v>
      </c>
    </row>
    <row r="1940">
      <c r="A1940" t="inlineStr">
        <is>
          <t>Cost, end of year-c</t>
        </is>
      </c>
      <c r="I1940">
        <f>SUM(I1934:I1938)</f>
        <v/>
      </c>
      <c r="N1940">
        <f>SUM(N1934:N1938)</f>
        <v/>
      </c>
      <c r="S1940">
        <f>SUM(S1934:S1938)</f>
        <v/>
      </c>
      <c r="X1940">
        <f>SUM(X1934:X1938)</f>
        <v/>
      </c>
      <c r="AC1940">
        <f>SUM(AC1934:AC1938)</f>
        <v/>
      </c>
      <c r="AH1940">
        <f>SUM(AH1934:AH1938)</f>
        <v/>
      </c>
      <c r="AM1940">
        <f>SUM(AM1934:AM1938)</f>
        <v/>
      </c>
      <c r="AR1940">
        <f>SUM(AR1934:AR1938)</f>
        <v/>
      </c>
    </row>
    <row r="1941">
      <c r="A1941" t="inlineStr">
        <is>
          <t>Sum check</t>
        </is>
      </c>
      <c r="I1941">
        <f>I1939-I1940</f>
        <v/>
      </c>
      <c r="N1941">
        <f>N1939-N1940</f>
        <v/>
      </c>
      <c r="S1941">
        <f>S1939-S1940</f>
        <v/>
      </c>
      <c r="X1941">
        <f>X1939-X1940</f>
        <v/>
      </c>
      <c r="AC1941">
        <f>AC1939-AC1940</f>
        <v/>
      </c>
      <c r="AH1941">
        <f>AH1939-AH1940</f>
        <v/>
      </c>
      <c r="AM1941">
        <f>AM1939-AM1940</f>
        <v/>
      </c>
      <c r="AR1941">
        <f>AR1939-AR1940</f>
        <v/>
      </c>
    </row>
    <row r="1943">
      <c r="A1943" t="inlineStr">
        <is>
          <t>Accumulated fair value changes beginning of year</t>
        </is>
      </c>
      <c r="C1943" t="inlineStr">
        <is>
          <t>Million</t>
        </is>
      </c>
      <c r="D1943" t="inlineStr">
        <is>
          <t>QQQQ</t>
        </is>
      </c>
      <c r="I1943" s="4" t="n">
        <v>725</v>
      </c>
      <c r="N1943" s="4" t="n">
        <v>973</v>
      </c>
      <c r="S1943" s="4" t="n">
        <v>782</v>
      </c>
      <c r="X1943" s="4" t="n">
        <v>873</v>
      </c>
      <c r="AC1943" s="4" t="n">
        <v>810</v>
      </c>
      <c r="AH1943" s="4" t="n">
        <v>857</v>
      </c>
      <c r="AM1943" s="4" t="n">
        <v>1047</v>
      </c>
      <c r="AR1943" s="4" t="n">
        <v>1045</v>
      </c>
    </row>
    <row r="1944">
      <c r="A1944" t="inlineStr">
        <is>
          <t>Fair value changes</t>
        </is>
      </c>
      <c r="C1944" t="inlineStr">
        <is>
          <t>Million</t>
        </is>
      </c>
      <c r="D1944" t="inlineStr">
        <is>
          <t>QQQA</t>
        </is>
      </c>
      <c r="I1944" s="4" t="n">
        <v>62</v>
      </c>
      <c r="N1944" s="4" t="n">
        <v>25</v>
      </c>
      <c r="S1944" s="4" t="n">
        <v>24</v>
      </c>
      <c r="X1944" s="4" t="n">
        <v>18</v>
      </c>
      <c r="AC1944" s="4" t="n">
        <v>45</v>
      </c>
      <c r="AH1944" s="4" t="n">
        <v>113</v>
      </c>
      <c r="AM1944" s="4" t="n">
        <v>48</v>
      </c>
      <c r="AR1944" s="4" t="n">
        <v>112</v>
      </c>
    </row>
    <row r="1945">
      <c r="A1945" t="inlineStr">
        <is>
          <t>Foreign currency translation and other accumulated fair value changes end of year</t>
        </is>
      </c>
      <c r="C1945" t="inlineStr">
        <is>
          <t>Million</t>
        </is>
      </c>
      <c r="D1945" t="inlineStr">
        <is>
          <t>QQQA</t>
        </is>
      </c>
      <c r="I1945" s="4" t="n">
        <v>186</v>
      </c>
      <c r="N1945" s="4" t="n">
        <v>-216</v>
      </c>
    </row>
    <row r="1946">
      <c r="A1946" t="inlineStr">
        <is>
          <t>Foreign currency translation</t>
        </is>
      </c>
      <c r="C1946" t="inlineStr">
        <is>
          <t>Million</t>
        </is>
      </c>
      <c r="D1946" t="inlineStr">
        <is>
          <t>QQQA</t>
        </is>
      </c>
      <c r="S1946" s="4" t="n">
        <v>67</v>
      </c>
      <c r="X1946" s="4" t="n">
        <v>-81</v>
      </c>
      <c r="AC1946" s="4" t="n">
        <v>-6</v>
      </c>
      <c r="AH1946" s="4" t="n">
        <v>77</v>
      </c>
      <c r="AM1946" s="4" t="n">
        <v>-50</v>
      </c>
      <c r="AR1946" s="4" t="n">
        <v>-53</v>
      </c>
    </row>
    <row r="1947">
      <c r="A1947" t="inlineStr">
        <is>
          <t>Accumulated fair value changes, end of year</t>
        </is>
      </c>
      <c r="C1947" t="inlineStr">
        <is>
          <t>Million</t>
        </is>
      </c>
      <c r="D1947" t="inlineStr">
        <is>
          <t>QQQQ</t>
        </is>
      </c>
      <c r="I1947" s="4" t="n">
        <v>973</v>
      </c>
      <c r="N1947" s="4" t="n">
        <v>782</v>
      </c>
      <c r="S1947" s="4" t="n">
        <v>873</v>
      </c>
      <c r="X1947" s="4" t="n">
        <v>810</v>
      </c>
      <c r="AC1947" s="4" t="n">
        <v>849</v>
      </c>
      <c r="AH1947" s="4" t="n">
        <v>1047</v>
      </c>
      <c r="AM1947" s="4" t="n">
        <v>1045</v>
      </c>
      <c r="AR1947" s="4" t="n">
        <v>1104</v>
      </c>
    </row>
    <row r="1948">
      <c r="A1948" t="inlineStr">
        <is>
          <t>Accumulated fair value changes, end of year-c</t>
        </is>
      </c>
      <c r="I1948">
        <f>SUM(I1943:I1946)</f>
        <v/>
      </c>
      <c r="N1948">
        <f>SUM(N1943:N1946)</f>
        <v/>
      </c>
      <c r="S1948">
        <f>SUM(S1943:S1946)</f>
        <v/>
      </c>
      <c r="X1948">
        <f>SUM(X1943:X1946)</f>
        <v/>
      </c>
      <c r="AC1948">
        <f>SUM(AC1943:AC1946)</f>
        <v/>
      </c>
      <c r="AH1948">
        <f>SUM(AH1943:AH1946)</f>
        <v/>
      </c>
      <c r="AM1948">
        <f>SUM(AM1943:AM1946)</f>
        <v/>
      </c>
      <c r="AR1948">
        <f>SUM(AR1943:AR1946)</f>
        <v/>
      </c>
    </row>
    <row r="1949">
      <c r="A1949" t="inlineStr">
        <is>
          <t>Sum check</t>
        </is>
      </c>
      <c r="I1949">
        <f>I1947-I1948</f>
        <v/>
      </c>
      <c r="N1949">
        <f>N1947-N1948</f>
        <v/>
      </c>
      <c r="S1949">
        <f>S1947-S1948</f>
        <v/>
      </c>
      <c r="X1949">
        <f>X1947-X1948</f>
        <v/>
      </c>
      <c r="AC1949">
        <f>AC1947-AC1948</f>
        <v/>
      </c>
      <c r="AH1949">
        <f>AH1947-AH1948</f>
        <v/>
      </c>
      <c r="AM1949">
        <f>AM1947-AM1948</f>
        <v/>
      </c>
      <c r="AR1949">
        <f>AR1947-AR1948</f>
        <v/>
      </c>
    </row>
    <row r="1951">
      <c r="A1951" t="inlineStr">
        <is>
          <t>Accumulated depreciation, beginning of year</t>
        </is>
      </c>
      <c r="C1951" t="inlineStr">
        <is>
          <t>Million</t>
        </is>
      </c>
      <c r="D1951" t="inlineStr">
        <is>
          <t>QQQQ</t>
        </is>
      </c>
      <c r="I1951" s="4" t="n">
        <v>-210</v>
      </c>
      <c r="N1951" s="4" t="n">
        <v>-418</v>
      </c>
      <c r="S1951" s="4" t="n">
        <v>-517</v>
      </c>
      <c r="X1951" s="4" t="n">
        <v>-687</v>
      </c>
      <c r="AC1951" s="4" t="n">
        <v>-744</v>
      </c>
      <c r="AH1951" s="4" t="n">
        <v>-950</v>
      </c>
      <c r="AM1951" s="4" t="n">
        <v>-1404</v>
      </c>
      <c r="AR1951" s="4" t="n">
        <v>-1668</v>
      </c>
    </row>
    <row r="1952">
      <c r="A1952" t="inlineStr">
        <is>
          <t>Depreciation expenses</t>
        </is>
      </c>
      <c r="C1952" t="inlineStr">
        <is>
          <t>Million</t>
        </is>
      </c>
      <c r="D1952" t="inlineStr">
        <is>
          <t>QQQA</t>
        </is>
      </c>
      <c r="I1952" s="4" t="n">
        <v>-110</v>
      </c>
      <c r="N1952" s="4" t="n">
        <v>-126</v>
      </c>
      <c r="S1952" s="4" t="n">
        <v>-147</v>
      </c>
      <c r="X1952" s="4" t="n">
        <v>-147</v>
      </c>
      <c r="AC1952" s="4" t="n">
        <v>-178</v>
      </c>
      <c r="AH1952" s="4" t="n">
        <v>-498</v>
      </c>
      <c r="AM1952" s="4" t="n">
        <v>-481</v>
      </c>
      <c r="AR1952" s="4" t="n">
        <v>-468</v>
      </c>
    </row>
    <row r="1953">
      <c r="A1953" t="inlineStr">
        <is>
          <t>Dispositions and assets reclassified as held for sale</t>
        </is>
      </c>
      <c r="C1953" t="inlineStr">
        <is>
          <t>Million</t>
        </is>
      </c>
      <c r="D1953" t="inlineStr">
        <is>
          <t>QQQA</t>
        </is>
      </c>
      <c r="N1953" s="4" t="n">
        <v>1</v>
      </c>
      <c r="S1953" s="4" t="n">
        <v>22</v>
      </c>
      <c r="X1953" s="4" t="n">
        <v>22</v>
      </c>
      <c r="AC1953" s="4" t="n">
        <v>-25</v>
      </c>
      <c r="AH1953" s="4" t="n">
        <v>134</v>
      </c>
      <c r="AM1953" s="4" t="n">
        <v>161</v>
      </c>
      <c r="AR1953" s="4" t="n">
        <v>9</v>
      </c>
    </row>
    <row r="1954">
      <c r="A1954" t="inlineStr">
        <is>
          <t>Foreign currency translation</t>
        </is>
      </c>
      <c r="C1954" t="inlineStr">
        <is>
          <t>Million</t>
        </is>
      </c>
      <c r="D1954" t="inlineStr">
        <is>
          <t>QQQA</t>
        </is>
      </c>
      <c r="I1954" s="4" t="n">
        <v>-98</v>
      </c>
      <c r="N1954" s="4" t="n">
        <v>26</v>
      </c>
      <c r="S1954" s="4" t="n">
        <v>-45</v>
      </c>
      <c r="X1954" s="4" t="n">
        <v>68</v>
      </c>
      <c r="AC1954" s="4" t="n">
        <v>-3</v>
      </c>
      <c r="AH1954" s="4" t="n">
        <v>-90</v>
      </c>
      <c r="AM1954" s="4" t="n">
        <v>56</v>
      </c>
      <c r="AR1954" s="4" t="n">
        <v>87</v>
      </c>
    </row>
    <row r="1955">
      <c r="A1955" t="inlineStr">
        <is>
          <t>Accumulated depreciation, end of year</t>
        </is>
      </c>
      <c r="C1955" t="inlineStr">
        <is>
          <t>Million</t>
        </is>
      </c>
      <c r="D1955" t="inlineStr">
        <is>
          <t>QQQQ</t>
        </is>
      </c>
      <c r="I1955" s="4" t="n">
        <v>-418</v>
      </c>
      <c r="N1955" s="4" t="n">
        <v>-517</v>
      </c>
      <c r="S1955" s="4" t="n">
        <v>-687</v>
      </c>
      <c r="X1955" s="4" t="n">
        <v>-744</v>
      </c>
      <c r="AC1955" s="4" t="n">
        <v>-950</v>
      </c>
      <c r="AH1955" s="4" t="n">
        <v>-1404</v>
      </c>
      <c r="AM1955" s="4" t="n">
        <v>-1668</v>
      </c>
      <c r="AR1955" s="4" t="n">
        <v>-2040</v>
      </c>
    </row>
    <row r="1956">
      <c r="A1956" t="inlineStr">
        <is>
          <t>Accumulated depreciation, end of year-c</t>
        </is>
      </c>
      <c r="I1956">
        <f>SUM(I1951:I1954)</f>
        <v/>
      </c>
      <c r="N1956">
        <f>SUM(N1951:N1954)</f>
        <v/>
      </c>
      <c r="S1956">
        <f>SUM(S1951:S1954)</f>
        <v/>
      </c>
      <c r="X1956">
        <f>SUM(X1951:X1954)</f>
        <v/>
      </c>
      <c r="AC1956">
        <f>SUM(AC1951:AC1954)</f>
        <v/>
      </c>
      <c r="AH1956">
        <f>SUM(AH1951:AH1954)</f>
        <v/>
      </c>
      <c r="AM1956">
        <f>SUM(AM1951:AM1954)</f>
        <v/>
      </c>
      <c r="AR1956">
        <f>SUM(AR1951:AR1954)</f>
        <v/>
      </c>
    </row>
    <row r="1957">
      <c r="A1957" t="inlineStr">
        <is>
          <t>Sum check</t>
        </is>
      </c>
      <c r="I1957">
        <f>I1955-I1956</f>
        <v/>
      </c>
      <c r="N1957">
        <f>N1955-N1956</f>
        <v/>
      </c>
      <c r="S1957">
        <f>S1955-S1956</f>
        <v/>
      </c>
      <c r="X1957">
        <f>X1955-X1956</f>
        <v/>
      </c>
      <c r="AC1957">
        <f>AC1955-AC1956</f>
        <v/>
      </c>
      <c r="AH1957">
        <f>AH1955-AH1956</f>
        <v/>
      </c>
      <c r="AM1957">
        <f>AM1955-AM1956</f>
        <v/>
      </c>
      <c r="AR1957">
        <f>AR1955-AR1956</f>
        <v/>
      </c>
    </row>
    <row r="1959">
      <c r="A1959" t="inlineStr">
        <is>
          <t>Balance, end of year</t>
        </is>
      </c>
      <c r="C1959" t="inlineStr">
        <is>
          <t>Million</t>
        </is>
      </c>
      <c r="D1959" t="inlineStr">
        <is>
          <t>QQQQ</t>
        </is>
      </c>
      <c r="I1959" s="4" t="n">
        <v>2508</v>
      </c>
      <c r="N1959" s="4" t="n">
        <v>2626</v>
      </c>
      <c r="S1959" s="4" t="n">
        <v>2841</v>
      </c>
      <c r="X1959" s="4" t="n">
        <v>2551</v>
      </c>
      <c r="AC1959" s="4" t="n">
        <v>8204</v>
      </c>
      <c r="AH1959" s="4" t="n">
        <v>8341</v>
      </c>
      <c r="AM1959" s="4" t="n">
        <v>8376</v>
      </c>
      <c r="AR1959" s="4" t="n">
        <v>8349</v>
      </c>
    </row>
    <row r="1960">
      <c r="A1960" t="inlineStr">
        <is>
          <t>Balance, end of year-c</t>
        </is>
      </c>
      <c r="I1960">
        <f>SUM(I1955,I1947,I1939)</f>
        <v/>
      </c>
      <c r="N1960">
        <f>SUM(N1955,N1947,N1939)</f>
        <v/>
      </c>
      <c r="S1960">
        <f>SUM(S1955,S1947,S1939)</f>
        <v/>
      </c>
      <c r="X1960">
        <f>SUM(X1955,X1947,X1939)</f>
        <v/>
      </c>
      <c r="AC1960">
        <f>SUM(AC1955,AC1947,AC1939)</f>
        <v/>
      </c>
      <c r="AH1960">
        <f>SUM(AH1955,AH1947,AH1939)</f>
        <v/>
      </c>
      <c r="AM1960">
        <f>SUM(AM1955,AM1947,AM1939)</f>
        <v/>
      </c>
      <c r="AR1960">
        <f>SUM(AR1955,AR1947,AR1939)</f>
        <v/>
      </c>
    </row>
    <row r="1961">
      <c r="A1961" t="inlineStr">
        <is>
          <t>Sum check</t>
        </is>
      </c>
      <c r="I1961">
        <f>I1959-I1960</f>
        <v/>
      </c>
      <c r="N1961">
        <f>N1959-N1960</f>
        <v/>
      </c>
      <c r="S1961">
        <f>S1959-S1960</f>
        <v/>
      </c>
      <c r="X1961">
        <f>X1959-X1960</f>
        <v/>
      </c>
      <c r="AC1961">
        <f>AC1959-AC1960</f>
        <v/>
      </c>
      <c r="AH1961">
        <f>AH1959-AH1960</f>
        <v/>
      </c>
      <c r="AM1961">
        <f>AM1959-AM1960</f>
        <v/>
      </c>
      <c r="AR1961">
        <f>AR1959-AR1960</f>
        <v/>
      </c>
    </row>
    <row r="1963">
      <c r="A1963" t="inlineStr">
        <is>
          <t>Utilities</t>
        </is>
      </c>
    </row>
    <row r="1964">
      <c r="A1964" t="inlineStr">
        <is>
          <t>Cost, beginning of year</t>
        </is>
      </c>
      <c r="C1964" t="inlineStr">
        <is>
          <t>Million</t>
        </is>
      </c>
      <c r="D1964" t="inlineStr">
        <is>
          <t>QQQQ</t>
        </is>
      </c>
      <c r="I1964" s="4" t="n">
        <v>3122</v>
      </c>
      <c r="N1964" s="4" t="n">
        <v>2945</v>
      </c>
      <c r="S1964" s="4" t="n">
        <v>2894</v>
      </c>
      <c r="X1964" s="4" t="n">
        <v>3473</v>
      </c>
      <c r="AC1964" s="4" t="n">
        <v>4020</v>
      </c>
      <c r="AH1964" s="4" t="n">
        <v>8654</v>
      </c>
      <c r="AM1964" s="4" t="n">
        <v>9306</v>
      </c>
      <c r="AR1964" s="4" t="n">
        <v>7582</v>
      </c>
    </row>
    <row r="1965">
      <c r="A1965" t="inlineStr">
        <is>
          <t>Changes in basis of accounting</t>
        </is>
      </c>
      <c r="C1965" t="inlineStr">
        <is>
          <t>Million</t>
        </is>
      </c>
      <c r="D1965" t="inlineStr">
        <is>
          <t>QQQA</t>
        </is>
      </c>
      <c r="AC1965" s="4" t="n">
        <v>21</v>
      </c>
    </row>
    <row r="1966">
      <c r="A1966" t="inlineStr">
        <is>
          <t>Additions, net of disposals and assets reclassified as held for sale</t>
        </is>
      </c>
      <c r="C1966" t="inlineStr">
        <is>
          <t>Million</t>
        </is>
      </c>
      <c r="D1966" t="inlineStr">
        <is>
          <t>QQQA</t>
        </is>
      </c>
      <c r="I1966" s="4" t="n">
        <v>127</v>
      </c>
      <c r="N1966" s="4" t="n">
        <v>367</v>
      </c>
      <c r="S1966" s="4" t="n">
        <v>350</v>
      </c>
      <c r="X1966" s="4" t="n">
        <v>422</v>
      </c>
      <c r="AC1966" s="4" t="n">
        <v>7</v>
      </c>
      <c r="AH1966" s="4" t="n">
        <v>550</v>
      </c>
      <c r="AM1966" s="4" t="n">
        <v>-1788</v>
      </c>
      <c r="AR1966" s="4" t="n">
        <v>345</v>
      </c>
    </row>
    <row r="1967">
      <c r="A1967" t="inlineStr">
        <is>
          <t>Acquisitions through business combinations</t>
        </is>
      </c>
      <c r="C1967" t="inlineStr">
        <is>
          <t>Million</t>
        </is>
      </c>
      <c r="D1967" t="inlineStr">
        <is>
          <t>QQQA</t>
        </is>
      </c>
      <c r="X1967" s="4" t="n">
        <v>394</v>
      </c>
      <c r="AM1967" s="4" t="n">
        <v>180</v>
      </c>
      <c r="AR1967" s="4" t="n">
        <v>108</v>
      </c>
    </row>
    <row r="1968">
      <c r="A1968" t="inlineStr">
        <is>
          <t>Foreign currency translation</t>
        </is>
      </c>
      <c r="C1968" t="inlineStr">
        <is>
          <t>Million</t>
        </is>
      </c>
      <c r="D1968" t="inlineStr">
        <is>
          <t>QQQA</t>
        </is>
      </c>
      <c r="I1968" s="4" t="n">
        <v>-304</v>
      </c>
      <c r="N1968" s="4" t="n">
        <v>-418</v>
      </c>
      <c r="S1968" s="4" t="n">
        <v>229</v>
      </c>
      <c r="X1968" s="4" t="n">
        <v>-269</v>
      </c>
      <c r="AC1968" s="4" t="n">
        <v>138</v>
      </c>
      <c r="AH1968" s="4" t="n">
        <v>102</v>
      </c>
      <c r="AM1968" s="4" t="n">
        <v>-116</v>
      </c>
      <c r="AR1968" s="4" t="n">
        <v>-743</v>
      </c>
    </row>
    <row r="1969">
      <c r="A1969" t="inlineStr">
        <is>
          <t>Cost, end of year</t>
        </is>
      </c>
      <c r="C1969" t="inlineStr">
        <is>
          <t>Million</t>
        </is>
      </c>
      <c r="D1969" t="inlineStr">
        <is>
          <t>QQQQ</t>
        </is>
      </c>
      <c r="I1969" s="4" t="n">
        <v>2945</v>
      </c>
      <c r="N1969" s="4" t="n">
        <v>2894</v>
      </c>
      <c r="S1969" s="4" t="n">
        <v>3473</v>
      </c>
      <c r="X1969" s="4" t="n">
        <v>4020</v>
      </c>
      <c r="AC1969" s="4" t="n">
        <v>4186</v>
      </c>
      <c r="AH1969" s="4" t="n">
        <v>9306</v>
      </c>
      <c r="AM1969" s="4" t="n">
        <v>7582</v>
      </c>
      <c r="AR1969" s="4" t="n">
        <v>7292</v>
      </c>
    </row>
    <row r="1970">
      <c r="A1970" t="inlineStr">
        <is>
          <t>Cost, end of year-c</t>
        </is>
      </c>
      <c r="I1970">
        <f>SUM(I1964:I1968)</f>
        <v/>
      </c>
      <c r="N1970">
        <f>SUM(N1964:N1968)</f>
        <v/>
      </c>
      <c r="S1970">
        <f>SUM(S1964:S1968)</f>
        <v/>
      </c>
      <c r="X1970">
        <f>SUM(X1964:X1968)</f>
        <v/>
      </c>
      <c r="AC1970">
        <f>SUM(AC1964:AC1968)</f>
        <v/>
      </c>
      <c r="AH1970">
        <f>SUM(AH1964:AH1968)</f>
        <v/>
      </c>
      <c r="AM1970">
        <f>SUM(AM1964:AM1968)</f>
        <v/>
      </c>
      <c r="AR1970">
        <f>SUM(AR1964:AR1968)</f>
        <v/>
      </c>
    </row>
    <row r="1971">
      <c r="A1971" t="inlineStr">
        <is>
          <t>Sum check</t>
        </is>
      </c>
      <c r="I1971">
        <f>I1969-I1970</f>
        <v/>
      </c>
      <c r="N1971">
        <f>N1969-N1970</f>
        <v/>
      </c>
      <c r="S1971">
        <f>S1969-S1970</f>
        <v/>
      </c>
      <c r="X1971">
        <f>X1969-X1970</f>
        <v/>
      </c>
      <c r="AC1971">
        <f>AC1969-AC1970</f>
        <v/>
      </c>
      <c r="AH1971">
        <f>AH1969-AH1970</f>
        <v/>
      </c>
      <c r="AM1971">
        <f>AM1969-AM1970</f>
        <v/>
      </c>
      <c r="AR1971">
        <f>AR1969-AR1970</f>
        <v/>
      </c>
    </row>
    <row r="1973">
      <c r="A1973" t="inlineStr">
        <is>
          <t>Accumulated fair value changes beginning of year</t>
        </is>
      </c>
      <c r="C1973" t="inlineStr">
        <is>
          <t>Million</t>
        </is>
      </c>
      <c r="D1973" t="inlineStr">
        <is>
          <t>QQQQ</t>
        </is>
      </c>
      <c r="I1973" s="4" t="n">
        <v>729</v>
      </c>
      <c r="N1973" s="4" t="n">
        <v>946</v>
      </c>
      <c r="S1973" s="4" t="n">
        <v>1044</v>
      </c>
      <c r="X1973" s="4" t="n">
        <v>1256</v>
      </c>
      <c r="AC1973" s="4" t="n">
        <v>1401</v>
      </c>
      <c r="AH1973" s="4" t="n">
        <v>2187</v>
      </c>
      <c r="AM1973" s="4" t="n">
        <v>2917</v>
      </c>
      <c r="AR1973" s="4" t="n">
        <v>1626</v>
      </c>
    </row>
    <row r="1974">
      <c r="A1974" t="inlineStr">
        <is>
          <t>Disposition and assets reclassified as held for sale</t>
        </is>
      </c>
      <c r="C1974" t="inlineStr">
        <is>
          <t>Million</t>
        </is>
      </c>
      <c r="D1974" t="inlineStr">
        <is>
          <t>QQQA</t>
        </is>
      </c>
      <c r="AC1974" s="4" t="n">
        <v>-416</v>
      </c>
      <c r="AM1974" s="4" t="n">
        <v>-1399</v>
      </c>
    </row>
    <row r="1975">
      <c r="A1975" t="inlineStr">
        <is>
          <t>Fair value changes</t>
        </is>
      </c>
      <c r="C1975" t="inlineStr">
        <is>
          <t>Million</t>
        </is>
      </c>
      <c r="D1975" t="inlineStr">
        <is>
          <t>QQQA</t>
        </is>
      </c>
      <c r="I1975" s="4" t="n">
        <v>392</v>
      </c>
      <c r="N1975" s="4" t="n">
        <v>184</v>
      </c>
      <c r="S1975" s="4" t="n">
        <v>136</v>
      </c>
      <c r="X1975" s="4" t="n">
        <v>218</v>
      </c>
      <c r="AC1975" s="4" t="n">
        <v>347</v>
      </c>
      <c r="AH1975" s="4" t="n">
        <v>652</v>
      </c>
      <c r="AM1975" s="4" t="n">
        <v>134</v>
      </c>
      <c r="AR1975" s="4" t="n">
        <v>176</v>
      </c>
    </row>
    <row r="1976">
      <c r="A1976" t="inlineStr">
        <is>
          <t>Dispositions and assets reclassified as held for sale foreign currency translation and other</t>
        </is>
      </c>
      <c r="C1976" t="inlineStr">
        <is>
          <t>Million</t>
        </is>
      </c>
      <c r="D1976" t="inlineStr">
        <is>
          <t>QQQA</t>
        </is>
      </c>
      <c r="I1976" s="4" t="n">
        <v>-111</v>
      </c>
    </row>
    <row r="1977">
      <c r="A1977" t="inlineStr">
        <is>
          <t>Foreign currency translation</t>
        </is>
      </c>
      <c r="C1977" t="inlineStr">
        <is>
          <t>Million</t>
        </is>
      </c>
      <c r="D1977" t="inlineStr">
        <is>
          <t>QQQA</t>
        </is>
      </c>
      <c r="I1977" s="4" t="n">
        <v>-64</v>
      </c>
      <c r="N1977" s="4" t="n">
        <v>-86</v>
      </c>
      <c r="S1977" s="4" t="n">
        <v>76</v>
      </c>
      <c r="X1977" s="4" t="n">
        <v>-73</v>
      </c>
      <c r="AC1977" s="4" t="n">
        <v>36</v>
      </c>
      <c r="AH1977" s="4" t="n">
        <v>78</v>
      </c>
      <c r="AM1977" s="4" t="n">
        <v>-26</v>
      </c>
      <c r="AR1977" s="4" t="n">
        <v>-178</v>
      </c>
    </row>
    <row r="1978">
      <c r="A1978" t="inlineStr">
        <is>
          <t>Accumulated fair value, changes end of year</t>
        </is>
      </c>
      <c r="C1978" t="inlineStr">
        <is>
          <t>Million</t>
        </is>
      </c>
      <c r="D1978" t="inlineStr">
        <is>
          <t>QQQQ</t>
        </is>
      </c>
      <c r="I1978" s="4" t="n">
        <v>946</v>
      </c>
      <c r="N1978" s="4" t="n">
        <v>1044</v>
      </c>
      <c r="S1978" s="4" t="n">
        <v>1256</v>
      </c>
      <c r="X1978" s="4" t="n">
        <v>1401</v>
      </c>
      <c r="AC1978" s="4" t="n">
        <v>1368</v>
      </c>
      <c r="AH1978" s="4" t="n">
        <v>2917</v>
      </c>
      <c r="AM1978" s="4" t="n">
        <v>1626</v>
      </c>
      <c r="AR1978" s="4" t="n">
        <v>1624</v>
      </c>
    </row>
    <row r="1979">
      <c r="A1979" t="inlineStr">
        <is>
          <t>Accumulated fair value, changes end of year-c</t>
        </is>
      </c>
      <c r="I1979">
        <f>SUM(I1973:I1977)</f>
        <v/>
      </c>
      <c r="N1979">
        <f>SUM(N1973:N1977)</f>
        <v/>
      </c>
      <c r="S1979">
        <f>SUM(S1973:S1977)</f>
        <v/>
      </c>
      <c r="X1979">
        <f>SUM(X1973:X1977)</f>
        <v/>
      </c>
      <c r="AC1979">
        <f>SUM(AC1973:AC1977)</f>
        <v/>
      </c>
      <c r="AH1979">
        <f>SUM(AH1973:AH1977)</f>
        <v/>
      </c>
      <c r="AM1979">
        <f>SUM(AM1973:AM1977)</f>
        <v/>
      </c>
      <c r="AR1979">
        <f>SUM(AR1973:AR1977)</f>
        <v/>
      </c>
    </row>
    <row r="1980">
      <c r="A1980" t="inlineStr">
        <is>
          <t>Sum check</t>
        </is>
      </c>
      <c r="I1980">
        <f>I1978-I1979</f>
        <v/>
      </c>
      <c r="N1980">
        <f>N1978-N1979</f>
        <v/>
      </c>
      <c r="S1980">
        <f>S1978-S1979</f>
        <v/>
      </c>
      <c r="X1980">
        <f>X1978-X1979</f>
        <v/>
      </c>
      <c r="AC1980">
        <f>AC1978-AC1979</f>
        <v/>
      </c>
      <c r="AH1980">
        <f>AH1978-AH1979</f>
        <v/>
      </c>
      <c r="AM1980">
        <f>AM1978-AM1979</f>
        <v/>
      </c>
      <c r="AR1980">
        <f>AR1978-AR1979</f>
        <v/>
      </c>
    </row>
    <row r="1982">
      <c r="A1982" t="inlineStr">
        <is>
          <t>Accumulated depreciation, beginning of year</t>
        </is>
      </c>
      <c r="C1982" t="inlineStr">
        <is>
          <t>Million</t>
        </is>
      </c>
      <c r="D1982" t="inlineStr">
        <is>
          <t>QQQQ</t>
        </is>
      </c>
      <c r="I1982" s="4" t="n">
        <v>-214</v>
      </c>
      <c r="N1982" s="4" t="n">
        <v>-291</v>
      </c>
      <c r="S1982" s="4" t="n">
        <v>-384</v>
      </c>
      <c r="X1982" s="4" t="n">
        <v>-509</v>
      </c>
      <c r="AC1982" s="4" t="n">
        <v>-613</v>
      </c>
      <c r="AH1982" s="4" t="n">
        <v>-1172</v>
      </c>
      <c r="AM1982" s="4" t="n">
        <v>-1613</v>
      </c>
      <c r="AR1982" s="4" t="n">
        <v>-1272</v>
      </c>
    </row>
    <row r="1983">
      <c r="A1983" t="inlineStr">
        <is>
          <t>Depreciation expenses</t>
        </is>
      </c>
      <c r="C1983" t="inlineStr">
        <is>
          <t>Million</t>
        </is>
      </c>
      <c r="D1983" t="inlineStr">
        <is>
          <t>QQQA</t>
        </is>
      </c>
      <c r="I1983" s="4" t="n">
        <v>-138</v>
      </c>
      <c r="N1983" s="4" t="n">
        <v>-128</v>
      </c>
      <c r="S1983" s="4" t="n">
        <v>-113</v>
      </c>
      <c r="X1983" s="4" t="n">
        <v>-148</v>
      </c>
      <c r="AC1983" s="4" t="n">
        <v>-171</v>
      </c>
      <c r="AH1983" s="4" t="n">
        <v>-419</v>
      </c>
      <c r="AM1983" s="4" t="n">
        <v>-352</v>
      </c>
      <c r="AR1983" s="4" t="n">
        <v>-326</v>
      </c>
    </row>
    <row r="1984">
      <c r="A1984" t="inlineStr">
        <is>
          <t>Dispositions and assets reclassified as held for sale</t>
        </is>
      </c>
      <c r="C1984" t="inlineStr">
        <is>
          <t>Million</t>
        </is>
      </c>
      <c r="D1984" t="inlineStr">
        <is>
          <t>QQQA</t>
        </is>
      </c>
      <c r="I1984" s="4" t="n">
        <v>48</v>
      </c>
      <c r="N1984" s="4" t="n">
        <v>1</v>
      </c>
      <c r="S1984" s="4" t="n">
        <v>16</v>
      </c>
      <c r="X1984" s="4" t="n">
        <v>5</v>
      </c>
      <c r="AC1984" s="4" t="n">
        <v>204</v>
      </c>
      <c r="AH1984" s="4" t="n">
        <v>12</v>
      </c>
      <c r="AM1984" s="4" t="n">
        <v>682</v>
      </c>
      <c r="AR1984" s="4" t="n">
        <v>21</v>
      </c>
    </row>
    <row r="1985">
      <c r="A1985" t="inlineStr">
        <is>
          <t>Foreign currency translation</t>
        </is>
      </c>
      <c r="C1985" t="inlineStr">
        <is>
          <t>Million</t>
        </is>
      </c>
      <c r="D1985" t="inlineStr">
        <is>
          <t>QQQA</t>
        </is>
      </c>
      <c r="I1985" s="4" t="n">
        <v>13</v>
      </c>
      <c r="N1985" s="4" t="n">
        <v>34</v>
      </c>
      <c r="S1985" s="4" t="n">
        <v>-28</v>
      </c>
      <c r="X1985" s="4" t="n">
        <v>39</v>
      </c>
      <c r="AC1985" s="4" t="n">
        <v>-16</v>
      </c>
      <c r="AH1985" s="4" t="n">
        <v>-34</v>
      </c>
      <c r="AM1985" s="4" t="n">
        <v>11</v>
      </c>
      <c r="AR1985" s="4" t="n">
        <v>121</v>
      </c>
    </row>
    <row r="1986">
      <c r="A1986" t="inlineStr">
        <is>
          <t>Accumulated depreciation, end of year</t>
        </is>
      </c>
      <c r="C1986" t="inlineStr">
        <is>
          <t>Million</t>
        </is>
      </c>
      <c r="D1986" t="inlineStr">
        <is>
          <t>QQQQ</t>
        </is>
      </c>
      <c r="I1986" s="4" t="n">
        <v>-291</v>
      </c>
      <c r="N1986" s="4" t="n">
        <v>-384</v>
      </c>
      <c r="S1986" s="4" t="n">
        <v>-509</v>
      </c>
      <c r="X1986" s="4" t="n">
        <v>-613</v>
      </c>
      <c r="AC1986" s="4" t="n">
        <v>-596</v>
      </c>
      <c r="AH1986" s="4" t="n">
        <v>-1613</v>
      </c>
      <c r="AM1986" s="4" t="n">
        <v>-1272</v>
      </c>
      <c r="AR1986" s="4" t="n">
        <v>-1456</v>
      </c>
    </row>
    <row r="1987">
      <c r="A1987" t="inlineStr">
        <is>
          <t>Accumulated depreciation, end of year-c</t>
        </is>
      </c>
      <c r="I1987">
        <f>SUM(I1982:I1985)</f>
        <v/>
      </c>
      <c r="N1987">
        <f>SUM(N1982:N1985)</f>
        <v/>
      </c>
      <c r="S1987">
        <f>SUM(S1982:S1985)</f>
        <v/>
      </c>
      <c r="X1987">
        <f>SUM(X1982:X1985)</f>
        <v/>
      </c>
      <c r="AC1987">
        <f>SUM(AC1982:AC1985)</f>
        <v/>
      </c>
      <c r="AH1987">
        <f>SUM(AH1982:AH1985)</f>
        <v/>
      </c>
      <c r="AM1987">
        <f>SUM(AM1982:AM1985)</f>
        <v/>
      </c>
      <c r="AR1987">
        <f>SUM(AR1982:AR1985)</f>
        <v/>
      </c>
    </row>
    <row r="1988">
      <c r="A1988" t="inlineStr">
        <is>
          <t>Sum check</t>
        </is>
      </c>
      <c r="I1988">
        <f>I1986-I1987</f>
        <v/>
      </c>
      <c r="N1988">
        <f>N1986-N1987</f>
        <v/>
      </c>
      <c r="S1988">
        <f>S1986-S1987</f>
        <v/>
      </c>
      <c r="X1988">
        <f>X1986-X1987</f>
        <v/>
      </c>
      <c r="AC1988">
        <f>AC1986-AC1987</f>
        <v/>
      </c>
      <c r="AH1988">
        <f>AH1986-AH1987</f>
        <v/>
      </c>
      <c r="AM1988">
        <f>AM1986-AM1987</f>
        <v/>
      </c>
      <c r="AR1988">
        <f>AR1986-AR1987</f>
        <v/>
      </c>
    </row>
    <row r="1990">
      <c r="A1990" t="inlineStr">
        <is>
          <t>Balance, end of year</t>
        </is>
      </c>
      <c r="C1990" t="inlineStr">
        <is>
          <t>Million</t>
        </is>
      </c>
      <c r="D1990" t="inlineStr">
        <is>
          <t>QQQQ</t>
        </is>
      </c>
      <c r="I1990" s="4" t="n">
        <v>3600</v>
      </c>
      <c r="N1990" s="4" t="n">
        <v>3554</v>
      </c>
      <c r="S1990" s="4" t="n">
        <v>4220</v>
      </c>
      <c r="X1990" s="4" t="n">
        <v>4808</v>
      </c>
      <c r="AC1990" s="4" t="n">
        <v>4958</v>
      </c>
      <c r="AH1990" s="4" t="n">
        <v>10610</v>
      </c>
      <c r="AM1990" s="4" t="n">
        <v>7936</v>
      </c>
      <c r="AR1990" s="4" t="n">
        <v>7460</v>
      </c>
    </row>
    <row r="1991">
      <c r="A1991" t="inlineStr">
        <is>
          <t>Balance, end of year-c</t>
        </is>
      </c>
      <c r="I1991">
        <f>SUM(I1986,I1978,I1969)</f>
        <v/>
      </c>
      <c r="N1991">
        <f>SUM(N1986,N1978,N1969)</f>
        <v/>
      </c>
      <c r="S1991">
        <f>SUM(S1986,S1978,S1969)</f>
        <v/>
      </c>
      <c r="X1991">
        <f>SUM(X1986,X1978,X1969)</f>
        <v/>
      </c>
      <c r="AC1991">
        <f>SUM(AC1986,AC1978,AC1969)</f>
        <v/>
      </c>
      <c r="AH1991">
        <f>SUM(AH1986,AH1978,AH1969)</f>
        <v/>
      </c>
      <c r="AM1991">
        <f>SUM(AM1986,AM1978,AM1969)</f>
        <v/>
      </c>
      <c r="AR1991">
        <f>SUM(AR1986,AR1978,AR1969)</f>
        <v/>
      </c>
    </row>
    <row r="1992">
      <c r="A1992" t="inlineStr">
        <is>
          <t>Sum check</t>
        </is>
      </c>
      <c r="I1992">
        <f>I1990-I1991</f>
        <v/>
      </c>
      <c r="N1992">
        <f>N1990-N1991</f>
        <v/>
      </c>
      <c r="S1992">
        <f>S1990-S1991</f>
        <v/>
      </c>
      <c r="X1992">
        <f>X1990-X1991</f>
        <v/>
      </c>
      <c r="AC1992">
        <f>AC1990-AC1991</f>
        <v/>
      </c>
      <c r="AH1992">
        <f>AH1990-AH1991</f>
        <v/>
      </c>
      <c r="AM1992">
        <f>AM1990-AM1991</f>
        <v/>
      </c>
      <c r="AR1992">
        <f>AR1990-AR1991</f>
        <v/>
      </c>
    </row>
    <row r="1994">
      <c r="A1994" t="inlineStr">
        <is>
          <t>Total</t>
        </is>
      </c>
    </row>
    <row r="1995">
      <c r="A1995" t="inlineStr">
        <is>
          <t>Cost, beginning of year</t>
        </is>
      </c>
      <c r="C1995" t="inlineStr">
        <is>
          <t>Million</t>
        </is>
      </c>
      <c r="D1995" t="inlineStr">
        <is>
          <t>QQQQ</t>
        </is>
      </c>
      <c r="I1995" s="4" t="n">
        <v>7442</v>
      </c>
      <c r="N1995" s="4" t="n">
        <v>6725</v>
      </c>
      <c r="S1995" s="4" t="n">
        <v>8045</v>
      </c>
      <c r="X1995" s="4" t="n">
        <v>9253</v>
      </c>
      <c r="AC1995" s="4" t="n">
        <v>12059</v>
      </c>
      <c r="AH1995" s="4" t="n">
        <v>22454</v>
      </c>
      <c r="AM1995" s="4" t="n">
        <v>31212</v>
      </c>
      <c r="AR1995" s="4" t="n">
        <v>39769</v>
      </c>
    </row>
    <row r="1996">
      <c r="A1996" t="inlineStr">
        <is>
          <t>Changes in basis of accounting</t>
        </is>
      </c>
      <c r="C1996" t="inlineStr">
        <is>
          <t>Million</t>
        </is>
      </c>
      <c r="D1996" t="inlineStr">
        <is>
          <t>QQQA</t>
        </is>
      </c>
      <c r="AC1996" s="4" t="n">
        <v>1207</v>
      </c>
    </row>
    <row r="1997">
      <c r="A1997" t="inlineStr">
        <is>
          <t>Additions, net of disposals and assets reclassified as held for sale</t>
        </is>
      </c>
      <c r="C1997" t="inlineStr">
        <is>
          <t>Million</t>
        </is>
      </c>
      <c r="D1997" t="inlineStr">
        <is>
          <t>QQQA</t>
        </is>
      </c>
      <c r="I1997" s="4" t="n">
        <v>193</v>
      </c>
      <c r="N1997" s="4" t="n">
        <v>539</v>
      </c>
      <c r="S1997" s="4" t="n">
        <v>627</v>
      </c>
      <c r="X1997" s="4" t="n">
        <v>643</v>
      </c>
      <c r="AC1997" s="4" t="n">
        <v>273</v>
      </c>
      <c r="AH1997" s="4" t="n">
        <v>1008</v>
      </c>
      <c r="AM1997" s="4" t="n">
        <v>-1362</v>
      </c>
      <c r="AR1997" s="4" t="n">
        <v>2328</v>
      </c>
    </row>
    <row r="1998">
      <c r="A1998" t="inlineStr">
        <is>
          <t>Acquisitions through business combinations</t>
        </is>
      </c>
      <c r="C1998" t="inlineStr">
        <is>
          <t>Million</t>
        </is>
      </c>
      <c r="D1998" t="inlineStr">
        <is>
          <t>QQQA</t>
        </is>
      </c>
      <c r="N1998" s="4" t="n">
        <v>1067</v>
      </c>
      <c r="S1998" s="4" t="n">
        <v>100</v>
      </c>
      <c r="X1998" s="4" t="n">
        <v>2945</v>
      </c>
      <c r="AC1998" s="4" t="n">
        <v>8710</v>
      </c>
      <c r="AH1998" s="4" t="n">
        <v>7334</v>
      </c>
      <c r="AM1998" s="4" t="n">
        <v>10179</v>
      </c>
      <c r="AR1998" s="4" t="n">
        <v>161</v>
      </c>
    </row>
    <row r="1999">
      <c r="A1999" t="inlineStr">
        <is>
          <t>Foreign currency translation</t>
        </is>
      </c>
      <c r="C1999" t="inlineStr">
        <is>
          <t>Million</t>
        </is>
      </c>
      <c r="D1999" t="inlineStr">
        <is>
          <t>QQQA</t>
        </is>
      </c>
      <c r="I1999" s="4" t="n">
        <v>-910</v>
      </c>
      <c r="N1999" s="4" t="n">
        <v>-286</v>
      </c>
      <c r="S1999" s="4" t="n">
        <v>481</v>
      </c>
      <c r="X1999" s="4" t="n">
        <v>-782</v>
      </c>
      <c r="AC1999" s="4" t="n">
        <v>205</v>
      </c>
      <c r="AH1999" s="4" t="n">
        <v>416</v>
      </c>
      <c r="AM1999" s="4" t="n">
        <v>-260</v>
      </c>
      <c r="AR1999" s="4" t="n">
        <v>-2818</v>
      </c>
    </row>
    <row r="2000">
      <c r="A2000" t="inlineStr">
        <is>
          <t>Cost end of year</t>
        </is>
      </c>
      <c r="C2000" t="inlineStr">
        <is>
          <t>Million</t>
        </is>
      </c>
      <c r="D2000" t="inlineStr">
        <is>
          <t>QQQQ</t>
        </is>
      </c>
      <c r="I2000" s="4" t="n">
        <v>6725</v>
      </c>
      <c r="N2000" s="4" t="n">
        <v>8045</v>
      </c>
      <c r="S2000" s="4" t="n">
        <v>9253</v>
      </c>
      <c r="X2000" s="4" t="n">
        <v>12059</v>
      </c>
      <c r="AC2000" s="4" t="n">
        <v>22454</v>
      </c>
      <c r="AH2000" s="4" t="n">
        <v>31212</v>
      </c>
      <c r="AM2000" s="4" t="n">
        <v>39769</v>
      </c>
      <c r="AR2000" s="4" t="n">
        <v>39440</v>
      </c>
    </row>
    <row r="2001">
      <c r="A2001" t="inlineStr">
        <is>
          <t>Cost end of year-c</t>
        </is>
      </c>
      <c r="I2001">
        <f>SUM(I1995:I1999)</f>
        <v/>
      </c>
      <c r="N2001">
        <f>SUM(N1995:N1999)</f>
        <v/>
      </c>
      <c r="S2001">
        <f>SUM(S1995:S1999)</f>
        <v/>
      </c>
      <c r="X2001">
        <f>SUM(X1995:X1999)</f>
        <v/>
      </c>
      <c r="AC2001">
        <f>SUM(AC1995:AC1999)</f>
        <v/>
      </c>
      <c r="AH2001">
        <f>SUM(AH1995:AH1999)</f>
        <v/>
      </c>
      <c r="AM2001">
        <f>SUM(AM1995:AM1999)</f>
        <v/>
      </c>
      <c r="AR2001">
        <f>SUM(AR1995:AR1999)</f>
        <v/>
      </c>
    </row>
    <row r="2002">
      <c r="A2002" t="inlineStr">
        <is>
          <t>Sum check 1</t>
        </is>
      </c>
      <c r="I2002">
        <f>I2000-I2001</f>
        <v/>
      </c>
      <c r="N2002">
        <f>N2000-N2001</f>
        <v/>
      </c>
      <c r="S2002">
        <f>S2000-S2001</f>
        <v/>
      </c>
      <c r="X2002">
        <f>X2000-X2001</f>
        <v/>
      </c>
      <c r="AC2002">
        <f>AC2000-AC2001</f>
        <v/>
      </c>
      <c r="AH2002">
        <f>AH2000-AH2001</f>
        <v/>
      </c>
      <c r="AM2002">
        <f>AM2000-AM2001</f>
        <v/>
      </c>
      <c r="AR2002">
        <f>AR2000-AR2001</f>
        <v/>
      </c>
    </row>
    <row r="2003">
      <c r="A2003" t="inlineStr">
        <is>
          <t>Sum check 2</t>
        </is>
      </c>
      <c r="I2003">
        <f>I2000-SUM(I1970,I1940,I1910,I1880,I1858,I1828)</f>
        <v/>
      </c>
      <c r="N2003">
        <f>N2000-SUM(N1970,N1940,N1910,N1880,N1858,N1828)</f>
        <v/>
      </c>
      <c r="S2003">
        <f>S2000-SUM(S1970,S1940,S1910,S1880,S1858,S1828)</f>
        <v/>
      </c>
      <c r="X2003">
        <f>X2000-SUM(X1970,X1940,X1910,X1880,X1858,X1828)</f>
        <v/>
      </c>
      <c r="AC2003">
        <f>AC2000-SUM(AC1970,AC1940,AC1910,AC1880,AC1858,AC1828)</f>
        <v/>
      </c>
      <c r="AH2003">
        <f>AH2000-SUM(AH1970,AH1940,AH1910,AH1880,AH1858,AH1828)</f>
        <v/>
      </c>
      <c r="AM2003">
        <f>AM2000-SUM(AM1970,AM1940,AM1910,AM1880,AM1858,AM1828)</f>
        <v/>
      </c>
      <c r="AR2003">
        <f>AR2000-SUM(AR1970,AR1940,AR1910,AR1880,AR1858,AR1828)</f>
        <v/>
      </c>
    </row>
    <row r="2005">
      <c r="A2005" t="inlineStr">
        <is>
          <t>Accumulated fair value changes, beginning of year</t>
        </is>
      </c>
      <c r="C2005" t="inlineStr">
        <is>
          <t>Million</t>
        </is>
      </c>
      <c r="D2005" t="inlineStr">
        <is>
          <t>QQQQ</t>
        </is>
      </c>
      <c r="I2005" s="4" t="n">
        <v>2183</v>
      </c>
      <c r="N2005" s="4" t="n">
        <v>2513</v>
      </c>
      <c r="S2005" s="4" t="n">
        <v>2690</v>
      </c>
      <c r="X2005" s="4" t="n">
        <v>3272</v>
      </c>
      <c r="AC2005" s="4" t="n">
        <v>3480</v>
      </c>
      <c r="AH2005" s="4" t="n">
        <v>3777</v>
      </c>
      <c r="AM2005" s="4" t="n">
        <v>4626</v>
      </c>
      <c r="AR2005" s="4" t="n">
        <v>3077</v>
      </c>
    </row>
    <row r="2006">
      <c r="A2006" t="inlineStr">
        <is>
          <t>Fair value changes</t>
        </is>
      </c>
      <c r="C2006" t="inlineStr">
        <is>
          <t>Million</t>
        </is>
      </c>
      <c r="D2006" t="inlineStr">
        <is>
          <t>QQQA</t>
        </is>
      </c>
      <c r="I2006" s="4" t="n">
        <v>654</v>
      </c>
      <c r="N2006" s="4" t="n">
        <v>388</v>
      </c>
      <c r="S2006" s="4" t="n">
        <v>430</v>
      </c>
      <c r="X2006" s="4" t="n">
        <v>472</v>
      </c>
      <c r="AC2006" s="4" t="n">
        <v>715</v>
      </c>
      <c r="AH2006" s="4" t="n">
        <v>792</v>
      </c>
      <c r="AM2006" s="4" t="n">
        <v>172</v>
      </c>
      <c r="AR2006" s="4" t="n">
        <v>406</v>
      </c>
    </row>
    <row r="2007">
      <c r="A2007" t="inlineStr">
        <is>
          <t>Disposition and assets reclassified as held for sale</t>
        </is>
      </c>
      <c r="C2007" t="inlineStr">
        <is>
          <t>Million</t>
        </is>
      </c>
      <c r="D2007" t="inlineStr">
        <is>
          <t>QQQA</t>
        </is>
      </c>
      <c r="I2007" s="4" t="n">
        <v>-261</v>
      </c>
      <c r="AC2007" s="4" t="n">
        <v>-453</v>
      </c>
      <c r="AM2007" s="4" t="n">
        <v>-1643</v>
      </c>
    </row>
    <row r="2008">
      <c r="A2008" t="inlineStr">
        <is>
          <t>Foreign currency translation</t>
        </is>
      </c>
      <c r="C2008" t="inlineStr">
        <is>
          <t>Million</t>
        </is>
      </c>
      <c r="D2008" t="inlineStr">
        <is>
          <t>QQQA</t>
        </is>
      </c>
      <c r="I2008" s="4" t="n">
        <v>-63</v>
      </c>
      <c r="N2008" s="4" t="n">
        <v>-211</v>
      </c>
      <c r="S2008" s="4" t="n">
        <v>152</v>
      </c>
      <c r="X2008" s="4" t="n">
        <v>-264</v>
      </c>
      <c r="AC2008" s="4" t="n">
        <v>35</v>
      </c>
      <c r="AH2008" s="4" t="n">
        <v>57</v>
      </c>
      <c r="AM2008" s="4" t="n">
        <v>-78</v>
      </c>
      <c r="AR2008" s="4" t="n">
        <v>-232</v>
      </c>
    </row>
    <row r="2009">
      <c r="A2009" t="inlineStr">
        <is>
          <t>Accumulated fair value changes, end of year</t>
        </is>
      </c>
      <c r="C2009" t="inlineStr">
        <is>
          <t>Million</t>
        </is>
      </c>
      <c r="D2009" t="inlineStr">
        <is>
          <t>QQQQ</t>
        </is>
      </c>
      <c r="I2009" s="4" t="n">
        <v>2513</v>
      </c>
      <c r="N2009" s="4" t="n">
        <v>2690</v>
      </c>
      <c r="S2009" s="4" t="n">
        <v>3272</v>
      </c>
      <c r="X2009" s="4" t="n">
        <v>3480</v>
      </c>
      <c r="AC2009" s="4" t="n">
        <v>3777</v>
      </c>
      <c r="AH2009" s="4" t="n">
        <v>4626</v>
      </c>
      <c r="AM2009" s="4" t="n">
        <v>3077</v>
      </c>
      <c r="AR2009" s="4" t="n">
        <v>3251</v>
      </c>
    </row>
    <row r="2010">
      <c r="A2010" t="inlineStr">
        <is>
          <t>Accumulated fair value changes, end of year-c</t>
        </is>
      </c>
      <c r="I2010">
        <f>SUM(I2005:I2008)</f>
        <v/>
      </c>
      <c r="N2010">
        <f>SUM(N2005:N2008)</f>
        <v/>
      </c>
      <c r="S2010">
        <f>SUM(S2005:S2008)</f>
        <v/>
      </c>
      <c r="X2010">
        <f>SUM(X2005:X2008)</f>
        <v/>
      </c>
      <c r="AC2010">
        <f>SUM(AC2005:AC2008)</f>
        <v/>
      </c>
      <c r="AH2010">
        <f>SUM(AH2005:AH2008)</f>
        <v/>
      </c>
      <c r="AM2010">
        <f>SUM(AM2005:AM2008)</f>
        <v/>
      </c>
      <c r="AR2010">
        <f>SUM(AR2005:AR2008)</f>
        <v/>
      </c>
    </row>
    <row r="2011">
      <c r="A2011" t="inlineStr">
        <is>
          <t>Sum check 1</t>
        </is>
      </c>
      <c r="I2011">
        <f>I2009-I2010</f>
        <v/>
      </c>
      <c r="N2011">
        <f>N2009-N2010</f>
        <v/>
      </c>
      <c r="S2011">
        <f>S2009-S2010</f>
        <v/>
      </c>
      <c r="X2011">
        <f>X2009-X2010</f>
        <v/>
      </c>
      <c r="AC2011">
        <f>AC2009-AC2010</f>
        <v/>
      </c>
      <c r="AH2011">
        <f>AH2009-AH2010</f>
        <v/>
      </c>
      <c r="AM2011">
        <f>AM2009-AM2010</f>
        <v/>
      </c>
      <c r="AR2011">
        <f>AR2009-AR2010</f>
        <v/>
      </c>
    </row>
    <row r="2012">
      <c r="A2012" t="inlineStr">
        <is>
          <t>Sum check 2</t>
        </is>
      </c>
      <c r="I2012">
        <f>I2009-SUM(I1979,I1948,I1918,I1888,I1836)</f>
        <v/>
      </c>
      <c r="N2012">
        <f>N2009-SUM(N1979,N1948,N1918,N1888,N1836)</f>
        <v/>
      </c>
      <c r="S2012">
        <f>S2009-SUM(S1979,S1948,S1918,S1888,S1836)</f>
        <v/>
      </c>
      <c r="X2012">
        <f>X2009-SUM(X1979,X1948,X1918,X1888,X1836)</f>
        <v/>
      </c>
      <c r="AC2012">
        <f>AC2009-SUM(AC1979,AC1948,AC1918,AC1888,AC1836)</f>
        <v/>
      </c>
      <c r="AH2012">
        <f>AH2009-SUM(AH1979,AH1948,AH1918,AH1888,AH1836)</f>
        <v/>
      </c>
      <c r="AM2012">
        <f>AM2009-SUM(AM1979,AM1948,AM1918,AM1888,AM1836)</f>
        <v/>
      </c>
      <c r="AR2012">
        <f>AR2009-SUM(AR1979,AR1948,AR1918,AR1888,AR1836)</f>
        <v/>
      </c>
    </row>
    <row r="2014">
      <c r="A2014" t="inlineStr">
        <is>
          <t>Accumulated depreciation, beginning of year</t>
        </is>
      </c>
      <c r="C2014" t="inlineStr">
        <is>
          <t>Million</t>
        </is>
      </c>
      <c r="D2014" t="inlineStr">
        <is>
          <t>QQQQ</t>
        </is>
      </c>
      <c r="I2014" s="4" t="n">
        <v>-564</v>
      </c>
      <c r="N2014" s="4" t="n">
        <v>-900</v>
      </c>
      <c r="S2014" s="4" t="n">
        <v>-1190</v>
      </c>
      <c r="X2014" s="4" t="n">
        <v>-1622</v>
      </c>
      <c r="AC2014" s="4" t="n">
        <v>-1889</v>
      </c>
      <c r="AH2014" s="4" t="n">
        <v>-2459</v>
      </c>
      <c r="AM2014" s="4" t="n">
        <v>-3671</v>
      </c>
      <c r="AR2014" s="4" t="n">
        <v>-4191</v>
      </c>
    </row>
    <row r="2015">
      <c r="A2015" t="inlineStr">
        <is>
          <t>Depreciation expenses</t>
        </is>
      </c>
      <c r="C2015" t="inlineStr">
        <is>
          <t>Million</t>
        </is>
      </c>
      <c r="D2015" t="inlineStr">
        <is>
          <t>QQQA</t>
        </is>
      </c>
      <c r="I2015" s="4" t="n">
        <v>-338</v>
      </c>
      <c r="N2015" s="4" t="n">
        <v>-372</v>
      </c>
      <c r="S2015" s="4" t="n">
        <v>-387</v>
      </c>
      <c r="X2015" s="4" t="n">
        <v>-437</v>
      </c>
      <c r="AC2015" s="4" t="n">
        <v>-774</v>
      </c>
      <c r="AH2015" s="4" t="n">
        <v>-1257</v>
      </c>
      <c r="AM2015" s="4" t="n">
        <v>-1526</v>
      </c>
      <c r="AR2015" s="4" t="n">
        <v>-1596</v>
      </c>
    </row>
    <row r="2016">
      <c r="A2016" t="inlineStr">
        <is>
          <t>Dispositions and assets reclassified as held for sale</t>
        </is>
      </c>
      <c r="C2016" t="inlineStr">
        <is>
          <t>Million</t>
        </is>
      </c>
      <c r="D2016" t="inlineStr">
        <is>
          <t>QQQA</t>
        </is>
      </c>
      <c r="I2016" s="4" t="n">
        <v>103</v>
      </c>
      <c r="N2016" s="4" t="n">
        <v>3</v>
      </c>
      <c r="S2016" s="4" t="n">
        <v>45</v>
      </c>
      <c r="X2016" s="4" t="n">
        <v>38</v>
      </c>
      <c r="AC2016" s="4" t="n">
        <v>232</v>
      </c>
      <c r="AH2016" s="4" t="n">
        <v>170</v>
      </c>
      <c r="AM2016" s="4" t="n">
        <v>946</v>
      </c>
      <c r="AR2016" s="4" t="n">
        <v>82</v>
      </c>
    </row>
    <row r="2017">
      <c r="A2017" t="inlineStr">
        <is>
          <t>Foreign currency translation</t>
        </is>
      </c>
      <c r="C2017" t="inlineStr">
        <is>
          <t>Million</t>
        </is>
      </c>
      <c r="D2017" t="inlineStr">
        <is>
          <t>QQQA</t>
        </is>
      </c>
      <c r="I2017" s="4" t="n">
        <v>-101</v>
      </c>
      <c r="N2017" s="4" t="n">
        <v>79</v>
      </c>
      <c r="S2017" s="4" t="n">
        <v>-90</v>
      </c>
      <c r="X2017" s="4" t="n">
        <v>132</v>
      </c>
      <c r="AC2017" s="4" t="n">
        <v>-28</v>
      </c>
      <c r="AH2017" s="4" t="n">
        <v>-125</v>
      </c>
      <c r="AM2017" s="4" t="n">
        <v>60</v>
      </c>
      <c r="AR2017" s="4" t="n">
        <v>307</v>
      </c>
    </row>
    <row r="2018">
      <c r="A2018" t="inlineStr">
        <is>
          <t>Accumulated depreciation, end of year</t>
        </is>
      </c>
      <c r="C2018" t="inlineStr">
        <is>
          <t>Million</t>
        </is>
      </c>
      <c r="D2018" t="inlineStr">
        <is>
          <t>QQQQ</t>
        </is>
      </c>
      <c r="I2018" s="4" t="n">
        <v>-900</v>
      </c>
      <c r="N2018" s="4" t="n">
        <v>-1190</v>
      </c>
      <c r="S2018" s="4" t="n">
        <v>-1622</v>
      </c>
      <c r="X2018" s="4" t="n">
        <v>-1889</v>
      </c>
      <c r="AC2018" s="4" t="n">
        <v>-2459</v>
      </c>
      <c r="AH2018" s="4" t="n">
        <v>-3671</v>
      </c>
      <c r="AM2018" s="4" t="n">
        <v>-4191</v>
      </c>
      <c r="AR2018" s="4" t="n">
        <v>-5398</v>
      </c>
    </row>
    <row r="2019">
      <c r="A2019" t="inlineStr">
        <is>
          <t>Accumulated depreciation, end of year-c</t>
        </is>
      </c>
      <c r="I2019">
        <f>SUM(I2014:I2017)</f>
        <v/>
      </c>
      <c r="N2019">
        <f>SUM(N2014:N2017)</f>
        <v/>
      </c>
      <c r="S2019">
        <f>SUM(S2014:S2017)</f>
        <v/>
      </c>
      <c r="X2019">
        <f>SUM(X2014:X2017)</f>
        <v/>
      </c>
      <c r="AC2019">
        <f>SUM(AC2014:AC2017)</f>
        <v/>
      </c>
      <c r="AH2019">
        <f>SUM(AH2014:AH2017)</f>
        <v/>
      </c>
      <c r="AM2019">
        <f>SUM(AM2014:AM2017)</f>
        <v/>
      </c>
      <c r="AR2019">
        <f>SUM(AR2014:AR2017)</f>
        <v/>
      </c>
    </row>
    <row r="2020">
      <c r="A2020" t="inlineStr">
        <is>
          <t>Sum check 1</t>
        </is>
      </c>
      <c r="I2020">
        <f>I2018-I2019</f>
        <v/>
      </c>
      <c r="N2020">
        <f>N2018-N2019</f>
        <v/>
      </c>
      <c r="S2020">
        <f>S2018-S2019</f>
        <v/>
      </c>
      <c r="X2020">
        <f>X2018-X2019</f>
        <v/>
      </c>
      <c r="AC2020">
        <f>AC2018-AC2019</f>
        <v/>
      </c>
      <c r="AH2020">
        <f>AH2018-AH2019</f>
        <v/>
      </c>
      <c r="AM2020">
        <f>AM2018-AM2019</f>
        <v/>
      </c>
      <c r="AR2020">
        <f>AR2018-AR2019</f>
        <v/>
      </c>
    </row>
    <row r="2021">
      <c r="A2021" t="inlineStr">
        <is>
          <t>Sum check 2</t>
        </is>
      </c>
      <c r="I2021">
        <f>I2018-SUM(I1987,I1956,I1926,I1896,I1866,I1844)</f>
        <v/>
      </c>
      <c r="N2021">
        <f>N2018-SUM(N1987,N1956,N1926,N1896,N1866,N1844)</f>
        <v/>
      </c>
      <c r="S2021">
        <f>S2018-SUM(S1987,S1956,S1926,S1896,S1866,S1844)</f>
        <v/>
      </c>
      <c r="X2021">
        <f>X2018-SUM(X1987,X1956,X1926,X1896,X1866,X1844)</f>
        <v/>
      </c>
      <c r="AC2021">
        <f>AC2018-SUM(AC1987,AC1956,AC1926,AC1896,AC1866,AC1844)</f>
        <v/>
      </c>
      <c r="AH2021">
        <f>AH2018-SUM(AH1987,AH1956,AH1926,AH1896,AH1866,AH1844)</f>
        <v/>
      </c>
      <c r="AM2021">
        <f>AM2018-SUM(AM1987,AM1956,AM1926,AM1896,AM1866,AM1844)</f>
        <v/>
      </c>
      <c r="AR2021">
        <f>AR2018-SUM(AR1987,AR1956,AR1926,AR1896,AR1866,AR1844)</f>
        <v/>
      </c>
    </row>
    <row r="2023">
      <c r="A2023" t="inlineStr">
        <is>
          <t>Balance end of year</t>
        </is>
      </c>
      <c r="C2023" t="inlineStr">
        <is>
          <t>Million</t>
        </is>
      </c>
      <c r="D2023" t="inlineStr">
        <is>
          <t>QQQQ</t>
        </is>
      </c>
      <c r="I2023" s="4" t="n">
        <v>8338</v>
      </c>
      <c r="N2023" s="4" t="n">
        <v>9545</v>
      </c>
      <c r="S2023" s="4" t="n">
        <v>10903</v>
      </c>
      <c r="X2023" s="4" t="n">
        <v>13650</v>
      </c>
      <c r="AC2023" s="4" t="n">
        <v>23772</v>
      </c>
      <c r="AH2023" s="4" t="n">
        <v>32167</v>
      </c>
      <c r="AM2023" s="4" t="n">
        <v>38655</v>
      </c>
      <c r="AR2023" s="4" t="n">
        <v>37293</v>
      </c>
    </row>
    <row r="2024">
      <c r="A2024" t="inlineStr">
        <is>
          <t>Balance end of year-c</t>
        </is>
      </c>
      <c r="I2024">
        <f>SUM(I2018,I2009,I2000)</f>
        <v/>
      </c>
      <c r="N2024">
        <f>SUM(N2018,N2009,N2000)</f>
        <v/>
      </c>
      <c r="S2024">
        <f>SUM(S2018,S2009,S2000)</f>
        <v/>
      </c>
      <c r="X2024">
        <f>SUM(X2018,X2009,X2000)</f>
        <v/>
      </c>
      <c r="AC2024">
        <f>SUM(AC2018,AC2009,AC2000)</f>
        <v/>
      </c>
      <c r="AH2024">
        <f>SUM(AH2018,AH2009,AH2000)</f>
        <v/>
      </c>
      <c r="AM2024">
        <f>SUM(AM2018,AM2009,AM2000)</f>
        <v/>
      </c>
      <c r="AR2024">
        <f>SUM(AR2018,AR2009,AR2000)</f>
        <v/>
      </c>
    </row>
    <row r="2025">
      <c r="A2025" t="inlineStr">
        <is>
          <t>Sum check 1</t>
        </is>
      </c>
      <c r="I2025">
        <f>I2023-I2024</f>
        <v/>
      </c>
      <c r="N2025">
        <f>N2023-N2024</f>
        <v/>
      </c>
      <c r="S2025">
        <f>S2023-S2024</f>
        <v/>
      </c>
      <c r="X2025">
        <f>X2023-X2024</f>
        <v/>
      </c>
      <c r="AC2025">
        <f>AC2023-AC2024</f>
        <v/>
      </c>
      <c r="AH2025">
        <f>AH2023-AH2024</f>
        <v/>
      </c>
      <c r="AM2025">
        <f>AM2023-AM2024</f>
        <v/>
      </c>
      <c r="AR2025">
        <f>AR2023-AR2024</f>
        <v/>
      </c>
    </row>
    <row r="2026">
      <c r="A2026" t="inlineStr">
        <is>
          <t>Sum check 2</t>
        </is>
      </c>
      <c r="I2026">
        <f>I2023-SUM(I1991,I1960,I1930,I1900,I1870,I1848)</f>
        <v/>
      </c>
      <c r="N2026">
        <f>N2023-SUM(N1991,N1960,N1930,N1900,N1870,N1848)</f>
        <v/>
      </c>
      <c r="S2026">
        <f>S2023-SUM(S1991,S1960,S1930,S1900,S1870,S1848)</f>
        <v/>
      </c>
      <c r="X2026">
        <f>X2023-SUM(X1991,X1960,X1930,X1900,X1870,X1848)</f>
        <v/>
      </c>
      <c r="AC2026">
        <f>AC2023-SUM(AC1991,AC1960,AC1930,AC1900,AC1870,AC1848)</f>
        <v/>
      </c>
      <c r="AH2026">
        <f>AH2023-SUM(AH1991,AH1960,AH1930,AH1900,AH1870,AH1848)</f>
        <v/>
      </c>
      <c r="AM2026">
        <f>AM2023-SUM(AM1991,AM1960,AM1930,AM1900,AM1870,AM1848)</f>
        <v/>
      </c>
      <c r="AR2026">
        <f>AR2023-SUM(AR1991,AR1960,AR1930,AR1900,AR1870,AR1848)</f>
        <v/>
      </c>
    </row>
    <row r="2027">
      <c r="A2027" t="inlineStr">
        <is>
          <t>Link check</t>
        </is>
      </c>
      <c r="I2027">
        <f>I2023-I1687</f>
        <v/>
      </c>
      <c r="N2027">
        <f>N2023-N1687</f>
        <v/>
      </c>
      <c r="S2027">
        <f>S2023-S1687</f>
        <v/>
      </c>
      <c r="X2027">
        <f>X2023-X1687</f>
        <v/>
      </c>
      <c r="AC2027">
        <f>AC2023-AC1687</f>
        <v/>
      </c>
      <c r="AH2027">
        <f>AH2023-AH1687</f>
        <v/>
      </c>
      <c r="AM2027">
        <f>AM2023-AM1687</f>
        <v/>
      </c>
      <c r="AR2027">
        <f>AR2023-AR1687</f>
        <v/>
      </c>
    </row>
    <row r="2029">
      <c r="A2029" t="inlineStr">
        <is>
          <t>Renewable power and transition</t>
        </is>
      </c>
    </row>
    <row r="2030">
      <c r="A2030" t="inlineStr">
        <is>
          <t>Hydroelectric</t>
        </is>
      </c>
    </row>
    <row r="2031">
      <c r="A2031" t="inlineStr">
        <is>
          <t>Cost, beginning of year</t>
        </is>
      </c>
      <c r="C2031" t="inlineStr">
        <is>
          <t>Million</t>
        </is>
      </c>
      <c r="D2031" t="inlineStr">
        <is>
          <t>QQQQ</t>
        </is>
      </c>
      <c r="S2031" s="4" t="n">
        <v>14382</v>
      </c>
      <c r="X2031" s="4" t="n">
        <v>14667</v>
      </c>
      <c r="AC2031" s="4" t="n">
        <v>13868</v>
      </c>
      <c r="AH2031" s="4" t="n">
        <v>14074</v>
      </c>
      <c r="AM2031" s="4" t="n">
        <v>13899</v>
      </c>
      <c r="AR2031" s="4" t="n">
        <v>13871</v>
      </c>
    </row>
    <row r="2032">
      <c r="A2032" t="inlineStr">
        <is>
          <t>Additions, net of disposals and assets reclassified as held for sale</t>
        </is>
      </c>
      <c r="C2032" t="inlineStr">
        <is>
          <t>Million</t>
        </is>
      </c>
      <c r="D2032" t="inlineStr">
        <is>
          <t>QQQA</t>
        </is>
      </c>
      <c r="S2032" s="4" t="n">
        <v>256</v>
      </c>
      <c r="X2032" s="4" t="n">
        <v>189</v>
      </c>
      <c r="AC2032" s="4" t="n">
        <v>162</v>
      </c>
      <c r="AH2032" s="4" t="n">
        <v>425</v>
      </c>
      <c r="AM2032" s="4" t="n">
        <v>734</v>
      </c>
      <c r="AR2032" s="4" t="n">
        <v>-542</v>
      </c>
    </row>
    <row r="2033">
      <c r="A2033" t="inlineStr">
        <is>
          <t>Changes in basis of accounting</t>
        </is>
      </c>
      <c r="C2033" t="inlineStr">
        <is>
          <t>Million</t>
        </is>
      </c>
      <c r="D2033" t="inlineStr">
        <is>
          <t>QQQA</t>
        </is>
      </c>
      <c r="AC2033" s="4" t="n">
        <v>83</v>
      </c>
    </row>
    <row r="2034">
      <c r="A2034" t="inlineStr">
        <is>
          <t>Acquisitions through business combinations</t>
        </is>
      </c>
      <c r="C2034" t="inlineStr">
        <is>
          <t>Million</t>
        </is>
      </c>
      <c r="D2034" t="inlineStr">
        <is>
          <t>QQQA</t>
        </is>
      </c>
    </row>
    <row r="2035">
      <c r="A2035" t="inlineStr">
        <is>
          <t>Foreign currency translation</t>
        </is>
      </c>
      <c r="C2035" t="inlineStr">
        <is>
          <t>Million</t>
        </is>
      </c>
      <c r="D2035" t="inlineStr">
        <is>
          <t>QQQA</t>
        </is>
      </c>
      <c r="S2035" s="4" t="n">
        <v>29</v>
      </c>
      <c r="X2035" s="4" t="n">
        <v>-988</v>
      </c>
      <c r="AC2035" s="4" t="n">
        <v>-14</v>
      </c>
      <c r="AH2035" s="4" t="n">
        <v>-600</v>
      </c>
      <c r="AM2035" s="4" t="n">
        <v>-762</v>
      </c>
      <c r="AR2035" s="4" t="n">
        <v>-849</v>
      </c>
    </row>
    <row r="2036">
      <c r="A2036" t="inlineStr">
        <is>
          <t>Cost, end of year</t>
        </is>
      </c>
      <c r="C2036" t="inlineStr">
        <is>
          <t>Million</t>
        </is>
      </c>
      <c r="D2036" t="inlineStr">
        <is>
          <t>QQQQ</t>
        </is>
      </c>
      <c r="S2036" s="4" t="n">
        <v>14667</v>
      </c>
      <c r="X2036" s="4" t="n">
        <v>13868</v>
      </c>
      <c r="AC2036" s="4" t="n">
        <v>14099</v>
      </c>
      <c r="AH2036" s="4" t="n">
        <v>13899</v>
      </c>
      <c r="AM2036" s="4" t="n">
        <v>13871</v>
      </c>
      <c r="AR2036" s="4" t="n">
        <v>12480</v>
      </c>
    </row>
    <row r="2037">
      <c r="A2037" t="inlineStr">
        <is>
          <t>Cost, end of year-c</t>
        </is>
      </c>
      <c r="S2037">
        <f>SUM(S2031:S2035)</f>
        <v/>
      </c>
      <c r="X2037">
        <f>SUM(X2031:X2035)</f>
        <v/>
      </c>
      <c r="AC2037">
        <f>SUM(AC2031:AC2035)</f>
        <v/>
      </c>
      <c r="AH2037">
        <f>SUM(AH2031:AH2035)</f>
        <v/>
      </c>
      <c r="AM2037">
        <f>SUM(AM2031:AM2035)</f>
        <v/>
      </c>
      <c r="AR2037">
        <f>SUM(AR2031:AR2035)</f>
        <v/>
      </c>
    </row>
    <row r="2038">
      <c r="A2038" t="inlineStr">
        <is>
          <t>Sum check</t>
        </is>
      </c>
      <c r="S2038">
        <f>S2036-S2037</f>
        <v/>
      </c>
      <c r="X2038">
        <f>X2036-X2037</f>
        <v/>
      </c>
      <c r="AC2038">
        <f>AC2036-AC2037</f>
        <v/>
      </c>
      <c r="AH2038">
        <f>AH2036-AH2037</f>
        <v/>
      </c>
      <c r="AM2038">
        <f>AM2036-AM2037</f>
        <v/>
      </c>
      <c r="AR2038">
        <f>AR2036-AR2037</f>
        <v/>
      </c>
    </row>
    <row r="2040">
      <c r="A2040" t="inlineStr">
        <is>
          <t>Accumulated fair value changes, beginning of year</t>
        </is>
      </c>
      <c r="C2040" t="inlineStr">
        <is>
          <t>Million</t>
        </is>
      </c>
      <c r="D2040" t="inlineStr">
        <is>
          <t>QQQQ</t>
        </is>
      </c>
      <c r="S2040" s="4" t="n">
        <v>11440</v>
      </c>
      <c r="X2040" s="4" t="n">
        <v>12176</v>
      </c>
      <c r="AC2040" s="4" t="n">
        <v>15416</v>
      </c>
      <c r="AH2040" s="4" t="n">
        <v>16927</v>
      </c>
      <c r="AM2040" s="4" t="n">
        <v>19865</v>
      </c>
      <c r="AR2040" s="4" t="n">
        <v>23973</v>
      </c>
    </row>
    <row r="2041">
      <c r="A2041" t="inlineStr">
        <is>
          <t>Fair value changes</t>
        </is>
      </c>
      <c r="C2041" t="inlineStr">
        <is>
          <t>Million</t>
        </is>
      </c>
      <c r="D2041" t="inlineStr">
        <is>
          <t>QQQA</t>
        </is>
      </c>
      <c r="S2041" s="4" t="n">
        <v>341</v>
      </c>
      <c r="X2041" s="4" t="n">
        <v>3688</v>
      </c>
      <c r="AC2041" s="4" t="n">
        <v>1369</v>
      </c>
      <c r="AH2041" s="4" t="n">
        <v>3221</v>
      </c>
      <c r="AM2041" s="4" t="n">
        <v>4581</v>
      </c>
      <c r="AR2041" s="4" t="n">
        <v>2681</v>
      </c>
    </row>
    <row r="2042">
      <c r="A2042" t="inlineStr">
        <is>
          <t>Dispositions and assets reclassified as held for sale</t>
        </is>
      </c>
      <c r="C2042" t="inlineStr">
        <is>
          <t>Million</t>
        </is>
      </c>
      <c r="D2042" t="inlineStr">
        <is>
          <t>QQQA</t>
        </is>
      </c>
      <c r="S2042" s="4" t="n">
        <v>-8</v>
      </c>
    </row>
    <row r="2043">
      <c r="A2043" t="inlineStr">
        <is>
          <t>Foreign currency translation</t>
        </is>
      </c>
      <c r="C2043" t="inlineStr">
        <is>
          <t>Million</t>
        </is>
      </c>
      <c r="D2043" t="inlineStr">
        <is>
          <t>QQQA</t>
        </is>
      </c>
      <c r="S2043" s="4" t="n">
        <v>403</v>
      </c>
      <c r="X2043" s="4" t="n">
        <v>-448</v>
      </c>
      <c r="AC2043" s="4" t="n">
        <v>142</v>
      </c>
      <c r="AH2043" s="4" t="n">
        <v>-283</v>
      </c>
      <c r="AM2043" s="4" t="n">
        <v>-473</v>
      </c>
      <c r="AR2043" s="4" t="n">
        <v>-1012</v>
      </c>
    </row>
    <row r="2044">
      <c r="A2044" t="inlineStr">
        <is>
          <t>Accumulated fair value changes, end of year</t>
        </is>
      </c>
      <c r="C2044" t="inlineStr">
        <is>
          <t>Million</t>
        </is>
      </c>
      <c r="D2044" t="inlineStr">
        <is>
          <t>QQQQ</t>
        </is>
      </c>
      <c r="S2044" s="4" t="n">
        <v>12176</v>
      </c>
      <c r="X2044" s="4" t="n">
        <v>15416</v>
      </c>
      <c r="AC2044" s="4" t="n">
        <v>16927</v>
      </c>
      <c r="AH2044" s="4" t="n">
        <v>19865</v>
      </c>
      <c r="AM2044" s="4" t="n">
        <v>23973</v>
      </c>
      <c r="AR2044" s="4" t="n">
        <v>25642</v>
      </c>
    </row>
    <row r="2045">
      <c r="A2045" t="inlineStr">
        <is>
          <t>Accumulated fair value changes, end of year-c</t>
        </is>
      </c>
      <c r="S2045">
        <f>SUM(S2040:S2043)</f>
        <v/>
      </c>
      <c r="X2045">
        <f>SUM(X2040:X2043)</f>
        <v/>
      </c>
      <c r="AC2045">
        <f>SUM(AC2040:AC2043)</f>
        <v/>
      </c>
      <c r="AH2045">
        <f>SUM(AH2040:AH2043)</f>
        <v/>
      </c>
      <c r="AM2045">
        <f>SUM(AM2040:AM2043)</f>
        <v/>
      </c>
      <c r="AR2045">
        <f>SUM(AR2040:AR2043)</f>
        <v/>
      </c>
    </row>
    <row r="2046">
      <c r="A2046" t="inlineStr">
        <is>
          <t>Sum check</t>
        </is>
      </c>
      <c r="S2046">
        <f>S2044-S2045</f>
        <v/>
      </c>
      <c r="X2046">
        <f>X2044-X2045</f>
        <v/>
      </c>
      <c r="AC2046">
        <f>AC2044-AC2045</f>
        <v/>
      </c>
      <c r="AH2046">
        <f>AH2044-AH2045</f>
        <v/>
      </c>
      <c r="AM2046">
        <f>AM2044-AM2045</f>
        <v/>
      </c>
      <c r="AR2046">
        <f>AR2044-AR2045</f>
        <v/>
      </c>
    </row>
    <row r="2048">
      <c r="A2048" t="inlineStr">
        <is>
          <t>Accumulated depreciation, beginning of year</t>
        </is>
      </c>
      <c r="C2048" t="inlineStr">
        <is>
          <t>Million</t>
        </is>
      </c>
      <c r="D2048" t="inlineStr">
        <is>
          <t>QQQQ</t>
        </is>
      </c>
      <c r="S2048" s="4" t="n">
        <v>-2947</v>
      </c>
      <c r="X2048" s="4" t="n">
        <v>-3564</v>
      </c>
      <c r="AC2048" s="4" t="n">
        <v>-3879</v>
      </c>
      <c r="AH2048" s="4" t="n">
        <v>-4412</v>
      </c>
      <c r="AM2048" s="4" t="n">
        <v>-4731</v>
      </c>
      <c r="AR2048" s="4" t="n">
        <v>-5151</v>
      </c>
    </row>
    <row r="2049">
      <c r="A2049" t="inlineStr">
        <is>
          <t>Depreciation expenses</t>
        </is>
      </c>
      <c r="C2049" t="inlineStr">
        <is>
          <t>Million</t>
        </is>
      </c>
      <c r="D2049" t="inlineStr">
        <is>
          <t>QQQA</t>
        </is>
      </c>
      <c r="S2049" s="4" t="n">
        <v>-579</v>
      </c>
      <c r="X2049" s="4" t="n">
        <v>-547</v>
      </c>
      <c r="AC2049" s="4" t="n">
        <v>-532</v>
      </c>
      <c r="AH2049" s="4" t="n">
        <v>-517</v>
      </c>
      <c r="AM2049" s="4" t="n">
        <v>-556</v>
      </c>
      <c r="AR2049" s="4" t="n">
        <v>-624</v>
      </c>
    </row>
    <row r="2050">
      <c r="A2050" t="inlineStr">
        <is>
          <t>Dispositions and assets reclassified as held for sale</t>
        </is>
      </c>
      <c r="C2050" t="inlineStr">
        <is>
          <t>Million</t>
        </is>
      </c>
      <c r="D2050" t="inlineStr">
        <is>
          <t>QQQA</t>
        </is>
      </c>
      <c r="X2050" s="4" t="n">
        <v>5</v>
      </c>
      <c r="AC2050" s="4" t="n">
        <v>7</v>
      </c>
      <c r="AH2050" s="4" t="n">
        <v>17</v>
      </c>
      <c r="AM2050" s="4" t="n">
        <v>22</v>
      </c>
      <c r="AR2050" s="4" t="n">
        <v>86</v>
      </c>
    </row>
    <row r="2051">
      <c r="A2051" t="inlineStr">
        <is>
          <t>Foreign currency translation</t>
        </is>
      </c>
      <c r="C2051" t="inlineStr">
        <is>
          <t>Million</t>
        </is>
      </c>
      <c r="D2051" t="inlineStr">
        <is>
          <t>QQQA</t>
        </is>
      </c>
      <c r="S2051" s="4" t="n">
        <v>-38</v>
      </c>
      <c r="X2051" s="4" t="n">
        <v>227</v>
      </c>
      <c r="AC2051" s="4" t="n">
        <v>-8</v>
      </c>
      <c r="AH2051" s="4" t="n">
        <v>181</v>
      </c>
      <c r="AM2051" s="4" t="n">
        <v>114</v>
      </c>
      <c r="AR2051" s="4" t="n">
        <v>125</v>
      </c>
    </row>
    <row r="2052">
      <c r="A2052" t="inlineStr">
        <is>
          <t>Accumulated depreciation, end of year</t>
        </is>
      </c>
      <c r="C2052" t="inlineStr">
        <is>
          <t>Million</t>
        </is>
      </c>
      <c r="D2052" t="inlineStr">
        <is>
          <t>QQQQ</t>
        </is>
      </c>
      <c r="S2052" s="4" t="n">
        <v>-3564</v>
      </c>
      <c r="X2052" s="4" t="n">
        <v>-3879</v>
      </c>
      <c r="AC2052" s="4" t="n">
        <v>-4412</v>
      </c>
      <c r="AH2052" s="4" t="n">
        <v>-4731</v>
      </c>
      <c r="AM2052" s="4" t="n">
        <v>-5151</v>
      </c>
      <c r="AR2052" s="4" t="n">
        <v>-5564</v>
      </c>
    </row>
    <row r="2053">
      <c r="A2053" t="inlineStr">
        <is>
          <t>Accumulated depreciation, end of year-c</t>
        </is>
      </c>
      <c r="S2053">
        <f>SUM(S2048:S2051)</f>
        <v/>
      </c>
      <c r="X2053">
        <f>SUM(X2048:X2051)</f>
        <v/>
      </c>
      <c r="AC2053">
        <f>SUM(AC2048:AC2051)</f>
        <v/>
      </c>
      <c r="AH2053">
        <f>SUM(AH2048:AH2051)</f>
        <v/>
      </c>
      <c r="AM2053">
        <f>SUM(AM2048:AM2051)</f>
        <v/>
      </c>
      <c r="AR2053">
        <f>SUM(AR2048:AR2051)</f>
        <v/>
      </c>
    </row>
    <row r="2054">
      <c r="A2054" t="inlineStr">
        <is>
          <t>Sum check</t>
        </is>
      </c>
      <c r="S2054">
        <f>S2052-S2053</f>
        <v/>
      </c>
      <c r="X2054">
        <f>X2052-X2053</f>
        <v/>
      </c>
      <c r="AC2054">
        <f>AC2052-AC2053</f>
        <v/>
      </c>
      <c r="AH2054">
        <f>AH2052-AH2053</f>
        <v/>
      </c>
      <c r="AM2054">
        <f>AM2052-AM2053</f>
        <v/>
      </c>
      <c r="AR2054">
        <f>AR2052-AR2053</f>
        <v/>
      </c>
    </row>
    <row r="2056">
      <c r="A2056" t="inlineStr">
        <is>
          <t>Balance, end of year</t>
        </is>
      </c>
      <c r="C2056" t="inlineStr">
        <is>
          <t>Million</t>
        </is>
      </c>
      <c r="D2056" t="inlineStr">
        <is>
          <t>QQQQ</t>
        </is>
      </c>
      <c r="S2056" s="4" t="n">
        <v>23279</v>
      </c>
      <c r="X2056" s="4" t="n">
        <v>25405</v>
      </c>
      <c r="AC2056" s="4" t="n">
        <v>26614</v>
      </c>
      <c r="AH2056" s="4" t="n">
        <v>29033</v>
      </c>
      <c r="AM2056" s="4" t="n">
        <v>32693</v>
      </c>
      <c r="AR2056" s="4" t="n">
        <v>32558</v>
      </c>
    </row>
    <row r="2057">
      <c r="A2057" t="inlineStr">
        <is>
          <t>Balance, end of year-c</t>
        </is>
      </c>
      <c r="S2057">
        <f>SUM(S2052,S2044,S2036)</f>
        <v/>
      </c>
      <c r="X2057">
        <f>SUM(X2052,X2044,X2036)</f>
        <v/>
      </c>
      <c r="AC2057">
        <f>SUM(AC2052,AC2044,AC2036)</f>
        <v/>
      </c>
      <c r="AH2057">
        <f>SUM(AH2052,AH2044,AH2036)</f>
        <v/>
      </c>
      <c r="AM2057">
        <f>SUM(AM2052,AM2044,AM2036)</f>
        <v/>
      </c>
      <c r="AR2057">
        <f>SUM(AR2052,AR2044,AR2036)</f>
        <v/>
      </c>
    </row>
    <row r="2058">
      <c r="A2058" t="inlineStr">
        <is>
          <t>Sum check</t>
        </is>
      </c>
      <c r="S2058">
        <f>S2056-S2057</f>
        <v/>
      </c>
      <c r="X2058">
        <f>X2056-X2057</f>
        <v/>
      </c>
      <c r="AC2058">
        <f>AC2056-AC2057</f>
        <v/>
      </c>
      <c r="AH2058">
        <f>AH2056-AH2057</f>
        <v/>
      </c>
      <c r="AM2058">
        <f>AM2056-AM2057</f>
        <v/>
      </c>
      <c r="AR2058">
        <f>AR2056-AR2057</f>
        <v/>
      </c>
    </row>
    <row r="2060">
      <c r="A2060" t="inlineStr">
        <is>
          <t>Hydroelectric and other</t>
        </is>
      </c>
    </row>
    <row r="2061">
      <c r="A2061" t="inlineStr">
        <is>
          <t>Cost, beginning of year</t>
        </is>
      </c>
      <c r="C2061" t="inlineStr">
        <is>
          <t>Million</t>
        </is>
      </c>
      <c r="D2061" t="inlineStr">
        <is>
          <t>QQQQ</t>
        </is>
      </c>
      <c r="I2061" s="4" t="n">
        <v>7997</v>
      </c>
      <c r="N2061" s="4" t="n">
        <v>7738</v>
      </c>
    </row>
    <row r="2062">
      <c r="A2062" t="inlineStr">
        <is>
          <t>Additions, net of disposals and assets reclassified as held for sale</t>
        </is>
      </c>
      <c r="C2062" t="inlineStr">
        <is>
          <t>Million</t>
        </is>
      </c>
      <c r="D2062" t="inlineStr">
        <is>
          <t>QQQA</t>
        </is>
      </c>
      <c r="I2062" s="4" t="n">
        <v>191</v>
      </c>
      <c r="N2062" s="4" t="n">
        <v>267</v>
      </c>
    </row>
    <row r="2063">
      <c r="A2063" t="inlineStr">
        <is>
          <t>Changes in basis of accounting</t>
        </is>
      </c>
      <c r="C2063" t="inlineStr">
        <is>
          <t>Million</t>
        </is>
      </c>
      <c r="D2063" t="inlineStr">
        <is>
          <t>QQQA</t>
        </is>
      </c>
    </row>
    <row r="2064">
      <c r="A2064" t="inlineStr">
        <is>
          <t>Acquisitions through business combinations</t>
        </is>
      </c>
      <c r="C2064" t="inlineStr">
        <is>
          <t>Million</t>
        </is>
      </c>
      <c r="D2064" t="inlineStr">
        <is>
          <t>QQQA</t>
        </is>
      </c>
      <c r="I2064" s="4" t="n">
        <v>537</v>
      </c>
      <c r="N2064" s="4" t="n">
        <v>5731</v>
      </c>
    </row>
    <row r="2065">
      <c r="A2065" t="inlineStr">
        <is>
          <t>Foreign currency translation</t>
        </is>
      </c>
      <c r="C2065" t="inlineStr">
        <is>
          <t>Million</t>
        </is>
      </c>
      <c r="D2065" t="inlineStr">
        <is>
          <t>QQQA</t>
        </is>
      </c>
      <c r="I2065" s="4" t="n">
        <v>-987</v>
      </c>
      <c r="N2065" s="4" t="n">
        <v>1006</v>
      </c>
    </row>
    <row r="2066">
      <c r="A2066" t="inlineStr">
        <is>
          <t>Cost, end of year</t>
        </is>
      </c>
      <c r="C2066" t="inlineStr">
        <is>
          <t>Million</t>
        </is>
      </c>
      <c r="D2066" t="inlineStr">
        <is>
          <t>QQQQ</t>
        </is>
      </c>
      <c r="I2066" s="4" t="n">
        <v>7738</v>
      </c>
      <c r="N2066" s="4" t="n">
        <v>14742</v>
      </c>
    </row>
    <row r="2067">
      <c r="A2067" t="inlineStr">
        <is>
          <t>Cost, end of year-c</t>
        </is>
      </c>
      <c r="I2067">
        <f>SUM(I2061:I2065)</f>
        <v/>
      </c>
      <c r="N2067">
        <f>SUM(N2061:N2065)</f>
        <v/>
      </c>
    </row>
    <row r="2068">
      <c r="A2068" t="inlineStr">
        <is>
          <t>Sum check</t>
        </is>
      </c>
      <c r="I2068">
        <f>I2066-I2067</f>
        <v/>
      </c>
      <c r="N2068">
        <f>N2066-N2067</f>
        <v/>
      </c>
    </row>
    <row r="2070">
      <c r="A2070" t="inlineStr">
        <is>
          <t>Accumulated fair value changes, beginning of year</t>
        </is>
      </c>
      <c r="C2070" t="inlineStr">
        <is>
          <t>Million</t>
        </is>
      </c>
      <c r="D2070" t="inlineStr">
        <is>
          <t>QQQQ</t>
        </is>
      </c>
      <c r="I2070" s="4" t="n">
        <v>10877</v>
      </c>
      <c r="N2070" s="4" t="n">
        <v>11089</v>
      </c>
    </row>
    <row r="2071">
      <c r="A2071" t="inlineStr">
        <is>
          <t>Fair value changes</t>
        </is>
      </c>
      <c r="C2071" t="inlineStr">
        <is>
          <t>Million</t>
        </is>
      </c>
      <c r="D2071" t="inlineStr">
        <is>
          <t>QQQA</t>
        </is>
      </c>
      <c r="I2071" s="4" t="n">
        <v>1283</v>
      </c>
      <c r="N2071" s="4" t="n">
        <v>133</v>
      </c>
    </row>
    <row r="2072">
      <c r="A2072" t="inlineStr">
        <is>
          <t>Dispositions and assets reclassified as held for sale</t>
        </is>
      </c>
      <c r="C2072" t="inlineStr">
        <is>
          <t>Million</t>
        </is>
      </c>
      <c r="D2072" t="inlineStr">
        <is>
          <t>QQQA</t>
        </is>
      </c>
    </row>
    <row r="2073">
      <c r="A2073" t="inlineStr">
        <is>
          <t>Foreign currency translation</t>
        </is>
      </c>
      <c r="C2073" t="inlineStr">
        <is>
          <t>Million</t>
        </is>
      </c>
      <c r="D2073" t="inlineStr">
        <is>
          <t>QQQA</t>
        </is>
      </c>
      <c r="I2073" s="4" t="n">
        <v>-1071</v>
      </c>
      <c r="N2073" s="4" t="n">
        <v>309</v>
      </c>
    </row>
    <row r="2074">
      <c r="A2074" t="inlineStr">
        <is>
          <t>Accumulated fair value changes, end of year</t>
        </is>
      </c>
      <c r="C2074" t="inlineStr">
        <is>
          <t>Million</t>
        </is>
      </c>
      <c r="D2074" t="inlineStr">
        <is>
          <t>QQQQ</t>
        </is>
      </c>
      <c r="I2074" s="4" t="n">
        <v>11089</v>
      </c>
      <c r="N2074" s="4" t="n">
        <v>11531</v>
      </c>
    </row>
    <row r="2075">
      <c r="A2075" t="inlineStr">
        <is>
          <t>Accumulated fair value changes, end of year-c</t>
        </is>
      </c>
      <c r="I2075">
        <f>SUM(I2070:I2073)</f>
        <v/>
      </c>
      <c r="N2075">
        <f>SUM(N2070:N2073)</f>
        <v/>
      </c>
    </row>
    <row r="2076">
      <c r="A2076" t="inlineStr">
        <is>
          <t>Sum check</t>
        </is>
      </c>
      <c r="I2076">
        <f>I2074-I2075</f>
        <v/>
      </c>
      <c r="N2076">
        <f>N2074-N2075</f>
        <v/>
      </c>
    </row>
    <row r="2078">
      <c r="A2078" t="inlineStr">
        <is>
          <t>Accumulated depreciation, beginning of year</t>
        </is>
      </c>
      <c r="C2078" t="inlineStr">
        <is>
          <t>Million</t>
        </is>
      </c>
      <c r="D2078" t="inlineStr">
        <is>
          <t>QQQQ</t>
        </is>
      </c>
      <c r="I2078" s="4" t="n">
        <v>-2187</v>
      </c>
      <c r="N2078" s="4" t="n">
        <v>-2298</v>
      </c>
    </row>
    <row r="2079">
      <c r="A2079" t="inlineStr">
        <is>
          <t>Depreciation expenses</t>
        </is>
      </c>
      <c r="C2079" t="inlineStr">
        <is>
          <t>Million</t>
        </is>
      </c>
      <c r="D2079" t="inlineStr">
        <is>
          <t>QQQA</t>
        </is>
      </c>
      <c r="I2079" s="4" t="n">
        <v>-411</v>
      </c>
      <c r="N2079" s="4" t="n">
        <v>-603</v>
      </c>
    </row>
    <row r="2080">
      <c r="A2080" t="inlineStr">
        <is>
          <t>Dispositions and assets reclassified as held for sale</t>
        </is>
      </c>
      <c r="C2080" t="inlineStr">
        <is>
          <t>Million</t>
        </is>
      </c>
      <c r="D2080" t="inlineStr">
        <is>
          <t>QQQA</t>
        </is>
      </c>
      <c r="N2080" s="4" t="n">
        <v>13</v>
      </c>
    </row>
    <row r="2081">
      <c r="A2081" t="inlineStr">
        <is>
          <t>Foreign currency translation</t>
        </is>
      </c>
      <c r="C2081" t="inlineStr">
        <is>
          <t>Million</t>
        </is>
      </c>
      <c r="D2081" t="inlineStr">
        <is>
          <t>QQQA</t>
        </is>
      </c>
      <c r="I2081" s="4" t="n">
        <v>300</v>
      </c>
      <c r="N2081" s="4" t="n">
        <v>-125</v>
      </c>
    </row>
    <row r="2082">
      <c r="A2082" t="inlineStr">
        <is>
          <t>Accumulated depreciation, end of year</t>
        </is>
      </c>
      <c r="C2082" t="inlineStr">
        <is>
          <t>Million</t>
        </is>
      </c>
      <c r="D2082" t="inlineStr">
        <is>
          <t>QQQQ</t>
        </is>
      </c>
      <c r="I2082" s="4" t="n">
        <v>-2298</v>
      </c>
      <c r="N2082" s="4" t="n">
        <v>-3013</v>
      </c>
    </row>
    <row r="2083">
      <c r="A2083" t="inlineStr">
        <is>
          <t>Accumulated depreciation, end of year-c</t>
        </is>
      </c>
      <c r="I2083">
        <f>SUM(I2078:I2081)</f>
        <v/>
      </c>
      <c r="N2083">
        <f>SUM(N2078:N2081)</f>
        <v/>
      </c>
    </row>
    <row r="2084">
      <c r="A2084" t="inlineStr">
        <is>
          <t>Sum check</t>
        </is>
      </c>
      <c r="I2084">
        <f>I2082-I2083</f>
        <v/>
      </c>
      <c r="N2084">
        <f>N2082-N2083</f>
        <v/>
      </c>
    </row>
    <row r="2086">
      <c r="A2086" t="inlineStr">
        <is>
          <t>Balance, end of year</t>
        </is>
      </c>
      <c r="C2086" t="inlineStr">
        <is>
          <t>Million</t>
        </is>
      </c>
      <c r="D2086" t="inlineStr">
        <is>
          <t>QQQQ</t>
        </is>
      </c>
      <c r="I2086" s="4" t="n">
        <v>16529</v>
      </c>
      <c r="N2086" s="4" t="n">
        <v>23260</v>
      </c>
    </row>
    <row r="2087">
      <c r="A2087" t="inlineStr">
        <is>
          <t>Balance, end of year-c</t>
        </is>
      </c>
      <c r="I2087">
        <f>SUM(I2082,I2074,I2066)</f>
        <v/>
      </c>
      <c r="N2087">
        <f>SUM(N2082,N2074,N2066)</f>
        <v/>
      </c>
    </row>
    <row r="2088">
      <c r="A2088" t="inlineStr">
        <is>
          <t>Sum check</t>
        </is>
      </c>
      <c r="I2088">
        <f>I2086-I2087</f>
        <v/>
      </c>
      <c r="N2088">
        <f>N2086-N2087</f>
        <v/>
      </c>
    </row>
    <row r="2090">
      <c r="A2090" t="inlineStr">
        <is>
          <t>Wind</t>
        </is>
      </c>
    </row>
    <row r="2091">
      <c r="A2091" t="inlineStr">
        <is>
          <t>Cost, beginning of year</t>
        </is>
      </c>
      <c r="C2091" t="inlineStr">
        <is>
          <t>Million</t>
        </is>
      </c>
      <c r="D2091" t="inlineStr">
        <is>
          <t>QQQQ</t>
        </is>
      </c>
      <c r="I2091" s="4" t="n">
        <v>3079</v>
      </c>
      <c r="N2091" s="4" t="n">
        <v>3212</v>
      </c>
      <c r="X2091" s="4" t="n">
        <v>7622</v>
      </c>
      <c r="AC2091" s="4" t="n">
        <v>8576</v>
      </c>
      <c r="AH2091" s="4" t="n">
        <v>8459</v>
      </c>
      <c r="AM2091" s="4" t="n">
        <v>8398</v>
      </c>
      <c r="AR2091" s="4" t="n">
        <v>9033</v>
      </c>
    </row>
    <row r="2092">
      <c r="A2092" t="inlineStr">
        <is>
          <t>Additions, net of disposals and assets reclassified as held for sale</t>
        </is>
      </c>
      <c r="C2092" t="inlineStr">
        <is>
          <t>Million</t>
        </is>
      </c>
      <c r="D2092" t="inlineStr">
        <is>
          <t>QQQA</t>
        </is>
      </c>
      <c r="I2092" s="4" t="n">
        <v>623</v>
      </c>
      <c r="N2092" s="4" t="n">
        <v>65</v>
      </c>
      <c r="X2092" s="4" t="n">
        <v>-21</v>
      </c>
      <c r="AC2092" s="4" t="n">
        <v>-342</v>
      </c>
      <c r="AH2092" s="4" t="n">
        <v>-9</v>
      </c>
      <c r="AM2092" s="4" t="n">
        <v>-907</v>
      </c>
      <c r="AR2092" s="4" t="n">
        <v>950</v>
      </c>
    </row>
    <row r="2093">
      <c r="A2093" t="inlineStr">
        <is>
          <t>Changes in basis of accounting</t>
        </is>
      </c>
      <c r="C2093" t="inlineStr">
        <is>
          <t>Million</t>
        </is>
      </c>
      <c r="D2093" t="inlineStr">
        <is>
          <t>QQQA</t>
        </is>
      </c>
      <c r="AC2093" s="4" t="n">
        <v>321</v>
      </c>
    </row>
    <row r="2094">
      <c r="A2094" t="inlineStr">
        <is>
          <t>Acquisitions through business combinations</t>
        </is>
      </c>
      <c r="C2094" t="inlineStr">
        <is>
          <t>Million</t>
        </is>
      </c>
      <c r="D2094" t="inlineStr">
        <is>
          <t>QQQA</t>
        </is>
      </c>
      <c r="I2094" s="4" t="n">
        <v>-238</v>
      </c>
      <c r="N2094" s="4" t="n">
        <v>10</v>
      </c>
      <c r="X2094" s="4" t="n">
        <v>1184</v>
      </c>
      <c r="AC2094" s="4" t="n">
        <v>566</v>
      </c>
      <c r="AM2094" s="4" t="n">
        <v>1643</v>
      </c>
      <c r="AR2094" s="4" t="n">
        <v>1765</v>
      </c>
    </row>
    <row r="2095">
      <c r="A2095" t="inlineStr">
        <is>
          <t>Foreign currency translation</t>
        </is>
      </c>
      <c r="C2095" t="inlineStr">
        <is>
          <t>Million</t>
        </is>
      </c>
      <c r="D2095" t="inlineStr">
        <is>
          <t>QQQA</t>
        </is>
      </c>
      <c r="I2095" s="4" t="n">
        <v>-252</v>
      </c>
      <c r="N2095" s="4" t="n">
        <v>2</v>
      </c>
      <c r="X2095" s="4" t="n">
        <v>-209</v>
      </c>
      <c r="AC2095" s="4" t="n">
        <v>-54</v>
      </c>
      <c r="AH2095" s="4" t="n">
        <v>-52</v>
      </c>
      <c r="AM2095" s="4" t="n">
        <v>-101</v>
      </c>
      <c r="AR2095" s="4" t="n">
        <v>156</v>
      </c>
    </row>
    <row r="2096">
      <c r="A2096" t="inlineStr">
        <is>
          <t>Cost, end of year</t>
        </is>
      </c>
      <c r="C2096" t="inlineStr">
        <is>
          <t>Million</t>
        </is>
      </c>
      <c r="D2096" t="inlineStr">
        <is>
          <t>QQQQ</t>
        </is>
      </c>
      <c r="I2096" s="4" t="n">
        <v>3212</v>
      </c>
      <c r="N2096" s="4" t="n">
        <v>3289</v>
      </c>
      <c r="X2096" s="4" t="n">
        <v>8576</v>
      </c>
      <c r="AC2096" s="4" t="n">
        <v>9067</v>
      </c>
      <c r="AH2096" s="4" t="n">
        <v>8398</v>
      </c>
      <c r="AM2096" s="4" t="n">
        <v>9033</v>
      </c>
      <c r="AR2096" s="4" t="n">
        <v>11904</v>
      </c>
    </row>
    <row r="2097">
      <c r="A2097" t="inlineStr">
        <is>
          <t>Cost, end of year-c</t>
        </is>
      </c>
      <c r="I2097">
        <f>SUM(I2091:I2095)</f>
        <v/>
      </c>
      <c r="N2097">
        <f>SUM(N2091:N2095)</f>
        <v/>
      </c>
      <c r="X2097">
        <f>SUM(X2091:X2095)</f>
        <v/>
      </c>
      <c r="AC2097">
        <f>SUM(AC2091:AC2095)</f>
        <v/>
      </c>
      <c r="AH2097">
        <f>SUM(AH2091:AH2095)</f>
        <v/>
      </c>
      <c r="AM2097">
        <f>SUM(AM2091:AM2095)</f>
        <v/>
      </c>
      <c r="AR2097">
        <f>SUM(AR2091:AR2095)</f>
        <v/>
      </c>
    </row>
    <row r="2098">
      <c r="A2098" t="inlineStr">
        <is>
          <t>Sum check</t>
        </is>
      </c>
      <c r="I2098">
        <f>I2096-I2097</f>
        <v/>
      </c>
      <c r="N2098">
        <f>N2096-N2097</f>
        <v/>
      </c>
      <c r="X2098">
        <f>X2096-X2097</f>
        <v/>
      </c>
      <c r="AC2098">
        <f>AC2096-AC2097</f>
        <v/>
      </c>
      <c r="AH2098">
        <f>AH2096-AH2097</f>
        <v/>
      </c>
      <c r="AM2098">
        <f>AM2096-AM2097</f>
        <v/>
      </c>
      <c r="AR2098">
        <f>AR2096-AR2097</f>
        <v/>
      </c>
    </row>
    <row r="2100">
      <c r="A2100" t="inlineStr">
        <is>
          <t>Accumulated fair value changes, beginning of year</t>
        </is>
      </c>
      <c r="C2100" t="inlineStr">
        <is>
          <t>Million</t>
        </is>
      </c>
      <c r="D2100" t="inlineStr">
        <is>
          <t>QQQQ</t>
        </is>
      </c>
      <c r="I2100" s="4" t="n">
        <v>657</v>
      </c>
      <c r="N2100" s="4" t="n">
        <v>561</v>
      </c>
      <c r="X2100" s="4" t="n">
        <v>1053</v>
      </c>
      <c r="AC2100" s="4" t="n">
        <v>2079</v>
      </c>
      <c r="AH2100" s="4" t="n">
        <v>2588</v>
      </c>
      <c r="AM2100" s="4" t="n">
        <v>2908</v>
      </c>
      <c r="AR2100" s="4" t="n">
        <v>2461</v>
      </c>
    </row>
    <row r="2101">
      <c r="A2101" t="inlineStr">
        <is>
          <t>Fair value changes</t>
        </is>
      </c>
      <c r="C2101" t="inlineStr">
        <is>
          <t>Million</t>
        </is>
      </c>
      <c r="D2101" t="inlineStr">
        <is>
          <t>QQQA</t>
        </is>
      </c>
      <c r="I2101" s="4" t="n">
        <v>41</v>
      </c>
      <c r="N2101" s="4" t="n">
        <v>184</v>
      </c>
      <c r="X2101" s="4" t="n">
        <v>1221</v>
      </c>
      <c r="AC2101" s="4" t="n">
        <v>669</v>
      </c>
      <c r="AH2101" s="4" t="n">
        <v>402</v>
      </c>
      <c r="AM2101" s="4" t="n">
        <v>-44</v>
      </c>
      <c r="AR2101" s="4" t="n">
        <v>1060</v>
      </c>
    </row>
    <row r="2102">
      <c r="A2102" t="inlineStr">
        <is>
          <t>Dispositions and assets reclassified as held for sale</t>
        </is>
      </c>
      <c r="C2102" t="inlineStr">
        <is>
          <t>Million</t>
        </is>
      </c>
      <c r="D2102" t="inlineStr">
        <is>
          <t>QQQA</t>
        </is>
      </c>
      <c r="I2102" s="4" t="n">
        <v>-4</v>
      </c>
      <c r="AC2102" s="4" t="n">
        <v>-126</v>
      </c>
      <c r="AM2102" s="4" t="n">
        <v>-354</v>
      </c>
      <c r="AR2102" s="4" t="n">
        <v>-135</v>
      </c>
    </row>
    <row r="2103">
      <c r="A2103" t="inlineStr">
        <is>
          <t>Foreign currency translation and other</t>
        </is>
      </c>
      <c r="C2103" t="inlineStr">
        <is>
          <t>Million</t>
        </is>
      </c>
      <c r="D2103" t="inlineStr">
        <is>
          <t>QQQA</t>
        </is>
      </c>
      <c r="I2103" s="4" t="n">
        <v>-133</v>
      </c>
      <c r="N2103" s="4" t="n">
        <v>22</v>
      </c>
    </row>
    <row r="2104">
      <c r="A2104" t="inlineStr">
        <is>
          <t>Foreign currency translation</t>
        </is>
      </c>
      <c r="C2104" t="inlineStr">
        <is>
          <t>Million</t>
        </is>
      </c>
      <c r="D2104" t="inlineStr">
        <is>
          <t>QQQA</t>
        </is>
      </c>
      <c r="X2104" s="4" t="n">
        <v>-195</v>
      </c>
      <c r="AC2104" s="4" t="n">
        <v>-34</v>
      </c>
      <c r="AH2104" s="4" t="n">
        <v>-82</v>
      </c>
      <c r="AM2104" s="4" t="n">
        <v>-49</v>
      </c>
      <c r="AR2104" s="4" t="n">
        <v>-133</v>
      </c>
    </row>
    <row r="2105">
      <c r="A2105" t="inlineStr">
        <is>
          <t>Accumulated fair value changes, end of year</t>
        </is>
      </c>
      <c r="C2105" t="inlineStr">
        <is>
          <t>Million</t>
        </is>
      </c>
      <c r="D2105" t="inlineStr">
        <is>
          <t>QQQQ</t>
        </is>
      </c>
      <c r="I2105" s="4" t="n">
        <v>561</v>
      </c>
      <c r="N2105" s="4" t="n">
        <v>767</v>
      </c>
      <c r="X2105" s="4" t="n">
        <v>2079</v>
      </c>
      <c r="AC2105" s="4" t="n">
        <v>2588</v>
      </c>
      <c r="AH2105" s="4" t="n">
        <v>2908</v>
      </c>
      <c r="AM2105" s="4" t="n">
        <v>2461</v>
      </c>
      <c r="AR2105" s="4" t="n">
        <v>3253</v>
      </c>
    </row>
    <row r="2106">
      <c r="A2106" t="inlineStr">
        <is>
          <t>Accumulated fair value changes, end of year-c</t>
        </is>
      </c>
      <c r="I2106">
        <f>SUM(I2100:I2104)</f>
        <v/>
      </c>
      <c r="N2106">
        <f>SUM(N2100:N2104)</f>
        <v/>
      </c>
      <c r="X2106">
        <f>SUM(X2100:X2104)</f>
        <v/>
      </c>
      <c r="AC2106">
        <f>SUM(AC2100:AC2104)</f>
        <v/>
      </c>
      <c r="AH2106">
        <f>SUM(AH2100:AH2104)</f>
        <v/>
      </c>
      <c r="AM2106">
        <f>SUM(AM2100:AM2104)</f>
        <v/>
      </c>
      <c r="AR2106">
        <f>SUM(AR2100:AR2104)</f>
        <v/>
      </c>
    </row>
    <row r="2107">
      <c r="A2107" t="inlineStr">
        <is>
          <t>Sum check</t>
        </is>
      </c>
      <c r="I2107">
        <f>I2105-I2106</f>
        <v/>
      </c>
      <c r="N2107">
        <f>N2105-N2106</f>
        <v/>
      </c>
      <c r="X2107">
        <f>X2105-X2106</f>
        <v/>
      </c>
      <c r="AC2107">
        <f>AC2105-AC2106</f>
        <v/>
      </c>
      <c r="AH2107">
        <f>AH2105-AH2106</f>
        <v/>
      </c>
      <c r="AM2107">
        <f>AM2105-AM2106</f>
        <v/>
      </c>
      <c r="AR2107">
        <f>AR2105-AR2106</f>
        <v/>
      </c>
    </row>
    <row r="2109">
      <c r="A2109" t="inlineStr">
        <is>
          <t>Accumulated depreciation, beginning of year</t>
        </is>
      </c>
      <c r="C2109" t="inlineStr">
        <is>
          <t>Million</t>
        </is>
      </c>
      <c r="D2109" t="inlineStr">
        <is>
          <t>QQQQ</t>
        </is>
      </c>
      <c r="I2109" s="4" t="n">
        <v>-453</v>
      </c>
      <c r="N2109" s="4" t="n">
        <v>-564</v>
      </c>
      <c r="X2109" s="4" t="n">
        <v>-1008</v>
      </c>
      <c r="AC2109" s="4" t="n">
        <v>-1358</v>
      </c>
      <c r="AH2109" s="4" t="n">
        <v>-1781</v>
      </c>
      <c r="AM2109" s="4" t="n">
        <v>-2293</v>
      </c>
      <c r="AR2109" s="4" t="n">
        <v>-2086</v>
      </c>
    </row>
    <row r="2110">
      <c r="A2110" t="inlineStr">
        <is>
          <t>Depreciation expenses</t>
        </is>
      </c>
      <c r="C2110" t="inlineStr">
        <is>
          <t>Million</t>
        </is>
      </c>
      <c r="D2110" t="inlineStr">
        <is>
          <t>QQQA</t>
        </is>
      </c>
      <c r="I2110" s="4" t="n">
        <v>-201</v>
      </c>
      <c r="N2110" s="4" t="n">
        <v>-200</v>
      </c>
      <c r="X2110" s="4" t="n">
        <v>-416</v>
      </c>
      <c r="AC2110" s="4" t="n">
        <v>-502</v>
      </c>
      <c r="AH2110" s="4" t="n">
        <v>-546</v>
      </c>
      <c r="AM2110" s="4" t="n">
        <v>-599</v>
      </c>
      <c r="AR2110" s="4" t="n">
        <v>-557</v>
      </c>
    </row>
    <row r="2111">
      <c r="A2111" t="inlineStr">
        <is>
          <t>Dispositions and assets reclassified as held for sale</t>
        </is>
      </c>
      <c r="C2111" t="inlineStr">
        <is>
          <t>Million</t>
        </is>
      </c>
      <c r="D2111" t="inlineStr">
        <is>
          <t>QQQA</t>
        </is>
      </c>
      <c r="I2111" s="4" t="n">
        <v>37</v>
      </c>
      <c r="N2111" s="4" t="n">
        <v>1</v>
      </c>
      <c r="X2111" s="4" t="n">
        <v>6</v>
      </c>
      <c r="AC2111" s="4" t="n">
        <v>101</v>
      </c>
      <c r="AH2111" s="4" t="n">
        <v>25</v>
      </c>
      <c r="AM2111" s="4" t="n">
        <v>792</v>
      </c>
      <c r="AR2111" s="4" t="n">
        <v>4</v>
      </c>
    </row>
    <row r="2112">
      <c r="A2112" t="inlineStr">
        <is>
          <t>Foreign currency translation and other</t>
        </is>
      </c>
      <c r="C2112" t="inlineStr">
        <is>
          <t>Million</t>
        </is>
      </c>
      <c r="D2112" t="inlineStr">
        <is>
          <t>QQQA</t>
        </is>
      </c>
      <c r="I2112" s="4" t="n">
        <v>53</v>
      </c>
    </row>
    <row r="2113">
      <c r="A2113" t="inlineStr">
        <is>
          <t>Foreign currency translation</t>
        </is>
      </c>
      <c r="C2113" t="inlineStr">
        <is>
          <t>Million</t>
        </is>
      </c>
      <c r="D2113" t="inlineStr">
        <is>
          <t>QQQA</t>
        </is>
      </c>
      <c r="X2113" s="4" t="n">
        <v>60</v>
      </c>
      <c r="AC2113" s="4" t="n">
        <v>-22</v>
      </c>
      <c r="AH2113" s="4" t="n">
        <v>9</v>
      </c>
      <c r="AM2113" s="4" t="n">
        <v>14</v>
      </c>
      <c r="AR2113" s="4" t="n">
        <v>-222</v>
      </c>
    </row>
    <row r="2114">
      <c r="A2114" t="inlineStr">
        <is>
          <t>Accumulated depreciation, end of year</t>
        </is>
      </c>
      <c r="C2114" t="inlineStr">
        <is>
          <t>Million</t>
        </is>
      </c>
      <c r="D2114" t="inlineStr">
        <is>
          <t>QQQQ</t>
        </is>
      </c>
      <c r="I2114" s="4" t="n">
        <v>-564</v>
      </c>
      <c r="N2114" s="4" t="n">
        <v>-763</v>
      </c>
      <c r="X2114" s="4" t="n">
        <v>-1358</v>
      </c>
      <c r="AC2114" s="4" t="n">
        <v>-1781</v>
      </c>
      <c r="AH2114" s="4" t="n">
        <v>-2293</v>
      </c>
      <c r="AM2114" s="4" t="n">
        <v>-2086</v>
      </c>
      <c r="AR2114" s="4" t="n">
        <v>-2861</v>
      </c>
    </row>
    <row r="2115">
      <c r="A2115" t="inlineStr">
        <is>
          <t>Accumulated depreciation, end of year-c</t>
        </is>
      </c>
      <c r="I2115">
        <f>SUM(I2109:I2113)</f>
        <v/>
      </c>
      <c r="N2115">
        <f>SUM(N2109:N2113)</f>
        <v/>
      </c>
      <c r="X2115">
        <f>SUM(X2109:X2113)</f>
        <v/>
      </c>
      <c r="AC2115">
        <f>SUM(AC2109:AC2113)</f>
        <v/>
      </c>
      <c r="AH2115">
        <f>SUM(AH2109:AH2113)</f>
        <v/>
      </c>
      <c r="AM2115">
        <f>SUM(AM2109:AM2113)</f>
        <v/>
      </c>
      <c r="AR2115">
        <f>SUM(AR2109:AR2113)</f>
        <v/>
      </c>
    </row>
    <row r="2116">
      <c r="A2116" t="inlineStr">
        <is>
          <t>Sum check</t>
        </is>
      </c>
      <c r="I2116">
        <f>I2114-I2115</f>
        <v/>
      </c>
      <c r="N2116">
        <f>N2114-N2115</f>
        <v/>
      </c>
      <c r="X2116">
        <f>X2114-X2115</f>
        <v/>
      </c>
      <c r="AC2116">
        <f>AC2114-AC2115</f>
        <v/>
      </c>
      <c r="AH2116">
        <f>AH2114-AH2115</f>
        <v/>
      </c>
      <c r="AM2116">
        <f>AM2114-AM2115</f>
        <v/>
      </c>
      <c r="AR2116">
        <f>AR2114-AR2115</f>
        <v/>
      </c>
    </row>
    <row r="2118">
      <c r="A2118" t="inlineStr">
        <is>
          <t>Balance, end of year</t>
        </is>
      </c>
      <c r="C2118" t="inlineStr">
        <is>
          <t>Million</t>
        </is>
      </c>
      <c r="D2118" t="inlineStr">
        <is>
          <t>QQQQ</t>
        </is>
      </c>
      <c r="I2118" s="4" t="n">
        <v>3209</v>
      </c>
      <c r="N2118" s="4" t="n">
        <v>3293</v>
      </c>
      <c r="X2118" s="4" t="n">
        <v>9297</v>
      </c>
      <c r="AC2118" s="4" t="n">
        <v>9874</v>
      </c>
      <c r="AH2118" s="4" t="n">
        <v>9013</v>
      </c>
      <c r="AM2118" s="4" t="n">
        <v>9408</v>
      </c>
      <c r="AR2118" s="4" t="n">
        <v>12296</v>
      </c>
    </row>
    <row r="2119">
      <c r="A2119" t="inlineStr">
        <is>
          <t>Balance, end of year-c</t>
        </is>
      </c>
      <c r="I2119">
        <f>SUM(I2114,I2105,I2096)</f>
        <v/>
      </c>
      <c r="N2119">
        <f>SUM(N2114,N2105,N2096)</f>
        <v/>
      </c>
      <c r="X2119">
        <f>SUM(X2114,X2105,X2096)</f>
        <v/>
      </c>
      <c r="AC2119">
        <f>SUM(AC2114,AC2105,AC2096)</f>
        <v/>
      </c>
      <c r="AH2119">
        <f>SUM(AH2114,AH2105,AH2096)</f>
        <v/>
      </c>
      <c r="AM2119">
        <f>SUM(AM2114,AM2105,AM2096)</f>
        <v/>
      </c>
      <c r="AR2119">
        <f>SUM(AR2114,AR2105,AR2096)</f>
        <v/>
      </c>
    </row>
    <row r="2120">
      <c r="A2120" t="inlineStr">
        <is>
          <t>Sum check</t>
        </is>
      </c>
      <c r="I2120">
        <f>I2118-I2119</f>
        <v/>
      </c>
      <c r="N2120">
        <f>N2118-N2119</f>
        <v/>
      </c>
      <c r="X2120">
        <f>X2118-X2119</f>
        <v/>
      </c>
      <c r="AC2120">
        <f>AC2118-AC2119</f>
        <v/>
      </c>
      <c r="AH2120">
        <f>AH2118-AH2119</f>
        <v/>
      </c>
      <c r="AM2120">
        <f>AM2118-AM2119</f>
        <v/>
      </c>
      <c r="AR2120">
        <f>AR2118-AR2119</f>
        <v/>
      </c>
    </row>
    <row r="2122">
      <c r="A2122" t="inlineStr">
        <is>
          <t>Solar and  other</t>
        </is>
      </c>
    </row>
    <row r="2123">
      <c r="A2123" t="inlineStr">
        <is>
          <t>Cost, beginning of year</t>
        </is>
      </c>
      <c r="C2123" t="inlineStr">
        <is>
          <t>Million</t>
        </is>
      </c>
      <c r="D2123" t="inlineStr">
        <is>
          <t>QQQQ</t>
        </is>
      </c>
      <c r="X2123" s="4" t="n">
        <v>2702</v>
      </c>
      <c r="AC2123" s="4" t="n">
        <v>3664</v>
      </c>
      <c r="AH2123" s="4" t="n">
        <v>5287</v>
      </c>
      <c r="AM2123" s="4" t="n">
        <v>6541</v>
      </c>
      <c r="AR2123" s="4" t="n">
        <v>7684</v>
      </c>
    </row>
    <row r="2124">
      <c r="A2124" t="inlineStr">
        <is>
          <t>Additions, net of disposals and assets reclassified as held for sale</t>
        </is>
      </c>
      <c r="C2124" t="inlineStr">
        <is>
          <t>Million</t>
        </is>
      </c>
      <c r="D2124" t="inlineStr">
        <is>
          <t>QQQA</t>
        </is>
      </c>
      <c r="X2124" s="4" t="n">
        <v>-684</v>
      </c>
      <c r="AC2124" s="4" t="n">
        <v>280</v>
      </c>
      <c r="AH2124" s="4" t="n">
        <v>284</v>
      </c>
      <c r="AM2124" s="4" t="n">
        <v>648</v>
      </c>
      <c r="AR2124" s="4" t="n">
        <v>1267</v>
      </c>
    </row>
    <row r="2125">
      <c r="A2125" t="inlineStr">
        <is>
          <t>Changes in basis of accounting</t>
        </is>
      </c>
      <c r="C2125" t="inlineStr">
        <is>
          <t>Million</t>
        </is>
      </c>
      <c r="D2125" t="inlineStr">
        <is>
          <t>QQQA</t>
        </is>
      </c>
      <c r="AC2125" s="4" t="n">
        <v>3</v>
      </c>
    </row>
    <row r="2126">
      <c r="A2126" t="inlineStr">
        <is>
          <t>Acquisitions through business combinations</t>
        </is>
      </c>
      <c r="C2126" t="inlineStr">
        <is>
          <t>Million</t>
        </is>
      </c>
      <c r="D2126" t="inlineStr">
        <is>
          <t>QQQA</t>
        </is>
      </c>
      <c r="X2126" s="4" t="n">
        <v>1784</v>
      </c>
      <c r="AC2126" s="4" t="n">
        <v>742</v>
      </c>
      <c r="AH2126" s="4" t="n">
        <v>661</v>
      </c>
      <c r="AM2126" s="4" t="n">
        <v>723</v>
      </c>
      <c r="AR2126" s="4" t="n">
        <v>1321</v>
      </c>
    </row>
    <row r="2127">
      <c r="A2127" t="inlineStr">
        <is>
          <t>Foreign currency translation</t>
        </is>
      </c>
      <c r="C2127" t="inlineStr">
        <is>
          <t>Million</t>
        </is>
      </c>
      <c r="D2127" t="inlineStr">
        <is>
          <t>QQQA</t>
        </is>
      </c>
      <c r="X2127" s="4" t="n">
        <v>-138</v>
      </c>
      <c r="AC2127" s="4" t="n">
        <v>-35</v>
      </c>
      <c r="AH2127" s="4" t="n">
        <v>309</v>
      </c>
      <c r="AM2127" s="4" t="n">
        <v>-228</v>
      </c>
      <c r="AR2127" s="4" t="n">
        <v>-173</v>
      </c>
    </row>
    <row r="2128">
      <c r="A2128" t="inlineStr">
        <is>
          <t>Cost, end of year</t>
        </is>
      </c>
      <c r="C2128" t="inlineStr">
        <is>
          <t>Million</t>
        </is>
      </c>
      <c r="D2128" t="inlineStr">
        <is>
          <t>QQQQ</t>
        </is>
      </c>
      <c r="X2128" s="4" t="n">
        <v>3664</v>
      </c>
      <c r="AC2128" s="4" t="n">
        <v>4654</v>
      </c>
      <c r="AH2128" s="4" t="n">
        <v>6541</v>
      </c>
      <c r="AM2128" s="4" t="n">
        <v>7684</v>
      </c>
      <c r="AR2128" s="4" t="n">
        <v>10099</v>
      </c>
    </row>
    <row r="2129">
      <c r="A2129" t="inlineStr">
        <is>
          <t>Cost, end of year-c</t>
        </is>
      </c>
      <c r="X2129">
        <f>SUM(X2123:X2127)</f>
        <v/>
      </c>
      <c r="AC2129">
        <f>SUM(AC2123:AC2127)</f>
        <v/>
      </c>
      <c r="AH2129">
        <f>SUM(AH2123:AH2127)</f>
        <v/>
      </c>
      <c r="AM2129">
        <f>SUM(AM2123:AM2127)</f>
        <v/>
      </c>
      <c r="AR2129">
        <f>SUM(AR2123:AR2127)</f>
        <v/>
      </c>
    </row>
    <row r="2130">
      <c r="A2130" t="inlineStr">
        <is>
          <t>Sum check</t>
        </is>
      </c>
      <c r="X2130">
        <f>X2128-X2129</f>
        <v/>
      </c>
      <c r="AC2130">
        <f>AC2128-AC2129</f>
        <v/>
      </c>
      <c r="AH2130">
        <f>AH2128-AH2129</f>
        <v/>
      </c>
      <c r="AM2130">
        <f>AM2128-AM2129</f>
        <v/>
      </c>
      <c r="AR2130">
        <f>AR2128-AR2129</f>
        <v/>
      </c>
    </row>
    <row r="2132">
      <c r="A2132" t="inlineStr">
        <is>
          <t>Accumulated fair value changes, beginning of year</t>
        </is>
      </c>
      <c r="C2132" t="inlineStr">
        <is>
          <t>Million</t>
        </is>
      </c>
      <c r="D2132" t="inlineStr">
        <is>
          <t>QQQQ</t>
        </is>
      </c>
      <c r="X2132" s="4" t="n">
        <v>51</v>
      </c>
      <c r="AC2132" s="4" t="n">
        <v>765</v>
      </c>
      <c r="AH2132" s="4" t="n">
        <v>950</v>
      </c>
      <c r="AM2132" s="4" t="n">
        <v>1465</v>
      </c>
      <c r="AR2132" s="4" t="n">
        <v>1704</v>
      </c>
    </row>
    <row r="2133">
      <c r="A2133" t="inlineStr">
        <is>
          <t>Fair value changes</t>
        </is>
      </c>
      <c r="C2133" t="inlineStr">
        <is>
          <t>Million</t>
        </is>
      </c>
      <c r="D2133" t="inlineStr">
        <is>
          <t>QQQA</t>
        </is>
      </c>
      <c r="X2133" s="4" t="n">
        <v>702</v>
      </c>
      <c r="AC2133" s="4" t="n">
        <v>195</v>
      </c>
      <c r="AH2133" s="4" t="n">
        <v>530</v>
      </c>
      <c r="AM2133" s="4" t="n">
        <v>282</v>
      </c>
      <c r="AR2133" s="4" t="n">
        <v>162</v>
      </c>
    </row>
    <row r="2134">
      <c r="A2134" t="inlineStr">
        <is>
          <t>Dispositions and assets reclassified as held for sale</t>
        </is>
      </c>
      <c r="C2134" t="inlineStr">
        <is>
          <t>Million</t>
        </is>
      </c>
      <c r="D2134" t="inlineStr">
        <is>
          <t>QQQA</t>
        </is>
      </c>
      <c r="AC2134" s="4" t="n">
        <v>-35</v>
      </c>
    </row>
    <row r="2135">
      <c r="A2135" t="inlineStr">
        <is>
          <t>Foreign currency translation</t>
        </is>
      </c>
      <c r="C2135" t="inlineStr">
        <is>
          <t>Million</t>
        </is>
      </c>
      <c r="D2135" t="inlineStr">
        <is>
          <t>QQQA</t>
        </is>
      </c>
      <c r="X2135" s="4" t="n">
        <v>12</v>
      </c>
      <c r="AC2135" s="4" t="n">
        <v>25</v>
      </c>
      <c r="AH2135" s="4" t="n">
        <v>-15</v>
      </c>
      <c r="AM2135" s="4" t="n">
        <v>-43</v>
      </c>
      <c r="AR2135" s="4" t="n">
        <v>-35</v>
      </c>
    </row>
    <row r="2136">
      <c r="A2136" t="inlineStr">
        <is>
          <t>Accumulated fair value changes, end of year</t>
        </is>
      </c>
      <c r="C2136" t="inlineStr">
        <is>
          <t>Million</t>
        </is>
      </c>
      <c r="D2136" t="inlineStr">
        <is>
          <t>QQQQ</t>
        </is>
      </c>
      <c r="X2136" s="4" t="n">
        <v>765</v>
      </c>
      <c r="AC2136" s="4" t="n">
        <v>950</v>
      </c>
      <c r="AH2136" s="4" t="n">
        <v>1465</v>
      </c>
      <c r="AM2136" s="4" t="n">
        <v>1704</v>
      </c>
      <c r="AR2136" s="4" t="n">
        <v>1831</v>
      </c>
    </row>
    <row r="2137">
      <c r="A2137" t="inlineStr">
        <is>
          <t>Accumulated fair value changes, end of year-c</t>
        </is>
      </c>
      <c r="X2137">
        <f>SUM(X2132:X2135)</f>
        <v/>
      </c>
      <c r="AC2137">
        <f>SUM(AC2132:AC2135)</f>
        <v/>
      </c>
      <c r="AH2137">
        <f>SUM(AH2132:AH2135)</f>
        <v/>
      </c>
      <c r="AM2137">
        <f>SUM(AM2132:AM2135)</f>
        <v/>
      </c>
      <c r="AR2137">
        <f>SUM(AR2132:AR2135)</f>
        <v/>
      </c>
    </row>
    <row r="2138">
      <c r="A2138" t="inlineStr">
        <is>
          <t>Sum check</t>
        </is>
      </c>
      <c r="X2138">
        <f>X2136-X2137</f>
        <v/>
      </c>
      <c r="AC2138">
        <f>AC2136-AC2137</f>
        <v/>
      </c>
      <c r="AH2138">
        <f>AH2136-AH2137</f>
        <v/>
      </c>
      <c r="AM2138">
        <f>AM2136-AM2137</f>
        <v/>
      </c>
      <c r="AR2138">
        <f>AR2136-AR2137</f>
        <v/>
      </c>
    </row>
    <row r="2140">
      <c r="A2140" t="inlineStr">
        <is>
          <t>Accumulated depreciation, beginning of year</t>
        </is>
      </c>
      <c r="C2140" t="inlineStr">
        <is>
          <t>Million</t>
        </is>
      </c>
      <c r="D2140" t="inlineStr">
        <is>
          <t>QQQQ</t>
        </is>
      </c>
      <c r="X2140" s="4" t="n">
        <v>-109</v>
      </c>
      <c r="AC2140" s="4" t="n">
        <v>-260</v>
      </c>
      <c r="AH2140" s="4" t="n">
        <v>-497</v>
      </c>
      <c r="AM2140" s="4" t="n">
        <v>-846</v>
      </c>
      <c r="AR2140" s="4" t="n">
        <v>-1172</v>
      </c>
    </row>
    <row r="2141">
      <c r="A2141" t="inlineStr">
        <is>
          <t>Depreciation expenses</t>
        </is>
      </c>
      <c r="C2141" t="inlineStr">
        <is>
          <t>Million</t>
        </is>
      </c>
      <c r="D2141" t="inlineStr">
        <is>
          <t>QQQA</t>
        </is>
      </c>
      <c r="X2141" s="4" t="n">
        <v>-192</v>
      </c>
      <c r="AC2141" s="4" t="n">
        <v>-245</v>
      </c>
      <c r="AH2141" s="4" t="n">
        <v>-302</v>
      </c>
      <c r="AM2141" s="4" t="n">
        <v>-355</v>
      </c>
      <c r="AR2141" s="4" t="n">
        <v>-413</v>
      </c>
    </row>
    <row r="2142">
      <c r="A2142" t="inlineStr">
        <is>
          <t>Dispositions and assets reclassified as held for sale</t>
        </is>
      </c>
      <c r="C2142" t="inlineStr">
        <is>
          <t>Million</t>
        </is>
      </c>
      <c r="D2142" t="inlineStr">
        <is>
          <t>QQQA</t>
        </is>
      </c>
      <c r="X2142" s="4" t="n">
        <v>35</v>
      </c>
      <c r="AC2142" s="4" t="n">
        <v>9</v>
      </c>
      <c r="AH2142" s="4" t="n">
        <v>9</v>
      </c>
      <c r="AM2142" s="4" t="n">
        <v>1</v>
      </c>
      <c r="AR2142" s="4" t="n">
        <v>7</v>
      </c>
    </row>
    <row r="2143">
      <c r="A2143" t="inlineStr">
        <is>
          <t>Foreign currency translation</t>
        </is>
      </c>
      <c r="C2143" t="inlineStr">
        <is>
          <t>Million</t>
        </is>
      </c>
      <c r="D2143" t="inlineStr">
        <is>
          <t>QQQA</t>
        </is>
      </c>
      <c r="X2143" s="4" t="n">
        <v>6</v>
      </c>
      <c r="AC2143" s="4" t="n">
        <v>-1</v>
      </c>
      <c r="AH2143" s="4" t="n">
        <v>-56</v>
      </c>
      <c r="AM2143" s="4" t="n">
        <v>28</v>
      </c>
      <c r="AR2143" s="4" t="n">
        <v>37</v>
      </c>
    </row>
    <row r="2144">
      <c r="A2144" t="inlineStr">
        <is>
          <t>Accumulated depreciation, end of year</t>
        </is>
      </c>
      <c r="C2144" t="inlineStr">
        <is>
          <t>Million</t>
        </is>
      </c>
      <c r="D2144" t="inlineStr">
        <is>
          <t>QQQQ</t>
        </is>
      </c>
      <c r="X2144" s="4" t="n">
        <v>-260</v>
      </c>
      <c r="AC2144" s="4" t="n">
        <v>-497</v>
      </c>
      <c r="AH2144" s="4" t="n">
        <v>-846</v>
      </c>
      <c r="AM2144" s="4" t="n">
        <v>-1172</v>
      </c>
      <c r="AR2144" s="4" t="n">
        <v>-1541</v>
      </c>
    </row>
    <row r="2145">
      <c r="A2145" t="inlineStr">
        <is>
          <t>Accumulated depreciation, end of year-c</t>
        </is>
      </c>
      <c r="X2145">
        <f>SUM(X2140:X2143)</f>
        <v/>
      </c>
      <c r="AC2145">
        <f>SUM(AC2140:AC2143)</f>
        <v/>
      </c>
      <c r="AH2145">
        <f>SUM(AH2140:AH2143)</f>
        <v/>
      </c>
      <c r="AM2145">
        <f>SUM(AM2140:AM2143)</f>
        <v/>
      </c>
      <c r="AR2145">
        <f>SUM(AR2140:AR2143)</f>
        <v/>
      </c>
    </row>
    <row r="2146">
      <c r="A2146" t="inlineStr">
        <is>
          <t>Sum check</t>
        </is>
      </c>
      <c r="X2146">
        <f>X2144-X2145</f>
        <v/>
      </c>
      <c r="AC2146">
        <f>AC2144-AC2145</f>
        <v/>
      </c>
      <c r="AH2146">
        <f>AH2144-AH2145</f>
        <v/>
      </c>
      <c r="AM2146">
        <f>AM2144-AM2145</f>
        <v/>
      </c>
      <c r="AR2146">
        <f>AR2144-AR2145</f>
        <v/>
      </c>
    </row>
    <row r="2148">
      <c r="A2148" t="inlineStr">
        <is>
          <t>Balance, end of year</t>
        </is>
      </c>
      <c r="C2148" t="inlineStr">
        <is>
          <t>Million</t>
        </is>
      </c>
      <c r="D2148" t="inlineStr">
        <is>
          <t>QQQQ</t>
        </is>
      </c>
      <c r="X2148" s="4" t="n">
        <v>4169</v>
      </c>
      <c r="AC2148" s="4" t="n">
        <v>5107</v>
      </c>
      <c r="AH2148" s="4" t="n">
        <v>7160</v>
      </c>
      <c r="AM2148" s="4" t="n">
        <v>8216</v>
      </c>
      <c r="AR2148" s="4" t="n">
        <v>10389</v>
      </c>
    </row>
    <row r="2149">
      <c r="A2149" t="inlineStr">
        <is>
          <t>Balance, end of year-c</t>
        </is>
      </c>
      <c r="X2149">
        <f>SUM(X2144,X2136,X2128)</f>
        <v/>
      </c>
      <c r="AC2149">
        <f>SUM(AC2144,AC2136,AC2128)</f>
        <v/>
      </c>
      <c r="AH2149">
        <f>SUM(AH2144,AH2136,AH2128)</f>
        <v/>
      </c>
      <c r="AM2149">
        <f>SUM(AM2144,AM2136,AM2128)</f>
        <v/>
      </c>
      <c r="AR2149">
        <f>SUM(AR2144,AR2136,AR2128)</f>
        <v/>
      </c>
    </row>
    <row r="2150">
      <c r="A2150" t="inlineStr">
        <is>
          <t>Sum check</t>
        </is>
      </c>
      <c r="X2150">
        <f>X2148-X2149</f>
        <v/>
      </c>
      <c r="AC2150">
        <f>AC2148-AC2149</f>
        <v/>
      </c>
      <c r="AH2150">
        <f>AH2148-AH2149</f>
        <v/>
      </c>
      <c r="AM2150">
        <f>AM2148-AM2149</f>
        <v/>
      </c>
      <c r="AR2150">
        <f>AR2148-AR2149</f>
        <v/>
      </c>
    </row>
    <row r="2152">
      <c r="A2152" t="inlineStr">
        <is>
          <t>Wind energy, solar and other</t>
        </is>
      </c>
    </row>
    <row r="2153">
      <c r="A2153" t="inlineStr">
        <is>
          <t>Cost, beginning of year</t>
        </is>
      </c>
      <c r="C2153" t="inlineStr">
        <is>
          <t>Million</t>
        </is>
      </c>
      <c r="D2153" t="inlineStr">
        <is>
          <t>QQQQ</t>
        </is>
      </c>
      <c r="S2153" s="4" t="n">
        <v>3649</v>
      </c>
    </row>
    <row r="2154">
      <c r="A2154" t="inlineStr">
        <is>
          <t>Additions, net of disposals and assets reclassified as held for sale</t>
        </is>
      </c>
      <c r="C2154" t="inlineStr">
        <is>
          <t>Million</t>
        </is>
      </c>
      <c r="D2154" t="inlineStr">
        <is>
          <t>QQQA</t>
        </is>
      </c>
      <c r="S2154" s="4" t="n">
        <v>-273</v>
      </c>
    </row>
    <row r="2155">
      <c r="A2155" t="inlineStr">
        <is>
          <t>Acquisitions through business combinations</t>
        </is>
      </c>
      <c r="C2155" t="inlineStr">
        <is>
          <t>Million</t>
        </is>
      </c>
      <c r="D2155" t="inlineStr">
        <is>
          <t>QQQA</t>
        </is>
      </c>
      <c r="S2155" s="4" t="n">
        <v>6923</v>
      </c>
    </row>
    <row r="2156">
      <c r="A2156" t="inlineStr">
        <is>
          <t>Foreign currency translation</t>
        </is>
      </c>
      <c r="C2156" t="inlineStr">
        <is>
          <t>Million</t>
        </is>
      </c>
      <c r="D2156" t="inlineStr">
        <is>
          <t>QQQA</t>
        </is>
      </c>
      <c r="S2156" s="4" t="n">
        <v>25</v>
      </c>
    </row>
    <row r="2157">
      <c r="A2157" t="inlineStr">
        <is>
          <t>Cost, end of year</t>
        </is>
      </c>
      <c r="C2157" t="inlineStr">
        <is>
          <t>Million</t>
        </is>
      </c>
      <c r="D2157" t="inlineStr">
        <is>
          <t>QQQQ</t>
        </is>
      </c>
      <c r="S2157" s="4" t="n">
        <v>10324</v>
      </c>
    </row>
    <row r="2158">
      <c r="A2158" t="inlineStr">
        <is>
          <t>Cost, end of year-c</t>
        </is>
      </c>
      <c r="S2158">
        <f>SUM(S2153:S2156)</f>
        <v/>
      </c>
    </row>
    <row r="2159">
      <c r="A2159" t="inlineStr">
        <is>
          <t>Sum check</t>
        </is>
      </c>
      <c r="S2159">
        <f>S2157-S2158</f>
        <v/>
      </c>
    </row>
    <row r="2161">
      <c r="A2161" t="inlineStr">
        <is>
          <t>Accumulated fair value changes, beginning of year</t>
        </is>
      </c>
      <c r="C2161" t="inlineStr">
        <is>
          <t>Million</t>
        </is>
      </c>
      <c r="D2161" t="inlineStr">
        <is>
          <t>QQQQ</t>
        </is>
      </c>
      <c r="S2161" s="4" t="n">
        <v>858</v>
      </c>
    </row>
    <row r="2162">
      <c r="A2162" t="inlineStr">
        <is>
          <t>Fair value changes</t>
        </is>
      </c>
      <c r="C2162" t="inlineStr">
        <is>
          <t>Million</t>
        </is>
      </c>
      <c r="D2162" t="inlineStr">
        <is>
          <t>QQQA</t>
        </is>
      </c>
      <c r="S2162" s="4" t="n">
        <v>33</v>
      </c>
    </row>
    <row r="2163">
      <c r="A2163" t="inlineStr">
        <is>
          <t>Dispositions and assets reclassified as held for sale</t>
        </is>
      </c>
      <c r="C2163" t="inlineStr">
        <is>
          <t>Million</t>
        </is>
      </c>
      <c r="D2163" t="inlineStr">
        <is>
          <t>QQQA</t>
        </is>
      </c>
    </row>
    <row r="2164">
      <c r="A2164" t="inlineStr">
        <is>
          <t>Foreign currency translation and other</t>
        </is>
      </c>
      <c r="C2164" t="inlineStr">
        <is>
          <t>Million</t>
        </is>
      </c>
      <c r="D2164" t="inlineStr">
        <is>
          <t>QQQA</t>
        </is>
      </c>
      <c r="S2164" s="4" t="n">
        <v>213</v>
      </c>
    </row>
    <row r="2165">
      <c r="A2165" t="inlineStr">
        <is>
          <t>Accumulated fair value changes, end of year</t>
        </is>
      </c>
      <c r="C2165" t="inlineStr">
        <is>
          <t>Million</t>
        </is>
      </c>
      <c r="D2165" t="inlineStr">
        <is>
          <t>QQQQ</t>
        </is>
      </c>
      <c r="S2165" s="4" t="n">
        <v>1104</v>
      </c>
    </row>
    <row r="2166">
      <c r="A2166" t="inlineStr">
        <is>
          <t>Accumulated fair value changes, end of year-c</t>
        </is>
      </c>
      <c r="S2166">
        <f>SUM(S2161:S2164)</f>
        <v/>
      </c>
    </row>
    <row r="2167">
      <c r="A2167" t="inlineStr">
        <is>
          <t>Sum check</t>
        </is>
      </c>
      <c r="S2167">
        <f>S2165-S2166</f>
        <v/>
      </c>
    </row>
    <row r="2169">
      <c r="A2169" t="inlineStr">
        <is>
          <t>Accumulated depreciation, beginning of year</t>
        </is>
      </c>
      <c r="C2169" t="inlineStr">
        <is>
          <t>Million</t>
        </is>
      </c>
      <c r="D2169" t="inlineStr">
        <is>
          <t>QQQQ</t>
        </is>
      </c>
      <c r="S2169" s="4" t="n">
        <v>-829</v>
      </c>
    </row>
    <row r="2170">
      <c r="A2170" t="inlineStr">
        <is>
          <t>Depreciation expenses</t>
        </is>
      </c>
      <c r="C2170" t="inlineStr">
        <is>
          <t>Million</t>
        </is>
      </c>
      <c r="D2170" t="inlineStr">
        <is>
          <t>QQQA</t>
        </is>
      </c>
      <c r="S2170" s="4" t="n">
        <v>-287</v>
      </c>
    </row>
    <row r="2171">
      <c r="A2171" t="inlineStr">
        <is>
          <t>Dispositions and assets reclassified as held for sale</t>
        </is>
      </c>
      <c r="C2171" t="inlineStr">
        <is>
          <t>Million</t>
        </is>
      </c>
      <c r="D2171" t="inlineStr">
        <is>
          <t>QQQA</t>
        </is>
      </c>
      <c r="S2171" s="4" t="n">
        <v>51</v>
      </c>
    </row>
    <row r="2172">
      <c r="A2172" t="inlineStr">
        <is>
          <t>Foreign currency translation and other</t>
        </is>
      </c>
      <c r="C2172" t="inlineStr">
        <is>
          <t>Million</t>
        </is>
      </c>
      <c r="D2172" t="inlineStr">
        <is>
          <t>QQQA</t>
        </is>
      </c>
      <c r="S2172" s="4" t="n">
        <v>-52</v>
      </c>
    </row>
    <row r="2173">
      <c r="A2173" t="inlineStr">
        <is>
          <t>Accumulated depreciation, end of year</t>
        </is>
      </c>
      <c r="C2173" t="inlineStr">
        <is>
          <t>Million</t>
        </is>
      </c>
      <c r="D2173" t="inlineStr">
        <is>
          <t>QQQQ</t>
        </is>
      </c>
      <c r="S2173" s="4" t="n">
        <v>-1117</v>
      </c>
    </row>
    <row r="2174">
      <c r="A2174" t="inlineStr">
        <is>
          <t>Accumulated depreciation, end of year-c</t>
        </is>
      </c>
      <c r="S2174">
        <f>SUM(S2169:S2172)</f>
        <v/>
      </c>
    </row>
    <row r="2175">
      <c r="A2175" t="inlineStr">
        <is>
          <t>Sum check</t>
        </is>
      </c>
      <c r="S2175">
        <f>S2173-S2174</f>
        <v/>
      </c>
    </row>
    <row r="2177">
      <c r="A2177" t="inlineStr">
        <is>
          <t>Balance, end of year</t>
        </is>
      </c>
      <c r="C2177" t="inlineStr">
        <is>
          <t>Million</t>
        </is>
      </c>
      <c r="D2177" t="inlineStr">
        <is>
          <t>QQQQ</t>
        </is>
      </c>
      <c r="S2177" s="4" t="n">
        <v>10311</v>
      </c>
    </row>
    <row r="2178">
      <c r="A2178" t="inlineStr">
        <is>
          <t>Balance, end of year-c</t>
        </is>
      </c>
      <c r="S2178">
        <f>SUM(S2173,S2165,S2157)</f>
        <v/>
      </c>
    </row>
    <row r="2179">
      <c r="A2179" t="inlineStr">
        <is>
          <t>Sum check</t>
        </is>
      </c>
      <c r="S2179">
        <f>S2177-S2178</f>
        <v/>
      </c>
    </row>
    <row r="2181">
      <c r="A2181" t="inlineStr">
        <is>
          <t>Total</t>
        </is>
      </c>
    </row>
    <row r="2182">
      <c r="A2182" t="inlineStr">
        <is>
          <t>Cost, beginning of year</t>
        </is>
      </c>
      <c r="C2182" t="inlineStr">
        <is>
          <t>Million</t>
        </is>
      </c>
      <c r="D2182" t="inlineStr">
        <is>
          <t>QQQQ</t>
        </is>
      </c>
      <c r="I2182" s="4" t="n">
        <v>11076</v>
      </c>
      <c r="N2182" s="4" t="n">
        <v>10950</v>
      </c>
      <c r="S2182" s="4" t="n">
        <v>18031</v>
      </c>
      <c r="X2182" s="4" t="n">
        <v>24991</v>
      </c>
      <c r="AC2182" s="4" t="n">
        <v>26108</v>
      </c>
      <c r="AH2182" s="4" t="n">
        <v>27820</v>
      </c>
      <c r="AM2182" s="4" t="n">
        <v>28838</v>
      </c>
      <c r="AR2182" s="4" t="n">
        <v>30588</v>
      </c>
    </row>
    <row r="2183">
      <c r="A2183" t="inlineStr">
        <is>
          <t>Additions, net of disposals and assets reclassified as held for sale</t>
        </is>
      </c>
      <c r="C2183" t="inlineStr">
        <is>
          <t>Million</t>
        </is>
      </c>
      <c r="D2183" t="inlineStr">
        <is>
          <t>QQQA</t>
        </is>
      </c>
      <c r="I2183" s="4" t="n">
        <v>814</v>
      </c>
      <c r="N2183" s="4" t="n">
        <v>332</v>
      </c>
      <c r="S2183" s="4" t="n">
        <v>-17</v>
      </c>
      <c r="X2183" s="4" t="n">
        <v>-516</v>
      </c>
      <c r="AC2183" s="4" t="n">
        <v>100</v>
      </c>
      <c r="AH2183" s="4" t="n">
        <v>700</v>
      </c>
      <c r="AM2183" s="4" t="n">
        <v>475</v>
      </c>
      <c r="AR2183" s="4" t="n">
        <v>1675</v>
      </c>
    </row>
    <row r="2184">
      <c r="A2184" t="inlineStr">
        <is>
          <t>Changes in basis of accounting</t>
        </is>
      </c>
      <c r="C2184" t="inlineStr">
        <is>
          <t>Million</t>
        </is>
      </c>
      <c r="D2184" t="inlineStr">
        <is>
          <t>QQQA</t>
        </is>
      </c>
      <c r="AC2184" s="4" t="n">
        <v>407</v>
      </c>
    </row>
    <row r="2185">
      <c r="A2185" t="inlineStr">
        <is>
          <t>Acquisitions through business combinations</t>
        </is>
      </c>
      <c r="C2185" t="inlineStr">
        <is>
          <t>Million</t>
        </is>
      </c>
      <c r="D2185" t="inlineStr">
        <is>
          <t>QQQA</t>
        </is>
      </c>
      <c r="I2185" s="4" t="n">
        <v>299</v>
      </c>
      <c r="N2185" s="4" t="n">
        <v>5741</v>
      </c>
      <c r="S2185" s="4" t="n">
        <v>6923</v>
      </c>
      <c r="X2185" s="4" t="n">
        <v>2968</v>
      </c>
      <c r="AC2185" s="4" t="n">
        <v>1308</v>
      </c>
      <c r="AH2185" s="4" t="n">
        <v>661</v>
      </c>
      <c r="AM2185" s="4" t="n">
        <v>2366</v>
      </c>
      <c r="AR2185" s="4" t="n">
        <v>3086</v>
      </c>
    </row>
    <row r="2186">
      <c r="A2186" t="inlineStr">
        <is>
          <t>Foreign currency translation</t>
        </is>
      </c>
      <c r="C2186" t="inlineStr">
        <is>
          <t>Million</t>
        </is>
      </c>
      <c r="D2186" t="inlineStr">
        <is>
          <t>QQQA</t>
        </is>
      </c>
      <c r="I2186" s="4" t="n">
        <v>-1239</v>
      </c>
      <c r="N2186" s="4" t="n">
        <v>1008</v>
      </c>
      <c r="S2186" s="4" t="n">
        <v>54</v>
      </c>
      <c r="X2186" s="4" t="n">
        <v>-1335</v>
      </c>
      <c r="AC2186" s="4" t="n">
        <v>-103</v>
      </c>
      <c r="AH2186" s="4" t="n">
        <v>-343</v>
      </c>
      <c r="AM2186" s="4" t="n">
        <v>-1091</v>
      </c>
      <c r="AR2186" s="4" t="n">
        <v>-866</v>
      </c>
    </row>
    <row r="2187">
      <c r="A2187" t="inlineStr">
        <is>
          <t>Cost, end of year</t>
        </is>
      </c>
      <c r="C2187" t="inlineStr">
        <is>
          <t>Million</t>
        </is>
      </c>
      <c r="D2187" t="inlineStr">
        <is>
          <t>QQQQ</t>
        </is>
      </c>
      <c r="I2187" s="4" t="n">
        <v>10950</v>
      </c>
      <c r="N2187" s="4" t="n">
        <v>18031</v>
      </c>
      <c r="S2187" s="4" t="n">
        <v>24991</v>
      </c>
      <c r="X2187" s="4" t="n">
        <v>26108</v>
      </c>
      <c r="AC2187" s="4" t="n">
        <v>27820</v>
      </c>
      <c r="AH2187" s="4" t="n">
        <v>28838</v>
      </c>
      <c r="AM2187" s="4" t="n">
        <v>30588</v>
      </c>
      <c r="AR2187" s="4" t="n">
        <v>34483</v>
      </c>
    </row>
    <row r="2188">
      <c r="A2188" t="inlineStr">
        <is>
          <t>Cost, end of year-c</t>
        </is>
      </c>
      <c r="I2188">
        <f>SUM(I2182:I2186)</f>
        <v/>
      </c>
      <c r="N2188">
        <f>SUM(N2182:N2186)</f>
        <v/>
      </c>
      <c r="S2188">
        <f>SUM(S2182:S2186)</f>
        <v/>
      </c>
      <c r="X2188">
        <f>SUM(X2182:X2186)</f>
        <v/>
      </c>
      <c r="AC2188">
        <f>SUM(AC2182:AC2186)</f>
        <v/>
      </c>
      <c r="AH2188">
        <f>SUM(AH2182:AH2186)</f>
        <v/>
      </c>
      <c r="AM2188">
        <f>SUM(AM2182:AM2186)</f>
        <v/>
      </c>
      <c r="AR2188">
        <f>SUM(AR2182:AR2186)</f>
        <v/>
      </c>
    </row>
    <row r="2189">
      <c r="A2189" t="inlineStr">
        <is>
          <t>Sum check 1</t>
        </is>
      </c>
      <c r="I2189">
        <f>I2187-I2188</f>
        <v/>
      </c>
      <c r="N2189">
        <f>N2187-N2188</f>
        <v/>
      </c>
      <c r="S2189">
        <f>S2187-S2188</f>
        <v/>
      </c>
      <c r="X2189">
        <f>X2187-X2188</f>
        <v/>
      </c>
      <c r="AC2189">
        <f>AC2187-AC2188</f>
        <v/>
      </c>
      <c r="AH2189">
        <f>AH2187-AH2188</f>
        <v/>
      </c>
      <c r="AM2189">
        <f>AM2187-AM2188</f>
        <v/>
      </c>
      <c r="AR2189">
        <f>AR2187-AR2188</f>
        <v/>
      </c>
    </row>
    <row r="2190">
      <c r="A2190" t="inlineStr">
        <is>
          <t>Sum check 2</t>
        </is>
      </c>
      <c r="I2190">
        <f>I2187-SUM(I2158,I2129,I2097,I2067,I2037)</f>
        <v/>
      </c>
      <c r="N2190">
        <f>N2187-SUM(N2158,N2129,N2097,N2067,N2037)</f>
        <v/>
      </c>
      <c r="S2190">
        <f>S2187-SUM(S2158,S2129,S2097,S2067,S2037)</f>
        <v/>
      </c>
      <c r="X2190">
        <f>X2187-SUM(X2158,X2129,X2097,X2067,X2037)</f>
        <v/>
      </c>
      <c r="AC2190">
        <f>AC2187-SUM(AC2158,AC2129,AC2097,AC2067,AC2037)</f>
        <v/>
      </c>
      <c r="AH2190">
        <f>AH2187-SUM(AH2158,AH2129,AH2097,AH2067,AH2037)</f>
        <v/>
      </c>
      <c r="AM2190">
        <f>AM2187-SUM(AM2158,AM2129,AM2097,AM2067,AM2037)</f>
        <v/>
      </c>
      <c r="AR2190">
        <f>AR2187-SUM(AR2158,AR2129,AR2097,AR2067,AR2037)</f>
        <v/>
      </c>
    </row>
    <row r="2192">
      <c r="A2192" t="inlineStr">
        <is>
          <t>Accumulated fair value changes, beginning of year</t>
        </is>
      </c>
      <c r="C2192" t="inlineStr">
        <is>
          <t>Million</t>
        </is>
      </c>
      <c r="D2192" t="inlineStr">
        <is>
          <t>QQQQ</t>
        </is>
      </c>
      <c r="I2192" s="4" t="n">
        <v>11534</v>
      </c>
      <c r="N2192" s="4" t="n">
        <v>11650</v>
      </c>
      <c r="S2192" s="4" t="n">
        <v>12298</v>
      </c>
      <c r="X2192" s="4" t="n">
        <v>13280</v>
      </c>
      <c r="AC2192" s="4" t="n">
        <v>18260</v>
      </c>
      <c r="AH2192" s="4" t="n">
        <v>20465</v>
      </c>
      <c r="AM2192" s="4" t="n">
        <v>24238</v>
      </c>
      <c r="AR2192" s="4" t="n">
        <v>28138</v>
      </c>
    </row>
    <row r="2193">
      <c r="A2193" t="inlineStr">
        <is>
          <t>Fair value changes</t>
        </is>
      </c>
      <c r="C2193" t="inlineStr">
        <is>
          <t>Million</t>
        </is>
      </c>
      <c r="D2193" t="inlineStr">
        <is>
          <t>QQQA</t>
        </is>
      </c>
      <c r="I2193" s="4" t="n">
        <v>1324</v>
      </c>
      <c r="N2193" s="4" t="n">
        <v>317</v>
      </c>
      <c r="S2193" s="4" t="n">
        <v>374</v>
      </c>
      <c r="X2193" s="4" t="n">
        <v>5611</v>
      </c>
      <c r="AC2193" s="4" t="n">
        <v>2233</v>
      </c>
      <c r="AH2193" s="4" t="n">
        <v>4153</v>
      </c>
      <c r="AM2193" s="4" t="n">
        <v>4819</v>
      </c>
      <c r="AR2193" s="4" t="n">
        <v>3903</v>
      </c>
    </row>
    <row r="2194">
      <c r="A2194" t="inlineStr">
        <is>
          <t>Dispositions and assets reclassified as held for sale</t>
        </is>
      </c>
      <c r="C2194" t="inlineStr">
        <is>
          <t>Million</t>
        </is>
      </c>
      <c r="D2194" t="inlineStr">
        <is>
          <t>QQQA</t>
        </is>
      </c>
      <c r="I2194" s="4" t="n">
        <v>-4</v>
      </c>
      <c r="S2194" s="4" t="n">
        <v>-8</v>
      </c>
      <c r="AC2194" s="4" t="n">
        <v>-161</v>
      </c>
      <c r="AM2194" s="4" t="n">
        <v>-354</v>
      </c>
      <c r="AR2194" s="4" t="n">
        <v>-135</v>
      </c>
    </row>
    <row r="2195">
      <c r="A2195" t="inlineStr">
        <is>
          <t>Foreign currency translation</t>
        </is>
      </c>
      <c r="C2195" t="inlineStr">
        <is>
          <t>Million</t>
        </is>
      </c>
      <c r="D2195" t="inlineStr">
        <is>
          <t>QQQA</t>
        </is>
      </c>
      <c r="I2195" s="4" t="n">
        <v>-1204</v>
      </c>
      <c r="N2195" s="4" t="n">
        <v>331</v>
      </c>
      <c r="S2195" s="4" t="n">
        <v>616</v>
      </c>
      <c r="X2195" s="4" t="n">
        <v>-631</v>
      </c>
      <c r="AC2195" s="4" t="n">
        <v>133</v>
      </c>
      <c r="AH2195" s="4" t="n">
        <v>-380</v>
      </c>
      <c r="AM2195" s="4" t="n">
        <v>-565</v>
      </c>
      <c r="AR2195" s="4" t="n">
        <v>-1180</v>
      </c>
    </row>
    <row r="2196">
      <c r="A2196" t="inlineStr">
        <is>
          <t>Accumulated fair value changes, end of year</t>
        </is>
      </c>
      <c r="C2196" t="inlineStr">
        <is>
          <t>Million</t>
        </is>
      </c>
      <c r="D2196" t="inlineStr">
        <is>
          <t>QQQQ</t>
        </is>
      </c>
      <c r="I2196" s="4" t="n">
        <v>11650</v>
      </c>
      <c r="N2196" s="4" t="n">
        <v>12298</v>
      </c>
      <c r="S2196" s="4" t="n">
        <v>13280</v>
      </c>
      <c r="X2196" s="4" t="n">
        <v>18260</v>
      </c>
      <c r="AC2196" s="4" t="n">
        <v>20465</v>
      </c>
      <c r="AH2196" s="4" t="n">
        <v>24238</v>
      </c>
      <c r="AM2196" s="4" t="n">
        <v>28138</v>
      </c>
      <c r="AR2196" s="4" t="n">
        <v>30726</v>
      </c>
    </row>
    <row r="2197">
      <c r="A2197" t="inlineStr">
        <is>
          <t>Accumulated fair value changes, end of year-c</t>
        </is>
      </c>
      <c r="I2197">
        <f>SUM(I2192:I2195)</f>
        <v/>
      </c>
      <c r="N2197">
        <f>SUM(N2192:N2195)</f>
        <v/>
      </c>
      <c r="S2197">
        <f>SUM(S2192:S2195)</f>
        <v/>
      </c>
      <c r="X2197">
        <f>SUM(X2192:X2195)</f>
        <v/>
      </c>
      <c r="AC2197">
        <f>SUM(AC2192:AC2195)</f>
        <v/>
      </c>
      <c r="AH2197">
        <f>SUM(AH2192:AH2195)</f>
        <v/>
      </c>
      <c r="AM2197">
        <f>SUM(AM2192:AM2195)</f>
        <v/>
      </c>
      <c r="AR2197">
        <f>SUM(AR2192:AR2195)</f>
        <v/>
      </c>
    </row>
    <row r="2198">
      <c r="A2198" t="inlineStr">
        <is>
          <t>Sum check 1</t>
        </is>
      </c>
      <c r="I2198">
        <f>I2196-I2197</f>
        <v/>
      </c>
      <c r="N2198">
        <f>N2196-N2197</f>
        <v/>
      </c>
      <c r="S2198">
        <f>S2196-S2197</f>
        <v/>
      </c>
      <c r="X2198">
        <f>X2196-X2197</f>
        <v/>
      </c>
      <c r="AC2198">
        <f>AC2196-AC2197</f>
        <v/>
      </c>
      <c r="AH2198">
        <f>AH2196-AH2197</f>
        <v/>
      </c>
      <c r="AM2198">
        <f>AM2196-AM2197</f>
        <v/>
      </c>
      <c r="AR2198">
        <f>AR2196-AR2197</f>
        <v/>
      </c>
    </row>
    <row r="2199">
      <c r="A2199" t="inlineStr">
        <is>
          <t>Sum check 2</t>
        </is>
      </c>
      <c r="I2199">
        <f>I2196-SUM(I2166,I2137,I2106,I2075,I2045)</f>
        <v/>
      </c>
      <c r="N2199">
        <f>N2196-SUM(N2166,N2137,N2106,N2075,N2045)</f>
        <v/>
      </c>
      <c r="S2199">
        <f>S2196-SUM(S2166,S2137,S2106,S2075,S2045)</f>
        <v/>
      </c>
      <c r="X2199">
        <f>X2196-SUM(X2166,X2137,X2106,X2075,X2045)</f>
        <v/>
      </c>
      <c r="AC2199">
        <f>AC2196-SUM(AC2166,AC2137,AC2106,AC2075,AC2045)</f>
        <v/>
      </c>
      <c r="AH2199">
        <f>AH2196-SUM(AH2166,AH2137,AH2106,AH2075,AH2045)</f>
        <v/>
      </c>
      <c r="AM2199">
        <f>AM2196-SUM(AM2166,AM2137,AM2106,AM2075,AM2045)</f>
        <v/>
      </c>
      <c r="AR2199">
        <f>AR2196-SUM(AR2166,AR2137,AR2106,AR2075,AR2045)</f>
        <v/>
      </c>
    </row>
    <row r="2201">
      <c r="A2201" t="inlineStr">
        <is>
          <t>Accumulated depreciation, beginning of year</t>
        </is>
      </c>
      <c r="C2201" t="inlineStr">
        <is>
          <t>Million</t>
        </is>
      </c>
      <c r="D2201" t="inlineStr">
        <is>
          <t>QQQQ</t>
        </is>
      </c>
      <c r="I2201" s="4" t="n">
        <v>-2640</v>
      </c>
      <c r="N2201" s="4" t="n">
        <v>-2862</v>
      </c>
      <c r="S2201" s="4" t="n">
        <v>-3776</v>
      </c>
      <c r="X2201" s="4" t="n">
        <v>-4681</v>
      </c>
      <c r="AC2201" s="4" t="n">
        <v>-5497</v>
      </c>
      <c r="AH2201" s="4" t="n">
        <v>-6690</v>
      </c>
      <c r="AM2201" s="4" t="n">
        <v>-7870</v>
      </c>
      <c r="AR2201" s="4" t="n">
        <v>-8409</v>
      </c>
    </row>
    <row r="2202">
      <c r="A2202" t="inlineStr">
        <is>
          <t>Depreciation expenses</t>
        </is>
      </c>
      <c r="C2202" t="inlineStr">
        <is>
          <t>Million</t>
        </is>
      </c>
      <c r="D2202" t="inlineStr">
        <is>
          <t>QQQA</t>
        </is>
      </c>
      <c r="I2202" s="4" t="n">
        <v>-612</v>
      </c>
      <c r="N2202" s="4" t="n">
        <v>-803</v>
      </c>
      <c r="S2202" s="4" t="n">
        <v>-866</v>
      </c>
      <c r="X2202" s="4" t="n">
        <v>-1155</v>
      </c>
      <c r="AC2202" s="4" t="n">
        <v>-1279</v>
      </c>
      <c r="AH2202" s="4" t="n">
        <v>-1365</v>
      </c>
      <c r="AM2202" s="4" t="n">
        <v>-1510</v>
      </c>
      <c r="AR2202" s="4" t="n">
        <v>-1594</v>
      </c>
    </row>
    <row r="2203">
      <c r="A2203" t="inlineStr">
        <is>
          <t>Dispositions and assets reclassified as held for sale</t>
        </is>
      </c>
      <c r="C2203" t="inlineStr">
        <is>
          <t>Million</t>
        </is>
      </c>
      <c r="D2203" t="inlineStr">
        <is>
          <t>QQQA</t>
        </is>
      </c>
      <c r="I2203" s="4" t="n">
        <v>37</v>
      </c>
      <c r="N2203" s="4" t="n">
        <v>14</v>
      </c>
      <c r="S2203" s="4" t="n">
        <v>51</v>
      </c>
      <c r="X2203" s="4" t="n">
        <v>46</v>
      </c>
      <c r="AC2203" s="4" t="n">
        <v>117</v>
      </c>
      <c r="AH2203" s="4" t="n">
        <v>51</v>
      </c>
      <c r="AM2203" s="4" t="n">
        <v>815</v>
      </c>
      <c r="AR2203" s="4" t="n">
        <v>97</v>
      </c>
    </row>
    <row r="2204">
      <c r="A2204" t="inlineStr">
        <is>
          <t>Foreign currency translation</t>
        </is>
      </c>
      <c r="C2204" t="inlineStr">
        <is>
          <t>Million</t>
        </is>
      </c>
      <c r="D2204" t="inlineStr">
        <is>
          <t>QQQA</t>
        </is>
      </c>
      <c r="I2204" s="4" t="n">
        <v>353</v>
      </c>
      <c r="N2204" s="4" t="n">
        <v>-125</v>
      </c>
      <c r="S2204" s="4" t="n">
        <v>-90</v>
      </c>
      <c r="X2204" s="4" t="n">
        <v>293</v>
      </c>
      <c r="AC2204" s="4" t="n">
        <v>-31</v>
      </c>
      <c r="AH2204" s="4" t="n">
        <v>134</v>
      </c>
      <c r="AM2204" s="4" t="n">
        <v>156</v>
      </c>
      <c r="AR2204" s="4" t="n">
        <v>-60</v>
      </c>
    </row>
    <row r="2205">
      <c r="A2205" t="inlineStr">
        <is>
          <t>Accumulated depreciation, end of year</t>
        </is>
      </c>
      <c r="C2205" t="inlineStr">
        <is>
          <t>Million</t>
        </is>
      </c>
      <c r="D2205" t="inlineStr">
        <is>
          <t>QQQQ</t>
        </is>
      </c>
      <c r="I2205" s="4" t="n">
        <v>-2862</v>
      </c>
      <c r="N2205" s="4" t="n">
        <v>-3776</v>
      </c>
      <c r="S2205" s="4" t="n">
        <v>-4681</v>
      </c>
      <c r="X2205" s="4" t="n">
        <v>-5497</v>
      </c>
      <c r="AC2205" s="4" t="n">
        <v>-6690</v>
      </c>
      <c r="AH2205" s="4" t="n">
        <v>-7870</v>
      </c>
      <c r="AM2205" s="4" t="n">
        <v>-8409</v>
      </c>
      <c r="AR2205" s="4" t="n">
        <v>-9966</v>
      </c>
    </row>
    <row r="2206">
      <c r="A2206" t="inlineStr">
        <is>
          <t>Accumulated depreciation, end of year-c</t>
        </is>
      </c>
      <c r="I2206">
        <f>SUM(I2201:I2204)</f>
        <v/>
      </c>
      <c r="N2206">
        <f>SUM(N2201:N2204)</f>
        <v/>
      </c>
      <c r="S2206">
        <f>SUM(S2201:S2204)</f>
        <v/>
      </c>
      <c r="X2206">
        <f>SUM(X2201:X2204)</f>
        <v/>
      </c>
      <c r="AC2206">
        <f>SUM(AC2201:AC2204)</f>
        <v/>
      </c>
      <c r="AH2206">
        <f>SUM(AH2201:AH2204)</f>
        <v/>
      </c>
      <c r="AM2206">
        <f>SUM(AM2201:AM2204)</f>
        <v/>
      </c>
      <c r="AR2206">
        <f>SUM(AR2201:AR2204)</f>
        <v/>
      </c>
    </row>
    <row r="2207">
      <c r="A2207" t="inlineStr">
        <is>
          <t>Sum check 1</t>
        </is>
      </c>
      <c r="I2207">
        <f>I2205-I2206</f>
        <v/>
      </c>
      <c r="N2207">
        <f>N2205-N2206</f>
        <v/>
      </c>
      <c r="S2207">
        <f>S2205-S2206</f>
        <v/>
      </c>
      <c r="X2207">
        <f>X2205-X2206</f>
        <v/>
      </c>
      <c r="AC2207">
        <f>AC2205-AC2206</f>
        <v/>
      </c>
      <c r="AH2207">
        <f>AH2205-AH2206</f>
        <v/>
      </c>
      <c r="AM2207">
        <f>AM2205-AM2206</f>
        <v/>
      </c>
      <c r="AR2207">
        <f>AR2205-AR2206</f>
        <v/>
      </c>
    </row>
    <row r="2208">
      <c r="A2208" t="inlineStr">
        <is>
          <t>Sum check 2</t>
        </is>
      </c>
      <c r="I2208">
        <f>I2205-SUM(I2174,I2145,I2115,I2083,I2053)</f>
        <v/>
      </c>
      <c r="N2208">
        <f>N2205-SUM(N2174,N2145,N2115,N2083,N2053)</f>
        <v/>
      </c>
      <c r="S2208">
        <f>S2205-SUM(S2174,S2145,S2115,S2083,S2053)</f>
        <v/>
      </c>
      <c r="X2208">
        <f>X2205-SUM(X2174,X2145,X2115,X2083,X2053)</f>
        <v/>
      </c>
      <c r="AC2208">
        <f>AC2205-SUM(AC2174,AC2145,AC2115,AC2083,AC2053)</f>
        <v/>
      </c>
      <c r="AH2208">
        <f>AH2205-SUM(AH2174,AH2145,AH2115,AH2083,AH2053)</f>
        <v/>
      </c>
      <c r="AM2208">
        <f>AM2205-SUM(AM2174,AM2145,AM2115,AM2083,AM2053)</f>
        <v/>
      </c>
      <c r="AR2208">
        <f>AR2205-SUM(AR2174,AR2145,AR2115,AR2083,AR2053)</f>
        <v/>
      </c>
    </row>
    <row r="2210">
      <c r="A2210" t="inlineStr">
        <is>
          <t>Balance, end of year</t>
        </is>
      </c>
      <c r="C2210" t="inlineStr">
        <is>
          <t>Million</t>
        </is>
      </c>
      <c r="D2210" t="inlineStr">
        <is>
          <t>QQQQ</t>
        </is>
      </c>
      <c r="I2210" s="4" t="n">
        <v>19738</v>
      </c>
      <c r="N2210" s="4" t="n">
        <v>26553</v>
      </c>
      <c r="S2210" s="4" t="n">
        <v>33590</v>
      </c>
      <c r="X2210" s="4" t="n">
        <v>38871</v>
      </c>
      <c r="AC2210" s="4" t="n">
        <v>41595</v>
      </c>
      <c r="AH2210" s="4" t="n">
        <v>45206</v>
      </c>
      <c r="AM2210" s="4" t="n">
        <v>50317</v>
      </c>
      <c r="AR2210" s="4" t="n">
        <v>55243</v>
      </c>
    </row>
    <row r="2211">
      <c r="A2211" t="inlineStr">
        <is>
          <t>Balance, end of year-c</t>
        </is>
      </c>
      <c r="I2211">
        <f>SUM(I2205,I2196,I2187)</f>
        <v/>
      </c>
      <c r="N2211">
        <f>SUM(N2205,N2196,N2187)</f>
        <v/>
      </c>
      <c r="S2211">
        <f>SUM(S2205,S2196,S2187)</f>
        <v/>
      </c>
      <c r="X2211">
        <f>SUM(X2205,X2196,X2187)</f>
        <v/>
      </c>
      <c r="AC2211">
        <f>SUM(AC2205,AC2196,AC2187)</f>
        <v/>
      </c>
      <c r="AH2211">
        <f>SUM(AH2205,AH2196,AH2187)</f>
        <v/>
      </c>
      <c r="AM2211">
        <f>SUM(AM2205,AM2196,AM2187)</f>
        <v/>
      </c>
      <c r="AR2211">
        <f>SUM(AR2205,AR2196,AR2187)</f>
        <v/>
      </c>
    </row>
    <row r="2212">
      <c r="A2212" t="inlineStr">
        <is>
          <t>Sum check 1</t>
        </is>
      </c>
      <c r="I2212">
        <f>I2210-I2211</f>
        <v/>
      </c>
      <c r="N2212">
        <f>N2210-N2211</f>
        <v/>
      </c>
      <c r="S2212">
        <f>S2210-S2211</f>
        <v/>
      </c>
      <c r="X2212">
        <f>X2210-X2211</f>
        <v/>
      </c>
      <c r="AC2212">
        <f>AC2210-AC2211</f>
        <v/>
      </c>
      <c r="AH2212">
        <f>AH2210-AH2211</f>
        <v/>
      </c>
      <c r="AM2212">
        <f>AM2210-AM2211</f>
        <v/>
      </c>
      <c r="AR2212">
        <f>AR2210-AR2211</f>
        <v/>
      </c>
    </row>
    <row r="2213">
      <c r="A2213" t="inlineStr">
        <is>
          <t>Sum check 2</t>
        </is>
      </c>
      <c r="I2213">
        <f>I2210-I2149-I2119-I2057-I2178-I2087</f>
        <v/>
      </c>
      <c r="N2213">
        <f>N2210-N2149-N2119-N2057-N2178-N2087</f>
        <v/>
      </c>
      <c r="S2213">
        <f>S2210-S2149-S2119-S2057-S2178-S2087</f>
        <v/>
      </c>
      <c r="X2213">
        <f>X2210-X2149-X2119-X2057-X2178-X2087</f>
        <v/>
      </c>
      <c r="AC2213">
        <f>AC2210-AC2149-AC2119-AC2057-AC2178-AC2087</f>
        <v/>
      </c>
      <c r="AH2213">
        <f>AH2210-AH2149-AH2119-AH2057-AH2178-AH2087</f>
        <v/>
      </c>
      <c r="AM2213">
        <f>AM2210-AM2149-AM2119-AM2057-AM2178-AM2087</f>
        <v/>
      </c>
      <c r="AR2213">
        <f>AR2210-AR2149-AR2119-AR2057-AR2178-AR2087</f>
        <v/>
      </c>
    </row>
    <row r="2214">
      <c r="A2214" t="inlineStr">
        <is>
          <t>Link check</t>
        </is>
      </c>
      <c r="I2214">
        <f>I2210-I1667</f>
        <v/>
      </c>
      <c r="N2214">
        <f>N2210-N1667</f>
        <v/>
      </c>
      <c r="S2214">
        <f>S2210-S1667</f>
        <v/>
      </c>
      <c r="X2214">
        <f>X2210-X1667</f>
        <v/>
      </c>
      <c r="AC2214">
        <f>AC2210-AC1667</f>
        <v/>
      </c>
      <c r="AH2214">
        <f>AH2210-AH1667</f>
        <v/>
      </c>
      <c r="AM2214">
        <f>AM2210-AM1667</f>
        <v/>
      </c>
      <c r="AR2214">
        <f>AR2210-AR1667</f>
        <v/>
      </c>
    </row>
    <row r="2216">
      <c r="A2216" t="inlineStr">
        <is>
          <t>Inventory</t>
        </is>
      </c>
    </row>
    <row r="2217">
      <c r="A2217" t="inlineStr">
        <is>
          <t>Components of inventory</t>
        </is>
      </c>
    </row>
    <row r="2218">
      <c r="A2218" t="inlineStr">
        <is>
          <t>Residential properties under development</t>
        </is>
      </c>
      <c r="C2218" t="inlineStr">
        <is>
          <t>Million</t>
        </is>
      </c>
      <c r="D2218" t="inlineStr">
        <is>
          <t>QQQQ</t>
        </is>
      </c>
      <c r="I2218" t="n">
        <v>1837</v>
      </c>
      <c r="N2218" t="n">
        <v>2215</v>
      </c>
      <c r="S2218" t="n">
        <v>2245</v>
      </c>
      <c r="X2218" t="n">
        <v>2001</v>
      </c>
      <c r="AC2218" t="n">
        <v>3007</v>
      </c>
      <c r="AH2218" t="n">
        <v>2816</v>
      </c>
      <c r="AM2218" t="n">
        <v>2135</v>
      </c>
      <c r="AR2218" t="n">
        <v>1558</v>
      </c>
    </row>
    <row r="2219">
      <c r="A2219" t="inlineStr">
        <is>
          <t>Land held for development</t>
        </is>
      </c>
      <c r="C2219" t="inlineStr">
        <is>
          <t>Million</t>
        </is>
      </c>
      <c r="D2219" t="inlineStr">
        <is>
          <t>QQQQ</t>
        </is>
      </c>
      <c r="I2219" t="n">
        <v>1806</v>
      </c>
      <c r="N2219" t="n">
        <v>1609</v>
      </c>
      <c r="S2219" t="n">
        <v>1922</v>
      </c>
      <c r="X2219" t="n">
        <v>1794</v>
      </c>
      <c r="AC2219" t="n">
        <v>1781</v>
      </c>
      <c r="AH2219" t="n">
        <v>2015</v>
      </c>
      <c r="AM2219" t="n">
        <v>1802</v>
      </c>
      <c r="AR2219" t="n">
        <v>1895</v>
      </c>
    </row>
    <row r="2220">
      <c r="A2220" t="inlineStr">
        <is>
          <t>Completed residential properties</t>
        </is>
      </c>
      <c r="C2220" t="inlineStr">
        <is>
          <t>Million</t>
        </is>
      </c>
      <c r="D2220" t="inlineStr">
        <is>
          <t>QQQQ</t>
        </is>
      </c>
      <c r="I2220" t="n">
        <v>747</v>
      </c>
      <c r="N2220" t="n">
        <v>952</v>
      </c>
      <c r="S2220" t="n">
        <v>917</v>
      </c>
      <c r="X2220" t="n">
        <v>1398</v>
      </c>
      <c r="AC2220" t="n">
        <v>998</v>
      </c>
      <c r="AH2220" t="n">
        <v>743</v>
      </c>
      <c r="AM2220" t="n">
        <v>1869</v>
      </c>
      <c r="AR2220" t="n">
        <v>2342</v>
      </c>
    </row>
    <row r="2221">
      <c r="A2221" t="inlineStr">
        <is>
          <t>Industrial products</t>
        </is>
      </c>
      <c r="C2221" t="inlineStr">
        <is>
          <t>Million</t>
        </is>
      </c>
      <c r="D2221" t="inlineStr">
        <is>
          <t>QQQQ</t>
        </is>
      </c>
      <c r="AC2221" t="n">
        <v>2816</v>
      </c>
      <c r="AH2221" t="n">
        <v>2611</v>
      </c>
      <c r="AM2221" t="n">
        <v>3113</v>
      </c>
      <c r="AR2221" t="n">
        <v>2911</v>
      </c>
    </row>
    <row r="2222">
      <c r="A2222" t="inlineStr">
        <is>
          <t>Industrial products and others</t>
        </is>
      </c>
      <c r="C2222" t="inlineStr">
        <is>
          <t>Million</t>
        </is>
      </c>
      <c r="D2222" t="inlineStr">
        <is>
          <t>QQQQ</t>
        </is>
      </c>
      <c r="I2222" t="n">
        <v>891</v>
      </c>
      <c r="N2222" t="n">
        <v>573</v>
      </c>
      <c r="S2222" t="n">
        <v>1227</v>
      </c>
      <c r="X2222" t="n">
        <v>1796</v>
      </c>
    </row>
    <row r="2223">
      <c r="A2223" t="inlineStr">
        <is>
          <t>Other</t>
        </is>
      </c>
      <c r="C2223" t="inlineStr">
        <is>
          <t>Million</t>
        </is>
      </c>
      <c r="D2223" t="inlineStr">
        <is>
          <t>QQQQ</t>
        </is>
      </c>
      <c r="AC2223" t="n">
        <v>1670</v>
      </c>
      <c r="AH2223" t="n">
        <v>2175</v>
      </c>
      <c r="AM2223" t="n">
        <v>2496</v>
      </c>
      <c r="AR2223" t="n">
        <v>4137</v>
      </c>
    </row>
    <row r="2224">
      <c r="A2224" t="inlineStr">
        <is>
          <t>Total</t>
        </is>
      </c>
      <c r="C2224" t="inlineStr">
        <is>
          <t>Million</t>
        </is>
      </c>
      <c r="D2224" t="inlineStr">
        <is>
          <t>QQQQ</t>
        </is>
      </c>
      <c r="I2224" t="n">
        <v>5281</v>
      </c>
      <c r="N2224" t="n">
        <v>5349</v>
      </c>
      <c r="S2224" t="n">
        <v>6311</v>
      </c>
      <c r="X2224" t="n">
        <v>6989</v>
      </c>
      <c r="AC2224" t="n">
        <v>10272</v>
      </c>
      <c r="AH2224" t="n">
        <v>10360</v>
      </c>
      <c r="AM2224" t="n">
        <v>11415</v>
      </c>
      <c r="AR2224" t="n">
        <v>12843</v>
      </c>
    </row>
    <row r="2225">
      <c r="A2225" t="inlineStr">
        <is>
          <t>Total-c</t>
        </is>
      </c>
      <c r="I2225">
        <f>SUM(I2218:I2223)</f>
        <v/>
      </c>
      <c r="N2225">
        <f>SUM(N2218:N2223)</f>
        <v/>
      </c>
      <c r="S2225">
        <f>SUM(S2218:S2223)</f>
        <v/>
      </c>
      <c r="X2225">
        <f>SUM(X2218:X2223)</f>
        <v/>
      </c>
      <c r="AC2225">
        <f>SUM(AC2218:AC2223)</f>
        <v/>
      </c>
      <c r="AH2225">
        <f>SUM(AH2218:AH2223)</f>
        <v/>
      </c>
      <c r="AM2225">
        <f>SUM(AM2218:AM2223)</f>
        <v/>
      </c>
      <c r="AR2225">
        <f>SUM(AR2218:AR2223)</f>
        <v/>
      </c>
    </row>
    <row r="2226">
      <c r="A2226" t="inlineStr">
        <is>
          <t>Sum check</t>
        </is>
      </c>
      <c r="I2226">
        <f>I2224-I2225</f>
        <v/>
      </c>
      <c r="N2226">
        <f>N2224-N2225</f>
        <v/>
      </c>
      <c r="S2226">
        <f>S2224-S2225</f>
        <v/>
      </c>
      <c r="X2226">
        <f>X2224-X2225</f>
        <v/>
      </c>
      <c r="AC2226">
        <f>AC2224-AC2225</f>
        <v/>
      </c>
      <c r="AH2226">
        <f>AH2224-AH2225</f>
        <v/>
      </c>
      <c r="AM2226">
        <f>AM2224-AM2225</f>
        <v/>
      </c>
      <c r="AR2226">
        <f>AR2224-AR2225</f>
        <v/>
      </c>
    </row>
    <row r="2227">
      <c r="A2227" t="inlineStr">
        <is>
          <t>Link check</t>
        </is>
      </c>
      <c r="I2227">
        <f>I2224-I1319</f>
        <v/>
      </c>
      <c r="N2227">
        <f>N2224-N1319</f>
        <v/>
      </c>
      <c r="S2227">
        <f>S2224-S1319</f>
        <v/>
      </c>
      <c r="X2227">
        <f>X2224-X1319</f>
        <v/>
      </c>
      <c r="AC2227">
        <f>AC2224-AC1319</f>
        <v/>
      </c>
      <c r="AH2227">
        <f>AH2224-AH1319</f>
        <v/>
      </c>
      <c r="AM2227">
        <f>AM2224-AM1319</f>
        <v/>
      </c>
      <c r="AR2227">
        <f>AR2224-AR1319</f>
        <v/>
      </c>
    </row>
    <row r="2229">
      <c r="A2229" t="inlineStr">
        <is>
          <t>Current and non-current balances of inventory</t>
        </is>
      </c>
    </row>
    <row r="2230">
      <c r="A2230" t="inlineStr">
        <is>
          <t>Current</t>
        </is>
      </c>
      <c r="C2230" t="inlineStr">
        <is>
          <t>Million</t>
        </is>
      </c>
      <c r="D2230" t="inlineStr">
        <is>
          <t>QQQQ</t>
        </is>
      </c>
      <c r="F2230" t="n">
        <v>2749</v>
      </c>
      <c r="G2230" t="n">
        <v>2747</v>
      </c>
      <c r="H2230" t="n">
        <v>3137</v>
      </c>
      <c r="I2230" t="n">
        <v>3198</v>
      </c>
      <c r="K2230" t="n">
        <v>3413</v>
      </c>
      <c r="L2230" t="n">
        <v>3299</v>
      </c>
      <c r="M2230" t="n">
        <v>3291</v>
      </c>
      <c r="N2230" t="n">
        <v>2987</v>
      </c>
      <c r="P2230" t="n">
        <v>2953</v>
      </c>
      <c r="Q2230" t="n">
        <v>3588</v>
      </c>
      <c r="R2230" t="n">
        <v>3925</v>
      </c>
      <c r="S2230" t="n">
        <v>3585</v>
      </c>
      <c r="U2230" t="n">
        <v>3793</v>
      </c>
      <c r="V2230" t="n">
        <v>3786</v>
      </c>
      <c r="W2230" t="n">
        <v>4831</v>
      </c>
      <c r="X2230" t="n">
        <v>4578</v>
      </c>
      <c r="Z2230" t="n">
        <v>4888</v>
      </c>
      <c r="AA2230" t="n">
        <v>6936</v>
      </c>
      <c r="AB2230" t="n">
        <v>6433</v>
      </c>
      <c r="AC2230" t="n">
        <v>7054</v>
      </c>
      <c r="AE2230" t="n">
        <v>6299</v>
      </c>
      <c r="AF2230" t="n">
        <v>6360</v>
      </c>
      <c r="AG2230" t="n">
        <v>5915</v>
      </c>
      <c r="AH2230" t="n">
        <v>6337</v>
      </c>
      <c r="AJ2230" t="n">
        <v>6053</v>
      </c>
      <c r="AK2230" t="n">
        <v>6275</v>
      </c>
      <c r="AL2230" t="n">
        <v>7141</v>
      </c>
      <c r="AM2230" t="n">
        <v>8557</v>
      </c>
      <c r="AO2230" t="n">
        <v>8466</v>
      </c>
      <c r="AP2230" t="n">
        <v>9253</v>
      </c>
      <c r="AQ2230" t="n">
        <v>8850</v>
      </c>
      <c r="AR2230" t="n">
        <v>9108</v>
      </c>
      <c r="AT2230" t="n">
        <v>8885</v>
      </c>
    </row>
    <row r="2231">
      <c r="A2231" t="inlineStr">
        <is>
          <t>Non-current</t>
        </is>
      </c>
      <c r="C2231" t="inlineStr">
        <is>
          <t>Million</t>
        </is>
      </c>
      <c r="D2231" t="inlineStr">
        <is>
          <t>QQQQ</t>
        </is>
      </c>
      <c r="F2231" t="n">
        <v>2567</v>
      </c>
      <c r="G2231" t="n">
        <v>2667</v>
      </c>
      <c r="H2231" t="n">
        <v>2152</v>
      </c>
      <c r="I2231" t="n">
        <v>2083</v>
      </c>
      <c r="K2231" t="n">
        <v>2229</v>
      </c>
      <c r="L2231" t="n">
        <v>2566</v>
      </c>
      <c r="M2231" t="n">
        <v>2578</v>
      </c>
      <c r="N2231" t="n">
        <v>2362</v>
      </c>
      <c r="P2231" t="n">
        <v>2484</v>
      </c>
      <c r="Q2231" t="n">
        <v>2702</v>
      </c>
      <c r="R2231" t="n">
        <v>2723</v>
      </c>
      <c r="S2231" t="n">
        <v>2726</v>
      </c>
      <c r="U2231" t="n">
        <v>2845</v>
      </c>
      <c r="V2231" t="n">
        <v>2774</v>
      </c>
      <c r="W2231" t="n">
        <v>2481</v>
      </c>
      <c r="X2231" t="n">
        <v>2411</v>
      </c>
      <c r="Z2231" t="n">
        <v>2331</v>
      </c>
      <c r="AA2231" t="n">
        <v>2825</v>
      </c>
      <c r="AB2231" t="n">
        <v>3299</v>
      </c>
      <c r="AC2231" t="n">
        <v>3218</v>
      </c>
      <c r="AE2231" t="n">
        <v>3420</v>
      </c>
      <c r="AF2231" t="n">
        <v>3852</v>
      </c>
      <c r="AG2231" t="n">
        <v>4459</v>
      </c>
      <c r="AH2231" t="n">
        <v>4023</v>
      </c>
      <c r="AJ2231" t="n">
        <v>4293</v>
      </c>
      <c r="AK2231" t="n">
        <v>4912</v>
      </c>
      <c r="AL2231" t="n">
        <v>4479</v>
      </c>
      <c r="AM2231" t="n">
        <v>2858</v>
      </c>
      <c r="AO2231" t="n">
        <v>3537</v>
      </c>
      <c r="AP2231" t="n">
        <v>3617</v>
      </c>
      <c r="AQ2231" t="n">
        <v>3288</v>
      </c>
      <c r="AR2231" t="n">
        <v>3735</v>
      </c>
      <c r="AT2231" t="n">
        <v>4038</v>
      </c>
    </row>
    <row r="2232">
      <c r="A2232" t="inlineStr">
        <is>
          <t>Total</t>
        </is>
      </c>
      <c r="C2232" t="inlineStr">
        <is>
          <t>Million</t>
        </is>
      </c>
      <c r="D2232" t="inlineStr">
        <is>
          <t>QQQQ</t>
        </is>
      </c>
      <c r="F2232" t="n">
        <v>5316</v>
      </c>
      <c r="G2232" t="n">
        <v>5414</v>
      </c>
      <c r="H2232" t="n">
        <v>5289</v>
      </c>
      <c r="I2232" t="n">
        <v>5281</v>
      </c>
      <c r="K2232" t="n">
        <v>5642</v>
      </c>
      <c r="L2232" t="n">
        <v>5865</v>
      </c>
      <c r="M2232" t="n">
        <v>5869</v>
      </c>
      <c r="N2232" t="n">
        <v>5349</v>
      </c>
      <c r="P2232" t="n">
        <v>5437</v>
      </c>
      <c r="Q2232" t="n">
        <v>6290</v>
      </c>
      <c r="R2232" t="n">
        <v>6648</v>
      </c>
      <c r="S2232" t="n">
        <v>6311</v>
      </c>
      <c r="U2232" t="n">
        <v>6638</v>
      </c>
      <c r="V2232" t="n">
        <v>6560</v>
      </c>
      <c r="W2232" t="n">
        <v>7312</v>
      </c>
      <c r="X2232" t="n">
        <v>6989</v>
      </c>
      <c r="Z2232" t="n">
        <v>7219</v>
      </c>
      <c r="AA2232" t="n">
        <v>9761</v>
      </c>
      <c r="AB2232" t="n">
        <v>9732</v>
      </c>
      <c r="AC2232" t="n">
        <v>10272</v>
      </c>
      <c r="AE2232" t="n">
        <v>9719</v>
      </c>
      <c r="AF2232" t="n">
        <v>10212</v>
      </c>
      <c r="AG2232" t="n">
        <v>10374</v>
      </c>
      <c r="AH2232" t="n">
        <v>10360</v>
      </c>
      <c r="AJ2232" t="n">
        <v>10346</v>
      </c>
      <c r="AK2232" t="n">
        <v>11187</v>
      </c>
      <c r="AL2232" t="n">
        <v>11620</v>
      </c>
      <c r="AM2232" t="n">
        <v>11415</v>
      </c>
      <c r="AO2232" t="n">
        <v>12003</v>
      </c>
      <c r="AP2232" t="n">
        <v>12870</v>
      </c>
      <c r="AQ2232" t="n">
        <v>12138</v>
      </c>
      <c r="AR2232" t="n">
        <v>12843</v>
      </c>
      <c r="AT2232" t="n">
        <v>12923</v>
      </c>
    </row>
    <row r="2233">
      <c r="A2233" t="inlineStr">
        <is>
          <t>Total-c</t>
        </is>
      </c>
      <c r="F2233">
        <f>SUM(F2230:F2231)</f>
        <v/>
      </c>
      <c r="G2233">
        <f>SUM(G2230:G2231)</f>
        <v/>
      </c>
      <c r="H2233">
        <f>SUM(H2230:H2231)</f>
        <v/>
      </c>
      <c r="I2233">
        <f>SUM(I2230:I2231)</f>
        <v/>
      </c>
      <c r="K2233">
        <f>SUM(K2230:K2231)</f>
        <v/>
      </c>
      <c r="L2233">
        <f>SUM(L2230:L2231)</f>
        <v/>
      </c>
      <c r="M2233">
        <f>SUM(M2230:M2231)</f>
        <v/>
      </c>
      <c r="N2233">
        <f>SUM(N2230:N2231)</f>
        <v/>
      </c>
      <c r="P2233">
        <f>SUM(P2230:P2231)</f>
        <v/>
      </c>
      <c r="Q2233">
        <f>SUM(Q2230:Q2231)</f>
        <v/>
      </c>
      <c r="R2233">
        <f>SUM(R2230:R2231)</f>
        <v/>
      </c>
      <c r="S2233">
        <f>SUM(S2230:S2231)</f>
        <v/>
      </c>
      <c r="U2233">
        <f>SUM(U2230:U2231)</f>
        <v/>
      </c>
      <c r="V2233">
        <f>SUM(V2230:V2231)</f>
        <v/>
      </c>
      <c r="W2233">
        <f>SUM(W2230:W2231)</f>
        <v/>
      </c>
      <c r="X2233">
        <f>SUM(X2230:X2231)</f>
        <v/>
      </c>
      <c r="Z2233">
        <f>SUM(Z2230:Z2231)</f>
        <v/>
      </c>
      <c r="AA2233">
        <f>SUM(AA2230:AA2231)</f>
        <v/>
      </c>
      <c r="AB2233">
        <f>SUM(AB2230:AB2231)</f>
        <v/>
      </c>
      <c r="AC2233">
        <f>SUM(AC2230:AC2231)</f>
        <v/>
      </c>
      <c r="AE2233">
        <f>SUM(AE2230:AE2231)</f>
        <v/>
      </c>
      <c r="AF2233">
        <f>SUM(AF2230:AF2231)</f>
        <v/>
      </c>
      <c r="AG2233">
        <f>SUM(AG2230:AG2231)</f>
        <v/>
      </c>
      <c r="AH2233">
        <f>SUM(AH2230:AH2231)</f>
        <v/>
      </c>
      <c r="AJ2233">
        <f>SUM(AJ2230:AJ2231)</f>
        <v/>
      </c>
      <c r="AK2233">
        <f>SUM(AK2230:AK2231)</f>
        <v/>
      </c>
      <c r="AL2233">
        <f>SUM(AL2230:AL2231)</f>
        <v/>
      </c>
      <c r="AM2233">
        <f>SUM(AM2230:AM2231)</f>
        <v/>
      </c>
      <c r="AO2233">
        <f>SUM(AO2230:AO2231)</f>
        <v/>
      </c>
      <c r="AP2233">
        <f>SUM(AP2230:AP2231)</f>
        <v/>
      </c>
      <c r="AQ2233">
        <f>SUM(AQ2230:AQ2231)</f>
        <v/>
      </c>
      <c r="AR2233">
        <f>SUM(AR2230:AR2231)</f>
        <v/>
      </c>
      <c r="AT2233">
        <f>SUM(AT2230:AT2231)</f>
        <v/>
      </c>
    </row>
    <row r="2234">
      <c r="A2234" t="inlineStr">
        <is>
          <t>Sum check</t>
        </is>
      </c>
      <c r="F2234">
        <f>F2232-F2233</f>
        <v/>
      </c>
      <c r="G2234">
        <f>G2232-G2233</f>
        <v/>
      </c>
      <c r="H2234">
        <f>H2232-H2233</f>
        <v/>
      </c>
      <c r="I2234">
        <f>I2232-I2233</f>
        <v/>
      </c>
      <c r="K2234">
        <f>K2232-K2233</f>
        <v/>
      </c>
      <c r="L2234">
        <f>L2232-L2233</f>
        <v/>
      </c>
      <c r="M2234">
        <f>M2232-M2233</f>
        <v/>
      </c>
      <c r="N2234">
        <f>N2232-N2233</f>
        <v/>
      </c>
      <c r="P2234">
        <f>P2232-P2233</f>
        <v/>
      </c>
      <c r="Q2234">
        <f>Q2232-Q2233</f>
        <v/>
      </c>
      <c r="R2234">
        <f>R2232-R2233</f>
        <v/>
      </c>
      <c r="S2234">
        <f>S2232-S2233</f>
        <v/>
      </c>
      <c r="U2234">
        <f>U2232-U2233</f>
        <v/>
      </c>
      <c r="V2234">
        <f>V2232-V2233</f>
        <v/>
      </c>
      <c r="W2234">
        <f>W2232-W2233</f>
        <v/>
      </c>
      <c r="X2234">
        <f>X2232-X2233</f>
        <v/>
      </c>
      <c r="Z2234">
        <f>Z2232-Z2233</f>
        <v/>
      </c>
      <c r="AA2234">
        <f>AA2232-AA2233</f>
        <v/>
      </c>
      <c r="AB2234">
        <f>AB2232-AB2233</f>
        <v/>
      </c>
      <c r="AC2234">
        <f>AC2232-AC2233</f>
        <v/>
      </c>
      <c r="AE2234">
        <f>AE2232-AE2233</f>
        <v/>
      </c>
      <c r="AF2234">
        <f>AF2232-AF2233</f>
        <v/>
      </c>
      <c r="AG2234">
        <f>AG2232-AG2233</f>
        <v/>
      </c>
      <c r="AH2234">
        <f>AH2232-AH2233</f>
        <v/>
      </c>
      <c r="AJ2234">
        <f>AJ2232-AJ2233</f>
        <v/>
      </c>
      <c r="AK2234">
        <f>AK2232-AK2233</f>
        <v/>
      </c>
      <c r="AL2234">
        <f>AL2232-AL2233</f>
        <v/>
      </c>
      <c r="AM2234">
        <f>AM2232-AM2233</f>
        <v/>
      </c>
      <c r="AO2234">
        <f>AO2232-AO2233</f>
        <v/>
      </c>
      <c r="AP2234">
        <f>AP2232-AP2233</f>
        <v/>
      </c>
      <c r="AQ2234">
        <f>AQ2232-AQ2233</f>
        <v/>
      </c>
      <c r="AR2234">
        <f>AR2232-AR2233</f>
        <v/>
      </c>
      <c r="AT2234">
        <f>AT2232-AT2233</f>
        <v/>
      </c>
    </row>
    <row r="2235">
      <c r="A2235" t="inlineStr">
        <is>
          <t>Link check</t>
        </is>
      </c>
      <c r="F2235">
        <f>F2232-F1319</f>
        <v/>
      </c>
      <c r="G2235">
        <f>G2232-G1319</f>
        <v/>
      </c>
      <c r="H2235">
        <f>H2232-H1319</f>
        <v/>
      </c>
      <c r="I2235">
        <f>I2232-I1319</f>
        <v/>
      </c>
      <c r="K2235">
        <f>K2232-K1319</f>
        <v/>
      </c>
      <c r="L2235">
        <f>L2232-L1319</f>
        <v/>
      </c>
      <c r="M2235">
        <f>M2232-M1319</f>
        <v/>
      </c>
      <c r="N2235">
        <f>N2232-N1319</f>
        <v/>
      </c>
      <c r="P2235">
        <f>P2232-P1319</f>
        <v/>
      </c>
      <c r="Q2235">
        <f>Q2232-Q1319</f>
        <v/>
      </c>
      <c r="R2235">
        <f>R2232-R1319</f>
        <v/>
      </c>
      <c r="S2235">
        <f>S2232-S1319</f>
        <v/>
      </c>
      <c r="U2235">
        <f>U2232-U1319</f>
        <v/>
      </c>
      <c r="V2235">
        <f>V2232-V1319</f>
        <v/>
      </c>
      <c r="W2235">
        <f>W2232-W1319</f>
        <v/>
      </c>
      <c r="X2235">
        <f>X2232-X1319</f>
        <v/>
      </c>
      <c r="Z2235">
        <f>Z2232-Z1319</f>
        <v/>
      </c>
      <c r="AA2235">
        <f>AA2232-AA1319</f>
        <v/>
      </c>
      <c r="AB2235">
        <f>AB2232-AB1319</f>
        <v/>
      </c>
      <c r="AC2235">
        <f>AC2232-AC1319</f>
        <v/>
      </c>
      <c r="AE2235">
        <f>AE2232-AE1319</f>
        <v/>
      </c>
      <c r="AF2235">
        <f>AF2232-AF1319</f>
        <v/>
      </c>
      <c r="AG2235">
        <f>AG2232-AG1319</f>
        <v/>
      </c>
      <c r="AH2235">
        <f>AH2232-AH1319</f>
        <v/>
      </c>
      <c r="AJ2235">
        <f>AJ2232-AJ1319</f>
        <v/>
      </c>
      <c r="AK2235">
        <f>AK2232-AK1319</f>
        <v/>
      </c>
      <c r="AL2235">
        <f>AL2232-AL1319</f>
        <v/>
      </c>
      <c r="AM2235">
        <f>AM2232-AM1319</f>
        <v/>
      </c>
      <c r="AO2235">
        <f>AO2232-AO1319</f>
        <v/>
      </c>
      <c r="AP2235">
        <f>AP2232-AP1319</f>
        <v/>
      </c>
      <c r="AQ2235">
        <f>AQ2232-AQ1319</f>
        <v/>
      </c>
      <c r="AR2235">
        <f>AR2232-AR1319</f>
        <v/>
      </c>
      <c r="AT2235">
        <f>AT2232-AT1319</f>
        <v/>
      </c>
    </row>
    <row r="2237">
      <c r="A2237" t="inlineStr">
        <is>
          <t>Other breakdown</t>
        </is>
      </c>
    </row>
    <row r="2238">
      <c r="A2238" t="inlineStr">
        <is>
          <t>Disaggregation of fair value change into major components to facilitate analysis</t>
        </is>
      </c>
    </row>
    <row r="2239">
      <c r="A2239" t="inlineStr">
        <is>
          <t>Investment property</t>
        </is>
      </c>
      <c r="C2239" t="inlineStr">
        <is>
          <t>Million</t>
        </is>
      </c>
      <c r="D2239" t="inlineStr">
        <is>
          <t>QQQQ</t>
        </is>
      </c>
      <c r="E2239" t="inlineStr">
        <is>
          <t>Yes</t>
        </is>
      </c>
      <c r="F2239" t="n">
        <v>628</v>
      </c>
      <c r="G2239" t="n">
        <v>483</v>
      </c>
      <c r="H2239" t="n">
        <v>410</v>
      </c>
      <c r="J2239" t="n">
        <v>2275</v>
      </c>
      <c r="K2239" t="n">
        <v>179</v>
      </c>
      <c r="L2239" t="n">
        <v>312</v>
      </c>
      <c r="M2239" t="n">
        <v>99</v>
      </c>
      <c r="O2239" t="n">
        <v>960</v>
      </c>
      <c r="P2239" t="n">
        <v>-23</v>
      </c>
      <c r="Q2239" t="n">
        <v>412</v>
      </c>
      <c r="R2239" t="n">
        <v>713</v>
      </c>
      <c r="T2239" t="n">
        <v>1021</v>
      </c>
      <c r="U2239" t="n">
        <v>470</v>
      </c>
      <c r="V2239" t="n">
        <v>394</v>
      </c>
      <c r="W2239" t="n">
        <v>409</v>
      </c>
      <c r="Y2239" t="n">
        <v>1610</v>
      </c>
      <c r="Z2239" t="n">
        <v>525</v>
      </c>
      <c r="AA2239" t="n">
        <v>-624</v>
      </c>
      <c r="AB2239" t="n">
        <v>780</v>
      </c>
      <c r="AD2239" t="n">
        <v>1710</v>
      </c>
      <c r="AE2239" t="n">
        <v>118</v>
      </c>
      <c r="AF2239" t="n">
        <v>-797</v>
      </c>
      <c r="AG2239" t="n">
        <v>235</v>
      </c>
      <c r="AI2239" t="n">
        <v>-269</v>
      </c>
      <c r="AJ2239" t="n">
        <v>827</v>
      </c>
      <c r="AK2239" t="n">
        <v>880</v>
      </c>
      <c r="AL2239" t="n">
        <v>1077</v>
      </c>
      <c r="AN2239" t="n">
        <v>5073</v>
      </c>
      <c r="AO2239" t="n">
        <v>1846</v>
      </c>
      <c r="AP2239" t="n">
        <v>567</v>
      </c>
      <c r="AQ2239" t="n">
        <v>-76</v>
      </c>
      <c r="AS2239" t="n">
        <v>629</v>
      </c>
      <c r="AT2239" t="n">
        <v>554</v>
      </c>
    </row>
    <row r="2240">
      <c r="A2240" t="inlineStr">
        <is>
          <t>Held-for-sale</t>
        </is>
      </c>
      <c r="C2240" t="inlineStr">
        <is>
          <t>Million</t>
        </is>
      </c>
      <c r="D2240" t="inlineStr">
        <is>
          <t>QQQQ</t>
        </is>
      </c>
      <c r="E2240" t="inlineStr">
        <is>
          <t>Yes</t>
        </is>
      </c>
      <c r="K2240" t="n">
        <v>31</v>
      </c>
    </row>
    <row r="2241">
      <c r="A2241" t="inlineStr">
        <is>
          <t>Transaction related (losses) gains</t>
        </is>
      </c>
      <c r="C2241" t="inlineStr">
        <is>
          <t>Million</t>
        </is>
      </c>
      <c r="D2241" t="inlineStr">
        <is>
          <t>QQQQ</t>
        </is>
      </c>
      <c r="E2241" t="inlineStr">
        <is>
          <t>Yes</t>
        </is>
      </c>
      <c r="T2241" t="n">
        <v>637</v>
      </c>
      <c r="U2241" t="n">
        <v>538</v>
      </c>
      <c r="V2241" t="n">
        <v>443</v>
      </c>
      <c r="W2241" t="n">
        <v>-133</v>
      </c>
      <c r="Y2241" t="n">
        <v>1132</v>
      </c>
      <c r="Z2241" t="n">
        <v>-72</v>
      </c>
      <c r="AA2241" t="n">
        <v>-174</v>
      </c>
      <c r="AB2241" t="n">
        <v>-241</v>
      </c>
      <c r="AD2241" t="n">
        <v>-895</v>
      </c>
      <c r="AE2241" t="n">
        <v>-224</v>
      </c>
      <c r="AF2241" t="n">
        <v>224</v>
      </c>
      <c r="AG2241" t="n">
        <v>-117</v>
      </c>
      <c r="AI2241" t="n">
        <v>20</v>
      </c>
      <c r="AJ2241" t="n">
        <v>1281</v>
      </c>
      <c r="AK2241" t="n">
        <v>-282</v>
      </c>
      <c r="AL2241" t="n">
        <v>-340</v>
      </c>
      <c r="AN2241" t="n">
        <v>714</v>
      </c>
      <c r="AO2241" t="n">
        <v>-73</v>
      </c>
      <c r="AP2241" t="n">
        <v>-156</v>
      </c>
      <c r="AQ2241" t="n">
        <v>-315</v>
      </c>
      <c r="AS2241" t="n">
        <v>-533</v>
      </c>
      <c r="AT2241" t="n">
        <v>-334</v>
      </c>
    </row>
    <row r="2242">
      <c r="A2242" t="inlineStr">
        <is>
          <t>Financial contracts</t>
        </is>
      </c>
      <c r="C2242" t="inlineStr">
        <is>
          <t>Million</t>
        </is>
      </c>
      <c r="D2242" t="inlineStr">
        <is>
          <t>QQQQ</t>
        </is>
      </c>
      <c r="E2242" t="inlineStr">
        <is>
          <t>Yes</t>
        </is>
      </c>
      <c r="T2242" t="n">
        <v>-600</v>
      </c>
      <c r="U2242" t="n">
        <v>-257</v>
      </c>
      <c r="V2242" t="n">
        <v>176</v>
      </c>
      <c r="W2242" t="n">
        <v>103</v>
      </c>
      <c r="Y2242" t="n">
        <v>-189</v>
      </c>
      <c r="Z2242" t="n">
        <v>-45</v>
      </c>
      <c r="AA2242" t="n">
        <v>-180</v>
      </c>
      <c r="AB2242" t="n">
        <v>85</v>
      </c>
      <c r="AD2242" t="n">
        <v>-140</v>
      </c>
      <c r="AE2242" t="n">
        <v>158</v>
      </c>
      <c r="AF2242" t="n">
        <v>-64</v>
      </c>
      <c r="AG2242" t="n">
        <v>-41</v>
      </c>
      <c r="AI2242" t="n">
        <v>686</v>
      </c>
      <c r="AJ2242" t="n">
        <v>515</v>
      </c>
      <c r="AK2242" t="n">
        <v>138</v>
      </c>
      <c r="AL2242" t="n">
        <v>182</v>
      </c>
      <c r="AN2242" t="n">
        <v>984</v>
      </c>
      <c r="AO2242" t="n">
        <v>16</v>
      </c>
      <c r="AP2242" t="n">
        <v>-46</v>
      </c>
      <c r="AQ2242" t="n">
        <v>-204</v>
      </c>
      <c r="AS2242" t="n">
        <v>-163</v>
      </c>
      <c r="AT2242" t="n">
        <v>83</v>
      </c>
    </row>
    <row r="2243">
      <c r="A2243" t="inlineStr">
        <is>
          <t>Impairment and provisions</t>
        </is>
      </c>
      <c r="C2243" t="inlineStr">
        <is>
          <t>Million</t>
        </is>
      </c>
      <c r="D2243" t="inlineStr">
        <is>
          <t>QQQQ</t>
        </is>
      </c>
      <c r="E2243" t="inlineStr">
        <is>
          <t>Yes</t>
        </is>
      </c>
      <c r="R2243" t="n">
        <v>-22</v>
      </c>
      <c r="U2243" t="n">
        <v>-37</v>
      </c>
      <c r="V2243" t="n">
        <v>-14</v>
      </c>
      <c r="W2243" t="n">
        <v>-214</v>
      </c>
      <c r="Y2243" t="n">
        <v>-309</v>
      </c>
      <c r="Z2243" t="n">
        <v>-31</v>
      </c>
      <c r="AA2243" t="n">
        <v>-333</v>
      </c>
      <c r="AB2243" t="n">
        <v>-44</v>
      </c>
      <c r="AD2243" t="n">
        <v>-825</v>
      </c>
      <c r="AE2243" t="n">
        <v>-225</v>
      </c>
      <c r="AF2243" t="n">
        <v>-325</v>
      </c>
      <c r="AG2243" t="n">
        <v>-88</v>
      </c>
      <c r="AI2243" t="n">
        <v>-808</v>
      </c>
      <c r="AJ2243" t="n">
        <v>-235</v>
      </c>
      <c r="AK2243" t="n">
        <v>-149</v>
      </c>
      <c r="AL2243" t="n">
        <v>-77</v>
      </c>
      <c r="AN2243" t="n">
        <v>-654</v>
      </c>
      <c r="AO2243" t="n">
        <v>-17</v>
      </c>
      <c r="AP2243" t="n">
        <v>38</v>
      </c>
      <c r="AQ2243" t="n">
        <v>-36</v>
      </c>
      <c r="AS2243" t="n">
        <v>-293</v>
      </c>
      <c r="AT2243" t="n">
        <v>-59</v>
      </c>
    </row>
    <row r="2244">
      <c r="A2244" t="inlineStr">
        <is>
          <t>Impairment</t>
        </is>
      </c>
      <c r="C2244" t="inlineStr">
        <is>
          <t>Million</t>
        </is>
      </c>
      <c r="D2244" t="inlineStr">
        <is>
          <t>QQQQ</t>
        </is>
      </c>
      <c r="E2244" t="inlineStr">
        <is>
          <t>Yes</t>
        </is>
      </c>
      <c r="Q2244" t="n">
        <v>-63</v>
      </c>
      <c r="T2244" t="n">
        <v>-98</v>
      </c>
    </row>
    <row r="2245">
      <c r="A2245" t="inlineStr">
        <is>
          <t>Provisions</t>
        </is>
      </c>
      <c r="C2245" t="inlineStr">
        <is>
          <t>Million</t>
        </is>
      </c>
      <c r="D2245" t="inlineStr">
        <is>
          <t>QQQQ</t>
        </is>
      </c>
      <c r="E2245" t="inlineStr">
        <is>
          <t>Yes</t>
        </is>
      </c>
      <c r="T2245" t="n">
        <v>-246</v>
      </c>
    </row>
    <row r="2246">
      <c r="A2246" t="inlineStr">
        <is>
          <t>Impairment and other</t>
        </is>
      </c>
      <c r="C2246" t="inlineStr">
        <is>
          <t>Million</t>
        </is>
      </c>
      <c r="D2246" t="inlineStr">
        <is>
          <t>QQQQ</t>
        </is>
      </c>
      <c r="E2246" t="inlineStr">
        <is>
          <t>Yes</t>
        </is>
      </c>
      <c r="H2246" t="n">
        <v>-57</v>
      </c>
      <c r="J2246" t="n">
        <v>-339</v>
      </c>
      <c r="K2246" t="n">
        <v>-27</v>
      </c>
      <c r="L2246" t="n">
        <v>-172</v>
      </c>
      <c r="M2246" t="n">
        <v>-19</v>
      </c>
      <c r="O2246" t="n">
        <v>-275</v>
      </c>
      <c r="P2246" t="n">
        <v>-144</v>
      </c>
    </row>
    <row r="2247">
      <c r="A2247" t="inlineStr">
        <is>
          <t>Other</t>
        </is>
      </c>
      <c r="C2247" t="inlineStr">
        <is>
          <t>Million</t>
        </is>
      </c>
      <c r="D2247" t="inlineStr">
        <is>
          <t>QQQQ</t>
        </is>
      </c>
      <c r="E2247" t="inlineStr">
        <is>
          <t>Yes</t>
        </is>
      </c>
      <c r="F2247" t="n">
        <v>-33</v>
      </c>
      <c r="G2247" t="n">
        <v>-126</v>
      </c>
    </row>
    <row r="2248">
      <c r="A2248" t="inlineStr">
        <is>
          <t>Other fair value changes</t>
        </is>
      </c>
      <c r="C2248" t="inlineStr">
        <is>
          <t>Million</t>
        </is>
      </c>
      <c r="D2248" t="inlineStr">
        <is>
          <t>QQQQ</t>
        </is>
      </c>
      <c r="E2248" t="inlineStr">
        <is>
          <t>Yes</t>
        </is>
      </c>
      <c r="Q2248" t="n">
        <v>-64</v>
      </c>
      <c r="R2248" t="n">
        <v>-64</v>
      </c>
      <c r="T2248" t="n">
        <v>-25</v>
      </c>
      <c r="U2248" t="n">
        <v>-142</v>
      </c>
      <c r="V2248" t="n">
        <v>-166</v>
      </c>
      <c r="W2248" t="n">
        <v>-33</v>
      </c>
      <c r="Y2248" t="n">
        <v>-450</v>
      </c>
      <c r="Z2248" t="n">
        <v>-146</v>
      </c>
      <c r="AA2248" t="n">
        <v>-87</v>
      </c>
      <c r="AB2248" t="n">
        <v>-186</v>
      </c>
      <c r="AD2248" t="n">
        <v>-681</v>
      </c>
      <c r="AE2248" t="n">
        <v>-241</v>
      </c>
      <c r="AF2248" t="n">
        <v>-191</v>
      </c>
      <c r="AG2248" t="n">
        <v>-20</v>
      </c>
      <c r="AI2248" t="n">
        <v>-1052</v>
      </c>
      <c r="AJ2248" t="n">
        <v>-294</v>
      </c>
      <c r="AK2248" t="n">
        <v>-210</v>
      </c>
      <c r="AL2248" t="n">
        <v>-142</v>
      </c>
      <c r="AN2248" t="n">
        <v>-966</v>
      </c>
      <c r="AO2248" t="n">
        <v>8</v>
      </c>
      <c r="AP2248" t="n">
        <v>-800</v>
      </c>
      <c r="AQ2248" t="n">
        <v>82</v>
      </c>
      <c r="AS2248" t="n">
        <v>-617</v>
      </c>
      <c r="AT2248" t="n">
        <v>-206</v>
      </c>
    </row>
    <row r="2249">
      <c r="A2249" t="inlineStr">
        <is>
          <t>Redeemable fund units</t>
        </is>
      </c>
      <c r="C2249" t="inlineStr">
        <is>
          <t>Million</t>
        </is>
      </c>
      <c r="D2249" t="inlineStr">
        <is>
          <t>QQQQ</t>
        </is>
      </c>
      <c r="E2249" t="inlineStr">
        <is>
          <t>Yes</t>
        </is>
      </c>
      <c r="J2249" t="n">
        <v>-2</v>
      </c>
      <c r="L2249" t="n">
        <v>-19</v>
      </c>
      <c r="M2249" t="n">
        <v>12</v>
      </c>
      <c r="O2249" t="n">
        <v>-40</v>
      </c>
      <c r="P2249" t="n">
        <v>-22</v>
      </c>
      <c r="Z2249" t="n">
        <v>-62</v>
      </c>
    </row>
    <row r="2250">
      <c r="A2250" t="inlineStr">
        <is>
          <t>GGP warrants</t>
        </is>
      </c>
      <c r="C2250" t="inlineStr">
        <is>
          <t>Million</t>
        </is>
      </c>
      <c r="D2250" t="inlineStr">
        <is>
          <t>QQQQ</t>
        </is>
      </c>
      <c r="E2250" t="inlineStr">
        <is>
          <t>Yes</t>
        </is>
      </c>
      <c r="F2250" t="n">
        <v>98</v>
      </c>
      <c r="G2250" t="n">
        <v>-249</v>
      </c>
      <c r="H2250" t="n">
        <v>33</v>
      </c>
      <c r="J2250" t="n">
        <v>-30</v>
      </c>
      <c r="K2250" t="n">
        <v>169</v>
      </c>
      <c r="L2250" t="n">
        <v>15</v>
      </c>
      <c r="M2250" t="n">
        <v>-151</v>
      </c>
      <c r="O2250" t="n">
        <v>-110</v>
      </c>
      <c r="P2250" t="n">
        <v>-141</v>
      </c>
      <c r="Q2250" t="n">
        <v>39</v>
      </c>
      <c r="R2250" t="n">
        <v>-198</v>
      </c>
      <c r="T2250" t="n">
        <v>-268</v>
      </c>
    </row>
    <row r="2251">
      <c r="A2251" t="inlineStr">
        <is>
          <t>Transaction related costs</t>
        </is>
      </c>
      <c r="C2251" t="inlineStr">
        <is>
          <t>Million</t>
        </is>
      </c>
      <c r="D2251" t="inlineStr">
        <is>
          <t>QQQQ</t>
        </is>
      </c>
      <c r="E2251" t="inlineStr">
        <is>
          <t>Yes</t>
        </is>
      </c>
      <c r="F2251" t="n">
        <v>270</v>
      </c>
      <c r="G2251" t="n">
        <v>-38</v>
      </c>
      <c r="H2251" t="n">
        <v>0</v>
      </c>
      <c r="J2251" t="n">
        <v>232</v>
      </c>
      <c r="P2251" t="n">
        <v>126</v>
      </c>
      <c r="R2251" t="n">
        <v>-105</v>
      </c>
    </row>
    <row r="2252">
      <c r="A2252" t="inlineStr">
        <is>
          <t>Unrealized financial contracts mark-to-market</t>
        </is>
      </c>
      <c r="C2252" t="inlineStr">
        <is>
          <t>Million</t>
        </is>
      </c>
      <c r="D2252" t="inlineStr">
        <is>
          <t>QQQQ</t>
        </is>
      </c>
      <c r="E2252" t="inlineStr">
        <is>
          <t>Yes</t>
        </is>
      </c>
      <c r="L2252" t="n">
        <v>-71</v>
      </c>
      <c r="Q2252" t="n">
        <v>-111</v>
      </c>
      <c r="R2252" t="n">
        <v>-192</v>
      </c>
    </row>
    <row r="2253">
      <c r="A2253" t="inlineStr">
        <is>
          <t>Private equity investments</t>
        </is>
      </c>
      <c r="C2253" t="inlineStr">
        <is>
          <t>Million</t>
        </is>
      </c>
      <c r="D2253" t="inlineStr">
        <is>
          <t>QQQQ</t>
        </is>
      </c>
      <c r="E2253" t="inlineStr">
        <is>
          <t>Yes</t>
        </is>
      </c>
      <c r="J2253" t="n">
        <v>-120</v>
      </c>
      <c r="O2253" t="n">
        <v>-665</v>
      </c>
    </row>
    <row r="2254">
      <c r="A2254" t="inlineStr">
        <is>
          <t>Investment in Canary Wharf</t>
        </is>
      </c>
      <c r="C2254" t="inlineStr">
        <is>
          <t>Million</t>
        </is>
      </c>
      <c r="D2254" t="inlineStr">
        <is>
          <t>QQQQ</t>
        </is>
      </c>
      <c r="E2254" t="inlineStr">
        <is>
          <t>Yes</t>
        </is>
      </c>
      <c r="F2254" t="n">
        <v>150</v>
      </c>
      <c r="G2254" t="n">
        <v>0</v>
      </c>
      <c r="H2254" t="n">
        <v>0</v>
      </c>
      <c r="J2254" t="n">
        <v>150</v>
      </c>
    </row>
    <row r="2255">
      <c r="A2255" t="inlineStr">
        <is>
          <t>Power contracts</t>
        </is>
      </c>
      <c r="C2255" t="inlineStr">
        <is>
          <t>Million</t>
        </is>
      </c>
      <c r="D2255" t="inlineStr">
        <is>
          <t>QQQQ</t>
        </is>
      </c>
      <c r="E2255" t="inlineStr">
        <is>
          <t>Yes</t>
        </is>
      </c>
      <c r="H2255" t="n">
        <v>3</v>
      </c>
    </row>
    <row r="2256">
      <c r="A2256" t="inlineStr">
        <is>
          <t>Total fair value changes</t>
        </is>
      </c>
      <c r="C2256" t="inlineStr">
        <is>
          <t>Million</t>
        </is>
      </c>
      <c r="D2256" t="inlineStr">
        <is>
          <t>QQQQ</t>
        </is>
      </c>
      <c r="E2256" t="inlineStr">
        <is>
          <t>Yes</t>
        </is>
      </c>
      <c r="F2256" t="n">
        <v>1113</v>
      </c>
      <c r="G2256" t="n">
        <v>70</v>
      </c>
      <c r="H2256" t="n">
        <v>389</v>
      </c>
      <c r="J2256" t="n">
        <v>2166</v>
      </c>
      <c r="K2256" t="n">
        <v>352</v>
      </c>
      <c r="L2256" t="n">
        <v>65</v>
      </c>
      <c r="M2256" t="n">
        <v>-59</v>
      </c>
      <c r="O2256" t="n">
        <v>-130</v>
      </c>
      <c r="P2256" t="n">
        <v>-204</v>
      </c>
      <c r="Q2256" t="n">
        <v>213</v>
      </c>
      <c r="R2256" t="n">
        <v>132</v>
      </c>
      <c r="T2256" t="n">
        <v>421</v>
      </c>
      <c r="U2256" t="n">
        <v>572</v>
      </c>
      <c r="V2256" t="n">
        <v>833</v>
      </c>
      <c r="W2256" t="n">
        <v>132</v>
      </c>
      <c r="Y2256" t="n">
        <v>1794</v>
      </c>
      <c r="Z2256" t="n">
        <v>169</v>
      </c>
      <c r="AA2256" t="n">
        <v>-1398</v>
      </c>
      <c r="AB2256" t="n">
        <v>394</v>
      </c>
      <c r="AD2256" t="n">
        <v>-831</v>
      </c>
      <c r="AE2256" t="n">
        <v>-414</v>
      </c>
      <c r="AF2256" t="n">
        <v>-1153</v>
      </c>
      <c r="AG2256" t="n">
        <v>-31</v>
      </c>
      <c r="AI2256" t="n">
        <v>-1423</v>
      </c>
      <c r="AJ2256" t="n">
        <v>2094</v>
      </c>
      <c r="AK2256" t="n">
        <v>377</v>
      </c>
      <c r="AL2256" t="n">
        <v>700</v>
      </c>
      <c r="AN2256" t="n">
        <v>5151</v>
      </c>
      <c r="AO2256" t="n">
        <v>1780</v>
      </c>
      <c r="AP2256" t="n">
        <v>-397</v>
      </c>
      <c r="AQ2256" t="n">
        <v>-549</v>
      </c>
      <c r="AS2256" t="n">
        <v>-977</v>
      </c>
      <c r="AT2256" t="n">
        <v>38</v>
      </c>
    </row>
    <row r="2257">
      <c r="A2257" t="inlineStr">
        <is>
          <t>Total fair value changes-c</t>
        </is>
      </c>
      <c r="F2257">
        <f>SUM(F2239:F2255)</f>
        <v/>
      </c>
      <c r="G2257">
        <f>SUM(G2239:G2255)</f>
        <v/>
      </c>
      <c r="H2257">
        <f>SUM(H2239:H2255)</f>
        <v/>
      </c>
      <c r="J2257">
        <f>SUM(J2239:J2255)</f>
        <v/>
      </c>
      <c r="K2257">
        <f>SUM(K2239:K2255)</f>
        <v/>
      </c>
      <c r="L2257">
        <f>SUM(L2239:L2255)</f>
        <v/>
      </c>
      <c r="M2257">
        <f>SUM(M2239:M2255)</f>
        <v/>
      </c>
      <c r="O2257">
        <f>SUM(O2239:O2255)</f>
        <v/>
      </c>
      <c r="P2257">
        <f>SUM(P2239:P2255)</f>
        <v/>
      </c>
      <c r="Q2257">
        <f>SUM(Q2239:Q2255)</f>
        <v/>
      </c>
      <c r="R2257">
        <f>SUM(R2239:R2255)</f>
        <v/>
      </c>
      <c r="T2257">
        <f>SUM(T2239:T2255)</f>
        <v/>
      </c>
      <c r="U2257">
        <f>SUM(U2239:U2255)</f>
        <v/>
      </c>
      <c r="V2257">
        <f>SUM(V2239:V2255)</f>
        <v/>
      </c>
      <c r="W2257">
        <f>SUM(W2239:W2255)</f>
        <v/>
      </c>
      <c r="Y2257">
        <f>SUM(Y2239:Y2255)</f>
        <v/>
      </c>
      <c r="Z2257">
        <f>SUM(Z2239:Z2255)</f>
        <v/>
      </c>
      <c r="AA2257">
        <f>SUM(AA2239:AA2255)</f>
        <v/>
      </c>
      <c r="AB2257">
        <f>SUM(AB2239:AB2255)</f>
        <v/>
      </c>
      <c r="AD2257">
        <f>SUM(AD2239:AD2255)</f>
        <v/>
      </c>
      <c r="AE2257">
        <f>SUM(AE2239:AE2255)</f>
        <v/>
      </c>
      <c r="AF2257">
        <f>SUM(AF2239:AF2255)</f>
        <v/>
      </c>
      <c r="AG2257">
        <f>SUM(AG2239:AG2255)</f>
        <v/>
      </c>
      <c r="AI2257">
        <f>SUM(AI2239:AI2255)</f>
        <v/>
      </c>
      <c r="AJ2257">
        <f>SUM(AJ2239:AJ2255)</f>
        <v/>
      </c>
      <c r="AK2257">
        <f>SUM(AK2239:AK2255)</f>
        <v/>
      </c>
      <c r="AL2257">
        <f>SUM(AL2239:AL2255)</f>
        <v/>
      </c>
      <c r="AN2257">
        <f>SUM(AN2239:AN2255)</f>
        <v/>
      </c>
      <c r="AO2257">
        <f>SUM(AO2239:AO2255)</f>
        <v/>
      </c>
      <c r="AP2257">
        <f>SUM(AP2239:AP2255)</f>
        <v/>
      </c>
      <c r="AQ2257">
        <f>SUM(AQ2239:AQ2255)</f>
        <v/>
      </c>
      <c r="AS2257">
        <f>SUM(AS2239:AS2255)</f>
        <v/>
      </c>
      <c r="AT2257">
        <f>SUM(AT2239:AT2255)</f>
        <v/>
      </c>
    </row>
    <row r="2258">
      <c r="A2258" t="inlineStr">
        <is>
          <t>Sum check</t>
        </is>
      </c>
      <c r="F2258">
        <f>F2256-F2257</f>
        <v/>
      </c>
      <c r="G2258">
        <f>G2256-G2257</f>
        <v/>
      </c>
      <c r="H2258">
        <f>H2256-H2257</f>
        <v/>
      </c>
      <c r="J2258">
        <f>J2256-J2257</f>
        <v/>
      </c>
      <c r="K2258">
        <f>K2256-K2257</f>
        <v/>
      </c>
      <c r="L2258">
        <f>L2256-L2257</f>
        <v/>
      </c>
      <c r="M2258">
        <f>M2256-M2257</f>
        <v/>
      </c>
      <c r="O2258">
        <f>O2256-O2257</f>
        <v/>
      </c>
      <c r="P2258">
        <f>P2256-P2257</f>
        <v/>
      </c>
      <c r="Q2258">
        <f>Q2256-Q2257</f>
        <v/>
      </c>
      <c r="R2258">
        <f>R2256-R2257</f>
        <v/>
      </c>
      <c r="T2258">
        <f>T2256-T2257</f>
        <v/>
      </c>
      <c r="U2258">
        <f>U2256-U2257</f>
        <v/>
      </c>
      <c r="V2258">
        <f>V2256-V2257</f>
        <v/>
      </c>
      <c r="W2258">
        <f>W2256-W2257</f>
        <v/>
      </c>
      <c r="Y2258">
        <f>Y2256-Y2257</f>
        <v/>
      </c>
      <c r="Z2258">
        <f>Z2256-Z2257</f>
        <v/>
      </c>
      <c r="AA2258">
        <f>AA2256-AA2257</f>
        <v/>
      </c>
      <c r="AB2258">
        <f>AB2256-AB2257</f>
        <v/>
      </c>
      <c r="AD2258">
        <f>AD2256-AD2257</f>
        <v/>
      </c>
      <c r="AE2258">
        <f>AE2256-AE2257</f>
        <v/>
      </c>
      <c r="AF2258">
        <f>AF2256-AF2257</f>
        <v/>
      </c>
      <c r="AG2258">
        <f>AG2256-AG2257</f>
        <v/>
      </c>
      <c r="AI2258">
        <f>AI2256-AI2257</f>
        <v/>
      </c>
      <c r="AJ2258">
        <f>AJ2256-AJ2257</f>
        <v/>
      </c>
      <c r="AK2258">
        <f>AK2256-AK2257</f>
        <v/>
      </c>
      <c r="AL2258">
        <f>AL2256-AL2257</f>
        <v/>
      </c>
      <c r="AN2258">
        <f>AN2256-AN2257</f>
        <v/>
      </c>
      <c r="AO2258">
        <f>AO2256-AO2257</f>
        <v/>
      </c>
      <c r="AP2258">
        <f>AP2256-AP2257</f>
        <v/>
      </c>
      <c r="AQ2258">
        <f>AQ2256-AQ2257</f>
        <v/>
      </c>
      <c r="AS2258">
        <f>AS2256-AS2257</f>
        <v/>
      </c>
      <c r="AT2258">
        <f>AT2256-AT2257</f>
        <v/>
      </c>
    </row>
    <row r="2259">
      <c r="A2259" t="inlineStr">
        <is>
          <t>Link check</t>
        </is>
      </c>
      <c r="F2259">
        <f>F2256-F1259</f>
        <v/>
      </c>
      <c r="G2259">
        <f>G2256-G1259</f>
        <v/>
      </c>
      <c r="H2259">
        <f>H2256-H1259</f>
        <v/>
      </c>
      <c r="J2259">
        <f>J2256-J1259</f>
        <v/>
      </c>
      <c r="K2259">
        <f>K2256-K1259</f>
        <v/>
      </c>
      <c r="L2259">
        <f>L2256-L1259</f>
        <v/>
      </c>
      <c r="M2259">
        <f>M2256-M1259</f>
        <v/>
      </c>
      <c r="O2259">
        <f>O2256-O1259</f>
        <v/>
      </c>
      <c r="P2259">
        <f>P2256-P1259</f>
        <v/>
      </c>
      <c r="Q2259">
        <f>Q2256-Q1259</f>
        <v/>
      </c>
      <c r="R2259">
        <f>R2256-R1259</f>
        <v/>
      </c>
      <c r="T2259">
        <f>T2256-T1259</f>
        <v/>
      </c>
      <c r="U2259">
        <f>U2256-U1259</f>
        <v/>
      </c>
      <c r="V2259">
        <f>V2256-V1259</f>
        <v/>
      </c>
      <c r="W2259">
        <f>W2256-W1259</f>
        <v/>
      </c>
      <c r="Y2259">
        <f>Y2256-Y1259</f>
        <v/>
      </c>
      <c r="Z2259">
        <f>Z2256-Z1259</f>
        <v/>
      </c>
      <c r="AA2259">
        <f>AA2256-AA1259</f>
        <v/>
      </c>
      <c r="AB2259">
        <f>AB2256-AB1259</f>
        <v/>
      </c>
      <c r="AD2259">
        <f>AD2256-AD1259</f>
        <v/>
      </c>
      <c r="AE2259">
        <f>AE2256-AE1259</f>
        <v/>
      </c>
      <c r="AF2259">
        <f>AF2256-AF1259</f>
        <v/>
      </c>
      <c r="AG2259">
        <f>AG2256-AG1259</f>
        <v/>
      </c>
      <c r="AI2259">
        <f>AI2256-AI1259</f>
        <v/>
      </c>
      <c r="AJ2259">
        <f>AJ2256-AJ1259</f>
        <v/>
      </c>
      <c r="AK2259">
        <f>AK2256-AK1259</f>
        <v/>
      </c>
      <c r="AL2259">
        <f>AL2256-AL1259</f>
        <v/>
      </c>
      <c r="AN2259">
        <f>AN2256-AN1259</f>
        <v/>
      </c>
      <c r="AO2259">
        <f>AO2256-AO1259</f>
        <v/>
      </c>
      <c r="AP2259">
        <f>AP2256-AP1259</f>
        <v/>
      </c>
      <c r="AQ2259">
        <f>AQ2256-AQ1259</f>
        <v/>
      </c>
      <c r="AS2259">
        <f>AS2256-AS1259</f>
        <v/>
      </c>
      <c r="AT2259">
        <f>AT2256-AT1259</f>
        <v/>
      </c>
    </row>
    <row r="2261">
      <c r="A2261" t="inlineStr">
        <is>
          <t>Other income (loss)</t>
        </is>
      </c>
      <c r="C2261" t="inlineStr">
        <is>
          <t>Million</t>
        </is>
      </c>
      <c r="D2261" t="inlineStr">
        <is>
          <t>QQQQ</t>
        </is>
      </c>
      <c r="O2261" t="n">
        <v>482</v>
      </c>
      <c r="T2261" t="n">
        <v>1180</v>
      </c>
    </row>
    <row r="2262">
      <c r="A2262" t="inlineStr">
        <is>
          <t>Total fair value changes and other income and gains</t>
        </is>
      </c>
      <c r="C2262" t="inlineStr">
        <is>
          <t>Million</t>
        </is>
      </c>
      <c r="D2262" t="inlineStr">
        <is>
          <t>QQQQ</t>
        </is>
      </c>
      <c r="O2262" t="n">
        <v>352</v>
      </c>
      <c r="T2262" t="n">
        <v>1601</v>
      </c>
    </row>
    <row r="2263">
      <c r="A2263" t="inlineStr">
        <is>
          <t>Total fair value changes and other income and gains-c</t>
        </is>
      </c>
      <c r="O2263">
        <f>SUM(O2256,O2261)</f>
        <v/>
      </c>
      <c r="T2263">
        <f>SUM(T2256,T2261)</f>
        <v/>
      </c>
    </row>
    <row r="2264">
      <c r="A2264" t="inlineStr">
        <is>
          <t>Sum check</t>
        </is>
      </c>
      <c r="O2264">
        <f>O2262-O2263</f>
        <v/>
      </c>
      <c r="T2264">
        <f>T2262-T2263</f>
        <v/>
      </c>
    </row>
    <row r="2266">
      <c r="A2266" t="inlineStr">
        <is>
          <t>Disaggregation of investment property fair value changes by asset type</t>
        </is>
      </c>
    </row>
    <row r="2267">
      <c r="A2267" t="inlineStr">
        <is>
          <t>Core</t>
        </is>
      </c>
      <c r="C2267" t="inlineStr">
        <is>
          <t>Million</t>
        </is>
      </c>
      <c r="D2267" t="inlineStr">
        <is>
          <t>QQQQ</t>
        </is>
      </c>
      <c r="E2267" t="inlineStr">
        <is>
          <t>Yes</t>
        </is>
      </c>
      <c r="AL2267" t="n">
        <v>-97</v>
      </c>
      <c r="AN2267" t="n">
        <v>-174</v>
      </c>
      <c r="AO2267" t="n">
        <v>147</v>
      </c>
      <c r="AP2267" t="n">
        <v>30</v>
      </c>
      <c r="AQ2267" t="n">
        <v>81</v>
      </c>
      <c r="AS2267" t="n">
        <v>75</v>
      </c>
      <c r="AT2267" t="n">
        <v>-1</v>
      </c>
    </row>
    <row r="2268">
      <c r="A2268" t="inlineStr">
        <is>
          <t>Core office</t>
        </is>
      </c>
      <c r="C2268" t="inlineStr">
        <is>
          <t>Million</t>
        </is>
      </c>
      <c r="D2268" t="inlineStr">
        <is>
          <t>QQQQ</t>
        </is>
      </c>
      <c r="E2268" t="inlineStr">
        <is>
          <t>Yes</t>
        </is>
      </c>
      <c r="F2268" t="n">
        <v>511</v>
      </c>
      <c r="G2268" t="n">
        <v>380</v>
      </c>
      <c r="H2268" t="n">
        <v>64</v>
      </c>
      <c r="J2268" t="n">
        <v>1638</v>
      </c>
      <c r="K2268" t="n">
        <v>16</v>
      </c>
      <c r="L2268" t="n">
        <v>149</v>
      </c>
      <c r="M2268" t="n">
        <v>-148</v>
      </c>
      <c r="O2268" t="n">
        <v>51</v>
      </c>
      <c r="P2268" t="n">
        <v>-339</v>
      </c>
      <c r="Q2268" t="n">
        <v>-10</v>
      </c>
      <c r="R2268" t="n">
        <v>53</v>
      </c>
      <c r="T2268" t="n">
        <v>-864</v>
      </c>
      <c r="U2268" t="n">
        <v>54</v>
      </c>
      <c r="V2268" t="n">
        <v>14</v>
      </c>
      <c r="W2268" t="n">
        <v>63</v>
      </c>
      <c r="Y2268" t="n">
        <v>150</v>
      </c>
      <c r="Z2268" t="n">
        <v>283</v>
      </c>
      <c r="AA2268" t="n">
        <v>223</v>
      </c>
      <c r="AB2268" t="n">
        <v>181</v>
      </c>
      <c r="AD2268" t="n">
        <v>946</v>
      </c>
      <c r="AE2268" t="n">
        <v>79</v>
      </c>
      <c r="AF2268" t="n">
        <v>-223</v>
      </c>
      <c r="AG2268" t="n">
        <v>-109</v>
      </c>
      <c r="AI2268" t="n">
        <v>-237</v>
      </c>
      <c r="AJ2268" t="n">
        <v>154</v>
      </c>
      <c r="AK2268" t="n">
        <v>134</v>
      </c>
    </row>
    <row r="2269">
      <c r="A2269" t="inlineStr">
        <is>
          <t>Transitional and development</t>
        </is>
      </c>
      <c r="C2269" t="inlineStr">
        <is>
          <t>Million</t>
        </is>
      </c>
      <c r="D2269" t="inlineStr">
        <is>
          <t>QQQQ</t>
        </is>
      </c>
      <c r="E2269" t="inlineStr">
        <is>
          <t>Yes</t>
        </is>
      </c>
      <c r="AL2269" t="n">
        <v>-261</v>
      </c>
      <c r="AN2269" t="n">
        <v>-259</v>
      </c>
      <c r="AO2269" t="n">
        <v>46</v>
      </c>
      <c r="AP2269" t="n">
        <v>122</v>
      </c>
      <c r="AQ2269" t="n">
        <v>-584</v>
      </c>
      <c r="AS2269" t="n">
        <v>-1700</v>
      </c>
      <c r="AT2269" t="n">
        <v>-239</v>
      </c>
    </row>
    <row r="2270">
      <c r="A2270" t="inlineStr">
        <is>
          <t>LP investments and other</t>
        </is>
      </c>
      <c r="C2270" t="inlineStr">
        <is>
          <t>Million</t>
        </is>
      </c>
      <c r="D2270" t="inlineStr">
        <is>
          <t>QQQQ</t>
        </is>
      </c>
      <c r="E2270" t="inlineStr">
        <is>
          <t>Yes</t>
        </is>
      </c>
      <c r="F2270" t="n">
        <v>117</v>
      </c>
      <c r="G2270" t="n">
        <v>103</v>
      </c>
      <c r="H2270" t="n">
        <v>346</v>
      </c>
      <c r="K2270" t="n">
        <v>163</v>
      </c>
      <c r="L2270" t="n">
        <v>163</v>
      </c>
      <c r="M2270" t="n">
        <v>247</v>
      </c>
      <c r="O2270" t="n">
        <v>909</v>
      </c>
      <c r="P2270" t="n">
        <v>316</v>
      </c>
      <c r="Q2270" t="n">
        <v>422</v>
      </c>
      <c r="R2270" t="n">
        <v>660</v>
      </c>
      <c r="T2270" t="n">
        <v>1885</v>
      </c>
      <c r="U2270" t="n">
        <v>416</v>
      </c>
      <c r="V2270" t="n">
        <v>380</v>
      </c>
      <c r="W2270" t="n">
        <v>346</v>
      </c>
      <c r="Y2270" t="n">
        <v>1460</v>
      </c>
      <c r="Z2270" t="n">
        <v>242</v>
      </c>
      <c r="AA2270" t="n">
        <v>-32</v>
      </c>
      <c r="AB2270" t="n">
        <v>603</v>
      </c>
      <c r="AD2270" t="n">
        <v>1447</v>
      </c>
      <c r="AE2270" t="n">
        <v>321</v>
      </c>
      <c r="AF2270" t="n">
        <v>-48</v>
      </c>
      <c r="AG2270" t="n">
        <v>635</v>
      </c>
      <c r="AI2270" t="n">
        <v>1630</v>
      </c>
      <c r="AJ2270" t="n">
        <v>1021</v>
      </c>
      <c r="AK2270" t="n">
        <v>747</v>
      </c>
      <c r="AL2270" t="n">
        <v>1435</v>
      </c>
      <c r="AN2270" t="n">
        <v>5506</v>
      </c>
      <c r="AO2270" t="n">
        <v>1653</v>
      </c>
      <c r="AP2270" t="n">
        <v>415</v>
      </c>
      <c r="AQ2270" t="n">
        <v>427</v>
      </c>
      <c r="AS2270" t="n">
        <v>2254</v>
      </c>
      <c r="AT2270" t="n">
        <v>794</v>
      </c>
    </row>
    <row r="2271">
      <c r="A2271" t="inlineStr">
        <is>
          <t>Opportunistic</t>
        </is>
      </c>
      <c r="C2271" t="inlineStr">
        <is>
          <t>Million</t>
        </is>
      </c>
      <c r="D2271" t="inlineStr">
        <is>
          <t>QQQQ</t>
        </is>
      </c>
      <c r="E2271" t="inlineStr">
        <is>
          <t>Yes</t>
        </is>
      </c>
      <c r="J2271" t="n">
        <v>746</v>
      </c>
    </row>
    <row r="2272">
      <c r="A2272" t="inlineStr">
        <is>
          <t>Core retail</t>
        </is>
      </c>
      <c r="C2272" t="inlineStr">
        <is>
          <t>Million</t>
        </is>
      </c>
      <c r="D2272" t="inlineStr">
        <is>
          <t>QQQQ</t>
        </is>
      </c>
      <c r="E2272" t="inlineStr">
        <is>
          <t>Yes</t>
        </is>
      </c>
      <c r="J2272" t="n">
        <v>-109</v>
      </c>
      <c r="AA2272" t="n">
        <v>-815</v>
      </c>
      <c r="AB2272" t="n">
        <v>-4</v>
      </c>
      <c r="AD2272" t="n">
        <v>-683</v>
      </c>
      <c r="AE2272" t="n">
        <v>-282</v>
      </c>
      <c r="AF2272" t="n">
        <v>-526</v>
      </c>
      <c r="AG2272" t="n">
        <v>-291</v>
      </c>
      <c r="AI2272" t="n">
        <v>-1662</v>
      </c>
      <c r="AJ2272" t="n">
        <v>-348</v>
      </c>
      <c r="AK2272" t="n">
        <v>-1</v>
      </c>
    </row>
    <row r="2273">
      <c r="A2273" t="inlineStr">
        <is>
          <t>Total</t>
        </is>
      </c>
      <c r="C2273" t="inlineStr">
        <is>
          <t>Million</t>
        </is>
      </c>
      <c r="D2273" t="inlineStr">
        <is>
          <t>QQQQ</t>
        </is>
      </c>
      <c r="E2273" t="inlineStr">
        <is>
          <t>Yes</t>
        </is>
      </c>
      <c r="F2273" t="n">
        <v>628</v>
      </c>
      <c r="G2273" t="n">
        <v>483</v>
      </c>
      <c r="H2273" t="n">
        <v>410</v>
      </c>
      <c r="J2273" t="n">
        <v>2275</v>
      </c>
      <c r="K2273" t="n">
        <v>179</v>
      </c>
      <c r="L2273" t="n">
        <v>312</v>
      </c>
      <c r="M2273" t="n">
        <v>99</v>
      </c>
      <c r="O2273" t="n">
        <v>960</v>
      </c>
      <c r="P2273" t="n">
        <v>-23</v>
      </c>
      <c r="Q2273" t="n">
        <v>412</v>
      </c>
      <c r="R2273" t="n">
        <v>713</v>
      </c>
      <c r="T2273" t="n">
        <v>1021</v>
      </c>
      <c r="U2273" t="n">
        <v>470</v>
      </c>
      <c r="V2273" t="n">
        <v>394</v>
      </c>
      <c r="W2273" t="n">
        <v>409</v>
      </c>
      <c r="Y2273" t="n">
        <v>1610</v>
      </c>
      <c r="Z2273" t="n">
        <v>525</v>
      </c>
      <c r="AA2273" t="n">
        <v>-624</v>
      </c>
      <c r="AB2273" t="n">
        <v>780</v>
      </c>
      <c r="AD2273" t="n">
        <v>1710</v>
      </c>
      <c r="AE2273" t="n">
        <v>118</v>
      </c>
      <c r="AF2273" t="n">
        <v>-797</v>
      </c>
      <c r="AG2273" t="n">
        <v>235</v>
      </c>
      <c r="AI2273" t="n">
        <v>-269</v>
      </c>
      <c r="AJ2273" t="n">
        <v>827</v>
      </c>
      <c r="AK2273" t="n">
        <v>880</v>
      </c>
      <c r="AL2273" t="n">
        <v>1077</v>
      </c>
      <c r="AN2273" t="n">
        <v>5073</v>
      </c>
      <c r="AO2273" t="n">
        <v>1846</v>
      </c>
      <c r="AP2273" t="n">
        <v>567</v>
      </c>
      <c r="AQ2273" t="n">
        <v>-76</v>
      </c>
      <c r="AS2273" t="n">
        <v>629</v>
      </c>
      <c r="AT2273" t="n">
        <v>554</v>
      </c>
    </row>
    <row r="2274">
      <c r="A2274" t="inlineStr">
        <is>
          <t>Total-c</t>
        </is>
      </c>
      <c r="F2274">
        <f>SUM(F2267:F2272)</f>
        <v/>
      </c>
      <c r="G2274">
        <f>SUM(G2267:G2272)</f>
        <v/>
      </c>
      <c r="H2274">
        <f>SUM(H2267:H2272)</f>
        <v/>
      </c>
      <c r="J2274">
        <f>SUM(J2267:J2272)</f>
        <v/>
      </c>
      <c r="K2274">
        <f>SUM(K2267:K2272)</f>
        <v/>
      </c>
      <c r="L2274">
        <f>SUM(L2267:L2272)</f>
        <v/>
      </c>
      <c r="M2274">
        <f>SUM(M2267:M2272)</f>
        <v/>
      </c>
      <c r="O2274">
        <f>SUM(O2267:O2272)</f>
        <v/>
      </c>
      <c r="P2274">
        <f>SUM(P2267:P2272)</f>
        <v/>
      </c>
      <c r="Q2274">
        <f>SUM(Q2267:Q2272)</f>
        <v/>
      </c>
      <c r="R2274">
        <f>SUM(R2267:R2272)</f>
        <v/>
      </c>
      <c r="T2274">
        <f>SUM(T2267:T2272)</f>
        <v/>
      </c>
      <c r="U2274">
        <f>SUM(U2267:U2272)</f>
        <v/>
      </c>
      <c r="V2274">
        <f>SUM(V2267:V2272)</f>
        <v/>
      </c>
      <c r="W2274">
        <f>SUM(W2267:W2272)</f>
        <v/>
      </c>
      <c r="Y2274">
        <f>SUM(Y2267:Y2272)</f>
        <v/>
      </c>
      <c r="Z2274">
        <f>SUM(Z2267:Z2272)</f>
        <v/>
      </c>
      <c r="AA2274">
        <f>SUM(AA2267:AA2272)</f>
        <v/>
      </c>
      <c r="AB2274">
        <f>SUM(AB2267:AB2272)</f>
        <v/>
      </c>
      <c r="AD2274">
        <f>SUM(AD2267:AD2272)</f>
        <v/>
      </c>
      <c r="AE2274">
        <f>SUM(AE2267:AE2272)</f>
        <v/>
      </c>
      <c r="AF2274">
        <f>SUM(AF2267:AF2272)</f>
        <v/>
      </c>
      <c r="AG2274">
        <f>SUM(AG2267:AG2272)</f>
        <v/>
      </c>
      <c r="AI2274">
        <f>SUM(AI2267:AI2272)</f>
        <v/>
      </c>
      <c r="AJ2274">
        <f>SUM(AJ2267:AJ2272)</f>
        <v/>
      </c>
      <c r="AK2274">
        <f>SUM(AK2267:AK2272)</f>
        <v/>
      </c>
      <c r="AL2274">
        <f>SUM(AL2267:AL2272)</f>
        <v/>
      </c>
      <c r="AN2274">
        <f>SUM(AN2267:AN2272)</f>
        <v/>
      </c>
      <c r="AO2274">
        <f>SUM(AO2267:AO2272)</f>
        <v/>
      </c>
      <c r="AP2274">
        <f>SUM(AP2267:AP2272)</f>
        <v/>
      </c>
      <c r="AQ2274">
        <f>SUM(AQ2267:AQ2272)</f>
        <v/>
      </c>
      <c r="AS2274">
        <f>SUM(AS2267:AS2272)</f>
        <v/>
      </c>
      <c r="AT2274">
        <f>SUM(AT2267:AT2272)</f>
        <v/>
      </c>
    </row>
    <row r="2275">
      <c r="A2275" t="inlineStr">
        <is>
          <t>Sum check</t>
        </is>
      </c>
      <c r="F2275">
        <f>F2273-F2274</f>
        <v/>
      </c>
      <c r="G2275">
        <f>G2273-G2274</f>
        <v/>
      </c>
      <c r="H2275">
        <f>H2273-H2274</f>
        <v/>
      </c>
      <c r="J2275">
        <f>J2273-J2274</f>
        <v/>
      </c>
      <c r="K2275">
        <f>K2273-K2274</f>
        <v/>
      </c>
      <c r="L2275">
        <f>L2273-L2274</f>
        <v/>
      </c>
      <c r="M2275">
        <f>M2273-M2274</f>
        <v/>
      </c>
      <c r="O2275">
        <f>O2273-O2274</f>
        <v/>
      </c>
      <c r="P2275">
        <f>P2273-P2274</f>
        <v/>
      </c>
      <c r="Q2275">
        <f>Q2273-Q2274</f>
        <v/>
      </c>
      <c r="R2275">
        <f>R2273-R2274</f>
        <v/>
      </c>
      <c r="T2275">
        <f>T2273-T2274</f>
        <v/>
      </c>
      <c r="U2275">
        <f>U2273-U2274</f>
        <v/>
      </c>
      <c r="V2275">
        <f>V2273-V2274</f>
        <v/>
      </c>
      <c r="W2275">
        <f>W2273-W2274</f>
        <v/>
      </c>
      <c r="Y2275">
        <f>Y2273-Y2274</f>
        <v/>
      </c>
      <c r="Z2275">
        <f>Z2273-Z2274</f>
        <v/>
      </c>
      <c r="AA2275">
        <f>AA2273-AA2274</f>
        <v/>
      </c>
      <c r="AB2275">
        <f>AB2273-AB2274</f>
        <v/>
      </c>
      <c r="AD2275">
        <f>AD2273-AD2274</f>
        <v/>
      </c>
      <c r="AE2275">
        <f>AE2273-AE2274</f>
        <v/>
      </c>
      <c r="AF2275">
        <f>AF2273-AF2274</f>
        <v/>
      </c>
      <c r="AG2275">
        <f>AG2273-AG2274</f>
        <v/>
      </c>
      <c r="AI2275">
        <f>AI2273-AI2274</f>
        <v/>
      </c>
      <c r="AJ2275">
        <f>AJ2273-AJ2274</f>
        <v/>
      </c>
      <c r="AK2275">
        <f>AK2273-AK2274</f>
        <v/>
      </c>
      <c r="AL2275">
        <f>AL2273-AL2274</f>
        <v/>
      </c>
      <c r="AN2275">
        <f>AN2273-AN2274</f>
        <v/>
      </c>
      <c r="AO2275">
        <f>AO2273-AO2274</f>
        <v/>
      </c>
      <c r="AP2275">
        <f>AP2273-AP2274</f>
        <v/>
      </c>
      <c r="AQ2275">
        <f>AQ2273-AQ2274</f>
        <v/>
      </c>
      <c r="AS2275">
        <f>AS2273-AS2274</f>
        <v/>
      </c>
      <c r="AT2275">
        <f>AT2273-AT2274</f>
        <v/>
      </c>
    </row>
    <row r="2276">
      <c r="A2276" t="inlineStr">
        <is>
          <t>Link check</t>
        </is>
      </c>
      <c r="F2276">
        <f>F2273-F2239</f>
        <v/>
      </c>
      <c r="G2276">
        <f>G2273-G2239</f>
        <v/>
      </c>
      <c r="H2276">
        <f>H2273-H2239</f>
        <v/>
      </c>
      <c r="J2276">
        <f>J2273-J2239</f>
        <v/>
      </c>
      <c r="K2276">
        <f>K2273-K2239</f>
        <v/>
      </c>
      <c r="L2276">
        <f>L2273-L2239</f>
        <v/>
      </c>
      <c r="M2276">
        <f>M2273-M2239</f>
        <v/>
      </c>
      <c r="O2276">
        <f>O2273-O2239</f>
        <v/>
      </c>
      <c r="P2276">
        <f>P2273-P2239</f>
        <v/>
      </c>
      <c r="Q2276">
        <f>Q2273-Q2239</f>
        <v/>
      </c>
      <c r="R2276">
        <f>R2273-R2239</f>
        <v/>
      </c>
      <c r="T2276">
        <f>T2273-T2239</f>
        <v/>
      </c>
      <c r="U2276">
        <f>U2273-U2239</f>
        <v/>
      </c>
      <c r="V2276">
        <f>V2273-V2239</f>
        <v/>
      </c>
      <c r="W2276">
        <f>W2273-W2239</f>
        <v/>
      </c>
      <c r="Y2276">
        <f>Y2273-Y2239</f>
        <v/>
      </c>
      <c r="Z2276">
        <f>Z2273-Z2239</f>
        <v/>
      </c>
      <c r="AA2276">
        <f>AA2273-AA2239</f>
        <v/>
      </c>
      <c r="AB2276">
        <f>AB2273-AB2239</f>
        <v/>
      </c>
      <c r="AD2276">
        <f>AD2273-AD2239</f>
        <v/>
      </c>
      <c r="AE2276">
        <f>AE2273-AE2239</f>
        <v/>
      </c>
      <c r="AF2276">
        <f>AF2273-AF2239</f>
        <v/>
      </c>
      <c r="AG2276">
        <f>AG2273-AG2239</f>
        <v/>
      </c>
      <c r="AI2276">
        <f>AI2273-AI2239</f>
        <v/>
      </c>
      <c r="AJ2276">
        <f>AJ2273-AJ2239</f>
        <v/>
      </c>
      <c r="AK2276">
        <f>AK2273-AK2239</f>
        <v/>
      </c>
      <c r="AL2276">
        <f>AL2273-AL2239</f>
        <v/>
      </c>
      <c r="AN2276">
        <f>AN2273-AN2239</f>
        <v/>
      </c>
      <c r="AO2276">
        <f>AO2273-AO2239</f>
        <v/>
      </c>
      <c r="AP2276">
        <f>AP2273-AP2239</f>
        <v/>
      </c>
      <c r="AQ2276">
        <f>AQ2273-AQ2239</f>
        <v/>
      </c>
      <c r="AS2276">
        <f>AS2273-AS2239</f>
        <v/>
      </c>
      <c r="AT2276">
        <f>AT2273-AT2239</f>
        <v/>
      </c>
    </row>
    <row r="2278">
      <c r="A2278" t="inlineStr">
        <is>
          <t>Effective income tax rate is different from the Canadian domestic statutory income tax rate</t>
        </is>
      </c>
    </row>
    <row r="2279">
      <c r="A2279" t="inlineStr">
        <is>
          <t>Statutory income tax rate</t>
        </is>
      </c>
      <c r="C2279" t="inlineStr">
        <is>
          <t>Percent</t>
        </is>
      </c>
      <c r="D2279" t="inlineStr">
        <is>
          <t>QQQQ</t>
        </is>
      </c>
      <c r="F2279" t="n">
        <v>26</v>
      </c>
      <c r="G2279" t="n">
        <v>26</v>
      </c>
      <c r="H2279" t="n">
        <v>26</v>
      </c>
      <c r="J2279" t="n">
        <v>26</v>
      </c>
      <c r="K2279" t="n">
        <v>26</v>
      </c>
      <c r="L2279" t="n">
        <v>26</v>
      </c>
      <c r="M2279" t="n">
        <v>26</v>
      </c>
      <c r="O2279" t="n">
        <v>26</v>
      </c>
      <c r="P2279" t="n">
        <v>26</v>
      </c>
      <c r="Q2279" t="n">
        <v>26</v>
      </c>
      <c r="R2279" t="n">
        <v>26</v>
      </c>
      <c r="T2279" t="n">
        <v>26</v>
      </c>
      <c r="U2279" t="n">
        <v>26</v>
      </c>
      <c r="V2279" t="n">
        <v>26</v>
      </c>
      <c r="W2279" t="n">
        <v>26</v>
      </c>
      <c r="Y2279" t="n">
        <v>26</v>
      </c>
      <c r="Z2279" t="n">
        <v>26</v>
      </c>
      <c r="AA2279" t="n">
        <v>26</v>
      </c>
      <c r="AB2279" t="n">
        <v>26</v>
      </c>
      <c r="AD2279" t="n">
        <v>26</v>
      </c>
      <c r="AE2279" t="n">
        <v>26</v>
      </c>
      <c r="AF2279" t="n">
        <v>26</v>
      </c>
      <c r="AG2279" t="n">
        <v>26</v>
      </c>
      <c r="AI2279" t="n">
        <v>26</v>
      </c>
      <c r="AJ2279" t="n">
        <v>26</v>
      </c>
      <c r="AK2279" t="n">
        <v>26</v>
      </c>
      <c r="AL2279" t="n">
        <v>26</v>
      </c>
      <c r="AN2279" t="n">
        <v>26</v>
      </c>
      <c r="AO2279" t="n">
        <v>26</v>
      </c>
      <c r="AP2279" t="n">
        <v>26</v>
      </c>
      <c r="AQ2279" t="n">
        <v>26</v>
      </c>
      <c r="AS2279" t="n">
        <v>26</v>
      </c>
      <c r="AT2279" t="n">
        <v>26</v>
      </c>
    </row>
    <row r="2280">
      <c r="A2280" t="inlineStr">
        <is>
          <t>Change in tax rates and new legislation</t>
        </is>
      </c>
      <c r="C2280" t="inlineStr">
        <is>
          <t>Percent</t>
        </is>
      </c>
      <c r="D2280" t="inlineStr">
        <is>
          <t>QQQQ</t>
        </is>
      </c>
      <c r="G2280" t="n">
        <v>-56</v>
      </c>
      <c r="J2280" t="n">
        <v>-11</v>
      </c>
      <c r="M2280" t="n">
        <v>-98</v>
      </c>
      <c r="O2280" t="n">
        <v>-35</v>
      </c>
      <c r="T2280" t="n">
        <v>-3</v>
      </c>
      <c r="U2280" t="n">
        <v>-10</v>
      </c>
      <c r="Y2280" t="n">
        <v>-4</v>
      </c>
      <c r="AA2280" t="n">
        <v>-3</v>
      </c>
      <c r="AD2280" t="n">
        <v>-2</v>
      </c>
      <c r="AE2280" t="n">
        <v>80</v>
      </c>
      <c r="AG2280" t="n">
        <v>4</v>
      </c>
      <c r="AI2280" t="n">
        <v>12</v>
      </c>
      <c r="AK2280" t="n">
        <v>7</v>
      </c>
      <c r="AL2280" t="n">
        <v>5</v>
      </c>
      <c r="AN2280" t="n">
        <v>3</v>
      </c>
      <c r="AQ2280" t="n">
        <v>-1</v>
      </c>
      <c r="AS2280" t="n">
        <v>-1</v>
      </c>
    </row>
    <row r="2281">
      <c r="A2281" t="inlineStr">
        <is>
          <t>Portion of gains subject to different tax rates</t>
        </is>
      </c>
      <c r="C2281" t="inlineStr">
        <is>
          <t>Percent</t>
        </is>
      </c>
      <c r="D2281" t="inlineStr">
        <is>
          <t>QQQQ</t>
        </is>
      </c>
      <c r="P2281" t="n">
        <v>6</v>
      </c>
      <c r="Q2281" t="n">
        <v>1</v>
      </c>
      <c r="R2281" t="n">
        <v>-1</v>
      </c>
      <c r="U2281" t="n">
        <v>-8</v>
      </c>
      <c r="W2281" t="n">
        <v>-1</v>
      </c>
      <c r="Y2281" t="n">
        <v>-4</v>
      </c>
      <c r="Z2281" t="n">
        <v>-1</v>
      </c>
      <c r="AA2281" t="n">
        <v>-8</v>
      </c>
      <c r="AB2281" t="n">
        <v>1</v>
      </c>
      <c r="AD2281" t="n">
        <v>-1</v>
      </c>
      <c r="AE2281" t="n">
        <v>28</v>
      </c>
      <c r="AG2281" t="n">
        <v>-1</v>
      </c>
      <c r="AI2281" t="n">
        <v>-10</v>
      </c>
      <c r="AJ2281" t="n">
        <v>-3</v>
      </c>
      <c r="AK2281" t="n">
        <v>-7</v>
      </c>
      <c r="AL2281" t="n">
        <v>-9</v>
      </c>
      <c r="AN2281" t="n">
        <v>-3</v>
      </c>
      <c r="AO2281" t="n">
        <v>-1</v>
      </c>
      <c r="AP2281" t="n">
        <v>1</v>
      </c>
      <c r="AS2281" t="n">
        <v>-2</v>
      </c>
      <c r="AT2281" t="n">
        <v>-2</v>
      </c>
    </row>
    <row r="2282">
      <c r="A2282" t="inlineStr">
        <is>
          <t>International operations subject to different tax rates</t>
        </is>
      </c>
      <c r="C2282" t="inlineStr">
        <is>
          <t>Percent</t>
        </is>
      </c>
      <c r="D2282" t="inlineStr">
        <is>
          <t>QQQQ</t>
        </is>
      </c>
      <c r="F2282" t="n">
        <v>-9</v>
      </c>
      <c r="G2282" t="n">
        <v>-10</v>
      </c>
      <c r="H2282" t="n">
        <v>-9</v>
      </c>
      <c r="J2282" t="n">
        <v>-7</v>
      </c>
      <c r="K2282" t="n">
        <v>1</v>
      </c>
      <c r="L2282" t="n">
        <v>-5</v>
      </c>
      <c r="M2282" t="n">
        <v>-10</v>
      </c>
      <c r="O2282" t="n">
        <v>-5</v>
      </c>
      <c r="P2282" t="n">
        <v>5</v>
      </c>
      <c r="Q2282" t="n">
        <v>-6</v>
      </c>
      <c r="R2282" t="n">
        <v>4</v>
      </c>
      <c r="T2282" t="n">
        <v>3</v>
      </c>
      <c r="V2282" t="n">
        <v>1</v>
      </c>
      <c r="W2282" t="n">
        <v>-14</v>
      </c>
      <c r="Y2282" t="n">
        <v>-3</v>
      </c>
      <c r="Z2282" t="n">
        <v>-6</v>
      </c>
      <c r="AA2282" t="n">
        <v>2</v>
      </c>
      <c r="AB2282" t="n">
        <v>-9</v>
      </c>
      <c r="AD2282" t="n">
        <v>-7</v>
      </c>
      <c r="AE2282" t="n">
        <v>73</v>
      </c>
      <c r="AF2282" t="n">
        <v>-25</v>
      </c>
      <c r="AG2282" t="n">
        <v>11</v>
      </c>
      <c r="AI2282" t="n">
        <v>52</v>
      </c>
      <c r="AJ2282" t="n">
        <v>1</v>
      </c>
      <c r="AK2282" t="n">
        <v>-1</v>
      </c>
      <c r="AL2282" t="n">
        <v>-1</v>
      </c>
      <c r="AN2282" t="n">
        <v>-1</v>
      </c>
      <c r="AO2282" t="n">
        <v>1</v>
      </c>
      <c r="AQ2282" t="n">
        <v>4</v>
      </c>
      <c r="AS2282" t="n">
        <v>3</v>
      </c>
      <c r="AT2282" t="n">
        <v>1</v>
      </c>
    </row>
    <row r="2283">
      <c r="A2283" t="inlineStr">
        <is>
          <t>Taxable income attribute to non-controlling interests</t>
        </is>
      </c>
      <c r="C2283" t="inlineStr">
        <is>
          <t>Percent</t>
        </is>
      </c>
      <c r="D2283" t="inlineStr">
        <is>
          <t>QQQQ</t>
        </is>
      </c>
      <c r="F2283" t="n">
        <v>-5</v>
      </c>
      <c r="G2283" t="n">
        <v>-4</v>
      </c>
      <c r="H2283" t="n">
        <v>-10</v>
      </c>
      <c r="J2283" t="n">
        <v>-6</v>
      </c>
      <c r="K2283" t="n">
        <v>-8</v>
      </c>
      <c r="L2283" t="n">
        <v>-3</v>
      </c>
      <c r="M2283" t="n">
        <v>-5</v>
      </c>
      <c r="O2283" t="n">
        <v>-2</v>
      </c>
      <c r="P2283" t="n">
        <v>-14</v>
      </c>
      <c r="Q2283" t="n">
        <v>-7</v>
      </c>
      <c r="R2283" t="n">
        <v>-6</v>
      </c>
      <c r="T2283" t="n">
        <v>-9</v>
      </c>
      <c r="U2283" t="n">
        <v>-5</v>
      </c>
      <c r="V2283" t="n">
        <v>-6</v>
      </c>
      <c r="W2283" t="n">
        <v>-8</v>
      </c>
      <c r="Y2283" t="n">
        <v>-8</v>
      </c>
      <c r="AA2283" t="n">
        <v>-12</v>
      </c>
      <c r="AB2283" t="n">
        <v>-3</v>
      </c>
      <c r="AD2283" t="n">
        <v>-4</v>
      </c>
      <c r="AE2283" t="n">
        <v>-50</v>
      </c>
      <c r="AF2283" t="n">
        <v>-3</v>
      </c>
      <c r="AG2283" t="n">
        <v>-12</v>
      </c>
      <c r="AI2283" t="n">
        <v>-31</v>
      </c>
      <c r="AJ2283" t="n">
        <v>-12</v>
      </c>
      <c r="AK2283" t="n">
        <v>-10</v>
      </c>
      <c r="AL2283" t="n">
        <v>-2</v>
      </c>
      <c r="AN2283" t="n">
        <v>-10</v>
      </c>
      <c r="AO2283" t="n">
        <v>-8</v>
      </c>
      <c r="AP2283" t="n">
        <v>-1</v>
      </c>
      <c r="AS2283" t="n">
        <v>-3</v>
      </c>
      <c r="AT2283" t="n">
        <v>1</v>
      </c>
    </row>
    <row r="2284">
      <c r="A2284" t="inlineStr">
        <is>
          <t>Derecognition / (recognition) of deferred tax assets</t>
        </is>
      </c>
      <c r="C2284" t="inlineStr">
        <is>
          <t>Percent</t>
        </is>
      </c>
      <c r="D2284" t="inlineStr">
        <is>
          <t>QQQQ</t>
        </is>
      </c>
      <c r="F2284" t="n">
        <v>-3</v>
      </c>
      <c r="G2284" t="n">
        <v>-1</v>
      </c>
      <c r="H2284" t="n">
        <v>1</v>
      </c>
      <c r="K2284" t="n">
        <v>1</v>
      </c>
      <c r="L2284" t="n">
        <v>-2</v>
      </c>
      <c r="M2284" t="n">
        <v>-4</v>
      </c>
      <c r="P2284" t="n">
        <v>-8</v>
      </c>
      <c r="Q2284" t="n">
        <v>-4</v>
      </c>
      <c r="R2284" t="n">
        <v>-3</v>
      </c>
      <c r="T2284" t="n">
        <v>-2</v>
      </c>
      <c r="U2284" t="n">
        <v>2</v>
      </c>
      <c r="V2284" t="n">
        <v>-7</v>
      </c>
      <c r="W2284" t="n">
        <v>8</v>
      </c>
      <c r="Y2284" t="n">
        <v>-12</v>
      </c>
      <c r="Z2284" t="n">
        <v>-4</v>
      </c>
      <c r="AA2284" t="n">
        <v>4</v>
      </c>
      <c r="AB2284" t="n">
        <v>-33</v>
      </c>
      <c r="AD2284" t="n">
        <v>-9</v>
      </c>
      <c r="AE2284" t="n">
        <v>-6</v>
      </c>
      <c r="AF2284" t="n">
        <v>8</v>
      </c>
      <c r="AG2284" t="n">
        <v>-10</v>
      </c>
      <c r="AI2284" t="n">
        <v>-10</v>
      </c>
      <c r="AJ2284" t="n">
        <v>-2</v>
      </c>
      <c r="AL2284" t="n">
        <v>-2</v>
      </c>
      <c r="AN2284" t="n">
        <v>-2</v>
      </c>
      <c r="AP2284" t="n">
        <v>-21</v>
      </c>
      <c r="AQ2284" t="n">
        <v>5</v>
      </c>
      <c r="AS2284" t="n">
        <v>-6</v>
      </c>
      <c r="AT2284" t="n">
        <v>-5</v>
      </c>
    </row>
    <row r="2285">
      <c r="A2285" t="inlineStr">
        <is>
          <t>Non-recognition of the benefit of current year tax losses</t>
        </is>
      </c>
      <c r="C2285" t="inlineStr">
        <is>
          <t>Percent</t>
        </is>
      </c>
      <c r="D2285" t="inlineStr">
        <is>
          <t>QQQQ</t>
        </is>
      </c>
      <c r="F2285" t="n">
        <v>3</v>
      </c>
      <c r="G2285" t="n">
        <v>3</v>
      </c>
      <c r="H2285" t="n">
        <v>7</v>
      </c>
      <c r="J2285" t="n">
        <v>4</v>
      </c>
      <c r="K2285" t="n">
        <v>5</v>
      </c>
      <c r="L2285" t="n">
        <v>9</v>
      </c>
      <c r="M2285" t="n">
        <v>2</v>
      </c>
      <c r="P2285" t="n">
        <v>7</v>
      </c>
      <c r="Q2285" t="n">
        <v>4</v>
      </c>
      <c r="R2285" t="n">
        <v>2</v>
      </c>
      <c r="T2285" t="n">
        <v>3</v>
      </c>
      <c r="U2285" t="n">
        <v>3</v>
      </c>
      <c r="W2285" t="n">
        <v>2</v>
      </c>
      <c r="Y2285" t="n">
        <v>1</v>
      </c>
      <c r="Z2285" t="n">
        <v>2</v>
      </c>
      <c r="AA2285" t="n">
        <v>10</v>
      </c>
      <c r="AB2285" t="n">
        <v>5</v>
      </c>
      <c r="AD2285" t="n">
        <v>4</v>
      </c>
      <c r="AE2285" t="n">
        <v>16</v>
      </c>
      <c r="AF2285" t="n">
        <v>-3</v>
      </c>
      <c r="AG2285" t="n">
        <v>7</v>
      </c>
      <c r="AI2285" t="n">
        <v>8</v>
      </c>
      <c r="AJ2285" t="n">
        <v>2</v>
      </c>
      <c r="AK2285" t="n">
        <v>2</v>
      </c>
      <c r="AL2285" t="n">
        <v>3</v>
      </c>
      <c r="AN2285" t="n">
        <v>2</v>
      </c>
      <c r="AO2285" t="n">
        <v>1</v>
      </c>
      <c r="AP2285" t="n">
        <v>4</v>
      </c>
      <c r="AQ2285" t="n">
        <v>4</v>
      </c>
      <c r="AS2285" t="n">
        <v>3</v>
      </c>
      <c r="AT2285" t="n">
        <v>10</v>
      </c>
    </row>
    <row r="2286">
      <c r="A2286" t="inlineStr">
        <is>
          <t>Non-deductible expenses</t>
        </is>
      </c>
      <c r="C2286" t="inlineStr">
        <is>
          <t>Percent</t>
        </is>
      </c>
      <c r="D2286" t="inlineStr">
        <is>
          <t>QQQQ</t>
        </is>
      </c>
      <c r="AT2286" t="n">
        <v>4</v>
      </c>
    </row>
    <row r="2287">
      <c r="A2287" t="inlineStr">
        <is>
          <t>Other</t>
        </is>
      </c>
      <c r="C2287" t="inlineStr">
        <is>
          <t>Percent</t>
        </is>
      </c>
      <c r="D2287" t="inlineStr">
        <is>
          <t>QQQQ</t>
        </is>
      </c>
      <c r="G2287" t="n">
        <v>-2</v>
      </c>
      <c r="J2287" t="n">
        <v>-2</v>
      </c>
      <c r="K2287" t="n">
        <v>-1</v>
      </c>
      <c r="L2287" t="n">
        <v>4</v>
      </c>
      <c r="M2287" t="n">
        <v>-7</v>
      </c>
      <c r="O2287" t="n">
        <v>4</v>
      </c>
      <c r="P2287" t="n">
        <v>-3</v>
      </c>
      <c r="Q2287" t="n">
        <v>-3</v>
      </c>
      <c r="R2287" t="n">
        <v>-1</v>
      </c>
      <c r="T2287" t="n">
        <v>-6</v>
      </c>
      <c r="V2287" t="n">
        <v>3</v>
      </c>
      <c r="Y2287" t="n">
        <v>1</v>
      </c>
      <c r="Z2287" t="n">
        <v>-1</v>
      </c>
      <c r="AA2287" t="n">
        <v>6</v>
      </c>
      <c r="AB2287" t="n">
        <v>2</v>
      </c>
      <c r="AD2287" t="n">
        <v>1</v>
      </c>
      <c r="AE2287" t="n">
        <v>9</v>
      </c>
      <c r="AF2287" t="n">
        <v>-3</v>
      </c>
      <c r="AG2287" t="n">
        <v>4</v>
      </c>
      <c r="AI2287" t="n">
        <v>7</v>
      </c>
      <c r="AJ2287" t="n">
        <v>1</v>
      </c>
      <c r="AK2287" t="n">
        <v>1</v>
      </c>
      <c r="AL2287" t="n">
        <v>1</v>
      </c>
      <c r="AN2287" t="n">
        <v>1</v>
      </c>
      <c r="AQ2287" t="n">
        <v>4</v>
      </c>
      <c r="AS2287" t="n">
        <v>2</v>
      </c>
      <c r="AT2287" t="n">
        <v>4</v>
      </c>
    </row>
    <row r="2288">
      <c r="A2288" t="inlineStr">
        <is>
          <t>Effective income tax rate</t>
        </is>
      </c>
      <c r="C2288" t="inlineStr">
        <is>
          <t>Percent</t>
        </is>
      </c>
      <c r="D2288" t="inlineStr">
        <is>
          <t>QQQQ</t>
        </is>
      </c>
      <c r="F2288" t="n">
        <v>12</v>
      </c>
      <c r="G2288" t="n">
        <v>-44</v>
      </c>
      <c r="H2288" t="n">
        <v>15</v>
      </c>
      <c r="J2288" t="n">
        <v>4</v>
      </c>
      <c r="K2288" t="n">
        <v>24</v>
      </c>
      <c r="L2288" t="n">
        <v>29</v>
      </c>
      <c r="M2288" t="n">
        <v>-96</v>
      </c>
      <c r="O2288" t="n">
        <v>-12</v>
      </c>
      <c r="P2288" t="n">
        <v>19</v>
      </c>
      <c r="Q2288" t="n">
        <v>11</v>
      </c>
      <c r="R2288" t="n">
        <v>21</v>
      </c>
      <c r="T2288" t="n">
        <v>12</v>
      </c>
      <c r="U2288" t="n">
        <v>8</v>
      </c>
      <c r="V2288" t="n">
        <v>17</v>
      </c>
      <c r="W2288" t="n">
        <v>13</v>
      </c>
      <c r="Y2288" t="n">
        <v>-3</v>
      </c>
      <c r="Z2288" t="n">
        <v>16</v>
      </c>
      <c r="AA2288" t="n">
        <v>25</v>
      </c>
      <c r="AB2288" t="n">
        <v>-11</v>
      </c>
      <c r="AD2288" t="n">
        <v>8</v>
      </c>
      <c r="AE2288" t="n">
        <v>176</v>
      </c>
      <c r="AF2288" t="n">
        <v>0</v>
      </c>
      <c r="AG2288" t="n">
        <v>29</v>
      </c>
      <c r="AI2288" t="n">
        <v>54</v>
      </c>
      <c r="AJ2288" t="n">
        <v>13</v>
      </c>
      <c r="AK2288" t="n">
        <v>18</v>
      </c>
      <c r="AL2288" t="n">
        <v>21</v>
      </c>
      <c r="AN2288" t="n">
        <v>16</v>
      </c>
      <c r="AO2288" t="n">
        <v>19</v>
      </c>
      <c r="AP2288" t="n">
        <v>9</v>
      </c>
      <c r="AQ2288" t="n">
        <v>42</v>
      </c>
      <c r="AS2288" t="n">
        <v>22</v>
      </c>
      <c r="AT2288" t="n">
        <v>39</v>
      </c>
    </row>
    <row r="2289">
      <c r="A2289" t="inlineStr">
        <is>
          <t>Effective income tax rate-c</t>
        </is>
      </c>
      <c r="F2289">
        <f>SUM(F2279:F2287)</f>
        <v/>
      </c>
      <c r="G2289">
        <f>SUM(G2279:G2287)</f>
        <v/>
      </c>
      <c r="H2289">
        <f>SUM(H2279:H2287)</f>
        <v/>
      </c>
      <c r="J2289">
        <f>SUM(J2279:J2287)</f>
        <v/>
      </c>
      <c r="K2289">
        <f>SUM(K2279:K2287)</f>
        <v/>
      </c>
      <c r="L2289">
        <f>SUM(L2279:L2287)</f>
        <v/>
      </c>
      <c r="M2289">
        <f>SUM(M2279:M2287)</f>
        <v/>
      </c>
      <c r="O2289">
        <f>SUM(O2279:O2287)</f>
        <v/>
      </c>
      <c r="P2289">
        <f>SUM(P2279:P2287)</f>
        <v/>
      </c>
      <c r="Q2289">
        <f>SUM(Q2279:Q2287)</f>
        <v/>
      </c>
      <c r="R2289">
        <f>SUM(R2279:R2287)</f>
        <v/>
      </c>
      <c r="T2289">
        <f>SUM(T2279:T2287)</f>
        <v/>
      </c>
      <c r="U2289">
        <f>SUM(U2279:U2287)</f>
        <v/>
      </c>
      <c r="V2289">
        <f>SUM(V2279:V2287)</f>
        <v/>
      </c>
      <c r="W2289">
        <f>SUM(W2279:W2287)</f>
        <v/>
      </c>
      <c r="Y2289">
        <f>SUM(Y2279:Y2287)</f>
        <v/>
      </c>
      <c r="Z2289">
        <f>SUM(Z2279:Z2287)</f>
        <v/>
      </c>
      <c r="AA2289">
        <f>SUM(AA2279:AA2287)</f>
        <v/>
      </c>
      <c r="AB2289">
        <f>SUM(AB2279:AB2287)</f>
        <v/>
      </c>
      <c r="AD2289">
        <f>SUM(AD2279:AD2287)</f>
        <v/>
      </c>
      <c r="AE2289">
        <f>SUM(AE2279:AE2287)</f>
        <v/>
      </c>
      <c r="AF2289">
        <f>SUM(AF2279:AF2287)</f>
        <v/>
      </c>
      <c r="AG2289">
        <f>SUM(AG2279:AG2287)</f>
        <v/>
      </c>
      <c r="AI2289">
        <f>SUM(AI2279:AI2287)</f>
        <v/>
      </c>
      <c r="AJ2289">
        <f>SUM(AJ2279:AJ2287)</f>
        <v/>
      </c>
      <c r="AK2289">
        <f>SUM(AK2279:AK2287)</f>
        <v/>
      </c>
      <c r="AL2289">
        <f>SUM(AL2279:AL2287)</f>
        <v/>
      </c>
      <c r="AN2289">
        <f>SUM(AN2279:AN2287)</f>
        <v/>
      </c>
      <c r="AO2289">
        <f>SUM(AO2279:AO2287)</f>
        <v/>
      </c>
      <c r="AP2289">
        <f>SUM(AP2279:AP2287)</f>
        <v/>
      </c>
      <c r="AQ2289">
        <f>SUM(AQ2279:AQ2287)</f>
        <v/>
      </c>
      <c r="AS2289">
        <f>SUM(AS2279:AS2287)</f>
        <v/>
      </c>
      <c r="AT2289">
        <f>SUM(AT2279:AT2287)</f>
        <v/>
      </c>
    </row>
    <row r="2290">
      <c r="A2290" t="inlineStr">
        <is>
          <t>Sum check</t>
        </is>
      </c>
      <c r="F2290">
        <f>F2288-F2289</f>
        <v/>
      </c>
      <c r="G2290">
        <f>G2288-G2289</f>
        <v/>
      </c>
      <c r="H2290">
        <f>H2288-H2289</f>
        <v/>
      </c>
      <c r="J2290">
        <f>J2288-J2289</f>
        <v/>
      </c>
      <c r="K2290">
        <f>K2288-K2289</f>
        <v/>
      </c>
      <c r="L2290">
        <f>L2288-L2289</f>
        <v/>
      </c>
      <c r="M2290">
        <f>M2288-M2289</f>
        <v/>
      </c>
      <c r="O2290">
        <f>O2288-O2289</f>
        <v/>
      </c>
      <c r="P2290">
        <f>P2288-P2289</f>
        <v/>
      </c>
      <c r="Q2290">
        <f>Q2288-Q2289</f>
        <v/>
      </c>
      <c r="R2290">
        <f>R2288-R2289</f>
        <v/>
      </c>
      <c r="T2290">
        <f>T2288-T2289</f>
        <v/>
      </c>
      <c r="U2290">
        <f>U2288-U2289</f>
        <v/>
      </c>
      <c r="V2290">
        <f>V2288-V2289</f>
        <v/>
      </c>
      <c r="W2290">
        <f>W2288-W2289</f>
        <v/>
      </c>
      <c r="Y2290">
        <f>Y2288-Y2289</f>
        <v/>
      </c>
      <c r="Z2290">
        <f>Z2288-Z2289</f>
        <v/>
      </c>
      <c r="AA2290">
        <f>AA2288-AA2289</f>
        <v/>
      </c>
      <c r="AB2290">
        <f>AB2288-AB2289</f>
        <v/>
      </c>
      <c r="AD2290">
        <f>AD2288-AD2289</f>
        <v/>
      </c>
      <c r="AE2290">
        <f>AE2288-AE2289</f>
        <v/>
      </c>
      <c r="AF2290">
        <f>AF2288-AF2289</f>
        <v/>
      </c>
      <c r="AG2290">
        <f>AG2288-AG2289</f>
        <v/>
      </c>
      <c r="AI2290">
        <f>AI2288-AI2289</f>
        <v/>
      </c>
      <c r="AJ2290">
        <f>AJ2288-AJ2289</f>
        <v/>
      </c>
      <c r="AK2290">
        <f>AK2288-AK2289</f>
        <v/>
      </c>
      <c r="AL2290">
        <f>AL2288-AL2289</f>
        <v/>
      </c>
      <c r="AN2290">
        <f>AN2288-AN2289</f>
        <v/>
      </c>
      <c r="AO2290">
        <f>AO2288-AO2289</f>
        <v/>
      </c>
      <c r="AP2290">
        <f>AP2288-AP2289</f>
        <v/>
      </c>
      <c r="AQ2290">
        <f>AQ2288-AQ2289</f>
        <v/>
      </c>
      <c r="AS2290">
        <f>AS2288-AS2289</f>
        <v/>
      </c>
      <c r="AT2290">
        <f>AT2288-AT2289</f>
        <v/>
      </c>
    </row>
    <row r="2292">
      <c r="A2292" t="inlineStr">
        <is>
          <t>Non-controlling interest</t>
        </is>
      </c>
    </row>
    <row r="2293">
      <c r="A2293" t="inlineStr">
        <is>
          <t>Brookfiled asset management</t>
        </is>
      </c>
      <c r="C2293" t="inlineStr">
        <is>
          <t>Million</t>
        </is>
      </c>
      <c r="D2293" t="inlineStr">
        <is>
          <t>QQQQ</t>
        </is>
      </c>
      <c r="AR2293" t="n">
        <v>2377</v>
      </c>
      <c r="AT2293" t="n">
        <v>2398</v>
      </c>
    </row>
    <row r="2294">
      <c r="A2294" t="inlineStr">
        <is>
          <t>Brookfield property group</t>
        </is>
      </c>
      <c r="C2294" t="inlineStr">
        <is>
          <t>Million</t>
        </is>
      </c>
      <c r="D2294" t="inlineStr">
        <is>
          <t>QQQQ</t>
        </is>
      </c>
      <c r="F2294" t="n">
        <v>14475</v>
      </c>
      <c r="G2294" t="n">
        <v>14602</v>
      </c>
      <c r="H2294" t="n">
        <v>14779</v>
      </c>
      <c r="I2294" t="n">
        <v>16045</v>
      </c>
      <c r="K2294" t="n">
        <v>16449</v>
      </c>
      <c r="L2294" t="n">
        <v>18015</v>
      </c>
      <c r="M2294" t="n">
        <v>18935</v>
      </c>
      <c r="N2294" t="n">
        <v>18790</v>
      </c>
      <c r="P2294" t="n">
        <v>18999</v>
      </c>
      <c r="Q2294" t="n">
        <v>19253</v>
      </c>
      <c r="R2294" t="n">
        <v>19561</v>
      </c>
      <c r="S2294" t="n">
        <v>19736</v>
      </c>
      <c r="U2294" t="n">
        <v>20614</v>
      </c>
      <c r="V2294" t="n">
        <v>20806</v>
      </c>
      <c r="W2294" t="n">
        <v>30841</v>
      </c>
      <c r="X2294" t="n">
        <v>31580</v>
      </c>
      <c r="Z2294" t="n">
        <v>29448</v>
      </c>
      <c r="AA2294" t="n">
        <v>28610</v>
      </c>
      <c r="AB2294" t="n">
        <v>29799</v>
      </c>
      <c r="AC2294" t="n">
        <v>29165</v>
      </c>
      <c r="AE2294" t="n">
        <v>28493</v>
      </c>
      <c r="AF2294" t="n">
        <v>27156</v>
      </c>
      <c r="AG2294" t="n">
        <v>26247</v>
      </c>
      <c r="AH2294" t="n">
        <v>25986</v>
      </c>
      <c r="AJ2294" t="n">
        <v>26316</v>
      </c>
      <c r="AK2294" t="n">
        <v>26402</v>
      </c>
      <c r="AL2294" t="n">
        <v>16235</v>
      </c>
      <c r="AM2294" t="n">
        <v>28064</v>
      </c>
      <c r="AO2294" t="n">
        <v>27486</v>
      </c>
      <c r="AP2294" t="n">
        <v>27557</v>
      </c>
      <c r="AQ2294" t="n">
        <v>28763</v>
      </c>
      <c r="AR2294" t="n">
        <v>29321</v>
      </c>
      <c r="AT2294" t="n">
        <v>30012</v>
      </c>
    </row>
    <row r="2295">
      <c r="A2295" t="inlineStr">
        <is>
          <t>Brookfield renewable</t>
        </is>
      </c>
      <c r="C2295" t="inlineStr">
        <is>
          <t>Million</t>
        </is>
      </c>
      <c r="D2295" t="inlineStr">
        <is>
          <t>QQQQ</t>
        </is>
      </c>
      <c r="F2295" t="n">
        <v>5077</v>
      </c>
      <c r="G2295" t="n">
        <v>5162</v>
      </c>
      <c r="H2295" t="n">
        <v>4725</v>
      </c>
      <c r="I2295" t="n">
        <v>5358</v>
      </c>
      <c r="K2295" t="n">
        <v>8679</v>
      </c>
      <c r="L2295" t="n">
        <v>8930</v>
      </c>
      <c r="M2295" t="n">
        <v>8526</v>
      </c>
      <c r="N2295" t="n">
        <v>8879</v>
      </c>
      <c r="P2295" t="n">
        <v>9100</v>
      </c>
      <c r="Q2295" t="n">
        <v>8757</v>
      </c>
      <c r="R2295" t="n">
        <v>9194</v>
      </c>
      <c r="S2295" t="n">
        <v>10139</v>
      </c>
      <c r="U2295" t="n">
        <v>10390</v>
      </c>
      <c r="V2295" t="n">
        <v>9926</v>
      </c>
      <c r="W2295" t="n">
        <v>9729</v>
      </c>
      <c r="X2295" t="n">
        <v>12457</v>
      </c>
      <c r="Z2295" t="n">
        <v>12919</v>
      </c>
      <c r="AA2295" t="n">
        <v>12650</v>
      </c>
      <c r="AB2295" t="n">
        <v>12078</v>
      </c>
      <c r="AC2295" t="n">
        <v>13321</v>
      </c>
      <c r="AE2295" t="n">
        <v>12114</v>
      </c>
      <c r="AF2295" t="n">
        <v>12307</v>
      </c>
      <c r="AG2295" t="n">
        <v>13964</v>
      </c>
      <c r="AH2295" t="n">
        <v>17194</v>
      </c>
      <c r="AJ2295" t="n">
        <v>17478</v>
      </c>
      <c r="AK2295" t="n">
        <v>17821</v>
      </c>
      <c r="AL2295" t="n">
        <v>16646</v>
      </c>
      <c r="AM2295" t="n">
        <v>19355</v>
      </c>
      <c r="AO2295" t="n">
        <v>19756</v>
      </c>
      <c r="AP2295" t="n">
        <v>18556</v>
      </c>
      <c r="AQ2295" t="n">
        <v>17780</v>
      </c>
      <c r="AR2295" t="n">
        <v>21651</v>
      </c>
      <c r="AT2295" t="n">
        <v>22351</v>
      </c>
    </row>
    <row r="2296">
      <c r="A2296" t="inlineStr">
        <is>
          <t>Brookfield infrastructure</t>
        </is>
      </c>
      <c r="C2296" t="inlineStr">
        <is>
          <t>Million</t>
        </is>
      </c>
      <c r="D2296" t="inlineStr">
        <is>
          <t>QQQQ</t>
        </is>
      </c>
      <c r="F2296" t="n">
        <v>4730</v>
      </c>
      <c r="G2296" t="n">
        <v>5328</v>
      </c>
      <c r="H2296" t="n">
        <v>4835</v>
      </c>
      <c r="I2296" t="n">
        <v>5591</v>
      </c>
      <c r="K2296" t="n">
        <v>5781</v>
      </c>
      <c r="L2296" t="n">
        <v>6426</v>
      </c>
      <c r="M2296" t="n">
        <v>7020</v>
      </c>
      <c r="N2296" t="n">
        <v>7710</v>
      </c>
      <c r="P2296" t="n">
        <v>7890</v>
      </c>
      <c r="Q2296" t="n">
        <v>10839</v>
      </c>
      <c r="R2296" t="n">
        <v>11411</v>
      </c>
      <c r="S2296" t="n">
        <v>11376</v>
      </c>
      <c r="U2296" t="n">
        <v>11503</v>
      </c>
      <c r="V2296" t="n">
        <v>10354</v>
      </c>
      <c r="W2296" t="n">
        <v>10305</v>
      </c>
      <c r="X2296" t="n">
        <v>12752</v>
      </c>
      <c r="Z2296" t="n">
        <v>14316</v>
      </c>
      <c r="AA2296" t="n">
        <v>14321</v>
      </c>
      <c r="AB2296" t="n">
        <v>14229</v>
      </c>
      <c r="AC2296" t="n">
        <v>20036</v>
      </c>
      <c r="AE2296" t="n">
        <v>17169</v>
      </c>
      <c r="AF2296" t="n">
        <v>16948</v>
      </c>
      <c r="AG2296" t="n">
        <v>18968</v>
      </c>
      <c r="AH2296" t="n">
        <v>19753</v>
      </c>
      <c r="AJ2296" t="n">
        <v>20079</v>
      </c>
      <c r="AK2296" t="n">
        <v>19512</v>
      </c>
      <c r="AL2296" t="n">
        <v>23446</v>
      </c>
      <c r="AM2296" t="n">
        <v>23695</v>
      </c>
      <c r="AO2296" t="n">
        <v>24261</v>
      </c>
      <c r="AP2296" t="n">
        <v>23472</v>
      </c>
      <c r="AQ2296" t="n">
        <v>22595</v>
      </c>
      <c r="AR2296" t="n">
        <v>23030</v>
      </c>
      <c r="AT2296" t="n">
        <v>25857</v>
      </c>
    </row>
    <row r="2297">
      <c r="A2297" t="inlineStr">
        <is>
          <t>Brookfield business partners L.P</t>
        </is>
      </c>
      <c r="C2297" t="inlineStr">
        <is>
          <t>Million</t>
        </is>
      </c>
      <c r="D2297" t="inlineStr">
        <is>
          <t>QQQQ</t>
        </is>
      </c>
      <c r="F2297" t="n">
        <v>1439</v>
      </c>
      <c r="G2297" t="n">
        <v>1321</v>
      </c>
      <c r="H2297" t="n">
        <v>1609</v>
      </c>
      <c r="I2297" t="n">
        <v>1579</v>
      </c>
      <c r="K2297" t="n">
        <v>1753</v>
      </c>
      <c r="L2297" t="n">
        <v>1855</v>
      </c>
      <c r="M2297" t="n">
        <v>2018</v>
      </c>
      <c r="N2297" t="n">
        <v>2173</v>
      </c>
      <c r="P2297" t="n">
        <v>2092</v>
      </c>
      <c r="Q2297" t="n">
        <v>3399</v>
      </c>
      <c r="R2297" t="n">
        <v>3856</v>
      </c>
      <c r="S2297" t="n">
        <v>4000</v>
      </c>
      <c r="U2297" t="n">
        <v>3302</v>
      </c>
      <c r="V2297" t="n">
        <v>3049</v>
      </c>
      <c r="W2297" t="n">
        <v>4505</v>
      </c>
      <c r="X2297" t="n">
        <v>4477</v>
      </c>
      <c r="Z2297" t="n">
        <v>4395</v>
      </c>
      <c r="AA2297" t="n">
        <v>6848</v>
      </c>
      <c r="AB2297" t="n">
        <v>7029</v>
      </c>
      <c r="AC2297" t="n">
        <v>8664</v>
      </c>
      <c r="AE2297" t="n">
        <v>7179</v>
      </c>
      <c r="AF2297" t="n">
        <v>7866</v>
      </c>
      <c r="AG2297" t="n">
        <v>8442</v>
      </c>
      <c r="AH2297" t="n">
        <v>9162</v>
      </c>
      <c r="AJ2297" t="n">
        <v>10253</v>
      </c>
      <c r="AK2297" t="n">
        <v>8462</v>
      </c>
      <c r="AL2297" t="n">
        <v>8394</v>
      </c>
      <c r="AM2297" t="n">
        <v>10197</v>
      </c>
      <c r="AO2297" t="n">
        <v>10194</v>
      </c>
      <c r="AP2297" t="n">
        <v>11261</v>
      </c>
      <c r="AQ2297" t="n">
        <v>12767</v>
      </c>
      <c r="AR2297" t="n">
        <v>16026</v>
      </c>
      <c r="AT2297" t="n">
        <v>14383</v>
      </c>
    </row>
    <row r="2298">
      <c r="A2298" t="inlineStr">
        <is>
          <t>Other participating interests</t>
        </is>
      </c>
      <c r="C2298" t="inlineStr">
        <is>
          <t>Million</t>
        </is>
      </c>
      <c r="D2298" t="inlineStr">
        <is>
          <t>QQQQ</t>
        </is>
      </c>
      <c r="K2298" t="n">
        <v>3144</v>
      </c>
      <c r="L2298" t="n">
        <v>3946</v>
      </c>
      <c r="M2298" t="n">
        <v>4456</v>
      </c>
      <c r="N2298" t="n">
        <v>5683</v>
      </c>
      <c r="P2298" t="n">
        <v>5884</v>
      </c>
      <c r="Q2298" t="n">
        <v>5519</v>
      </c>
      <c r="R2298" t="n">
        <v>6149</v>
      </c>
      <c r="S2298" t="n">
        <v>6377</v>
      </c>
      <c r="U2298" t="n">
        <v>6858</v>
      </c>
      <c r="V2298" t="n">
        <v>6462</v>
      </c>
      <c r="W2298" t="n">
        <v>5996</v>
      </c>
      <c r="X2298" t="n">
        <v>6069</v>
      </c>
      <c r="Z2298" t="n">
        <v>6943</v>
      </c>
      <c r="AA2298" t="n">
        <v>9895</v>
      </c>
      <c r="AB2298" t="n">
        <v>10894</v>
      </c>
      <c r="AC2298" t="n">
        <v>10647</v>
      </c>
      <c r="AE2298" t="n">
        <v>14682</v>
      </c>
      <c r="AF2298" t="n">
        <v>14719</v>
      </c>
      <c r="AG2298" t="n">
        <v>12535</v>
      </c>
      <c r="AH2298" t="n">
        <v>14709</v>
      </c>
      <c r="AJ2298" t="n">
        <v>14710</v>
      </c>
      <c r="AK2298" t="n">
        <v>16226</v>
      </c>
      <c r="AL2298" t="n">
        <v>15897</v>
      </c>
      <c r="AM2298" t="n">
        <v>7075</v>
      </c>
      <c r="AO2298" t="n">
        <v>7192</v>
      </c>
      <c r="AP2298" t="n">
        <v>7369</v>
      </c>
      <c r="AQ2298" t="n">
        <v>7525</v>
      </c>
      <c r="AR2298" t="n">
        <v>5733</v>
      </c>
      <c r="AT2298" t="n">
        <v>7850</v>
      </c>
    </row>
    <row r="2299">
      <c r="A2299" t="inlineStr">
        <is>
          <t>Other (excluding residential development operations)</t>
        </is>
      </c>
      <c r="C2299" t="inlineStr">
        <is>
          <t>Million</t>
        </is>
      </c>
      <c r="D2299" t="inlineStr">
        <is>
          <t>QQQQ</t>
        </is>
      </c>
      <c r="F2299" t="n">
        <v>3510</v>
      </c>
      <c r="G2299" t="n">
        <v>3535</v>
      </c>
      <c r="H2299" t="n">
        <v>3400</v>
      </c>
      <c r="I2299" t="n">
        <v>3291</v>
      </c>
    </row>
    <row r="2300">
      <c r="A2300" t="inlineStr">
        <is>
          <t>Residential development operations</t>
        </is>
      </c>
      <c r="C2300" t="inlineStr">
        <is>
          <t>Million</t>
        </is>
      </c>
      <c r="D2300" t="inlineStr">
        <is>
          <t>QQQQ</t>
        </is>
      </c>
      <c r="F2300" t="n">
        <v>129</v>
      </c>
      <c r="G2300" t="n">
        <v>58</v>
      </c>
      <c r="H2300" t="n">
        <v>53</v>
      </c>
      <c r="I2300" t="n">
        <v>56</v>
      </c>
    </row>
    <row r="2301">
      <c r="A2301" t="inlineStr">
        <is>
          <t>Total</t>
        </is>
      </c>
      <c r="C2301" t="inlineStr">
        <is>
          <t>Million</t>
        </is>
      </c>
      <c r="D2301" t="inlineStr">
        <is>
          <t>QQQQ</t>
        </is>
      </c>
      <c r="F2301" t="n">
        <v>29360</v>
      </c>
      <c r="G2301" t="n">
        <v>30006</v>
      </c>
      <c r="H2301" t="n">
        <v>29401</v>
      </c>
      <c r="I2301" t="n">
        <v>31920</v>
      </c>
      <c r="K2301" t="n">
        <v>35806</v>
      </c>
      <c r="L2301" t="n">
        <v>39172</v>
      </c>
      <c r="M2301" t="n">
        <v>40955</v>
      </c>
      <c r="N2301" t="n">
        <v>43235</v>
      </c>
      <c r="P2301" t="n">
        <v>43965</v>
      </c>
      <c r="Q2301" t="n">
        <v>47767</v>
      </c>
      <c r="R2301" t="n">
        <v>50171</v>
      </c>
      <c r="S2301" t="n">
        <v>51628</v>
      </c>
      <c r="U2301" t="n">
        <v>52667</v>
      </c>
      <c r="V2301" t="n">
        <v>50597</v>
      </c>
      <c r="W2301" t="n">
        <v>61376</v>
      </c>
      <c r="X2301" t="n">
        <v>67335</v>
      </c>
      <c r="Z2301" t="n">
        <v>68021</v>
      </c>
      <c r="AA2301" t="n">
        <v>72324</v>
      </c>
      <c r="AB2301" t="n">
        <v>74029</v>
      </c>
      <c r="AC2301" t="n">
        <v>81833</v>
      </c>
      <c r="AE2301" t="n">
        <v>79637</v>
      </c>
      <c r="AF2301" t="n">
        <v>78996</v>
      </c>
      <c r="AG2301" t="n">
        <v>80156</v>
      </c>
      <c r="AH2301" t="n">
        <v>86804</v>
      </c>
      <c r="AJ2301" t="n">
        <v>88836</v>
      </c>
      <c r="AK2301" t="n">
        <v>88423</v>
      </c>
      <c r="AL2301" t="n">
        <v>80618</v>
      </c>
      <c r="AM2301" t="n">
        <v>88386</v>
      </c>
      <c r="AO2301" t="n">
        <v>88889</v>
      </c>
      <c r="AP2301" t="n">
        <v>88215</v>
      </c>
      <c r="AQ2301" t="n">
        <v>89430</v>
      </c>
      <c r="AR2301" t="n">
        <v>98138</v>
      </c>
      <c r="AT2301" t="n">
        <v>102851</v>
      </c>
    </row>
    <row r="2302">
      <c r="A2302" t="inlineStr">
        <is>
          <t>Total-c</t>
        </is>
      </c>
      <c r="F2302">
        <f>SUM(F2293:F2300)</f>
        <v/>
      </c>
      <c r="G2302">
        <f>SUM(G2293:G2300)</f>
        <v/>
      </c>
      <c r="H2302">
        <f>SUM(H2293:H2300)</f>
        <v/>
      </c>
      <c r="I2302">
        <f>SUM(I2293:I2300)</f>
        <v/>
      </c>
      <c r="K2302">
        <f>SUM(K2293:K2300)</f>
        <v/>
      </c>
      <c r="L2302">
        <f>SUM(L2293:L2300)</f>
        <v/>
      </c>
      <c r="M2302">
        <f>SUM(M2293:M2300)</f>
        <v/>
      </c>
      <c r="N2302">
        <f>SUM(N2293:N2300)</f>
        <v/>
      </c>
      <c r="P2302">
        <f>SUM(P2293:P2300)</f>
        <v/>
      </c>
      <c r="Q2302">
        <f>SUM(Q2293:Q2300)</f>
        <v/>
      </c>
      <c r="R2302">
        <f>SUM(R2293:R2300)</f>
        <v/>
      </c>
      <c r="S2302">
        <f>SUM(S2293:S2300)</f>
        <v/>
      </c>
      <c r="U2302">
        <f>SUM(U2293:U2300)</f>
        <v/>
      </c>
      <c r="V2302">
        <f>SUM(V2293:V2300)</f>
        <v/>
      </c>
      <c r="W2302">
        <f>SUM(W2293:W2300)</f>
        <v/>
      </c>
      <c r="X2302">
        <f>SUM(X2293:X2300)</f>
        <v/>
      </c>
      <c r="Z2302">
        <f>SUM(Z2293:Z2300)</f>
        <v/>
      </c>
      <c r="AA2302">
        <f>SUM(AA2293:AA2300)</f>
        <v/>
      </c>
      <c r="AB2302">
        <f>SUM(AB2293:AB2300)</f>
        <v/>
      </c>
      <c r="AC2302">
        <f>SUM(AC2293:AC2300)</f>
        <v/>
      </c>
      <c r="AE2302">
        <f>SUM(AE2293:AE2300)</f>
        <v/>
      </c>
      <c r="AF2302">
        <f>SUM(AF2293:AF2300)</f>
        <v/>
      </c>
      <c r="AG2302">
        <f>SUM(AG2293:AG2300)</f>
        <v/>
      </c>
      <c r="AH2302">
        <f>SUM(AH2293:AH2300)</f>
        <v/>
      </c>
      <c r="AJ2302">
        <f>SUM(AJ2293:AJ2300)</f>
        <v/>
      </c>
      <c r="AK2302">
        <f>SUM(AK2293:AK2300)</f>
        <v/>
      </c>
      <c r="AL2302">
        <f>SUM(AL2293:AL2300)</f>
        <v/>
      </c>
      <c r="AM2302">
        <f>SUM(AM2293:AM2300)</f>
        <v/>
      </c>
      <c r="AO2302">
        <f>SUM(AO2293:AO2300)</f>
        <v/>
      </c>
      <c r="AP2302">
        <f>SUM(AP2293:AP2300)</f>
        <v/>
      </c>
      <c r="AQ2302">
        <f>SUM(AQ2293:AQ2300)</f>
        <v/>
      </c>
      <c r="AR2302">
        <f>SUM(AR2293:AR2300)</f>
        <v/>
      </c>
      <c r="AT2302">
        <f>SUM(AT2293:AT2300)</f>
        <v/>
      </c>
    </row>
    <row r="2303">
      <c r="A2303" t="inlineStr">
        <is>
          <t>Sum check</t>
        </is>
      </c>
      <c r="F2303">
        <f>F2301-F2302</f>
        <v/>
      </c>
      <c r="G2303">
        <f>G2301-G2302</f>
        <v/>
      </c>
      <c r="H2303">
        <f>H2301-H2302</f>
        <v/>
      </c>
      <c r="I2303">
        <f>I2301-I2302</f>
        <v/>
      </c>
      <c r="K2303">
        <f>K2301-K2302</f>
        <v/>
      </c>
      <c r="L2303">
        <f>L2301-L2302</f>
        <v/>
      </c>
      <c r="M2303">
        <f>M2301-M2302</f>
        <v/>
      </c>
      <c r="N2303">
        <f>N2301-N2302</f>
        <v/>
      </c>
      <c r="P2303">
        <f>P2301-P2302</f>
        <v/>
      </c>
      <c r="Q2303">
        <f>Q2301-Q2302</f>
        <v/>
      </c>
      <c r="R2303">
        <f>R2301-R2302</f>
        <v/>
      </c>
      <c r="S2303">
        <f>S2301-S2302</f>
        <v/>
      </c>
      <c r="U2303">
        <f>U2301-U2302</f>
        <v/>
      </c>
      <c r="V2303">
        <f>V2301-V2302</f>
        <v/>
      </c>
      <c r="W2303">
        <f>W2301-W2302</f>
        <v/>
      </c>
      <c r="X2303">
        <f>X2301-X2302</f>
        <v/>
      </c>
      <c r="Z2303">
        <f>Z2301-Z2302</f>
        <v/>
      </c>
      <c r="AA2303">
        <f>AA2301-AA2302</f>
        <v/>
      </c>
      <c r="AB2303">
        <f>AB2301-AB2302</f>
        <v/>
      </c>
      <c r="AC2303">
        <f>AC2301-AC2302</f>
        <v/>
      </c>
      <c r="AE2303">
        <f>AE2301-AE2302</f>
        <v/>
      </c>
      <c r="AF2303">
        <f>AF2301-AF2302</f>
        <v/>
      </c>
      <c r="AG2303">
        <f>AG2301-AG2302</f>
        <v/>
      </c>
      <c r="AH2303">
        <f>AH2301-AH2302</f>
        <v/>
      </c>
      <c r="AJ2303">
        <f>AJ2301-AJ2302</f>
        <v/>
      </c>
      <c r="AK2303">
        <f>AK2301-AK2302</f>
        <v/>
      </c>
      <c r="AL2303">
        <f>AL2301-AL2302</f>
        <v/>
      </c>
      <c r="AM2303">
        <f>AM2301-AM2302</f>
        <v/>
      </c>
      <c r="AO2303">
        <f>AO2301-AO2302</f>
        <v/>
      </c>
      <c r="AP2303">
        <f>AP2301-AP2302</f>
        <v/>
      </c>
      <c r="AQ2303">
        <f>AQ2301-AQ2302</f>
        <v/>
      </c>
      <c r="AR2303">
        <f>AR2301-AR2302</f>
        <v/>
      </c>
      <c r="AT2303">
        <f>AT2301-AT2302</f>
        <v/>
      </c>
    </row>
    <row r="2304">
      <c r="A2304" t="inlineStr">
        <is>
          <t>Link check</t>
        </is>
      </c>
      <c r="F2304">
        <f>F2301-F1348</f>
        <v/>
      </c>
      <c r="G2304">
        <f>G2301-G1348</f>
        <v/>
      </c>
      <c r="H2304">
        <f>H2301-H1348</f>
        <v/>
      </c>
      <c r="I2304">
        <f>I2301-I1348</f>
        <v/>
      </c>
      <c r="K2304">
        <f>K2301-K1348</f>
        <v/>
      </c>
      <c r="L2304">
        <f>L2301-L1348</f>
        <v/>
      </c>
      <c r="M2304">
        <f>M2301-M1348</f>
        <v/>
      </c>
      <c r="N2304">
        <f>N2301-N1348</f>
        <v/>
      </c>
      <c r="P2304">
        <f>P2301-P1348</f>
        <v/>
      </c>
      <c r="Q2304">
        <f>Q2301-Q1348</f>
        <v/>
      </c>
      <c r="R2304">
        <f>R2301-R1348</f>
        <v/>
      </c>
      <c r="S2304">
        <f>S2301-S1348</f>
        <v/>
      </c>
      <c r="U2304">
        <f>U2301-U1348</f>
        <v/>
      </c>
      <c r="V2304">
        <f>V2301-V1348</f>
        <v/>
      </c>
      <c r="W2304">
        <f>W2301-W1348</f>
        <v/>
      </c>
      <c r="X2304">
        <f>X2301-X1348</f>
        <v/>
      </c>
      <c r="Z2304">
        <f>Z2301-Z1348</f>
        <v/>
      </c>
      <c r="AA2304">
        <f>AA2301-AA1348</f>
        <v/>
      </c>
      <c r="AB2304">
        <f>AB2301-AB1348</f>
        <v/>
      </c>
      <c r="AC2304">
        <f>AC2301-AC1348</f>
        <v/>
      </c>
      <c r="AE2304">
        <f>AE2301-AE1348</f>
        <v/>
      </c>
      <c r="AF2304">
        <f>AF2301-AF1348</f>
        <v/>
      </c>
      <c r="AG2304">
        <f>AG2301-AG1348</f>
        <v/>
      </c>
      <c r="AH2304">
        <f>AH2301-AH1348</f>
        <v/>
      </c>
      <c r="AJ2304">
        <f>AJ2301-AJ1348</f>
        <v/>
      </c>
      <c r="AK2304">
        <f>AK2301-AK1348</f>
        <v/>
      </c>
      <c r="AL2304">
        <f>AL2301-AL1348</f>
        <v/>
      </c>
      <c r="AM2304">
        <f>AM2301-AM1348</f>
        <v/>
      </c>
      <c r="AO2304">
        <f>AO2301-AO1348</f>
        <v/>
      </c>
      <c r="AP2304">
        <f>AP2301-AP1348</f>
        <v/>
      </c>
      <c r="AQ2304">
        <f>AQ2301-AQ1348</f>
        <v/>
      </c>
      <c r="AR2304">
        <f>AR2301-AR1348</f>
        <v/>
      </c>
      <c r="AT2304">
        <f>AT2301-AT1348</f>
        <v/>
      </c>
    </row>
    <row r="2306">
      <c r="A2306" t="inlineStr">
        <is>
          <t>Variances</t>
        </is>
      </c>
    </row>
    <row r="2307">
      <c r="A2307" t="inlineStr">
        <is>
          <t>Revenues</t>
        </is>
      </c>
    </row>
    <row r="2308">
      <c r="A2308" t="inlineStr">
        <is>
          <t>Fee related earnings</t>
        </is>
      </c>
      <c r="C2308" t="inlineStr">
        <is>
          <t>Million</t>
        </is>
      </c>
      <c r="D2308" t="inlineStr">
        <is>
          <t>QQQQ</t>
        </is>
      </c>
      <c r="E2308" t="inlineStr">
        <is>
          <t>Yes</t>
        </is>
      </c>
      <c r="K2308" t="n">
        <v>288</v>
      </c>
      <c r="L2308" t="n">
        <v>292</v>
      </c>
      <c r="M2308" t="n">
        <v>283</v>
      </c>
      <c r="O2308" t="n">
        <v>1142</v>
      </c>
      <c r="P2308" t="n">
        <v>285</v>
      </c>
      <c r="Q2308" t="n">
        <v>353</v>
      </c>
      <c r="R2308" t="n">
        <v>302</v>
      </c>
      <c r="T2308" t="n">
        <v>1368</v>
      </c>
      <c r="U2308" t="n">
        <v>475</v>
      </c>
      <c r="V2308" t="n">
        <v>377</v>
      </c>
      <c r="W2308" t="n">
        <v>463</v>
      </c>
      <c r="Y2308" t="n">
        <v>1693</v>
      </c>
      <c r="Z2308" t="n">
        <v>400</v>
      </c>
      <c r="AA2308" t="n">
        <v>420</v>
      </c>
      <c r="AB2308" t="n">
        <v>468</v>
      </c>
      <c r="AD2308" t="n">
        <v>2014</v>
      </c>
      <c r="AE2308" t="n">
        <v>674</v>
      </c>
      <c r="AF2308" t="n">
        <v>667</v>
      </c>
      <c r="AG2308" t="n">
        <v>728</v>
      </c>
      <c r="AI2308" t="n">
        <v>2840</v>
      </c>
      <c r="AJ2308" t="n">
        <v>801</v>
      </c>
      <c r="AK2308" t="n">
        <v>890</v>
      </c>
      <c r="AL2308" t="n">
        <v>857</v>
      </c>
      <c r="AN2308" t="n">
        <v>3523</v>
      </c>
      <c r="AO2308" t="n">
        <v>965</v>
      </c>
      <c r="AP2308" t="n">
        <v>993</v>
      </c>
      <c r="AQ2308" t="n">
        <v>1021</v>
      </c>
      <c r="AS2308" t="n">
        <v>4048</v>
      </c>
    </row>
    <row r="2309">
      <c r="A2309" t="inlineStr">
        <is>
          <t>Realized carried interest, net</t>
        </is>
      </c>
      <c r="C2309" t="inlineStr">
        <is>
          <t>Million</t>
        </is>
      </c>
      <c r="D2309" t="inlineStr">
        <is>
          <t>QQQQ</t>
        </is>
      </c>
      <c r="E2309" t="inlineStr">
        <is>
          <t>Yes</t>
        </is>
      </c>
      <c r="K2309" t="n">
        <v>0</v>
      </c>
      <c r="L2309" t="n">
        <v>0</v>
      </c>
      <c r="M2309" t="n">
        <v>0</v>
      </c>
      <c r="O2309" t="n">
        <v>178</v>
      </c>
      <c r="P2309" t="n">
        <v>5</v>
      </c>
      <c r="Q2309" t="n">
        <v>0</v>
      </c>
      <c r="R2309" t="n">
        <v>25</v>
      </c>
      <c r="T2309" t="n">
        <v>99</v>
      </c>
      <c r="U2309" t="n">
        <v>24</v>
      </c>
      <c r="V2309" t="n">
        <v>3</v>
      </c>
      <c r="W2309" t="n">
        <v>0</v>
      </c>
      <c r="Y2309" t="n">
        <v>254</v>
      </c>
      <c r="Z2309" t="n">
        <v>119</v>
      </c>
      <c r="AA2309" t="n">
        <v>190</v>
      </c>
      <c r="AB2309" t="n">
        <v>59</v>
      </c>
      <c r="AD2309" t="n">
        <v>600</v>
      </c>
      <c r="AE2309" t="n">
        <v>132</v>
      </c>
      <c r="AF2309" t="n">
        <v>76</v>
      </c>
      <c r="AG2309" t="n">
        <v>42</v>
      </c>
      <c r="AI2309" t="n">
        <v>684</v>
      </c>
      <c r="AJ2309" t="n">
        <v>681</v>
      </c>
      <c r="AK2309" t="n">
        <v>335</v>
      </c>
      <c r="AL2309" t="n">
        <v>304</v>
      </c>
      <c r="AN2309" t="n">
        <v>1713</v>
      </c>
      <c r="AO2309" t="n">
        <v>303</v>
      </c>
      <c r="AP2309" t="n">
        <v>99</v>
      </c>
      <c r="AQ2309" t="n">
        <v>131</v>
      </c>
      <c r="AS2309" t="n">
        <v>894</v>
      </c>
    </row>
    <row r="2310">
      <c r="A2310" t="inlineStr">
        <is>
          <t>Asset management</t>
        </is>
      </c>
      <c r="C2310" t="inlineStr">
        <is>
          <t>Million</t>
        </is>
      </c>
      <c r="D2310" t="inlineStr">
        <is>
          <t>QQQQ</t>
        </is>
      </c>
      <c r="E2310" t="inlineStr">
        <is>
          <t>Yes</t>
        </is>
      </c>
      <c r="K2310" t="n">
        <v>288</v>
      </c>
      <c r="L2310" t="n">
        <v>292</v>
      </c>
      <c r="M2310" t="n">
        <v>283</v>
      </c>
      <c r="O2310" t="n">
        <v>1320</v>
      </c>
      <c r="P2310" t="n">
        <v>290</v>
      </c>
      <c r="Q2310" t="n">
        <v>353</v>
      </c>
      <c r="R2310" t="n">
        <v>327</v>
      </c>
      <c r="T2310" t="n">
        <v>1467</v>
      </c>
      <c r="U2310" t="n">
        <v>499</v>
      </c>
      <c r="V2310" t="n">
        <v>380</v>
      </c>
      <c r="W2310" t="n">
        <v>463</v>
      </c>
      <c r="Y2310" t="n">
        <v>1947</v>
      </c>
      <c r="Z2310" t="n">
        <v>519</v>
      </c>
      <c r="AA2310" t="n">
        <v>610</v>
      </c>
      <c r="AB2310" t="n">
        <v>527</v>
      </c>
      <c r="AD2310" t="n">
        <v>2614</v>
      </c>
      <c r="AE2310" t="n">
        <v>806</v>
      </c>
      <c r="AF2310" t="n">
        <v>743</v>
      </c>
      <c r="AG2310" t="n">
        <v>770</v>
      </c>
      <c r="AI2310" t="n">
        <v>3524</v>
      </c>
      <c r="AJ2310" t="n">
        <v>1482</v>
      </c>
      <c r="AK2310" t="n">
        <v>1225</v>
      </c>
      <c r="AL2310" t="n">
        <v>1161</v>
      </c>
      <c r="AN2310" t="n">
        <v>5236</v>
      </c>
      <c r="AO2310" t="n">
        <v>1268</v>
      </c>
      <c r="AP2310" t="n">
        <v>1092</v>
      </c>
      <c r="AQ2310" t="n">
        <v>1152</v>
      </c>
      <c r="AS2310" t="n">
        <v>4942</v>
      </c>
    </row>
    <row r="2311">
      <c r="A2311" t="inlineStr">
        <is>
          <t>Asset management-c</t>
        </is>
      </c>
      <c r="K2311">
        <f>SUM(K2308:K2309)</f>
        <v/>
      </c>
      <c r="L2311">
        <f>SUM(L2308:L2309)</f>
        <v/>
      </c>
      <c r="M2311">
        <f>SUM(M2308:M2309)</f>
        <v/>
      </c>
      <c r="O2311">
        <f>SUM(O2308:O2309)</f>
        <v/>
      </c>
      <c r="P2311">
        <f>SUM(P2308:P2309)</f>
        <v/>
      </c>
      <c r="Q2311">
        <f>SUM(Q2308:Q2309)</f>
        <v/>
      </c>
      <c r="R2311">
        <f>SUM(R2308:R2309)</f>
        <v/>
      </c>
      <c r="T2311">
        <f>SUM(T2308:T2309)</f>
        <v/>
      </c>
      <c r="U2311">
        <f>SUM(U2308:U2309)</f>
        <v/>
      </c>
      <c r="V2311">
        <f>SUM(V2308:V2309)</f>
        <v/>
      </c>
      <c r="W2311">
        <f>SUM(W2308:W2309)</f>
        <v/>
      </c>
      <c r="Y2311">
        <f>SUM(Y2308:Y2309)</f>
        <v/>
      </c>
      <c r="Z2311">
        <f>SUM(Z2308:Z2309)</f>
        <v/>
      </c>
      <c r="AA2311">
        <f>SUM(AA2308:AA2309)</f>
        <v/>
      </c>
      <c r="AB2311">
        <f>SUM(AB2308:AB2309)</f>
        <v/>
      </c>
      <c r="AD2311">
        <f>SUM(AD2308:AD2309)</f>
        <v/>
      </c>
      <c r="AE2311">
        <f>SUM(AE2308:AE2309)</f>
        <v/>
      </c>
      <c r="AF2311">
        <f>SUM(AF2308:AF2309)</f>
        <v/>
      </c>
      <c r="AG2311">
        <f>SUM(AG2308:AG2309)</f>
        <v/>
      </c>
      <c r="AI2311">
        <f>SUM(AI2308:AI2309)</f>
        <v/>
      </c>
      <c r="AJ2311">
        <f>SUM(AJ2308:AJ2309)</f>
        <v/>
      </c>
      <c r="AK2311">
        <f>SUM(AK2308:AK2309)</f>
        <v/>
      </c>
      <c r="AL2311">
        <f>SUM(AL2308:AL2309)</f>
        <v/>
      </c>
      <c r="AN2311">
        <f>SUM(AN2308:AN2309)</f>
        <v/>
      </c>
      <c r="AO2311">
        <f>SUM(AO2308:AO2309)</f>
        <v/>
      </c>
      <c r="AP2311">
        <f>SUM(AP2308:AP2309)</f>
        <v/>
      </c>
      <c r="AQ2311">
        <f>SUM(AQ2308:AQ2309)</f>
        <v/>
      </c>
      <c r="AS2311">
        <f>SUM(AS2308:AS2309)</f>
        <v/>
      </c>
    </row>
    <row r="2312">
      <c r="A2312" t="inlineStr">
        <is>
          <t>Sum check</t>
        </is>
      </c>
      <c r="K2312">
        <f>K2310-K2311</f>
        <v/>
      </c>
      <c r="L2312">
        <f>L2310-L2311</f>
        <v/>
      </c>
      <c r="M2312">
        <f>M2310-M2311</f>
        <v/>
      </c>
      <c r="O2312">
        <f>O2310-O2311</f>
        <v/>
      </c>
      <c r="P2312">
        <f>P2310-P2311</f>
        <v/>
      </c>
      <c r="Q2312">
        <f>Q2310-Q2311</f>
        <v/>
      </c>
      <c r="R2312">
        <f>R2310-R2311</f>
        <v/>
      </c>
      <c r="T2312">
        <f>T2310-T2311</f>
        <v/>
      </c>
      <c r="U2312">
        <f>U2310-U2311</f>
        <v/>
      </c>
      <c r="V2312">
        <f>V2310-V2311</f>
        <v/>
      </c>
      <c r="W2312">
        <f>W2310-W2311</f>
        <v/>
      </c>
      <c r="Y2312">
        <f>Y2310-Y2311</f>
        <v/>
      </c>
      <c r="Z2312">
        <f>Z2310-Z2311</f>
        <v/>
      </c>
      <c r="AA2312">
        <f>AA2310-AA2311</f>
        <v/>
      </c>
      <c r="AB2312">
        <f>AB2310-AB2311</f>
        <v/>
      </c>
      <c r="AD2312">
        <f>AD2310-AD2311</f>
        <v/>
      </c>
      <c r="AE2312">
        <f>AE2310-AE2311</f>
        <v/>
      </c>
      <c r="AF2312">
        <f>AF2310-AF2311</f>
        <v/>
      </c>
      <c r="AG2312">
        <f>AG2310-AG2311</f>
        <v/>
      </c>
      <c r="AI2312">
        <f>AI2310-AI2311</f>
        <v/>
      </c>
      <c r="AJ2312">
        <f>AJ2310-AJ2311</f>
        <v/>
      </c>
      <c r="AK2312">
        <f>AK2310-AK2311</f>
        <v/>
      </c>
      <c r="AL2312">
        <f>AL2310-AL2311</f>
        <v/>
      </c>
      <c r="AN2312">
        <f>AN2310-AN2311</f>
        <v/>
      </c>
      <c r="AO2312">
        <f>AO2310-AO2311</f>
        <v/>
      </c>
      <c r="AP2312">
        <f>AP2310-AP2311</f>
        <v/>
      </c>
      <c r="AQ2312">
        <f>AQ2310-AQ2311</f>
        <v/>
      </c>
      <c r="AS2312">
        <f>AS2310-AS2311</f>
        <v/>
      </c>
    </row>
    <row r="2313">
      <c r="A2313" t="inlineStr">
        <is>
          <t>Link check</t>
        </is>
      </c>
      <c r="K2313">
        <f>K2310-K184</f>
        <v/>
      </c>
      <c r="L2313">
        <f>L2310-L184</f>
        <v/>
      </c>
      <c r="M2313">
        <f>M2310-M184</f>
        <v/>
      </c>
      <c r="O2313">
        <f>O2310-O184</f>
        <v/>
      </c>
      <c r="P2313">
        <f>P2310-P184</f>
        <v/>
      </c>
      <c r="Q2313">
        <f>Q2310-Q184</f>
        <v/>
      </c>
      <c r="R2313">
        <f>R2310-R184</f>
        <v/>
      </c>
      <c r="T2313">
        <f>T2310-T184</f>
        <v/>
      </c>
      <c r="U2313">
        <f>U2310-U184</f>
        <v/>
      </c>
      <c r="V2313">
        <f>V2310-V184</f>
        <v/>
      </c>
      <c r="W2313">
        <f>W2310-W184</f>
        <v/>
      </c>
      <c r="Y2313">
        <f>Y2310-Y184</f>
        <v/>
      </c>
      <c r="Z2313">
        <f>Z2310-Z184</f>
        <v/>
      </c>
      <c r="AA2313">
        <f>AA2310-AA184</f>
        <v/>
      </c>
      <c r="AB2313">
        <f>AB2310-AB184</f>
        <v/>
      </c>
      <c r="AD2313">
        <f>AD2310-AD184</f>
        <v/>
      </c>
      <c r="AE2313">
        <f>AE2310-AE184</f>
        <v/>
      </c>
      <c r="AF2313">
        <f>AF2310-AF184</f>
        <v/>
      </c>
      <c r="AG2313">
        <f>AG2310-AG184</f>
        <v/>
      </c>
      <c r="AI2313">
        <f>AI2310-AI184</f>
        <v/>
      </c>
      <c r="AJ2313">
        <f>AJ2310-AJ184</f>
        <v/>
      </c>
      <c r="AK2313">
        <f>AK2310-AK184</f>
        <v/>
      </c>
      <c r="AL2313">
        <f>AL2310-AL184</f>
        <v/>
      </c>
      <c r="AN2313">
        <f>AN2310-AN184</f>
        <v/>
      </c>
      <c r="AO2313">
        <f>AO2310-AO184</f>
        <v/>
      </c>
      <c r="AP2313">
        <f>AP2310-AP184</f>
        <v/>
      </c>
      <c r="AQ2313">
        <f>AQ2310-AQ184</f>
        <v/>
      </c>
      <c r="AS2313">
        <f>AS2310-AS184</f>
        <v/>
      </c>
    </row>
    <row r="2315">
      <c r="A2315" t="inlineStr">
        <is>
          <t>FFO</t>
        </is>
      </c>
    </row>
    <row r="2316">
      <c r="A2316" t="inlineStr">
        <is>
          <t>Fee related earnings</t>
        </is>
      </c>
      <c r="C2316" t="inlineStr">
        <is>
          <t>Million</t>
        </is>
      </c>
      <c r="D2316" t="inlineStr">
        <is>
          <t>QQQQ</t>
        </is>
      </c>
      <c r="E2316" t="inlineStr">
        <is>
          <t>Yes</t>
        </is>
      </c>
      <c r="F2316" t="n">
        <v>108</v>
      </c>
      <c r="G2316" t="n">
        <v>127</v>
      </c>
      <c r="H2316" t="n">
        <v>126</v>
      </c>
      <c r="J2316" t="n">
        <v>519</v>
      </c>
      <c r="K2316" t="n">
        <v>185</v>
      </c>
      <c r="L2316" t="n">
        <v>191</v>
      </c>
      <c r="M2316" t="n">
        <v>173</v>
      </c>
      <c r="O2316" t="n">
        <v>712</v>
      </c>
      <c r="P2316" t="n">
        <v>163</v>
      </c>
      <c r="Q2316" t="n">
        <v>231</v>
      </c>
      <c r="R2316" t="n">
        <v>186</v>
      </c>
      <c r="T2316" t="n">
        <v>896</v>
      </c>
      <c r="U2316" t="n">
        <v>343</v>
      </c>
      <c r="V2316" t="n">
        <v>239</v>
      </c>
      <c r="W2316" t="n">
        <v>320</v>
      </c>
      <c r="Y2316" t="n">
        <v>1129</v>
      </c>
      <c r="Z2316" t="n">
        <v>238</v>
      </c>
      <c r="AA2316" t="n">
        <v>263</v>
      </c>
      <c r="AB2316" t="n">
        <v>306</v>
      </c>
      <c r="AD2316" t="n">
        <v>1201</v>
      </c>
      <c r="AE2316" t="n">
        <v>321</v>
      </c>
      <c r="AF2316" t="n">
        <v>324</v>
      </c>
      <c r="AG2316" t="n">
        <v>372</v>
      </c>
      <c r="AI2316" t="n">
        <v>1428</v>
      </c>
      <c r="AJ2316" t="n">
        <v>413</v>
      </c>
      <c r="AK2316" t="n">
        <v>483</v>
      </c>
      <c r="AL2316" t="n">
        <v>451</v>
      </c>
      <c r="AN2316" t="n">
        <v>1899</v>
      </c>
      <c r="AO2316" t="n">
        <v>501</v>
      </c>
      <c r="AP2316" t="n">
        <v>525</v>
      </c>
      <c r="AQ2316" t="n">
        <v>531</v>
      </c>
      <c r="AS2316" t="n">
        <v>1963</v>
      </c>
    </row>
    <row r="2317">
      <c r="A2317" t="inlineStr">
        <is>
          <t>Realized carried interest, net</t>
        </is>
      </c>
      <c r="C2317" t="inlineStr">
        <is>
          <t>Million</t>
        </is>
      </c>
      <c r="D2317" t="inlineStr">
        <is>
          <t>QQQQ</t>
        </is>
      </c>
      <c r="E2317" t="inlineStr">
        <is>
          <t>Yes</t>
        </is>
      </c>
      <c r="F2317" t="n">
        <v>2</v>
      </c>
      <c r="G2317" t="n">
        <v>15</v>
      </c>
      <c r="H2317" t="n">
        <v>15</v>
      </c>
      <c r="J2317" t="n">
        <v>32</v>
      </c>
      <c r="K2317" t="n">
        <v>0</v>
      </c>
      <c r="L2317" t="n">
        <v>0</v>
      </c>
      <c r="M2317" t="n">
        <v>0</v>
      </c>
      <c r="O2317" t="n">
        <v>149</v>
      </c>
      <c r="P2317" t="n">
        <v>3</v>
      </c>
      <c r="Q2317" t="n">
        <v>0</v>
      </c>
      <c r="R2317" t="n">
        <v>25</v>
      </c>
      <c r="T2317" t="n">
        <v>74</v>
      </c>
      <c r="U2317" t="n">
        <v>20</v>
      </c>
      <c r="V2317" t="n">
        <v>2</v>
      </c>
      <c r="W2317" t="n">
        <v>0</v>
      </c>
      <c r="Y2317" t="n">
        <v>188</v>
      </c>
      <c r="Z2317" t="n">
        <v>85</v>
      </c>
      <c r="AA2317" t="n">
        <v>137</v>
      </c>
      <c r="AB2317" t="n">
        <v>39</v>
      </c>
      <c r="AD2317" t="n">
        <v>396</v>
      </c>
      <c r="AE2317" t="n">
        <v>59</v>
      </c>
      <c r="AF2317" t="n">
        <v>31</v>
      </c>
      <c r="AG2317" t="n">
        <v>27</v>
      </c>
      <c r="AI2317" t="n">
        <v>348</v>
      </c>
      <c r="AJ2317" t="n">
        <v>223</v>
      </c>
      <c r="AK2317" t="n">
        <v>205</v>
      </c>
      <c r="AL2317" t="n">
        <v>146</v>
      </c>
      <c r="AN2317" t="n">
        <v>715</v>
      </c>
      <c r="AO2317" t="n">
        <v>128</v>
      </c>
      <c r="AP2317" t="n">
        <v>48</v>
      </c>
      <c r="AQ2317" t="n">
        <v>99</v>
      </c>
      <c r="AS2317" t="n">
        <v>555</v>
      </c>
    </row>
    <row r="2318">
      <c r="A2318" t="inlineStr">
        <is>
          <t>Realized disposition gains</t>
        </is>
      </c>
      <c r="C2318" t="inlineStr">
        <is>
          <t>Million</t>
        </is>
      </c>
      <c r="D2318" t="inlineStr">
        <is>
          <t>QQQQ</t>
        </is>
      </c>
      <c r="E2318" t="inlineStr">
        <is>
          <t>Yes</t>
        </is>
      </c>
      <c r="M2318" t="n">
        <v>5</v>
      </c>
      <c r="O2318" t="n">
        <v>5</v>
      </c>
    </row>
    <row r="2319">
      <c r="A2319" t="inlineStr">
        <is>
          <t>Asset management</t>
        </is>
      </c>
      <c r="C2319" t="inlineStr">
        <is>
          <t>Million</t>
        </is>
      </c>
      <c r="D2319" t="inlineStr">
        <is>
          <t>QQQQ</t>
        </is>
      </c>
      <c r="E2319" t="inlineStr">
        <is>
          <t>Yes</t>
        </is>
      </c>
      <c r="F2319" t="n">
        <v>110</v>
      </c>
      <c r="G2319" t="n">
        <v>142</v>
      </c>
      <c r="H2319" t="n">
        <v>141</v>
      </c>
      <c r="J2319" t="n">
        <v>551</v>
      </c>
      <c r="K2319" t="n">
        <v>185</v>
      </c>
      <c r="L2319" t="n">
        <v>191</v>
      </c>
      <c r="M2319" t="n">
        <v>178</v>
      </c>
      <c r="O2319" t="n">
        <v>866</v>
      </c>
      <c r="P2319" t="n">
        <v>166</v>
      </c>
      <c r="Q2319" t="n">
        <v>231</v>
      </c>
      <c r="R2319" t="n">
        <v>211</v>
      </c>
      <c r="T2319" t="n">
        <v>970</v>
      </c>
      <c r="U2319" t="n">
        <v>363</v>
      </c>
      <c r="V2319" t="n">
        <v>241</v>
      </c>
      <c r="W2319" t="n">
        <v>320</v>
      </c>
      <c r="Y2319" t="n">
        <v>1317</v>
      </c>
      <c r="Z2319" t="n">
        <v>323</v>
      </c>
      <c r="AA2319" t="n">
        <v>400</v>
      </c>
      <c r="AB2319" t="n">
        <v>345</v>
      </c>
      <c r="AD2319" t="n">
        <v>1597</v>
      </c>
      <c r="AE2319" t="n">
        <v>380</v>
      </c>
      <c r="AF2319" t="n">
        <v>355</v>
      </c>
      <c r="AG2319" t="n">
        <v>399</v>
      </c>
      <c r="AI2319" t="n">
        <v>1776</v>
      </c>
      <c r="AJ2319" t="n">
        <v>636</v>
      </c>
      <c r="AK2319" t="n">
        <v>688</v>
      </c>
      <c r="AL2319" t="n">
        <v>597</v>
      </c>
      <c r="AN2319" t="n">
        <v>2614</v>
      </c>
      <c r="AO2319" t="n">
        <v>629</v>
      </c>
      <c r="AP2319" t="n">
        <v>573</v>
      </c>
      <c r="AQ2319" t="n">
        <v>630</v>
      </c>
      <c r="AS2319" t="n">
        <v>2518</v>
      </c>
    </row>
    <row r="2320">
      <c r="A2320" t="inlineStr">
        <is>
          <t>Asset management-c</t>
        </is>
      </c>
      <c r="F2320">
        <f>SUM(F2316:F2318)</f>
        <v/>
      </c>
      <c r="G2320">
        <f>SUM(G2316:G2318)</f>
        <v/>
      </c>
      <c r="H2320">
        <f>SUM(H2316:H2318)</f>
        <v/>
      </c>
      <c r="J2320">
        <f>SUM(J2316:J2318)</f>
        <v/>
      </c>
      <c r="K2320">
        <f>SUM(K2316:K2318)</f>
        <v/>
      </c>
      <c r="L2320">
        <f>SUM(L2316:L2318)</f>
        <v/>
      </c>
      <c r="M2320">
        <f>SUM(M2316:M2318)</f>
        <v/>
      </c>
      <c r="O2320">
        <f>SUM(O2316:O2318)</f>
        <v/>
      </c>
      <c r="P2320">
        <f>SUM(P2316:P2318)</f>
        <v/>
      </c>
      <c r="Q2320">
        <f>SUM(Q2316:Q2318)</f>
        <v/>
      </c>
      <c r="R2320">
        <f>SUM(R2316:R2318)</f>
        <v/>
      </c>
      <c r="T2320">
        <f>SUM(T2316:T2318)</f>
        <v/>
      </c>
      <c r="U2320">
        <f>SUM(U2316:U2318)</f>
        <v/>
      </c>
      <c r="V2320">
        <f>SUM(V2316:V2318)</f>
        <v/>
      </c>
      <c r="W2320">
        <f>SUM(W2316:W2318)</f>
        <v/>
      </c>
      <c r="Y2320">
        <f>SUM(Y2316:Y2318)</f>
        <v/>
      </c>
      <c r="Z2320">
        <f>SUM(Z2316:Z2318)</f>
        <v/>
      </c>
      <c r="AA2320">
        <f>SUM(AA2316:AA2318)</f>
        <v/>
      </c>
      <c r="AB2320">
        <f>SUM(AB2316:AB2318)</f>
        <v/>
      </c>
      <c r="AD2320">
        <f>SUM(AD2316:AD2318)</f>
        <v/>
      </c>
      <c r="AE2320">
        <f>SUM(AE2316:AE2318)</f>
        <v/>
      </c>
      <c r="AF2320">
        <f>SUM(AF2316:AF2318)</f>
        <v/>
      </c>
      <c r="AG2320">
        <f>SUM(AG2316:AG2318)</f>
        <v/>
      </c>
      <c r="AI2320">
        <f>SUM(AI2316:AI2318)</f>
        <v/>
      </c>
      <c r="AJ2320">
        <f>SUM(AJ2316:AJ2318)</f>
        <v/>
      </c>
      <c r="AK2320">
        <f>SUM(AK2316:AK2318)</f>
        <v/>
      </c>
      <c r="AL2320">
        <f>SUM(AL2316:AL2318)</f>
        <v/>
      </c>
      <c r="AN2320">
        <f>SUM(AN2316:AN2318)</f>
        <v/>
      </c>
      <c r="AO2320">
        <f>SUM(AO2316:AO2318)</f>
        <v/>
      </c>
      <c r="AP2320">
        <f>SUM(AP2316:AP2318)</f>
        <v/>
      </c>
      <c r="AQ2320">
        <f>SUM(AQ2316:AQ2318)</f>
        <v/>
      </c>
      <c r="AS2320">
        <f>SUM(AS2316:AS2318)</f>
        <v/>
      </c>
    </row>
    <row r="2321">
      <c r="A2321" t="inlineStr">
        <is>
          <t>Sum check</t>
        </is>
      </c>
      <c r="F2321">
        <f>F2319-F2320</f>
        <v/>
      </c>
      <c r="G2321">
        <f>G2319-G2320</f>
        <v/>
      </c>
      <c r="H2321">
        <f>H2319-H2320</f>
        <v/>
      </c>
      <c r="J2321">
        <f>J2319-J2320</f>
        <v/>
      </c>
      <c r="K2321">
        <f>K2319-K2320</f>
        <v/>
      </c>
      <c r="L2321">
        <f>L2319-L2320</f>
        <v/>
      </c>
      <c r="M2321">
        <f>M2319-M2320</f>
        <v/>
      </c>
      <c r="O2321">
        <f>O2319-O2320</f>
        <v/>
      </c>
      <c r="P2321">
        <f>P2319-P2320</f>
        <v/>
      </c>
      <c r="Q2321">
        <f>Q2319-Q2320</f>
        <v/>
      </c>
      <c r="R2321">
        <f>R2319-R2320</f>
        <v/>
      </c>
      <c r="T2321">
        <f>T2319-T2320</f>
        <v/>
      </c>
      <c r="U2321">
        <f>U2319-U2320</f>
        <v/>
      </c>
      <c r="V2321">
        <f>V2319-V2320</f>
        <v/>
      </c>
      <c r="W2321">
        <f>W2319-W2320</f>
        <v/>
      </c>
      <c r="Y2321">
        <f>Y2319-Y2320</f>
        <v/>
      </c>
      <c r="Z2321">
        <f>Z2319-Z2320</f>
        <v/>
      </c>
      <c r="AA2321">
        <f>AA2319-AA2320</f>
        <v/>
      </c>
      <c r="AB2321">
        <f>AB2319-AB2320</f>
        <v/>
      </c>
      <c r="AD2321">
        <f>AD2319-AD2320</f>
        <v/>
      </c>
      <c r="AE2321">
        <f>AE2319-AE2320</f>
        <v/>
      </c>
      <c r="AF2321">
        <f>AF2319-AF2320</f>
        <v/>
      </c>
      <c r="AG2321">
        <f>AG2319-AG2320</f>
        <v/>
      </c>
      <c r="AI2321">
        <f>AI2319-AI2320</f>
        <v/>
      </c>
      <c r="AJ2321">
        <f>AJ2319-AJ2320</f>
        <v/>
      </c>
      <c r="AK2321">
        <f>AK2319-AK2320</f>
        <v/>
      </c>
      <c r="AL2321">
        <f>AL2319-AL2320</f>
        <v/>
      </c>
      <c r="AN2321">
        <f>AN2319-AN2320</f>
        <v/>
      </c>
      <c r="AO2321">
        <f>AO2319-AO2320</f>
        <v/>
      </c>
      <c r="AP2321">
        <f>AP2319-AP2320</f>
        <v/>
      </c>
      <c r="AQ2321">
        <f>AQ2319-AQ2320</f>
        <v/>
      </c>
      <c r="AS2321">
        <f>AS2319-AS2320</f>
        <v/>
      </c>
    </row>
    <row r="2322">
      <c r="A2322" t="inlineStr">
        <is>
          <t>Link check</t>
        </is>
      </c>
      <c r="F2322">
        <f>F2319-F190</f>
        <v/>
      </c>
      <c r="G2322">
        <f>G2319-G190</f>
        <v/>
      </c>
      <c r="H2322">
        <f>H2319-H190</f>
        <v/>
      </c>
      <c r="J2322">
        <f>J2319-J190</f>
        <v/>
      </c>
      <c r="K2322">
        <f>K2319-K190</f>
        <v/>
      </c>
      <c r="L2322">
        <f>L2319-L190</f>
        <v/>
      </c>
      <c r="M2322">
        <f>M2319-M190</f>
        <v/>
      </c>
      <c r="O2322">
        <f>O2319-O190</f>
        <v/>
      </c>
      <c r="P2322">
        <f>P2319-P190</f>
        <v/>
      </c>
      <c r="Q2322">
        <f>Q2319-Q190</f>
        <v/>
      </c>
      <c r="R2322">
        <f>R2319-R190</f>
        <v/>
      </c>
      <c r="T2322">
        <f>T2319-T190</f>
        <v/>
      </c>
      <c r="U2322">
        <f>U2319-U190</f>
        <v/>
      </c>
      <c r="V2322">
        <f>V2319-V190</f>
        <v/>
      </c>
      <c r="W2322">
        <f>W2319-W190</f>
        <v/>
      </c>
      <c r="Y2322">
        <f>Y2319-Y190</f>
        <v/>
      </c>
      <c r="Z2322">
        <f>Z2319-Z190</f>
        <v/>
      </c>
      <c r="AA2322">
        <f>AA2319-AA190</f>
        <v/>
      </c>
      <c r="AB2322">
        <f>AB2319-AB190</f>
        <v/>
      </c>
      <c r="AD2322">
        <f>AD2319-AD190</f>
        <v/>
      </c>
      <c r="AE2322">
        <f>AE2319-AE190</f>
        <v/>
      </c>
      <c r="AF2322">
        <f>AF2319-AF190</f>
        <v/>
      </c>
      <c r="AG2322">
        <f>AG2319-AG190</f>
        <v/>
      </c>
      <c r="AI2322">
        <f>AI2319-AI190</f>
        <v/>
      </c>
      <c r="AJ2322">
        <f>AJ2319-AJ190</f>
        <v/>
      </c>
      <c r="AK2322">
        <f>AK2319-AK190</f>
        <v/>
      </c>
      <c r="AL2322">
        <f>AL2319-AL190</f>
        <v/>
      </c>
      <c r="AN2322">
        <f>AN2319-AN190</f>
        <v/>
      </c>
      <c r="AO2322">
        <f>AO2319-AO190</f>
        <v/>
      </c>
      <c r="AP2322">
        <f>AP2319-AP190</f>
        <v/>
      </c>
      <c r="AQ2322">
        <f>AQ2319-AQ190</f>
        <v/>
      </c>
      <c r="AS2322">
        <f>AS2319-AS190</f>
        <v/>
      </c>
    </row>
    <row r="2324">
      <c r="A2324" t="inlineStr">
        <is>
          <t>Unrealized carried interest</t>
        </is>
      </c>
    </row>
    <row r="2325">
      <c r="A2325" t="inlineStr">
        <is>
          <t>Generated</t>
        </is>
      </c>
      <c r="C2325" t="inlineStr">
        <is>
          <t>Million</t>
        </is>
      </c>
      <c r="D2325" t="inlineStr">
        <is>
          <t>QQQQ</t>
        </is>
      </c>
      <c r="E2325" t="inlineStr">
        <is>
          <t>Yes</t>
        </is>
      </c>
      <c r="T2325" t="n">
        <v>1279</v>
      </c>
      <c r="U2325" t="n">
        <v>343</v>
      </c>
      <c r="V2325" t="n">
        <v>219</v>
      </c>
      <c r="W2325" t="n">
        <v>113</v>
      </c>
      <c r="Y2325" t="n">
        <v>802</v>
      </c>
      <c r="Z2325" t="n">
        <v>324</v>
      </c>
      <c r="AA2325" t="n">
        <v>20</v>
      </c>
      <c r="AB2325" t="n">
        <v>364</v>
      </c>
      <c r="AD2325" t="n">
        <v>1001</v>
      </c>
      <c r="AE2325" t="n">
        <v>-298</v>
      </c>
      <c r="AF2325" t="n">
        <v>-172</v>
      </c>
      <c r="AG2325" t="n">
        <v>679</v>
      </c>
      <c r="AI2325" t="n">
        <v>1206</v>
      </c>
      <c r="AJ2325" t="n">
        <v>1565</v>
      </c>
      <c r="AK2325" t="n">
        <v>1087</v>
      </c>
      <c r="AL2325" t="n">
        <v>1011</v>
      </c>
      <c r="AN2325" t="n">
        <v>5001</v>
      </c>
      <c r="AO2325" t="n">
        <v>896</v>
      </c>
      <c r="AP2325" t="n">
        <v>553</v>
      </c>
      <c r="AQ2325" t="n">
        <v>379</v>
      </c>
      <c r="AS2325" t="n">
        <v>2475</v>
      </c>
    </row>
    <row r="2326">
      <c r="A2326" t="inlineStr">
        <is>
          <t>Foreign exchange</t>
        </is>
      </c>
      <c r="C2326" t="inlineStr">
        <is>
          <t>Million</t>
        </is>
      </c>
      <c r="D2326" t="inlineStr">
        <is>
          <t>QQQQ</t>
        </is>
      </c>
      <c r="E2326" t="inlineStr">
        <is>
          <t>Yes</t>
        </is>
      </c>
      <c r="T2326" t="n">
        <v>1</v>
      </c>
      <c r="U2326" t="n">
        <v>18</v>
      </c>
      <c r="V2326" t="n">
        <v>-105</v>
      </c>
      <c r="W2326" t="n">
        <v>-28</v>
      </c>
      <c r="Y2326" t="n">
        <v>-141</v>
      </c>
      <c r="Z2326" t="n">
        <v>8</v>
      </c>
      <c r="AA2326" t="n">
        <v>8</v>
      </c>
      <c r="AB2326" t="n">
        <v>-64</v>
      </c>
      <c r="AD2326" t="n">
        <v>-21</v>
      </c>
      <c r="AE2326" t="n">
        <v>-198</v>
      </c>
      <c r="AF2326" t="n">
        <v>-2</v>
      </c>
      <c r="AG2326" t="n">
        <v>24</v>
      </c>
      <c r="AI2326" t="n">
        <v>-39</v>
      </c>
      <c r="AJ2326" t="n">
        <v>-169</v>
      </c>
      <c r="AK2326" t="n">
        <v>46</v>
      </c>
      <c r="AL2326" t="n">
        <v>-65</v>
      </c>
      <c r="AN2326" t="n">
        <v>-236</v>
      </c>
      <c r="AO2326" t="n">
        <v>64</v>
      </c>
      <c r="AP2326" t="n">
        <v>-225</v>
      </c>
      <c r="AQ2326" t="n">
        <v>-78</v>
      </c>
      <c r="AS2326" t="n">
        <v>-185</v>
      </c>
    </row>
    <row r="2327">
      <c r="A2327" t="inlineStr">
        <is>
          <t>Total</t>
        </is>
      </c>
      <c r="C2327" t="inlineStr">
        <is>
          <t>Million</t>
        </is>
      </c>
      <c r="D2327" t="inlineStr">
        <is>
          <t>QQQQ</t>
        </is>
      </c>
      <c r="E2327" t="inlineStr">
        <is>
          <t>Yes</t>
        </is>
      </c>
      <c r="R2327" t="n">
        <v>367</v>
      </c>
      <c r="T2327" t="n">
        <v>1280</v>
      </c>
      <c r="U2327" t="n">
        <v>361</v>
      </c>
      <c r="V2327" t="n">
        <v>114</v>
      </c>
      <c r="W2327" t="n">
        <v>85</v>
      </c>
      <c r="Y2327" t="n">
        <v>661</v>
      </c>
      <c r="Z2327" t="n">
        <v>332</v>
      </c>
      <c r="AA2327" t="n">
        <v>28</v>
      </c>
      <c r="AB2327" t="n">
        <v>300</v>
      </c>
      <c r="AD2327" t="n">
        <v>980</v>
      </c>
      <c r="AE2327" t="n">
        <v>-496</v>
      </c>
      <c r="AF2327" t="n">
        <v>-174</v>
      </c>
      <c r="AG2327" t="n">
        <v>703</v>
      </c>
      <c r="AI2327" t="n">
        <v>1167</v>
      </c>
      <c r="AJ2327" t="n">
        <v>1396</v>
      </c>
      <c r="AK2327" t="n">
        <v>1133</v>
      </c>
      <c r="AL2327" t="n">
        <v>946</v>
      </c>
      <c r="AN2327" t="n">
        <v>4765</v>
      </c>
      <c r="AO2327" t="n">
        <v>960</v>
      </c>
      <c r="AP2327" t="n">
        <v>328</v>
      </c>
      <c r="AQ2327" t="n">
        <v>301</v>
      </c>
      <c r="AS2327" t="n">
        <v>2290</v>
      </c>
    </row>
    <row r="2328">
      <c r="A2328" t="inlineStr">
        <is>
          <t>Total-c</t>
        </is>
      </c>
      <c r="T2328">
        <f>SUM(T2325:T2326)</f>
        <v/>
      </c>
      <c r="U2328">
        <f>SUM(U2325:U2326)</f>
        <v/>
      </c>
      <c r="V2328">
        <f>SUM(V2325:V2326)</f>
        <v/>
      </c>
      <c r="W2328">
        <f>SUM(W2325:W2326)</f>
        <v/>
      </c>
      <c r="Y2328">
        <f>SUM(Y2325:Y2326)</f>
        <v/>
      </c>
      <c r="Z2328">
        <f>SUM(Z2325:Z2326)</f>
        <v/>
      </c>
      <c r="AA2328">
        <f>SUM(AA2325:AA2326)</f>
        <v/>
      </c>
      <c r="AB2328">
        <f>SUM(AB2325:AB2326)</f>
        <v/>
      </c>
      <c r="AD2328">
        <f>SUM(AD2325:AD2326)</f>
        <v/>
      </c>
      <c r="AE2328">
        <f>SUM(AE2325:AE2326)</f>
        <v/>
      </c>
      <c r="AF2328">
        <f>SUM(AF2325:AF2326)</f>
        <v/>
      </c>
      <c r="AG2328">
        <f>SUM(AG2325:AG2326)</f>
        <v/>
      </c>
      <c r="AI2328">
        <f>SUM(AI2325:AI2326)</f>
        <v/>
      </c>
      <c r="AJ2328">
        <f>SUM(AJ2325:AJ2326)</f>
        <v/>
      </c>
      <c r="AK2328">
        <f>SUM(AK2325:AK2326)</f>
        <v/>
      </c>
      <c r="AL2328">
        <f>SUM(AL2325:AL2326)</f>
        <v/>
      </c>
      <c r="AN2328">
        <f>SUM(AN2325:AN2326)</f>
        <v/>
      </c>
      <c r="AO2328">
        <f>SUM(AO2325:AO2326)</f>
        <v/>
      </c>
      <c r="AP2328">
        <f>SUM(AP2325:AP2326)</f>
        <v/>
      </c>
      <c r="AQ2328">
        <f>SUM(AQ2325:AQ2326)</f>
        <v/>
      </c>
      <c r="AS2328">
        <f>SUM(AS2325:AS2326)</f>
        <v/>
      </c>
    </row>
    <row r="2329">
      <c r="A2329" t="inlineStr">
        <is>
          <t>Sum check</t>
        </is>
      </c>
      <c r="T2329">
        <f>T2327-T2328</f>
        <v/>
      </c>
      <c r="U2329">
        <f>U2327-U2328</f>
        <v/>
      </c>
      <c r="V2329">
        <f>V2327-V2328</f>
        <v/>
      </c>
      <c r="W2329">
        <f>W2327-W2328</f>
        <v/>
      </c>
      <c r="Y2329">
        <f>Y2327-Y2328</f>
        <v/>
      </c>
      <c r="Z2329">
        <f>Z2327-Z2328</f>
        <v/>
      </c>
      <c r="AA2329">
        <f>AA2327-AA2328</f>
        <v/>
      </c>
      <c r="AB2329">
        <f>AB2327-AB2328</f>
        <v/>
      </c>
      <c r="AD2329">
        <f>AD2327-AD2328</f>
        <v/>
      </c>
      <c r="AE2329">
        <f>AE2327-AE2328</f>
        <v/>
      </c>
      <c r="AF2329">
        <f>AF2327-AF2328</f>
        <v/>
      </c>
      <c r="AG2329">
        <f>AG2327-AG2328</f>
        <v/>
      </c>
      <c r="AI2329">
        <f>AI2327-AI2328</f>
        <v/>
      </c>
      <c r="AJ2329">
        <f>AJ2327-AJ2328</f>
        <v/>
      </c>
      <c r="AK2329">
        <f>AK2327-AK2328</f>
        <v/>
      </c>
      <c r="AL2329">
        <f>AL2327-AL2328</f>
        <v/>
      </c>
      <c r="AN2329">
        <f>AN2327-AN2328</f>
        <v/>
      </c>
      <c r="AO2329">
        <f>AO2327-AO2328</f>
        <v/>
      </c>
      <c r="AP2329">
        <f>AP2327-AP2328</f>
        <v/>
      </c>
      <c r="AQ2329">
        <f>AQ2327-AQ2328</f>
        <v/>
      </c>
      <c r="AS2329">
        <f>AS2327-AS2328</f>
        <v/>
      </c>
    </row>
    <row r="2331">
      <c r="A2331" t="inlineStr">
        <is>
          <t>Realized carried interest</t>
        </is>
      </c>
      <c r="C2331" t="inlineStr">
        <is>
          <t>Million</t>
        </is>
      </c>
      <c r="D2331" t="inlineStr">
        <is>
          <t>QQQQ</t>
        </is>
      </c>
      <c r="E2331" t="inlineStr">
        <is>
          <t>Yes</t>
        </is>
      </c>
      <c r="O2331" t="n">
        <v>-149</v>
      </c>
      <c r="T2331" t="n">
        <v>-74</v>
      </c>
      <c r="U2331" t="n">
        <v>-20</v>
      </c>
      <c r="V2331" t="n">
        <v>-2</v>
      </c>
    </row>
    <row r="2332">
      <c r="A2332" t="inlineStr">
        <is>
          <t>Less direct costs</t>
        </is>
      </c>
      <c r="C2332" t="inlineStr">
        <is>
          <t>Million</t>
        </is>
      </c>
      <c r="D2332" t="inlineStr">
        <is>
          <t>QQQQ</t>
        </is>
      </c>
      <c r="E2332" t="inlineStr">
        <is>
          <t>Yes</t>
        </is>
      </c>
      <c r="R2332" t="n">
        <v>-95</v>
      </c>
      <c r="T2332" t="n">
        <v>-352</v>
      </c>
      <c r="U2332" t="n">
        <v>-115</v>
      </c>
      <c r="V2332" t="n">
        <v>-19</v>
      </c>
      <c r="W2332" t="n">
        <v>-25</v>
      </c>
      <c r="Y2332" t="n">
        <v>-171</v>
      </c>
      <c r="Z2332" t="n">
        <v>-90</v>
      </c>
      <c r="AA2332" t="n">
        <v>-8</v>
      </c>
      <c r="AB2332" t="n">
        <v>-68</v>
      </c>
      <c r="AD2332" t="n">
        <v>-292</v>
      </c>
      <c r="AE2332" t="n">
        <v>208</v>
      </c>
      <c r="AF2332" t="n">
        <v>13</v>
      </c>
      <c r="AG2332" t="n">
        <v>-258</v>
      </c>
      <c r="AI2332" t="n">
        <v>-494</v>
      </c>
      <c r="AJ2332" t="n">
        <v>-538</v>
      </c>
      <c r="AK2332" t="n">
        <v>-432</v>
      </c>
      <c r="AL2332" t="n">
        <v>-260</v>
      </c>
      <c r="AN2332" t="n">
        <v>-1574</v>
      </c>
      <c r="AO2332" t="n">
        <v>-326</v>
      </c>
      <c r="AP2332" t="n">
        <v>-68</v>
      </c>
      <c r="AQ2332" t="n">
        <v>-96</v>
      </c>
      <c r="AS2332" t="n">
        <v>-743</v>
      </c>
    </row>
    <row r="2333">
      <c r="A2333" t="inlineStr">
        <is>
          <t>Unrealized carried interest, net</t>
        </is>
      </c>
      <c r="C2333" t="inlineStr">
        <is>
          <t>Million</t>
        </is>
      </c>
      <c r="D2333" t="inlineStr">
        <is>
          <t>QQQQ</t>
        </is>
      </c>
      <c r="E2333" t="inlineStr">
        <is>
          <t>Yes</t>
        </is>
      </c>
      <c r="O2333" t="n">
        <v>290</v>
      </c>
      <c r="P2333" t="n">
        <v>137</v>
      </c>
      <c r="Q2333" t="n">
        <v>125</v>
      </c>
      <c r="R2333" t="n">
        <v>272</v>
      </c>
      <c r="T2333" t="n">
        <v>928</v>
      </c>
      <c r="U2333" t="n">
        <v>246</v>
      </c>
      <c r="V2333" t="n">
        <v>95</v>
      </c>
      <c r="W2333" t="n">
        <v>60</v>
      </c>
      <c r="Y2333" t="n">
        <v>490</v>
      </c>
      <c r="Z2333" t="n">
        <v>242</v>
      </c>
      <c r="AA2333" t="n">
        <v>20</v>
      </c>
      <c r="AB2333" t="n">
        <v>232</v>
      </c>
      <c r="AD2333" t="n">
        <v>688</v>
      </c>
      <c r="AE2333" t="n">
        <v>-288</v>
      </c>
      <c r="AF2333" t="n">
        <v>-161</v>
      </c>
      <c r="AG2333" t="n">
        <v>445</v>
      </c>
      <c r="AI2333" t="n">
        <v>673</v>
      </c>
      <c r="AJ2333" t="n">
        <v>858</v>
      </c>
      <c r="AK2333" t="n">
        <v>701</v>
      </c>
      <c r="AL2333" t="n">
        <v>686</v>
      </c>
      <c r="AN2333" t="n">
        <v>3191</v>
      </c>
      <c r="AO2333" t="n">
        <v>634</v>
      </c>
      <c r="AP2333" t="n">
        <v>260</v>
      </c>
      <c r="AQ2333" t="n">
        <v>205</v>
      </c>
      <c r="AS2333" t="n">
        <v>1547</v>
      </c>
    </row>
    <row r="2334">
      <c r="A2334" t="inlineStr">
        <is>
          <t>Unrealized carried interest, net-c</t>
        </is>
      </c>
      <c r="R2334">
        <f>SUM(R2327,R2332)</f>
        <v/>
      </c>
      <c r="T2334">
        <f>SUM(T2327,T2332)</f>
        <v/>
      </c>
      <c r="U2334">
        <f>SUM(U2327,U2332)</f>
        <v/>
      </c>
      <c r="V2334">
        <f>SUM(V2327,V2332)</f>
        <v/>
      </c>
      <c r="W2334">
        <f>SUM(W2327,W2332)</f>
        <v/>
      </c>
      <c r="Y2334">
        <f>SUM(Y2327,Y2332)</f>
        <v/>
      </c>
      <c r="Z2334">
        <f>SUM(Z2327,Z2332)</f>
        <v/>
      </c>
      <c r="AA2334">
        <f>SUM(AA2327,AA2332)</f>
        <v/>
      </c>
      <c r="AB2334">
        <f>SUM(AB2327,AB2332)</f>
        <v/>
      </c>
      <c r="AD2334">
        <f>SUM(AD2327,AD2332)</f>
        <v/>
      </c>
      <c r="AE2334">
        <f>SUM(AE2327,AE2332)</f>
        <v/>
      </c>
      <c r="AF2334">
        <f>SUM(AF2327,AF2332)</f>
        <v/>
      </c>
      <c r="AG2334">
        <f>SUM(AG2327,AG2332)</f>
        <v/>
      </c>
      <c r="AI2334">
        <f>SUM(AI2327,AI2332)</f>
        <v/>
      </c>
      <c r="AJ2334">
        <f>SUM(AJ2327,AJ2332)</f>
        <v/>
      </c>
      <c r="AK2334">
        <f>SUM(AK2327,AK2332)</f>
        <v/>
      </c>
      <c r="AL2334">
        <f>SUM(AL2327,AL2332)</f>
        <v/>
      </c>
      <c r="AN2334">
        <f>SUM(AN2327,AN2332)</f>
        <v/>
      </c>
      <c r="AO2334">
        <f>SUM(AO2327,AO2332)</f>
        <v/>
      </c>
      <c r="AP2334">
        <f>SUM(AP2327,AP2332)</f>
        <v/>
      </c>
      <c r="AQ2334">
        <f>SUM(AQ2327,AQ2332)</f>
        <v/>
      </c>
      <c r="AS2334">
        <f>SUM(AS2327,AS2332)</f>
        <v/>
      </c>
    </row>
    <row r="2335">
      <c r="A2335" t="inlineStr">
        <is>
          <t>Sum check</t>
        </is>
      </c>
      <c r="R2335">
        <f>R2333-R2334</f>
        <v/>
      </c>
      <c r="T2335">
        <f>T2333-T2334</f>
        <v/>
      </c>
      <c r="U2335">
        <f>U2333-U2334</f>
        <v/>
      </c>
      <c r="V2335">
        <f>V2333-V2334</f>
        <v/>
      </c>
      <c r="W2335">
        <f>W2333-W2334</f>
        <v/>
      </c>
      <c r="Y2335">
        <f>Y2333-Y2334</f>
        <v/>
      </c>
      <c r="Z2335">
        <f>Z2333-Z2334</f>
        <v/>
      </c>
      <c r="AA2335">
        <f>AA2333-AA2334</f>
        <v/>
      </c>
      <c r="AB2335">
        <f>AB2333-AB2334</f>
        <v/>
      </c>
      <c r="AD2335">
        <f>AD2333-AD2334</f>
        <v/>
      </c>
      <c r="AE2335">
        <f>AE2333-AE2334</f>
        <v/>
      </c>
      <c r="AF2335">
        <f>AF2333-AF2334</f>
        <v/>
      </c>
      <c r="AG2335">
        <f>AG2333-AG2334</f>
        <v/>
      </c>
      <c r="AI2335">
        <f>AI2333-AI2334</f>
        <v/>
      </c>
      <c r="AJ2335">
        <f>AJ2333-AJ2334</f>
        <v/>
      </c>
      <c r="AK2335">
        <f>AK2333-AK2334</f>
        <v/>
      </c>
      <c r="AL2335">
        <f>AL2333-AL2334</f>
        <v/>
      </c>
      <c r="AN2335">
        <f>AN2333-AN2334</f>
        <v/>
      </c>
      <c r="AO2335">
        <f>AO2333-AO2334</f>
        <v/>
      </c>
      <c r="AP2335">
        <f>AP2333-AP2334</f>
        <v/>
      </c>
      <c r="AQ2335">
        <f>AQ2333-AQ2334</f>
        <v/>
      </c>
      <c r="AS2335">
        <f>AS2333-AS2334</f>
        <v/>
      </c>
    </row>
    <row r="2336">
      <c r="A2336" t="inlineStr">
        <is>
          <t>Link check</t>
        </is>
      </c>
      <c r="O2336">
        <f>O2333-O2439</f>
        <v/>
      </c>
      <c r="P2336">
        <f>P2333-P2439</f>
        <v/>
      </c>
      <c r="Q2336">
        <f>Q2333-Q2439</f>
        <v/>
      </c>
      <c r="R2336">
        <f>R2333-R2439</f>
        <v/>
      </c>
      <c r="T2336">
        <f>T2333-T2439</f>
        <v/>
      </c>
      <c r="U2336">
        <f>U2333-U2439</f>
        <v/>
      </c>
      <c r="V2336">
        <f>V2333-V2439</f>
        <v/>
      </c>
      <c r="W2336">
        <f>W2333-W2439</f>
        <v/>
      </c>
      <c r="Y2336">
        <f>Y2333-Y2439</f>
        <v/>
      </c>
      <c r="Z2336">
        <f>Z2333-Z2439</f>
        <v/>
      </c>
      <c r="AA2336">
        <f>AA2333-AA2439</f>
        <v/>
      </c>
      <c r="AB2336">
        <f>AB2333-AB2439</f>
        <v/>
      </c>
      <c r="AD2336">
        <f>AD2333-AD2439</f>
        <v/>
      </c>
      <c r="AE2336">
        <f>AE2333-AE2439</f>
        <v/>
      </c>
      <c r="AF2336">
        <f>AF2333-AF2439</f>
        <v/>
      </c>
      <c r="AG2336">
        <f>AG2333-AG2439</f>
        <v/>
      </c>
      <c r="AI2336">
        <f>AI2333-AI2439</f>
        <v/>
      </c>
      <c r="AJ2336">
        <f>AJ2333-AJ2439</f>
        <v/>
      </c>
      <c r="AK2336">
        <f>AK2333-AK2439</f>
        <v/>
      </c>
      <c r="AL2336">
        <f>AL2333-AL2439</f>
        <v/>
      </c>
      <c r="AN2336">
        <f>AN2333-AN2439</f>
        <v/>
      </c>
      <c r="AO2336">
        <f>AO2333-AO2439</f>
        <v/>
      </c>
      <c r="AP2336">
        <f>AP2333-AP2439</f>
        <v/>
      </c>
      <c r="AQ2336">
        <f>AQ2333-AQ2439</f>
        <v/>
      </c>
      <c r="AS2336">
        <f>AS2333-AS2439</f>
        <v/>
      </c>
    </row>
    <row r="2338">
      <c r="A2338" t="inlineStr">
        <is>
          <t xml:space="preserve">Less: realized disposition gains </t>
        </is>
      </c>
      <c r="C2338" t="inlineStr">
        <is>
          <t>Million</t>
        </is>
      </c>
      <c r="D2338" t="inlineStr">
        <is>
          <t>QQQQ</t>
        </is>
      </c>
      <c r="E2338" t="inlineStr">
        <is>
          <t>Yes</t>
        </is>
      </c>
      <c r="O2338" t="n">
        <v>-5</v>
      </c>
      <c r="P2338" t="n">
        <v>-3</v>
      </c>
    </row>
    <row r="2339">
      <c r="A2339" t="inlineStr">
        <is>
          <t>Economic net income</t>
        </is>
      </c>
      <c r="C2339" t="inlineStr">
        <is>
          <t>Million</t>
        </is>
      </c>
      <c r="D2339" t="inlineStr">
        <is>
          <t>QQQQ</t>
        </is>
      </c>
      <c r="E2339" t="inlineStr">
        <is>
          <t>Yes</t>
        </is>
      </c>
      <c r="G2339" t="n">
        <v>142</v>
      </c>
      <c r="O2339" t="n">
        <v>1002</v>
      </c>
      <c r="P2339" t="n">
        <v>300</v>
      </c>
      <c r="Q2339" t="n">
        <v>356</v>
      </c>
      <c r="T2339" t="n">
        <v>1824</v>
      </c>
      <c r="U2339" t="n">
        <v>589</v>
      </c>
      <c r="V2339" t="n">
        <v>334</v>
      </c>
    </row>
    <row r="2340">
      <c r="A2340" t="inlineStr">
        <is>
          <t>Economic net income-c</t>
        </is>
      </c>
      <c r="O2340">
        <f>SUM(O2319,O2331,O2333,O2338)</f>
        <v/>
      </c>
      <c r="P2340">
        <f>SUM(P2319,P2331,P2333,P2338)</f>
        <v/>
      </c>
      <c r="Q2340">
        <f>SUM(Q2319,Q2331,Q2333,Q2338)</f>
        <v/>
      </c>
      <c r="T2340">
        <f>SUM(T2319,T2331,T2333,T2338)</f>
        <v/>
      </c>
      <c r="U2340">
        <f>SUM(U2319,U2331,U2333,U2338)</f>
        <v/>
      </c>
      <c r="V2340">
        <f>SUM(V2319,V2331,V2333,V2338)</f>
        <v/>
      </c>
    </row>
    <row r="2341">
      <c r="A2341" t="inlineStr">
        <is>
          <t>Sum check</t>
        </is>
      </c>
      <c r="O2341">
        <f>O2339-O2340</f>
        <v/>
      </c>
      <c r="P2341">
        <f>P2339-P2340</f>
        <v/>
      </c>
      <c r="Q2341">
        <f>Q2339-Q2340</f>
        <v/>
      </c>
      <c r="T2341">
        <f>T2339-T2340</f>
        <v/>
      </c>
      <c r="U2341">
        <f>U2339-U2340</f>
        <v/>
      </c>
      <c r="V2341">
        <f>V2339-V2340</f>
        <v/>
      </c>
    </row>
    <row r="2343">
      <c r="A2343" t="inlineStr">
        <is>
          <t>Less unrealized carried interest not attributable to BAM</t>
        </is>
      </c>
      <c r="C2343" t="inlineStr">
        <is>
          <t>Million</t>
        </is>
      </c>
      <c r="D2343" t="inlineStr">
        <is>
          <t>QQQQ</t>
        </is>
      </c>
      <c r="E2343" t="inlineStr">
        <is>
          <t>Yes</t>
        </is>
      </c>
      <c r="Z2343" t="n">
        <v>0</v>
      </c>
      <c r="AA2343" t="n">
        <v>0</v>
      </c>
      <c r="AB2343" t="n">
        <v>0</v>
      </c>
      <c r="AD2343" t="n">
        <v>-28</v>
      </c>
      <c r="AE2343" t="n">
        <v>45</v>
      </c>
      <c r="AF2343" t="n">
        <v>-5</v>
      </c>
      <c r="AG2343" t="n">
        <v>-35</v>
      </c>
      <c r="AI2343" t="n">
        <v>-117</v>
      </c>
      <c r="AJ2343" t="n">
        <v>-160</v>
      </c>
      <c r="AK2343" t="n">
        <v>-68</v>
      </c>
      <c r="AL2343" t="n">
        <v>-78</v>
      </c>
      <c r="AN2343" t="n">
        <v>-419</v>
      </c>
      <c r="AO2343" t="n">
        <v>-64</v>
      </c>
      <c r="AP2343" t="n">
        <v>-5</v>
      </c>
      <c r="AQ2343" t="n">
        <v>-18</v>
      </c>
      <c r="AS2343" t="n">
        <v>-129</v>
      </c>
    </row>
    <row r="2344">
      <c r="A2344" t="inlineStr">
        <is>
          <t>Total</t>
        </is>
      </c>
      <c r="C2344" t="inlineStr">
        <is>
          <t>Million</t>
        </is>
      </c>
      <c r="D2344" t="inlineStr">
        <is>
          <t>QQQQ</t>
        </is>
      </c>
      <c r="E2344" t="inlineStr">
        <is>
          <t>Yes</t>
        </is>
      </c>
      <c r="Y2344" t="n">
        <v>490</v>
      </c>
      <c r="Z2344" t="n">
        <v>242</v>
      </c>
      <c r="AA2344" t="n">
        <v>20</v>
      </c>
      <c r="AB2344" t="n">
        <v>232</v>
      </c>
      <c r="AD2344" t="n">
        <v>660</v>
      </c>
      <c r="AE2344" t="n">
        <v>-243</v>
      </c>
      <c r="AF2344" t="n">
        <v>-166</v>
      </c>
      <c r="AG2344" t="n">
        <v>410</v>
      </c>
      <c r="AI2344" t="n">
        <v>556</v>
      </c>
      <c r="AJ2344" t="n">
        <v>698</v>
      </c>
      <c r="AK2344" t="n">
        <v>633</v>
      </c>
      <c r="AL2344" t="n">
        <v>608</v>
      </c>
      <c r="AN2344" t="n">
        <v>2772</v>
      </c>
      <c r="AO2344" t="n">
        <v>570</v>
      </c>
      <c r="AP2344" t="n">
        <v>255</v>
      </c>
      <c r="AQ2344" t="n">
        <v>187</v>
      </c>
      <c r="AS2344" t="n">
        <v>1418</v>
      </c>
    </row>
    <row r="2345">
      <c r="A2345" t="inlineStr">
        <is>
          <t>Total-c</t>
        </is>
      </c>
      <c r="Y2345">
        <f>SUM(Y2333,Y2343)</f>
        <v/>
      </c>
      <c r="Z2345">
        <f>SUM(Z2333,Z2343)</f>
        <v/>
      </c>
      <c r="AA2345">
        <f>SUM(AA2333,AA2343)</f>
        <v/>
      </c>
      <c r="AB2345">
        <f>SUM(AB2333,AB2343)</f>
        <v/>
      </c>
      <c r="AD2345">
        <f>SUM(AD2333,AD2343)</f>
        <v/>
      </c>
      <c r="AE2345">
        <f>SUM(AE2333,AE2343)</f>
        <v/>
      </c>
      <c r="AF2345">
        <f>SUM(AF2333,AF2343)</f>
        <v/>
      </c>
      <c r="AG2345">
        <f>SUM(AG2333,AG2343)</f>
        <v/>
      </c>
      <c r="AI2345">
        <f>SUM(AI2333,AI2343)</f>
        <v/>
      </c>
      <c r="AJ2345">
        <f>SUM(AJ2333,AJ2343)</f>
        <v/>
      </c>
      <c r="AK2345">
        <f>SUM(AK2333,AK2343)</f>
        <v/>
      </c>
      <c r="AL2345">
        <f>SUM(AL2333,AL2343)</f>
        <v/>
      </c>
      <c r="AN2345">
        <f>SUM(AN2333,AN2343)</f>
        <v/>
      </c>
      <c r="AO2345">
        <f>SUM(AO2333,AO2343)</f>
        <v/>
      </c>
      <c r="AP2345">
        <f>SUM(AP2333,AP2343)</f>
        <v/>
      </c>
      <c r="AQ2345">
        <f>SUM(AQ2333,AQ2343)</f>
        <v/>
      </c>
      <c r="AS2345">
        <f>SUM(AS2333,AS2343)</f>
        <v/>
      </c>
    </row>
    <row r="2346">
      <c r="A2346" t="inlineStr">
        <is>
          <t>Sum check</t>
        </is>
      </c>
      <c r="Y2346">
        <f>Y2344-Y2345</f>
        <v/>
      </c>
      <c r="Z2346">
        <f>Z2344-Z2345</f>
        <v/>
      </c>
      <c r="AA2346">
        <f>AA2344-AA2345</f>
        <v/>
      </c>
      <c r="AB2346">
        <f>AB2344-AB2345</f>
        <v/>
      </c>
      <c r="AD2346">
        <f>AD2344-AD2345</f>
        <v/>
      </c>
      <c r="AE2346">
        <f>AE2344-AE2345</f>
        <v/>
      </c>
      <c r="AF2346">
        <f>AF2344-AF2345</f>
        <v/>
      </c>
      <c r="AG2346">
        <f>AG2344-AG2345</f>
        <v/>
      </c>
      <c r="AI2346">
        <f>AI2344-AI2345</f>
        <v/>
      </c>
      <c r="AJ2346">
        <f>AJ2344-AJ2345</f>
        <v/>
      </c>
      <c r="AK2346">
        <f>AK2344-AK2345</f>
        <v/>
      </c>
      <c r="AL2346">
        <f>AL2344-AL2345</f>
        <v/>
      </c>
      <c r="AN2346">
        <f>AN2344-AN2345</f>
        <v/>
      </c>
      <c r="AO2346">
        <f>AO2344-AO2345</f>
        <v/>
      </c>
      <c r="AP2346">
        <f>AP2344-AP2345</f>
        <v/>
      </c>
      <c r="AQ2346">
        <f>AQ2344-AQ2345</f>
        <v/>
      </c>
      <c r="AS2346">
        <f>AS2344-AS2345</f>
        <v/>
      </c>
    </row>
    <row r="2348">
      <c r="A2348" t="inlineStr">
        <is>
          <t>Variances operating results</t>
        </is>
      </c>
    </row>
    <row r="2349">
      <c r="A2349" t="inlineStr">
        <is>
          <t>Distributable earnings from asset management business</t>
        </is>
      </c>
      <c r="C2349" t="inlineStr">
        <is>
          <t>Million</t>
        </is>
      </c>
      <c r="D2349" t="inlineStr">
        <is>
          <t>QQQQ</t>
        </is>
      </c>
      <c r="AO2349" t="n">
        <v>491</v>
      </c>
      <c r="AT2349" t="n">
        <v>422</v>
      </c>
    </row>
    <row r="2350">
      <c r="A2350" t="inlineStr">
        <is>
          <t>Realized carried interest, net</t>
        </is>
      </c>
      <c r="C2350" t="inlineStr">
        <is>
          <t>Million</t>
        </is>
      </c>
      <c r="D2350" t="inlineStr">
        <is>
          <t>QQQQ</t>
        </is>
      </c>
      <c r="AO2350" t="n">
        <v>128</v>
      </c>
      <c r="AT2350" t="n">
        <v>206</v>
      </c>
    </row>
    <row r="2351">
      <c r="A2351" t="inlineStr">
        <is>
          <t xml:space="preserve">Total  </t>
        </is>
      </c>
      <c r="C2351" t="inlineStr">
        <is>
          <t>Million</t>
        </is>
      </c>
      <c r="D2351" t="inlineStr">
        <is>
          <t>QQQQ</t>
        </is>
      </c>
      <c r="AO2351" t="n">
        <v>619</v>
      </c>
      <c r="AT2351" t="n">
        <v>628</v>
      </c>
    </row>
    <row r="2352">
      <c r="A2352" t="inlineStr">
        <is>
          <t>Total-c</t>
        </is>
      </c>
      <c r="AO2352">
        <f>SUM(AO2349:AO2350)</f>
        <v/>
      </c>
      <c r="AT2352">
        <f>SUM(AT2349:AT2350)</f>
        <v/>
      </c>
    </row>
    <row r="2353">
      <c r="A2353" t="inlineStr">
        <is>
          <t>Sum check</t>
        </is>
      </c>
      <c r="AO2353">
        <f>AO2351-AO2352</f>
        <v/>
      </c>
      <c r="AT2353">
        <f>AT2351-AT2352</f>
        <v/>
      </c>
    </row>
    <row r="2355">
      <c r="A2355" t="inlineStr">
        <is>
          <t xml:space="preserve">Generated carried interest   </t>
        </is>
      </c>
    </row>
    <row r="2356">
      <c r="A2356" t="inlineStr">
        <is>
          <t>Generated in period</t>
        </is>
      </c>
      <c r="C2356" t="inlineStr">
        <is>
          <t>Million</t>
        </is>
      </c>
      <c r="D2356" t="inlineStr">
        <is>
          <t>QQQQ</t>
        </is>
      </c>
      <c r="AO2356" t="n">
        <v>896</v>
      </c>
      <c r="AT2356" t="n">
        <v>654</v>
      </c>
    </row>
    <row r="2357">
      <c r="A2357" t="inlineStr">
        <is>
          <t>Foreign exchange</t>
        </is>
      </c>
      <c r="C2357" t="inlineStr">
        <is>
          <t>Million</t>
        </is>
      </c>
      <c r="D2357" t="inlineStr">
        <is>
          <t>QQQQ</t>
        </is>
      </c>
      <c r="AO2357" t="n">
        <v>64</v>
      </c>
      <c r="AT2357" t="n">
        <v>27</v>
      </c>
    </row>
    <row r="2358">
      <c r="A2358" t="inlineStr">
        <is>
          <t xml:space="preserve">Total  </t>
        </is>
      </c>
      <c r="C2358" t="inlineStr">
        <is>
          <t>Million</t>
        </is>
      </c>
      <c r="D2358" t="inlineStr">
        <is>
          <t>QQQQ</t>
        </is>
      </c>
      <c r="AO2358" t="n">
        <v>960</v>
      </c>
      <c r="AT2358" t="n">
        <v>681</v>
      </c>
    </row>
    <row r="2359">
      <c r="A2359" t="inlineStr">
        <is>
          <t>Total-c</t>
        </is>
      </c>
      <c r="AO2359">
        <f>SUM(AO2356:AO2357)</f>
        <v/>
      </c>
      <c r="AT2359">
        <f>SUM(AT2356:AT2357)</f>
        <v/>
      </c>
    </row>
    <row r="2360">
      <c r="A2360" t="inlineStr">
        <is>
          <t>Sum check</t>
        </is>
      </c>
      <c r="AO2360">
        <f>AO2358-AO2359</f>
        <v/>
      </c>
      <c r="AT2360">
        <f>AT2358-AT2359</f>
        <v/>
      </c>
    </row>
    <row r="2362">
      <c r="A2362" t="inlineStr">
        <is>
          <t>Less: direct costs</t>
        </is>
      </c>
      <c r="C2362" t="inlineStr">
        <is>
          <t>Million</t>
        </is>
      </c>
      <c r="D2362" t="inlineStr">
        <is>
          <t>QQQQ</t>
        </is>
      </c>
      <c r="AO2362" t="n">
        <v>-326</v>
      </c>
      <c r="AT2362" t="n">
        <v>-265</v>
      </c>
    </row>
    <row r="2363">
      <c r="A2363" t="inlineStr">
        <is>
          <t>Generated carried interest, net</t>
        </is>
      </c>
      <c r="C2363" t="inlineStr">
        <is>
          <t>Million</t>
        </is>
      </c>
      <c r="D2363" t="inlineStr">
        <is>
          <t>QQQQ</t>
        </is>
      </c>
      <c r="AO2363" t="n">
        <v>634</v>
      </c>
      <c r="AT2363" t="n">
        <v>416</v>
      </c>
    </row>
    <row r="2364">
      <c r="A2364" t="inlineStr">
        <is>
          <t>Generated carried interest, net-c</t>
        </is>
      </c>
      <c r="AO2364">
        <f>SUM(AO2358,AO2362)</f>
        <v/>
      </c>
      <c r="AT2364">
        <f>SUM(AT2358,AT2362)</f>
        <v/>
      </c>
    </row>
    <row r="2365">
      <c r="A2365" t="inlineStr">
        <is>
          <t>Sum check</t>
        </is>
      </c>
      <c r="AO2365">
        <f>AO2363-AO2364</f>
        <v/>
      </c>
      <c r="AT2365">
        <f>AT2363-AT2364</f>
        <v/>
      </c>
    </row>
    <row r="2367">
      <c r="A2367" t="inlineStr">
        <is>
          <t>Less generated carried interest not attributable to the corporation</t>
        </is>
      </c>
      <c r="C2367" t="inlineStr">
        <is>
          <t>Million</t>
        </is>
      </c>
      <c r="D2367" t="inlineStr">
        <is>
          <t>QQQQ</t>
        </is>
      </c>
      <c r="AO2367" t="n">
        <v>-64</v>
      </c>
      <c r="AT2367" t="n">
        <v>-23</v>
      </c>
    </row>
    <row r="2368">
      <c r="A2368" t="inlineStr">
        <is>
          <t>Total generated carried interest, net</t>
        </is>
      </c>
      <c r="C2368" t="inlineStr">
        <is>
          <t>Million</t>
        </is>
      </c>
      <c r="D2368" t="inlineStr">
        <is>
          <t>QQQQ</t>
        </is>
      </c>
      <c r="AO2368" t="n">
        <v>570</v>
      </c>
      <c r="AT2368" t="n">
        <v>393</v>
      </c>
    </row>
    <row r="2369">
      <c r="A2369" t="inlineStr">
        <is>
          <t>Total generated carried interest, net-c</t>
        </is>
      </c>
      <c r="AO2369">
        <f>SUM(AO2363,AO2367)</f>
        <v/>
      </c>
      <c r="AT2369">
        <f>SUM(AT2363,AT2367)</f>
        <v/>
      </c>
    </row>
    <row r="2370">
      <c r="A2370" t="inlineStr">
        <is>
          <t>Sum check</t>
        </is>
      </c>
      <c r="AO2370">
        <f>AO2368-AO2369</f>
        <v/>
      </c>
      <c r="AT2370">
        <f>AT2368-AT2369</f>
        <v/>
      </c>
    </row>
    <row r="2372">
      <c r="A2372" t="inlineStr">
        <is>
          <t>Unrealized carried interest</t>
        </is>
      </c>
    </row>
    <row r="2373">
      <c r="A2373" t="inlineStr">
        <is>
          <t>Carried interest</t>
        </is>
      </c>
    </row>
    <row r="2374">
      <c r="A2374" t="inlineStr">
        <is>
          <t>Accumulated unrealized, beginning of year</t>
        </is>
      </c>
      <c r="C2374" t="inlineStr">
        <is>
          <t>Million</t>
        </is>
      </c>
      <c r="D2374" t="inlineStr">
        <is>
          <t>QQQQ</t>
        </is>
      </c>
      <c r="F2374" t="n">
        <v>488</v>
      </c>
      <c r="G2374" t="n">
        <v>536</v>
      </c>
      <c r="H2374" t="n">
        <v>616</v>
      </c>
      <c r="I2374" t="n">
        <v>626</v>
      </c>
      <c r="J2374" t="n">
        <v>488</v>
      </c>
      <c r="K2374" t="n">
        <v>658</v>
      </c>
      <c r="L2374" t="n">
        <v>795</v>
      </c>
      <c r="M2374" t="n">
        <v>925</v>
      </c>
      <c r="N2374" t="n">
        <v>983</v>
      </c>
      <c r="O2374" t="n">
        <v>658</v>
      </c>
      <c r="P2374" t="n">
        <v>898</v>
      </c>
      <c r="Q2374" t="n">
        <v>1064</v>
      </c>
      <c r="R2374" t="n">
        <v>1219</v>
      </c>
      <c r="S2374" t="n">
        <v>1561</v>
      </c>
      <c r="T2374" t="n">
        <v>898</v>
      </c>
      <c r="U2374" t="n">
        <v>2079</v>
      </c>
      <c r="V2374" t="n">
        <v>2416</v>
      </c>
      <c r="W2374" t="n">
        <v>2527</v>
      </c>
      <c r="X2374" t="n">
        <v>2612</v>
      </c>
      <c r="Y2374" t="n">
        <v>2079</v>
      </c>
      <c r="Z2374" t="n">
        <v>2486</v>
      </c>
      <c r="AA2374" t="n">
        <v>2699</v>
      </c>
      <c r="AB2374" t="n">
        <v>2537</v>
      </c>
      <c r="AC2374" t="n">
        <v>4124</v>
      </c>
      <c r="AD2374" t="n">
        <v>2486</v>
      </c>
      <c r="AE2374" t="n">
        <v>4212</v>
      </c>
      <c r="AF2374" t="n">
        <v>3584</v>
      </c>
      <c r="AG2374" t="n">
        <v>3334</v>
      </c>
      <c r="AH2374" t="n">
        <v>3995</v>
      </c>
      <c r="AI2374" t="n">
        <v>4212</v>
      </c>
      <c r="AJ2374" t="n">
        <v>4695</v>
      </c>
      <c r="AK2374" t="n">
        <v>5410</v>
      </c>
      <c r="AL2374" t="n">
        <v>6208</v>
      </c>
      <c r="AM2374" t="n">
        <v>6850</v>
      </c>
      <c r="AN2374" t="n">
        <v>4695</v>
      </c>
      <c r="AO2374" t="n">
        <v>7747</v>
      </c>
      <c r="AP2374" t="n">
        <v>8404</v>
      </c>
      <c r="AQ2374" t="n">
        <v>8633</v>
      </c>
      <c r="AR2374" t="n">
        <v>8803</v>
      </c>
      <c r="AS2374" t="n">
        <v>7747</v>
      </c>
      <c r="AT2374" t="n">
        <v>9143</v>
      </c>
    </row>
    <row r="2375">
      <c r="A2375" t="inlineStr">
        <is>
          <t>Oaktree acquisition</t>
        </is>
      </c>
      <c r="C2375" t="inlineStr">
        <is>
          <t>Million</t>
        </is>
      </c>
      <c r="D2375" t="inlineStr">
        <is>
          <t>QQQQ</t>
        </is>
      </c>
      <c r="AB2375" t="n">
        <v>1346</v>
      </c>
      <c r="AD2375" t="n">
        <v>1346</v>
      </c>
    </row>
    <row r="2376">
      <c r="A2376" t="inlineStr">
        <is>
          <t>Total</t>
        </is>
      </c>
      <c r="C2376" t="inlineStr">
        <is>
          <t>Million</t>
        </is>
      </c>
      <c r="D2376" t="inlineStr">
        <is>
          <t>QQQQ</t>
        </is>
      </c>
      <c r="AB2376" t="n">
        <v>3883</v>
      </c>
      <c r="AC2376" t="n">
        <v>4124</v>
      </c>
      <c r="AD2376" t="n">
        <v>3832</v>
      </c>
      <c r="AG2376" t="n">
        <v>3334</v>
      </c>
      <c r="AI2376" t="n">
        <v>4212</v>
      </c>
    </row>
    <row r="2377">
      <c r="A2377" t="inlineStr">
        <is>
          <t>Total-c</t>
        </is>
      </c>
      <c r="AB2377">
        <f>SUM(AB2374:AB2375)</f>
        <v/>
      </c>
      <c r="AC2377">
        <f>SUM(AC2374:AC2375)</f>
        <v/>
      </c>
      <c r="AD2377">
        <f>SUM(AD2374:AD2375)</f>
        <v/>
      </c>
      <c r="AG2377">
        <f>SUM(AG2374:AG2375)</f>
        <v/>
      </c>
      <c r="AI2377">
        <f>SUM(AI2374:AI2375)</f>
        <v/>
      </c>
    </row>
    <row r="2378">
      <c r="A2378" t="inlineStr">
        <is>
          <t>Sum check</t>
        </is>
      </c>
      <c r="AB2378">
        <f>AB2376-AB2377</f>
        <v/>
      </c>
      <c r="AC2378">
        <f>AC2376-AC2377</f>
        <v/>
      </c>
      <c r="AD2378">
        <f>AD2376-AD2377</f>
        <v/>
      </c>
      <c r="AG2378">
        <f>AG2376-AG2377</f>
        <v/>
      </c>
      <c r="AI2378">
        <f>AI2376-AI2377</f>
        <v/>
      </c>
    </row>
    <row r="2380">
      <c r="A2380" t="inlineStr">
        <is>
          <t>In-period change</t>
        </is>
      </c>
    </row>
    <row r="2381">
      <c r="A2381" t="inlineStr">
        <is>
          <t>Generated in period</t>
        </is>
      </c>
      <c r="C2381" t="inlineStr">
        <is>
          <t>Million</t>
        </is>
      </c>
      <c r="D2381" t="inlineStr">
        <is>
          <t>QQQQ</t>
        </is>
      </c>
      <c r="I2381" t="n">
        <v>45</v>
      </c>
      <c r="J2381" t="n">
        <v>335</v>
      </c>
      <c r="K2381" t="n">
        <v>97</v>
      </c>
      <c r="L2381" t="n">
        <v>120</v>
      </c>
      <c r="M2381" t="n">
        <v>53</v>
      </c>
      <c r="N2381" t="n">
        <v>103</v>
      </c>
      <c r="O2381" t="n">
        <v>373</v>
      </c>
      <c r="P2381" t="n">
        <v>146</v>
      </c>
      <c r="Q2381" t="n">
        <v>181</v>
      </c>
      <c r="R2381" t="n">
        <v>363</v>
      </c>
      <c r="S2381" t="n">
        <v>589</v>
      </c>
      <c r="T2381" t="n">
        <v>1279</v>
      </c>
      <c r="U2381" t="n">
        <v>343</v>
      </c>
      <c r="V2381" t="n">
        <v>219</v>
      </c>
      <c r="W2381" t="n">
        <v>113</v>
      </c>
      <c r="X2381" t="n">
        <v>127</v>
      </c>
      <c r="Y2381" t="n">
        <v>802</v>
      </c>
      <c r="Z2381" t="n">
        <v>324</v>
      </c>
      <c r="AA2381" t="n">
        <v>20</v>
      </c>
      <c r="AB2381" t="n">
        <v>364</v>
      </c>
      <c r="AC2381" t="n">
        <v>293</v>
      </c>
      <c r="AD2381" t="n">
        <v>1001</v>
      </c>
      <c r="AE2381" t="n">
        <v>-298</v>
      </c>
      <c r="AF2381" t="n">
        <v>-172</v>
      </c>
      <c r="AG2381" t="n">
        <v>679</v>
      </c>
      <c r="AH2381" t="n">
        <v>997</v>
      </c>
      <c r="AI2381" t="n">
        <v>1206</v>
      </c>
      <c r="AJ2381" t="n">
        <v>1565</v>
      </c>
      <c r="AK2381" t="n">
        <v>1087</v>
      </c>
      <c r="AL2381" t="n">
        <v>1011</v>
      </c>
      <c r="AM2381" t="n">
        <v>1338</v>
      </c>
      <c r="AN2381" t="n">
        <v>5001</v>
      </c>
      <c r="AO2381" t="n">
        <v>896</v>
      </c>
      <c r="AP2381" t="n">
        <v>553</v>
      </c>
      <c r="AQ2381" t="n">
        <v>379</v>
      </c>
      <c r="AR2381" t="n">
        <v>647</v>
      </c>
      <c r="AS2381" t="n">
        <v>2475</v>
      </c>
      <c r="AT2381" t="n">
        <v>654</v>
      </c>
    </row>
    <row r="2382">
      <c r="A2382" t="inlineStr">
        <is>
          <t>Foreign currency revaluation</t>
        </is>
      </c>
      <c r="C2382" t="inlineStr">
        <is>
          <t>Million</t>
        </is>
      </c>
      <c r="D2382" t="inlineStr">
        <is>
          <t>QQQQ</t>
        </is>
      </c>
      <c r="I2382" t="n">
        <v>-13</v>
      </c>
      <c r="J2382" t="n">
        <v>-116</v>
      </c>
      <c r="K2382" t="n">
        <v>40</v>
      </c>
      <c r="L2382" t="n">
        <v>10</v>
      </c>
      <c r="M2382" t="n">
        <v>5</v>
      </c>
      <c r="N2382" t="n">
        <v>-10</v>
      </c>
      <c r="O2382" t="n">
        <v>45</v>
      </c>
      <c r="P2382" t="n">
        <v>25</v>
      </c>
      <c r="Q2382" t="n">
        <v>-26</v>
      </c>
      <c r="R2382" t="n">
        <v>4</v>
      </c>
      <c r="S2382" t="n">
        <v>-2</v>
      </c>
      <c r="T2382" t="n">
        <v>1</v>
      </c>
      <c r="U2382" t="n">
        <v>18</v>
      </c>
      <c r="V2382" t="n">
        <v>-105</v>
      </c>
      <c r="W2382" t="n">
        <v>-28</v>
      </c>
      <c r="X2382" t="n">
        <v>-26</v>
      </c>
      <c r="Y2382" t="n">
        <v>-141</v>
      </c>
      <c r="Z2382" t="n">
        <v>8</v>
      </c>
      <c r="AA2382" t="n">
        <v>8</v>
      </c>
      <c r="AB2382" t="n">
        <v>-64</v>
      </c>
      <c r="AC2382" t="n">
        <v>27</v>
      </c>
      <c r="AD2382" t="n">
        <v>-21</v>
      </c>
      <c r="AE2382" t="n">
        <v>-198</v>
      </c>
      <c r="AF2382" t="n">
        <v>-2</v>
      </c>
      <c r="AG2382" t="n">
        <v>24</v>
      </c>
      <c r="AH2382" t="n">
        <v>137</v>
      </c>
      <c r="AI2382" t="n">
        <v>-39</v>
      </c>
      <c r="AJ2382" t="n">
        <v>-169</v>
      </c>
      <c r="AK2382" t="n">
        <v>46</v>
      </c>
      <c r="AL2382" t="n">
        <v>-65</v>
      </c>
      <c r="AM2382" t="n">
        <v>-48</v>
      </c>
      <c r="AN2382" t="n">
        <v>-236</v>
      </c>
      <c r="AO2382" t="n">
        <v>64</v>
      </c>
      <c r="AP2382" t="n">
        <v>-225</v>
      </c>
      <c r="AQ2382" t="n">
        <v>-78</v>
      </c>
      <c r="AR2382" t="n">
        <v>54</v>
      </c>
      <c r="AS2382" t="n">
        <v>-185</v>
      </c>
      <c r="AT2382" t="n">
        <v>27</v>
      </c>
    </row>
    <row r="2383">
      <c r="A2383" t="inlineStr">
        <is>
          <t>Total</t>
        </is>
      </c>
      <c r="C2383" t="inlineStr">
        <is>
          <t>Million</t>
        </is>
      </c>
      <c r="D2383" t="inlineStr">
        <is>
          <t>QQQQ</t>
        </is>
      </c>
      <c r="F2383" t="n">
        <v>52</v>
      </c>
      <c r="G2383" t="n">
        <v>103</v>
      </c>
      <c r="H2383" t="n">
        <v>32</v>
      </c>
      <c r="I2383" t="n">
        <v>32</v>
      </c>
      <c r="J2383" t="n">
        <v>219</v>
      </c>
      <c r="K2383" t="n">
        <v>137</v>
      </c>
      <c r="L2383" t="n">
        <v>130</v>
      </c>
      <c r="M2383" t="n">
        <v>58</v>
      </c>
      <c r="N2383" t="n">
        <v>93</v>
      </c>
      <c r="O2383" t="n">
        <v>418</v>
      </c>
      <c r="P2383" t="n">
        <v>171</v>
      </c>
      <c r="Q2383" t="n">
        <v>155</v>
      </c>
      <c r="R2383" t="n">
        <v>367</v>
      </c>
      <c r="S2383" t="n">
        <v>587</v>
      </c>
      <c r="T2383" t="n">
        <v>1280</v>
      </c>
      <c r="U2383" t="n">
        <v>361</v>
      </c>
      <c r="V2383" t="n">
        <v>114</v>
      </c>
      <c r="W2383" t="n">
        <v>85</v>
      </c>
      <c r="X2383" t="n">
        <v>101</v>
      </c>
      <c r="Y2383" t="n">
        <v>661</v>
      </c>
      <c r="Z2383" t="n">
        <v>332</v>
      </c>
      <c r="AA2383" t="n">
        <v>28</v>
      </c>
      <c r="AB2383" t="n">
        <v>300</v>
      </c>
      <c r="AC2383" t="n">
        <v>320</v>
      </c>
      <c r="AD2383" t="n">
        <v>980</v>
      </c>
      <c r="AE2383" t="n">
        <v>-496</v>
      </c>
      <c r="AF2383" t="n">
        <v>-174</v>
      </c>
      <c r="AG2383" t="n">
        <v>703</v>
      </c>
      <c r="AH2383" t="n">
        <v>1134</v>
      </c>
      <c r="AI2383" t="n">
        <v>1167</v>
      </c>
      <c r="AJ2383" t="n">
        <v>1396</v>
      </c>
      <c r="AK2383" t="n">
        <v>1133</v>
      </c>
      <c r="AL2383" t="n">
        <v>946</v>
      </c>
      <c r="AM2383" t="n">
        <v>1290</v>
      </c>
      <c r="AN2383" t="n">
        <v>4765</v>
      </c>
      <c r="AO2383" t="n">
        <v>960</v>
      </c>
      <c r="AP2383" t="n">
        <v>328</v>
      </c>
      <c r="AQ2383" t="n">
        <v>301</v>
      </c>
      <c r="AR2383" t="n">
        <v>701</v>
      </c>
      <c r="AS2383" t="n">
        <v>2290</v>
      </c>
      <c r="AT2383" t="n">
        <v>681</v>
      </c>
    </row>
    <row r="2384">
      <c r="A2384" t="inlineStr">
        <is>
          <t>Total-c</t>
        </is>
      </c>
      <c r="I2384">
        <f>SUM(I2381:I2382)</f>
        <v/>
      </c>
      <c r="J2384">
        <f>SUM(J2381:J2382)</f>
        <v/>
      </c>
      <c r="K2384">
        <f>SUM(K2381:K2382)</f>
        <v/>
      </c>
      <c r="L2384">
        <f>SUM(L2381:L2382)</f>
        <v/>
      </c>
      <c r="M2384">
        <f>SUM(M2381:M2382)</f>
        <v/>
      </c>
      <c r="N2384">
        <f>SUM(N2381:N2382)</f>
        <v/>
      </c>
      <c r="O2384">
        <f>SUM(O2381:O2382)</f>
        <v/>
      </c>
      <c r="P2384">
        <f>SUM(P2381:P2382)</f>
        <v/>
      </c>
      <c r="Q2384">
        <f>SUM(Q2381:Q2382)</f>
        <v/>
      </c>
      <c r="R2384">
        <f>SUM(R2381:R2382)</f>
        <v/>
      </c>
      <c r="S2384">
        <f>SUM(S2381:S2382)</f>
        <v/>
      </c>
      <c r="T2384">
        <f>SUM(T2381:T2382)</f>
        <v/>
      </c>
      <c r="U2384">
        <f>SUM(U2381:U2382)</f>
        <v/>
      </c>
      <c r="V2384">
        <f>SUM(V2381:V2382)</f>
        <v/>
      </c>
      <c r="W2384">
        <f>SUM(W2381:W2382)</f>
        <v/>
      </c>
      <c r="X2384">
        <f>SUM(X2381:X2382)</f>
        <v/>
      </c>
      <c r="Y2384">
        <f>SUM(Y2381:Y2382)</f>
        <v/>
      </c>
      <c r="Z2384">
        <f>SUM(Z2381:Z2382)</f>
        <v/>
      </c>
      <c r="AA2384">
        <f>SUM(AA2381:AA2382)</f>
        <v/>
      </c>
      <c r="AB2384">
        <f>SUM(AB2381:AB2382)</f>
        <v/>
      </c>
      <c r="AC2384">
        <f>SUM(AC2381:AC2382)</f>
        <v/>
      </c>
      <c r="AD2384">
        <f>SUM(AD2381:AD2382)</f>
        <v/>
      </c>
      <c r="AE2384">
        <f>SUM(AE2381:AE2382)</f>
        <v/>
      </c>
      <c r="AF2384">
        <f>SUM(AF2381:AF2382)</f>
        <v/>
      </c>
      <c r="AG2384">
        <f>SUM(AG2381:AG2382)</f>
        <v/>
      </c>
      <c r="AH2384">
        <f>SUM(AH2381:AH2382)</f>
        <v/>
      </c>
      <c r="AI2384">
        <f>SUM(AI2381:AI2382)</f>
        <v/>
      </c>
      <c r="AJ2384">
        <f>SUM(AJ2381:AJ2382)</f>
        <v/>
      </c>
      <c r="AK2384">
        <f>SUM(AK2381:AK2382)</f>
        <v/>
      </c>
      <c r="AL2384">
        <f>SUM(AL2381:AL2382)</f>
        <v/>
      </c>
      <c r="AM2384">
        <f>SUM(AM2381:AM2382)</f>
        <v/>
      </c>
      <c r="AN2384">
        <f>SUM(AN2381:AN2382)</f>
        <v/>
      </c>
      <c r="AO2384">
        <f>SUM(AO2381:AO2382)</f>
        <v/>
      </c>
      <c r="AP2384">
        <f>SUM(AP2381:AP2382)</f>
        <v/>
      </c>
      <c r="AQ2384">
        <f>SUM(AQ2381:AQ2382)</f>
        <v/>
      </c>
      <c r="AR2384">
        <f>SUM(AR2381:AR2382)</f>
        <v/>
      </c>
      <c r="AS2384">
        <f>SUM(AS2381:AS2382)</f>
        <v/>
      </c>
      <c r="AT2384">
        <f>SUM(AT2381:AT2382)</f>
        <v/>
      </c>
    </row>
    <row r="2385">
      <c r="A2385" t="inlineStr">
        <is>
          <t>Sum check</t>
        </is>
      </c>
      <c r="I2385">
        <f>I2383-I2384</f>
        <v/>
      </c>
      <c r="J2385">
        <f>J2383-J2384</f>
        <v/>
      </c>
      <c r="K2385">
        <f>K2383-K2384</f>
        <v/>
      </c>
      <c r="L2385">
        <f>L2383-L2384</f>
        <v/>
      </c>
      <c r="M2385">
        <f>M2383-M2384</f>
        <v/>
      </c>
      <c r="N2385">
        <f>N2383-N2384</f>
        <v/>
      </c>
      <c r="O2385">
        <f>O2383-O2384</f>
        <v/>
      </c>
      <c r="P2385">
        <f>P2383-P2384</f>
        <v/>
      </c>
      <c r="Q2385">
        <f>Q2383-Q2384</f>
        <v/>
      </c>
      <c r="R2385">
        <f>R2383-R2384</f>
        <v/>
      </c>
      <c r="S2385">
        <f>S2383-S2384</f>
        <v/>
      </c>
      <c r="T2385">
        <f>T2383-T2384</f>
        <v/>
      </c>
      <c r="U2385">
        <f>U2383-U2384</f>
        <v/>
      </c>
      <c r="V2385">
        <f>V2383-V2384</f>
        <v/>
      </c>
      <c r="W2385">
        <f>W2383-W2384</f>
        <v/>
      </c>
      <c r="X2385">
        <f>X2383-X2384</f>
        <v/>
      </c>
      <c r="Y2385">
        <f>Y2383-Y2384</f>
        <v/>
      </c>
      <c r="Z2385">
        <f>Z2383-Z2384</f>
        <v/>
      </c>
      <c r="AA2385">
        <f>AA2383-AA2384</f>
        <v/>
      </c>
      <c r="AB2385">
        <f>AB2383-AB2384</f>
        <v/>
      </c>
      <c r="AC2385">
        <f>AC2383-AC2384</f>
        <v/>
      </c>
      <c r="AD2385">
        <f>AD2383-AD2384</f>
        <v/>
      </c>
      <c r="AE2385">
        <f>AE2383-AE2384</f>
        <v/>
      </c>
      <c r="AF2385">
        <f>AF2383-AF2384</f>
        <v/>
      </c>
      <c r="AG2385">
        <f>AG2383-AG2384</f>
        <v/>
      </c>
      <c r="AH2385">
        <f>AH2383-AH2384</f>
        <v/>
      </c>
      <c r="AI2385">
        <f>AI2383-AI2384</f>
        <v/>
      </c>
      <c r="AJ2385">
        <f>AJ2383-AJ2384</f>
        <v/>
      </c>
      <c r="AK2385">
        <f>AK2383-AK2384</f>
        <v/>
      </c>
      <c r="AL2385">
        <f>AL2383-AL2384</f>
        <v/>
      </c>
      <c r="AM2385">
        <f>AM2383-AM2384</f>
        <v/>
      </c>
      <c r="AN2385">
        <f>AN2383-AN2384</f>
        <v/>
      </c>
      <c r="AO2385">
        <f>AO2383-AO2384</f>
        <v/>
      </c>
      <c r="AP2385">
        <f>AP2383-AP2384</f>
        <v/>
      </c>
      <c r="AQ2385">
        <f>AQ2383-AQ2384</f>
        <v/>
      </c>
      <c r="AR2385">
        <f>AR2383-AR2384</f>
        <v/>
      </c>
      <c r="AS2385">
        <f>AS2383-AS2384</f>
        <v/>
      </c>
      <c r="AT2385">
        <f>AT2383-AT2384</f>
        <v/>
      </c>
    </row>
    <row r="2387">
      <c r="A2387" t="inlineStr">
        <is>
          <t>Less: realized</t>
        </is>
      </c>
      <c r="C2387" t="inlineStr">
        <is>
          <t>Million</t>
        </is>
      </c>
      <c r="D2387" t="inlineStr">
        <is>
          <t>QQQQ</t>
        </is>
      </c>
      <c r="F2387" t="n">
        <v>-4</v>
      </c>
      <c r="G2387" t="n">
        <v>-23</v>
      </c>
      <c r="H2387" t="n">
        <v>-22</v>
      </c>
      <c r="I2387" t="n">
        <v>0</v>
      </c>
      <c r="J2387" t="n">
        <v>-49</v>
      </c>
      <c r="N2387" t="n">
        <v>-178</v>
      </c>
      <c r="O2387" t="n">
        <v>-178</v>
      </c>
      <c r="P2387" t="n">
        <v>-5</v>
      </c>
      <c r="R2387" t="n">
        <v>-25</v>
      </c>
      <c r="S2387" t="n">
        <v>-69</v>
      </c>
      <c r="T2387" t="n">
        <v>-99</v>
      </c>
      <c r="U2387" t="n">
        <v>-24</v>
      </c>
      <c r="V2387" t="n">
        <v>-3</v>
      </c>
      <c r="W2387" t="n">
        <v>0</v>
      </c>
      <c r="X2387" t="n">
        <v>-227</v>
      </c>
      <c r="Y2387" t="n">
        <v>-254</v>
      </c>
      <c r="Z2387" t="n">
        <v>-119</v>
      </c>
      <c r="AA2387" t="n">
        <v>-190</v>
      </c>
      <c r="AB2387" t="n">
        <v>-59</v>
      </c>
      <c r="AC2387" t="n">
        <v>-232</v>
      </c>
      <c r="AD2387" t="n">
        <v>-600</v>
      </c>
      <c r="AE2387" t="n">
        <v>-132</v>
      </c>
      <c r="AF2387" t="n">
        <v>-76</v>
      </c>
      <c r="AG2387" t="n">
        <v>-42</v>
      </c>
      <c r="AH2387" t="n">
        <v>-434</v>
      </c>
      <c r="AI2387" t="n">
        <v>-684</v>
      </c>
      <c r="AJ2387" t="n">
        <v>-681</v>
      </c>
      <c r="AK2387" t="n">
        <v>-335</v>
      </c>
      <c r="AL2387" t="n">
        <v>-304</v>
      </c>
      <c r="AM2387" t="n">
        <v>-393</v>
      </c>
      <c r="AN2387" t="n">
        <v>-1713</v>
      </c>
      <c r="AO2387" t="n">
        <v>-303</v>
      </c>
      <c r="AP2387" t="n">
        <v>-99</v>
      </c>
      <c r="AQ2387" t="n">
        <v>-131</v>
      </c>
      <c r="AR2387" t="n">
        <v>-361</v>
      </c>
      <c r="AS2387" t="n">
        <v>-894</v>
      </c>
      <c r="AT2387" t="n">
        <v>-464</v>
      </c>
    </row>
    <row r="2388">
      <c r="A2388" t="inlineStr">
        <is>
          <t>Total</t>
        </is>
      </c>
      <c r="C2388" t="inlineStr">
        <is>
          <t>Million</t>
        </is>
      </c>
      <c r="D2388" t="inlineStr">
        <is>
          <t>QQQQ</t>
        </is>
      </c>
      <c r="E2388" t="inlineStr">
        <is>
          <t>Yes</t>
        </is>
      </c>
      <c r="I2388" t="n">
        <v>32</v>
      </c>
      <c r="J2388" t="n">
        <v>170</v>
      </c>
      <c r="K2388" t="n">
        <v>137</v>
      </c>
      <c r="L2388" t="n">
        <v>130</v>
      </c>
      <c r="N2388" t="n">
        <v>-85</v>
      </c>
      <c r="O2388" t="n">
        <v>240</v>
      </c>
      <c r="Q2388" t="n">
        <v>155</v>
      </c>
      <c r="R2388" t="n">
        <v>342</v>
      </c>
      <c r="S2388" t="n">
        <v>518</v>
      </c>
      <c r="T2388" t="n">
        <v>1181</v>
      </c>
      <c r="U2388" t="n">
        <v>337</v>
      </c>
      <c r="V2388" t="n">
        <v>111</v>
      </c>
      <c r="W2388" t="n">
        <v>85</v>
      </c>
      <c r="X2388" t="n">
        <v>-126</v>
      </c>
      <c r="Y2388" t="n">
        <v>407</v>
      </c>
      <c r="Z2388" t="n">
        <v>213</v>
      </c>
      <c r="AA2388" t="n">
        <v>-162</v>
      </c>
      <c r="AB2388" t="n">
        <v>241</v>
      </c>
      <c r="AC2388" t="n">
        <v>88</v>
      </c>
      <c r="AD2388" t="n">
        <v>380</v>
      </c>
      <c r="AE2388" t="n">
        <v>-628</v>
      </c>
      <c r="AF2388" t="n">
        <v>-250</v>
      </c>
      <c r="AG2388" t="n">
        <v>661</v>
      </c>
      <c r="AH2388" t="n">
        <v>700</v>
      </c>
      <c r="AI2388" t="n">
        <v>483</v>
      </c>
      <c r="AJ2388" t="n">
        <v>715</v>
      </c>
      <c r="AK2388" t="n">
        <v>798</v>
      </c>
      <c r="AL2388" t="n">
        <v>642</v>
      </c>
      <c r="AM2388" t="n">
        <v>897</v>
      </c>
      <c r="AN2388" t="n">
        <v>3052</v>
      </c>
      <c r="AO2388" t="n">
        <v>657</v>
      </c>
      <c r="AP2388" t="n">
        <v>229</v>
      </c>
      <c r="AQ2388" t="n">
        <v>170</v>
      </c>
      <c r="AR2388" t="n">
        <v>340</v>
      </c>
      <c r="AS2388" t="n">
        <v>1396</v>
      </c>
      <c r="AT2388" t="n">
        <v>217</v>
      </c>
    </row>
    <row r="2389">
      <c r="A2389" t="inlineStr">
        <is>
          <t>Total-c</t>
        </is>
      </c>
      <c r="I2389">
        <f>SUM(I2383,I2387)</f>
        <v/>
      </c>
      <c r="J2389">
        <f>SUM(J2383,J2387)</f>
        <v/>
      </c>
      <c r="K2389">
        <f>SUM(K2383,K2387)</f>
        <v/>
      </c>
      <c r="L2389">
        <f>SUM(L2383,L2387)</f>
        <v/>
      </c>
      <c r="N2389">
        <f>SUM(N2383,N2387)</f>
        <v/>
      </c>
      <c r="O2389">
        <f>SUM(O2383,O2387)</f>
        <v/>
      </c>
      <c r="Q2389">
        <f>SUM(Q2383,Q2387)</f>
        <v/>
      </c>
      <c r="R2389">
        <f>SUM(R2383,R2387)</f>
        <v/>
      </c>
      <c r="S2389">
        <f>SUM(S2383,S2387)</f>
        <v/>
      </c>
      <c r="T2389">
        <f>SUM(T2383,T2387)</f>
        <v/>
      </c>
      <c r="U2389">
        <f>SUM(U2383,U2387)</f>
        <v/>
      </c>
      <c r="V2389">
        <f>SUM(V2383,V2387)</f>
        <v/>
      </c>
      <c r="W2389">
        <f>SUM(W2383,W2387)</f>
        <v/>
      </c>
      <c r="X2389">
        <f>SUM(X2383,X2387)</f>
        <v/>
      </c>
      <c r="Y2389">
        <f>SUM(Y2383,Y2387)</f>
        <v/>
      </c>
      <c r="Z2389">
        <f>SUM(Z2383,Z2387)</f>
        <v/>
      </c>
      <c r="AA2389">
        <f>SUM(AA2383,AA2387)</f>
        <v/>
      </c>
      <c r="AB2389">
        <f>SUM(AB2383,AB2387)</f>
        <v/>
      </c>
      <c r="AC2389">
        <f>SUM(AC2383,AC2387)</f>
        <v/>
      </c>
      <c r="AD2389">
        <f>SUM(AD2383,AD2387)</f>
        <v/>
      </c>
      <c r="AE2389">
        <f>SUM(AE2383,AE2387)</f>
        <v/>
      </c>
      <c r="AF2389">
        <f>SUM(AF2383,AF2387)</f>
        <v/>
      </c>
      <c r="AG2389">
        <f>SUM(AG2383,AG2387)</f>
        <v/>
      </c>
      <c r="AH2389">
        <f>SUM(AH2383,AH2387)</f>
        <v/>
      </c>
      <c r="AI2389">
        <f>SUM(AI2383,AI2387)</f>
        <v/>
      </c>
      <c r="AJ2389">
        <f>SUM(AJ2383,AJ2387)</f>
        <v/>
      </c>
      <c r="AK2389">
        <f>SUM(AK2383,AK2387)</f>
        <v/>
      </c>
      <c r="AL2389">
        <f>SUM(AL2383,AL2387)</f>
        <v/>
      </c>
      <c r="AM2389">
        <f>SUM(AM2383,AM2387)</f>
        <v/>
      </c>
      <c r="AN2389">
        <f>SUM(AN2383,AN2387)</f>
        <v/>
      </c>
      <c r="AO2389">
        <f>SUM(AO2383,AO2387)</f>
        <v/>
      </c>
      <c r="AP2389">
        <f>SUM(AP2383,AP2387)</f>
        <v/>
      </c>
      <c r="AQ2389">
        <f>SUM(AQ2383,AQ2387)</f>
        <v/>
      </c>
      <c r="AR2389">
        <f>SUM(AR2383,AR2387)</f>
        <v/>
      </c>
      <c r="AS2389">
        <f>SUM(AS2383,AS2387)</f>
        <v/>
      </c>
      <c r="AT2389">
        <f>SUM(AT2383,AT2387)</f>
        <v/>
      </c>
    </row>
    <row r="2390">
      <c r="A2390" t="inlineStr">
        <is>
          <t>Sum check</t>
        </is>
      </c>
      <c r="I2390">
        <f>I2388-I2389</f>
        <v/>
      </c>
      <c r="J2390">
        <f>J2388-J2389</f>
        <v/>
      </c>
      <c r="K2390">
        <f>K2388-K2389</f>
        <v/>
      </c>
      <c r="L2390">
        <f>L2388-L2389</f>
        <v/>
      </c>
      <c r="N2390">
        <f>N2388-N2389</f>
        <v/>
      </c>
      <c r="O2390">
        <f>O2388-O2389</f>
        <v/>
      </c>
      <c r="Q2390">
        <f>Q2388-Q2389</f>
        <v/>
      </c>
      <c r="R2390">
        <f>R2388-R2389</f>
        <v/>
      </c>
      <c r="S2390">
        <f>S2388-S2389</f>
        <v/>
      </c>
      <c r="T2390">
        <f>T2388-T2389</f>
        <v/>
      </c>
      <c r="U2390">
        <f>U2388-U2389</f>
        <v/>
      </c>
      <c r="V2390">
        <f>V2388-V2389</f>
        <v/>
      </c>
      <c r="W2390">
        <f>W2388-W2389</f>
        <v/>
      </c>
      <c r="X2390">
        <f>X2388-X2389</f>
        <v/>
      </c>
      <c r="Y2390">
        <f>Y2388-Y2389</f>
        <v/>
      </c>
      <c r="Z2390">
        <f>Z2388-Z2389</f>
        <v/>
      </c>
      <c r="AA2390">
        <f>AA2388-AA2389</f>
        <v/>
      </c>
      <c r="AB2390">
        <f>AB2388-AB2389</f>
        <v/>
      </c>
      <c r="AC2390">
        <f>AC2388-AC2389</f>
        <v/>
      </c>
      <c r="AD2390">
        <f>AD2388-AD2389</f>
        <v/>
      </c>
      <c r="AE2390">
        <f>AE2388-AE2389</f>
        <v/>
      </c>
      <c r="AF2390">
        <f>AF2388-AF2389</f>
        <v/>
      </c>
      <c r="AG2390">
        <f>AG2388-AG2389</f>
        <v/>
      </c>
      <c r="AH2390">
        <f>AH2388-AH2389</f>
        <v/>
      </c>
      <c r="AI2390">
        <f>AI2388-AI2389</f>
        <v/>
      </c>
      <c r="AJ2390">
        <f>AJ2388-AJ2389</f>
        <v/>
      </c>
      <c r="AK2390">
        <f>AK2388-AK2389</f>
        <v/>
      </c>
      <c r="AL2390">
        <f>AL2388-AL2389</f>
        <v/>
      </c>
      <c r="AM2390">
        <f>AM2388-AM2389</f>
        <v/>
      </c>
      <c r="AN2390">
        <f>AN2388-AN2389</f>
        <v/>
      </c>
      <c r="AO2390">
        <f>AO2388-AO2389</f>
        <v/>
      </c>
      <c r="AP2390">
        <f>AP2388-AP2389</f>
        <v/>
      </c>
      <c r="AQ2390">
        <f>AQ2388-AQ2389</f>
        <v/>
      </c>
      <c r="AR2390">
        <f>AR2388-AR2389</f>
        <v/>
      </c>
      <c r="AS2390">
        <f>AS2388-AS2389</f>
        <v/>
      </c>
      <c r="AT2390">
        <f>AT2388-AT2389</f>
        <v/>
      </c>
    </row>
    <row r="2392">
      <c r="A2392" t="inlineStr">
        <is>
          <t>Accumulated unrealized, end of period</t>
        </is>
      </c>
      <c r="C2392" t="inlineStr">
        <is>
          <t>Million</t>
        </is>
      </c>
      <c r="D2392" t="inlineStr">
        <is>
          <t>QQQQ</t>
        </is>
      </c>
      <c r="W2392" t="n">
        <v>2612</v>
      </c>
      <c r="Y2392" t="n">
        <v>2486</v>
      </c>
      <c r="Z2392" t="n">
        <v>2699</v>
      </c>
      <c r="AA2392" t="n">
        <v>2537</v>
      </c>
      <c r="AB2392" t="n">
        <v>4124</v>
      </c>
      <c r="AC2392" t="n">
        <v>4212</v>
      </c>
      <c r="AD2392" t="n">
        <v>4212</v>
      </c>
      <c r="AE2392" t="n">
        <v>3584</v>
      </c>
      <c r="AF2392" t="n">
        <v>3334</v>
      </c>
      <c r="AG2392" t="n">
        <v>3995</v>
      </c>
      <c r="AH2392" t="n">
        <v>4695</v>
      </c>
      <c r="AI2392" t="n">
        <v>4695</v>
      </c>
      <c r="AJ2392" t="n">
        <v>5410</v>
      </c>
      <c r="AK2392" t="n">
        <v>6208</v>
      </c>
      <c r="AL2392" t="n">
        <v>6850</v>
      </c>
      <c r="AM2392" t="n">
        <v>7747</v>
      </c>
      <c r="AN2392" t="n">
        <v>7747</v>
      </c>
      <c r="AO2392" t="n">
        <v>8404</v>
      </c>
      <c r="AP2392" t="n">
        <v>8633</v>
      </c>
      <c r="AQ2392" t="n">
        <v>8803</v>
      </c>
      <c r="AR2392" t="n">
        <v>9143</v>
      </c>
      <c r="AS2392" t="n">
        <v>9143</v>
      </c>
      <c r="AT2392" t="n">
        <v>9360</v>
      </c>
    </row>
    <row r="2393">
      <c r="A2393" t="inlineStr">
        <is>
          <t>Accumulated unrealized, end of period-c</t>
        </is>
      </c>
      <c r="W2393">
        <f>SUM(W2374:W2375,W2381:W2382,W2387)</f>
        <v/>
      </c>
      <c r="Y2393">
        <f>SUM(Y2374:Y2375,Y2381:Y2382,Y2387)</f>
        <v/>
      </c>
      <c r="Z2393">
        <f>SUM(Z2374:Z2375,Z2381:Z2382,Z2387)</f>
        <v/>
      </c>
      <c r="AA2393">
        <f>SUM(AA2374:AA2375,AA2381:AA2382,AA2387)</f>
        <v/>
      </c>
      <c r="AB2393">
        <f>SUM(AB2374:AB2375,AB2381:AB2382,AB2387)</f>
        <v/>
      </c>
      <c r="AC2393">
        <f>SUM(AC2374:AC2375,AC2381:AC2382,AC2387)</f>
        <v/>
      </c>
      <c r="AD2393">
        <f>SUM(AD2374:AD2375,AD2381:AD2382,AD2387)</f>
        <v/>
      </c>
      <c r="AE2393">
        <f>SUM(AE2374:AE2375,AE2381:AE2382,AE2387)</f>
        <v/>
      </c>
      <c r="AF2393">
        <f>SUM(AF2374:AF2375,AF2381:AF2382,AF2387)</f>
        <v/>
      </c>
      <c r="AG2393">
        <f>SUM(AG2374:AG2375,AG2381:AG2382,AG2387)</f>
        <v/>
      </c>
      <c r="AH2393">
        <f>SUM(AH2374:AH2375,AH2381:AH2382,AH2387)</f>
        <v/>
      </c>
      <c r="AI2393">
        <f>SUM(AI2374:AI2375,AI2381:AI2382,AI2387)</f>
        <v/>
      </c>
      <c r="AJ2393">
        <f>SUM(AJ2374:AJ2375,AJ2381:AJ2382,AJ2387)</f>
        <v/>
      </c>
      <c r="AK2393">
        <f>SUM(AK2374:AK2375,AK2381:AK2382,AK2387)</f>
        <v/>
      </c>
      <c r="AL2393">
        <f>SUM(AL2374:AL2375,AL2381:AL2382,AL2387)</f>
        <v/>
      </c>
      <c r="AM2393">
        <f>SUM(AM2374:AM2375,AM2381:AM2382,AM2387)</f>
        <v/>
      </c>
      <c r="AN2393">
        <f>SUM(AN2374:AN2375,AN2381:AN2382,AN2387)</f>
        <v/>
      </c>
      <c r="AO2393">
        <f>SUM(AO2374:AO2375,AO2381:AO2382,AO2387)</f>
        <v/>
      </c>
      <c r="AP2393">
        <f>SUM(AP2374:AP2375,AP2381:AP2382,AP2387)</f>
        <v/>
      </c>
      <c r="AQ2393">
        <f>SUM(AQ2374:AQ2375,AQ2381:AQ2382,AQ2387)</f>
        <v/>
      </c>
      <c r="AR2393">
        <f>SUM(AR2374:AR2375,AR2381:AR2382,AR2387)</f>
        <v/>
      </c>
      <c r="AS2393">
        <f>SUM(AS2374:AS2375,AS2381:AS2382,AS2387)</f>
        <v/>
      </c>
      <c r="AT2393">
        <f>SUM(AT2374:AT2375,AT2381:AT2382,AT2387)</f>
        <v/>
      </c>
    </row>
    <row r="2394">
      <c r="A2394" t="inlineStr">
        <is>
          <t>Sum check</t>
        </is>
      </c>
      <c r="W2394">
        <f>W2392-W2393</f>
        <v/>
      </c>
      <c r="Y2394">
        <f>Y2392-Y2393</f>
        <v/>
      </c>
      <c r="Z2394">
        <f>Z2392-Z2393</f>
        <v/>
      </c>
      <c r="AA2394">
        <f>AA2392-AA2393</f>
        <v/>
      </c>
      <c r="AB2394">
        <f>AB2392-AB2393</f>
        <v/>
      </c>
      <c r="AC2394">
        <f>AC2392-AC2393</f>
        <v/>
      </c>
      <c r="AD2394">
        <f>AD2392-AD2393</f>
        <v/>
      </c>
      <c r="AE2394">
        <f>AE2392-AE2393</f>
        <v/>
      </c>
      <c r="AF2394">
        <f>AF2392-AF2393</f>
        <v/>
      </c>
      <c r="AG2394">
        <f>AG2392-AG2393</f>
        <v/>
      </c>
      <c r="AH2394">
        <f>AH2392-AH2393</f>
        <v/>
      </c>
      <c r="AI2394">
        <f>AI2392-AI2393</f>
        <v/>
      </c>
      <c r="AJ2394">
        <f>AJ2392-AJ2393</f>
        <v/>
      </c>
      <c r="AK2394">
        <f>AK2392-AK2393</f>
        <v/>
      </c>
      <c r="AL2394">
        <f>AL2392-AL2393</f>
        <v/>
      </c>
      <c r="AM2394">
        <f>AM2392-AM2393</f>
        <v/>
      </c>
      <c r="AN2394">
        <f>AN2392-AN2393</f>
        <v/>
      </c>
      <c r="AO2394">
        <f>AO2392-AO2393</f>
        <v/>
      </c>
      <c r="AP2394">
        <f>AP2392-AP2393</f>
        <v/>
      </c>
      <c r="AQ2394">
        <f>AQ2392-AQ2393</f>
        <v/>
      </c>
      <c r="AR2394">
        <f>AR2392-AR2393</f>
        <v/>
      </c>
      <c r="AS2394">
        <f>AS2392-AS2393</f>
        <v/>
      </c>
      <c r="AT2394">
        <f>AT2392-AT2393</f>
        <v/>
      </c>
    </row>
    <row r="2396">
      <c r="A2396" t="inlineStr">
        <is>
          <t>Carried interest not attributable to BAM shareholders</t>
        </is>
      </c>
      <c r="C2396" t="inlineStr">
        <is>
          <t>Million</t>
        </is>
      </c>
      <c r="D2396" t="inlineStr">
        <is>
          <t>QQQQ</t>
        </is>
      </c>
      <c r="AB2396" t="n">
        <v>-522</v>
      </c>
      <c r="AC2396" t="n">
        <v>-565</v>
      </c>
      <c r="AD2396" t="n">
        <v>-565</v>
      </c>
      <c r="AE2396" t="n">
        <v>-420</v>
      </c>
      <c r="AF2396" t="n">
        <v>-402</v>
      </c>
      <c r="AG2396" t="n">
        <v>-476</v>
      </c>
      <c r="AH2396" t="n">
        <v>-671</v>
      </c>
      <c r="AI2396" t="n">
        <v>-671</v>
      </c>
      <c r="AJ2396" t="n">
        <v>-743</v>
      </c>
      <c r="AK2396" t="n">
        <v>-879</v>
      </c>
      <c r="AL2396" t="n">
        <v>-953</v>
      </c>
      <c r="AM2396" t="n">
        <v>-962</v>
      </c>
      <c r="AN2396" t="n">
        <v>-962</v>
      </c>
      <c r="AO2396" t="n">
        <v>-1008</v>
      </c>
      <c r="AP2396" t="n">
        <v>-936</v>
      </c>
      <c r="AQ2396" t="n">
        <v>-979</v>
      </c>
      <c r="AR2396" t="n">
        <v>-1060</v>
      </c>
      <c r="AS2396" t="n">
        <v>-1060</v>
      </c>
      <c r="AT2396" t="n">
        <v>-1098</v>
      </c>
    </row>
    <row r="2397">
      <c r="A2397" t="inlineStr">
        <is>
          <t>Accumulated unrealized, end of period, net</t>
        </is>
      </c>
      <c r="C2397" t="inlineStr">
        <is>
          <t>Million</t>
        </is>
      </c>
      <c r="D2397" t="inlineStr">
        <is>
          <t>QQQQ</t>
        </is>
      </c>
      <c r="F2397" t="n">
        <v>536</v>
      </c>
      <c r="G2397" t="n">
        <v>616</v>
      </c>
      <c r="H2397" t="n">
        <v>626</v>
      </c>
      <c r="I2397" t="n">
        <v>658</v>
      </c>
      <c r="J2397" t="n">
        <v>658</v>
      </c>
      <c r="K2397" t="n">
        <v>795</v>
      </c>
      <c r="L2397" t="n">
        <v>925</v>
      </c>
      <c r="M2397" t="n">
        <v>983</v>
      </c>
      <c r="N2397" t="n">
        <v>898</v>
      </c>
      <c r="O2397" t="n">
        <v>898</v>
      </c>
      <c r="P2397" t="n">
        <v>1064</v>
      </c>
      <c r="Q2397" t="n">
        <v>1219</v>
      </c>
      <c r="R2397" t="n">
        <v>1561</v>
      </c>
      <c r="S2397" t="n">
        <v>2079</v>
      </c>
      <c r="T2397" t="n">
        <v>2079</v>
      </c>
      <c r="U2397" t="n">
        <v>2416</v>
      </c>
      <c r="V2397" t="n">
        <v>2527</v>
      </c>
      <c r="W2397" t="n">
        <v>2612</v>
      </c>
      <c r="X2397" t="n">
        <v>2486</v>
      </c>
      <c r="Y2397" t="n">
        <v>2486</v>
      </c>
      <c r="Z2397" t="n">
        <v>2699</v>
      </c>
      <c r="AA2397" t="n">
        <v>2537</v>
      </c>
      <c r="AB2397" t="n">
        <v>3602</v>
      </c>
      <c r="AC2397" t="n">
        <v>3647</v>
      </c>
      <c r="AD2397" t="n">
        <v>3647</v>
      </c>
      <c r="AE2397" t="n">
        <v>3164</v>
      </c>
      <c r="AF2397" t="n">
        <v>2932</v>
      </c>
      <c r="AG2397" t="n">
        <v>3519</v>
      </c>
      <c r="AH2397" t="n">
        <v>4024</v>
      </c>
      <c r="AI2397" t="n">
        <v>4024</v>
      </c>
      <c r="AJ2397" t="n">
        <v>4667</v>
      </c>
      <c r="AK2397" t="n">
        <v>5329</v>
      </c>
      <c r="AL2397" t="n">
        <v>5897</v>
      </c>
      <c r="AM2397" t="n">
        <v>6785</v>
      </c>
      <c r="AN2397" t="n">
        <v>6785</v>
      </c>
      <c r="AO2397" t="n">
        <v>7396</v>
      </c>
      <c r="AP2397" t="n">
        <v>7697</v>
      </c>
      <c r="AQ2397" t="n">
        <v>7824</v>
      </c>
      <c r="AR2397" t="n">
        <v>8083</v>
      </c>
      <c r="AS2397" t="n">
        <v>8083</v>
      </c>
      <c r="AT2397" t="n">
        <v>8262</v>
      </c>
    </row>
    <row r="2398">
      <c r="A2398" t="inlineStr">
        <is>
          <t>Accumulated unrealized, end of period, net-c</t>
        </is>
      </c>
      <c r="F2398">
        <f>SUM(F2374:F2375,F2387,F2383,F2396)</f>
        <v/>
      </c>
      <c r="G2398">
        <f>SUM(G2374:G2375,G2387,G2383,G2396)</f>
        <v/>
      </c>
      <c r="H2398">
        <f>SUM(H2374:H2375,H2387,H2383,H2396)</f>
        <v/>
      </c>
      <c r="I2398">
        <f>SUM(I2374:I2375,I2387,I2383,I2396)</f>
        <v/>
      </c>
      <c r="J2398">
        <f>SUM(J2374:J2375,J2387,J2383,J2396)</f>
        <v/>
      </c>
      <c r="K2398">
        <f>SUM(K2374:K2375,K2387,K2383,K2396)</f>
        <v/>
      </c>
      <c r="L2398">
        <f>SUM(L2374:L2375,L2387,L2383,L2396)</f>
        <v/>
      </c>
      <c r="M2398">
        <f>SUM(M2374:M2375,M2387,M2383,M2396)</f>
        <v/>
      </c>
      <c r="N2398">
        <f>SUM(N2374:N2375,N2387,N2383,N2396)</f>
        <v/>
      </c>
      <c r="O2398">
        <f>SUM(O2374:O2375,O2387,O2383,O2396)</f>
        <v/>
      </c>
      <c r="P2398">
        <f>SUM(P2374:P2375,P2387,P2383,P2396)</f>
        <v/>
      </c>
      <c r="Q2398">
        <f>SUM(Q2374:Q2375,Q2387,Q2383,Q2396)</f>
        <v/>
      </c>
      <c r="R2398">
        <f>SUM(R2374:R2375,R2387,R2383,R2396)</f>
        <v/>
      </c>
      <c r="S2398">
        <f>SUM(S2374:S2375,S2387,S2383,S2396)</f>
        <v/>
      </c>
      <c r="T2398">
        <f>SUM(T2374:T2375,T2387,T2383,T2396)</f>
        <v/>
      </c>
      <c r="U2398">
        <f>SUM(U2374:U2375,U2387,U2383,U2396)</f>
        <v/>
      </c>
      <c r="V2398">
        <f>SUM(V2374:V2375,V2387,V2383,V2396)</f>
        <v/>
      </c>
      <c r="W2398">
        <f>SUM(W2374:W2375,W2387,W2383,W2396)</f>
        <v/>
      </c>
      <c r="X2398">
        <f>SUM(X2374:X2375,X2387,X2383,X2396)</f>
        <v/>
      </c>
      <c r="Y2398">
        <f>SUM(Y2374:Y2375,Y2387,Y2383,Y2396)</f>
        <v/>
      </c>
      <c r="Z2398">
        <f>SUM(Z2374:Z2375,Z2387,Z2383,Z2396)</f>
        <v/>
      </c>
      <c r="AA2398">
        <f>SUM(AA2374:AA2375,AA2387,AA2383,AA2396)</f>
        <v/>
      </c>
      <c r="AB2398">
        <f>SUM(AB2374:AB2375,AB2387,AB2383,AB2396)</f>
        <v/>
      </c>
      <c r="AC2398">
        <f>SUM(AC2374:AC2375,AC2387,AC2383,AC2396)</f>
        <v/>
      </c>
      <c r="AD2398">
        <f>SUM(AD2374:AD2375,AD2387,AD2383,AD2396)</f>
        <v/>
      </c>
      <c r="AE2398">
        <f>SUM(AE2374:AE2375,AE2387,AE2383,AE2396)</f>
        <v/>
      </c>
      <c r="AF2398">
        <f>SUM(AF2374:AF2375,AF2387,AF2383,AF2396)</f>
        <v/>
      </c>
      <c r="AG2398">
        <f>SUM(AG2374:AG2375,AG2387,AG2383,AG2396)</f>
        <v/>
      </c>
      <c r="AH2398">
        <f>SUM(AH2374:AH2375,AH2387,AH2383,AH2396)</f>
        <v/>
      </c>
      <c r="AI2398">
        <f>SUM(AI2374:AI2375,AI2387,AI2383,AI2396)</f>
        <v/>
      </c>
      <c r="AJ2398">
        <f>SUM(AJ2374:AJ2375,AJ2387,AJ2383,AJ2396)</f>
        <v/>
      </c>
      <c r="AK2398">
        <f>SUM(AK2374:AK2375,AK2387,AK2383,AK2396)</f>
        <v/>
      </c>
      <c r="AL2398">
        <f>SUM(AL2374:AL2375,AL2387,AL2383,AL2396)</f>
        <v/>
      </c>
      <c r="AM2398">
        <f>SUM(AM2374:AM2375,AM2387,AM2383,AM2396)</f>
        <v/>
      </c>
      <c r="AN2398">
        <f>SUM(AN2374:AN2375,AN2387,AN2383,AN2396)</f>
        <v/>
      </c>
      <c r="AO2398">
        <f>SUM(AO2374:AO2375,AO2387,AO2383,AO2396)</f>
        <v/>
      </c>
      <c r="AP2398">
        <f>SUM(AP2374:AP2375,AP2387,AP2383,AP2396)</f>
        <v/>
      </c>
      <c r="AQ2398">
        <f>SUM(AQ2374:AQ2375,AQ2387,AQ2383,AQ2396)</f>
        <v/>
      </c>
      <c r="AR2398">
        <f>SUM(AR2374:AR2375,AR2387,AR2383,AR2396)</f>
        <v/>
      </c>
      <c r="AS2398">
        <f>SUM(AS2374:AS2375,AS2387,AS2383,AS2396)</f>
        <v/>
      </c>
      <c r="AT2398">
        <f>SUM(AT2374:AT2375,AT2387,AT2383,AT2396)</f>
        <v/>
      </c>
    </row>
    <row r="2399">
      <c r="A2399" t="inlineStr">
        <is>
          <t>Sum check</t>
        </is>
      </c>
      <c r="F2399">
        <f>F2397-F2398</f>
        <v/>
      </c>
      <c r="G2399">
        <f>G2397-G2398</f>
        <v/>
      </c>
      <c r="H2399">
        <f>H2397-H2398</f>
        <v/>
      </c>
      <c r="I2399">
        <f>I2397-I2398</f>
        <v/>
      </c>
      <c r="J2399">
        <f>J2397-J2398</f>
        <v/>
      </c>
      <c r="K2399">
        <f>K2397-K2398</f>
        <v/>
      </c>
      <c r="L2399">
        <f>L2397-L2398</f>
        <v/>
      </c>
      <c r="M2399">
        <f>M2397-M2398</f>
        <v/>
      </c>
      <c r="N2399">
        <f>N2397-N2398</f>
        <v/>
      </c>
      <c r="O2399">
        <f>O2397-O2398</f>
        <v/>
      </c>
      <c r="P2399">
        <f>P2397-P2398</f>
        <v/>
      </c>
      <c r="Q2399">
        <f>Q2397-Q2398</f>
        <v/>
      </c>
      <c r="R2399">
        <f>R2397-R2398</f>
        <v/>
      </c>
      <c r="S2399">
        <f>S2397-S2398</f>
        <v/>
      </c>
      <c r="T2399">
        <f>T2397-T2398</f>
        <v/>
      </c>
      <c r="U2399">
        <f>U2397-U2398</f>
        <v/>
      </c>
      <c r="V2399">
        <f>V2397-V2398</f>
        <v/>
      </c>
      <c r="W2399">
        <f>W2397-W2398</f>
        <v/>
      </c>
      <c r="X2399">
        <f>X2397-X2398</f>
        <v/>
      </c>
      <c r="Y2399">
        <f>Y2397-Y2398</f>
        <v/>
      </c>
      <c r="Z2399">
        <f>Z2397-Z2398</f>
        <v/>
      </c>
      <c r="AA2399">
        <f>AA2397-AA2398</f>
        <v/>
      </c>
      <c r="AB2399">
        <f>AB2397-AB2398</f>
        <v/>
      </c>
      <c r="AC2399">
        <f>AC2397-AC2398</f>
        <v/>
      </c>
      <c r="AD2399">
        <f>AD2397-AD2398</f>
        <v/>
      </c>
      <c r="AE2399">
        <f>AE2397-AE2398</f>
        <v/>
      </c>
      <c r="AF2399">
        <f>AF2397-AF2398</f>
        <v/>
      </c>
      <c r="AG2399">
        <f>AG2397-AG2398</f>
        <v/>
      </c>
      <c r="AH2399">
        <f>AH2397-AH2398</f>
        <v/>
      </c>
      <c r="AI2399">
        <f>AI2397-AI2398</f>
        <v/>
      </c>
      <c r="AJ2399">
        <f>AJ2397-AJ2398</f>
        <v/>
      </c>
      <c r="AK2399">
        <f>AK2397-AK2398</f>
        <v/>
      </c>
      <c r="AL2399">
        <f>AL2397-AL2398</f>
        <v/>
      </c>
      <c r="AM2399">
        <f>AM2397-AM2398</f>
        <v/>
      </c>
      <c r="AN2399">
        <f>AN2397-AN2398</f>
        <v/>
      </c>
      <c r="AO2399">
        <f>AO2397-AO2398</f>
        <v/>
      </c>
      <c r="AP2399">
        <f>AP2397-AP2398</f>
        <v/>
      </c>
      <c r="AQ2399">
        <f>AQ2397-AQ2398</f>
        <v/>
      </c>
      <c r="AR2399">
        <f>AR2397-AR2398</f>
        <v/>
      </c>
      <c r="AS2399">
        <f>AS2397-AS2398</f>
        <v/>
      </c>
      <c r="AT2399">
        <f>AT2397-AT2398</f>
        <v/>
      </c>
    </row>
    <row r="2401">
      <c r="A2401" t="inlineStr">
        <is>
          <t>Direct costs</t>
        </is>
      </c>
    </row>
    <row r="2402">
      <c r="A2402" t="inlineStr">
        <is>
          <t>Accumulated unrealized, beginning of year</t>
        </is>
      </c>
      <c r="C2402" t="inlineStr">
        <is>
          <t>Million</t>
        </is>
      </c>
      <c r="D2402" t="inlineStr">
        <is>
          <t>QQQQ</t>
        </is>
      </c>
      <c r="F2402" t="n">
        <v>-174</v>
      </c>
      <c r="G2402" t="n">
        <v>-191</v>
      </c>
      <c r="H2402" t="n">
        <v>-209</v>
      </c>
      <c r="I2402" t="n">
        <v>-211</v>
      </c>
      <c r="J2402" t="n">
        <v>-174</v>
      </c>
      <c r="K2402" t="n">
        <v>-223</v>
      </c>
      <c r="L2402" t="n">
        <v>-263</v>
      </c>
      <c r="M2402" t="n">
        <v>-310</v>
      </c>
      <c r="N2402" t="n">
        <v>-330</v>
      </c>
      <c r="O2402" t="n">
        <v>-223</v>
      </c>
      <c r="P2402" t="n">
        <v>-322</v>
      </c>
      <c r="Q2402" t="n">
        <v>-354</v>
      </c>
      <c r="R2402" t="n">
        <v>-384</v>
      </c>
      <c r="S2402" t="n">
        <v>-479</v>
      </c>
      <c r="T2402" t="n">
        <v>-322</v>
      </c>
      <c r="U2402" t="n">
        <v>-649</v>
      </c>
      <c r="V2402" t="n">
        <v>-760</v>
      </c>
      <c r="W2402" t="n">
        <v>-778</v>
      </c>
      <c r="X2402" t="n">
        <v>-803</v>
      </c>
      <c r="Y2402" t="n">
        <v>-649</v>
      </c>
      <c r="Z2402" t="n">
        <v>-754</v>
      </c>
      <c r="AA2402" t="n">
        <v>-810</v>
      </c>
      <c r="AB2402" t="n">
        <v>-765</v>
      </c>
      <c r="AC2402" t="n">
        <v>-1517</v>
      </c>
      <c r="AD2402" t="n">
        <v>-754</v>
      </c>
      <c r="AE2402" t="n">
        <v>-1553</v>
      </c>
      <c r="AF2402" t="n">
        <v>-1288</v>
      </c>
      <c r="AG2402" t="n">
        <v>-1244</v>
      </c>
      <c r="AH2402" t="n">
        <v>-1489</v>
      </c>
      <c r="AI2402" t="n">
        <v>-1553</v>
      </c>
      <c r="AJ2402" t="n">
        <v>-1774</v>
      </c>
      <c r="AK2402" t="n">
        <v>-1969</v>
      </c>
      <c r="AL2402" t="n">
        <v>-2292</v>
      </c>
      <c r="AM2402" t="n">
        <v>-2429</v>
      </c>
      <c r="AN2402" t="n">
        <v>-1774</v>
      </c>
      <c r="AO2402" t="n">
        <v>-2562</v>
      </c>
      <c r="AP2402" t="n">
        <v>-2753</v>
      </c>
      <c r="AQ2402" t="n">
        <v>-2781</v>
      </c>
      <c r="AR2402" t="n">
        <v>-2846</v>
      </c>
      <c r="AS2402" t="n">
        <v>-2562</v>
      </c>
      <c r="AT2402" t="n">
        <v>-3021</v>
      </c>
    </row>
    <row r="2403">
      <c r="A2403" t="inlineStr">
        <is>
          <t>Oaktree acquisition</t>
        </is>
      </c>
      <c r="C2403" t="inlineStr">
        <is>
          <t>Million</t>
        </is>
      </c>
      <c r="D2403" t="inlineStr">
        <is>
          <t>QQQQ</t>
        </is>
      </c>
      <c r="AB2403" t="n">
        <v>-704</v>
      </c>
      <c r="AD2403" t="n">
        <v>-704</v>
      </c>
    </row>
    <row r="2404">
      <c r="A2404" t="inlineStr">
        <is>
          <t>Total</t>
        </is>
      </c>
      <c r="C2404" t="inlineStr">
        <is>
          <t>Million</t>
        </is>
      </c>
      <c r="D2404" t="inlineStr">
        <is>
          <t>QQQQ</t>
        </is>
      </c>
      <c r="AB2404" t="n">
        <v>-1469</v>
      </c>
      <c r="AC2404" t="n">
        <v>-1517</v>
      </c>
      <c r="AD2404" t="n">
        <v>-1458</v>
      </c>
      <c r="AG2404" t="n">
        <v>-1244</v>
      </c>
      <c r="AI2404" t="n">
        <v>-1553</v>
      </c>
    </row>
    <row r="2405">
      <c r="A2405" t="inlineStr">
        <is>
          <t>Total-c</t>
        </is>
      </c>
      <c r="AB2405">
        <f>SUM(AB2402:AB2403)</f>
        <v/>
      </c>
      <c r="AC2405">
        <f>SUM(AC2402:AC2403)</f>
        <v/>
      </c>
      <c r="AD2405">
        <f>SUM(AD2402:AD2403)</f>
        <v/>
      </c>
      <c r="AG2405">
        <f>SUM(AG2402:AG2403)</f>
        <v/>
      </c>
      <c r="AI2405">
        <f>SUM(AI2402:AI2403)</f>
        <v/>
      </c>
    </row>
    <row r="2406">
      <c r="A2406" t="inlineStr">
        <is>
          <t>Sum check</t>
        </is>
      </c>
      <c r="AB2406">
        <f>AB2404-AB2405</f>
        <v/>
      </c>
      <c r="AC2406">
        <f>AC2404-AC2405</f>
        <v/>
      </c>
      <c r="AD2406">
        <f>AD2404-AD2405</f>
        <v/>
      </c>
      <c r="AG2406">
        <f>AG2404-AG2405</f>
        <v/>
      </c>
      <c r="AI2406">
        <f>AI2404-AI2405</f>
        <v/>
      </c>
    </row>
    <row r="2408">
      <c r="A2408" t="inlineStr">
        <is>
          <t>In-period change</t>
        </is>
      </c>
    </row>
    <row r="2409">
      <c r="A2409" t="inlineStr">
        <is>
          <t>Generated in period</t>
        </is>
      </c>
      <c r="C2409" t="inlineStr">
        <is>
          <t>Million</t>
        </is>
      </c>
      <c r="D2409" t="inlineStr">
        <is>
          <t>QQQQ</t>
        </is>
      </c>
      <c r="I2409" t="n">
        <v>-17</v>
      </c>
      <c r="J2409" t="n">
        <v>-101</v>
      </c>
      <c r="K2409" t="n">
        <v>-28</v>
      </c>
      <c r="L2409" t="n">
        <v>-43</v>
      </c>
      <c r="M2409" t="n">
        <v>-18</v>
      </c>
      <c r="N2409" t="n">
        <v>-23</v>
      </c>
      <c r="O2409" t="n">
        <v>-112</v>
      </c>
      <c r="P2409" t="n">
        <v>-29</v>
      </c>
      <c r="Q2409" t="n">
        <v>-35</v>
      </c>
      <c r="R2409" t="n">
        <v>-93</v>
      </c>
      <c r="S2409" t="n">
        <v>-191</v>
      </c>
      <c r="T2409" t="n">
        <v>-348</v>
      </c>
      <c r="U2409" t="n">
        <v>-109</v>
      </c>
      <c r="V2409" t="n">
        <v>-48</v>
      </c>
      <c r="W2409" t="n">
        <v>-31</v>
      </c>
      <c r="X2409" t="n">
        <v>-14</v>
      </c>
      <c r="Y2409" t="n">
        <v>-202</v>
      </c>
      <c r="Z2409" t="n">
        <v>-89</v>
      </c>
      <c r="AA2409" t="n">
        <v>-6</v>
      </c>
      <c r="AB2409" t="n">
        <v>-87</v>
      </c>
      <c r="AC2409" t="n">
        <v>-112</v>
      </c>
      <c r="AD2409" t="n">
        <v>-294</v>
      </c>
      <c r="AE2409" t="n">
        <v>145</v>
      </c>
      <c r="AF2409" t="n">
        <v>13</v>
      </c>
      <c r="AG2409" t="n">
        <v>-254</v>
      </c>
      <c r="AH2409" t="n">
        <v>-420</v>
      </c>
      <c r="AI2409" t="n">
        <v>-516</v>
      </c>
      <c r="AJ2409" t="n">
        <v>-583</v>
      </c>
      <c r="AK2409" t="n">
        <v>-417</v>
      </c>
      <c r="AL2409" t="n">
        <v>-276</v>
      </c>
      <c r="AM2409" t="n">
        <v>-355</v>
      </c>
      <c r="AN2409" t="n">
        <v>-1631</v>
      </c>
      <c r="AO2409" t="n">
        <v>-299</v>
      </c>
      <c r="AP2409" t="n">
        <v>-123</v>
      </c>
      <c r="AQ2409" t="n">
        <v>-118</v>
      </c>
      <c r="AR2409" t="n">
        <v>-243</v>
      </c>
      <c r="AS2409" t="n">
        <v>-783</v>
      </c>
      <c r="AT2409" t="n">
        <v>-257</v>
      </c>
    </row>
    <row r="2410">
      <c r="A2410" t="inlineStr">
        <is>
          <t>Foreign currency revaluation</t>
        </is>
      </c>
      <c r="C2410" t="inlineStr">
        <is>
          <t>Million</t>
        </is>
      </c>
      <c r="D2410" t="inlineStr">
        <is>
          <t>QQQQ</t>
        </is>
      </c>
      <c r="I2410" t="n">
        <v>5</v>
      </c>
      <c r="J2410" t="n">
        <v>35</v>
      </c>
      <c r="K2410" t="n">
        <v>-12</v>
      </c>
      <c r="L2410" t="n">
        <v>-4</v>
      </c>
      <c r="M2410" t="n">
        <v>-2</v>
      </c>
      <c r="N2410" t="n">
        <v>2</v>
      </c>
      <c r="O2410" t="n">
        <v>-16</v>
      </c>
      <c r="P2410" t="n">
        <v>-5</v>
      </c>
      <c r="Q2410" t="n">
        <v>5</v>
      </c>
      <c r="R2410" t="n">
        <v>-2</v>
      </c>
      <c r="S2410" t="n">
        <v>-2</v>
      </c>
      <c r="T2410" t="n">
        <v>-4</v>
      </c>
      <c r="U2410" t="n">
        <v>-6</v>
      </c>
      <c r="V2410" t="n">
        <v>29</v>
      </c>
      <c r="W2410" t="n">
        <v>6</v>
      </c>
      <c r="X2410" t="n">
        <v>2</v>
      </c>
      <c r="Y2410" t="n">
        <v>31</v>
      </c>
      <c r="Z2410" t="n">
        <v>-1</v>
      </c>
      <c r="AA2410" t="n">
        <v>-2</v>
      </c>
      <c r="AB2410" t="n">
        <v>19</v>
      </c>
      <c r="AC2410" t="n">
        <v>-14</v>
      </c>
      <c r="AD2410" t="n">
        <v>2</v>
      </c>
      <c r="AE2410" t="n">
        <v>63</v>
      </c>
      <c r="AF2410" t="n">
        <v>0</v>
      </c>
      <c r="AG2410" t="n">
        <v>-4</v>
      </c>
      <c r="AH2410" t="n">
        <v>-37</v>
      </c>
      <c r="AI2410" t="n">
        <v>22</v>
      </c>
      <c r="AJ2410" t="n">
        <v>45</v>
      </c>
      <c r="AK2410" t="n">
        <v>-15</v>
      </c>
      <c r="AL2410" t="n">
        <v>16</v>
      </c>
      <c r="AM2410" t="n">
        <v>11</v>
      </c>
      <c r="AN2410" t="n">
        <v>57</v>
      </c>
      <c r="AO2410" t="n">
        <v>-27</v>
      </c>
      <c r="AP2410" t="n">
        <v>55</v>
      </c>
      <c r="AQ2410" t="n">
        <v>22</v>
      </c>
      <c r="AR2410" t="n">
        <v>-10</v>
      </c>
      <c r="AS2410" t="n">
        <v>40</v>
      </c>
      <c r="AT2410" t="n">
        <v>-8</v>
      </c>
    </row>
    <row r="2411">
      <c r="A2411" t="inlineStr">
        <is>
          <t>Total</t>
        </is>
      </c>
      <c r="C2411" t="inlineStr">
        <is>
          <t>Million</t>
        </is>
      </c>
      <c r="D2411" t="inlineStr">
        <is>
          <t>QQQQ</t>
        </is>
      </c>
      <c r="F2411" t="n">
        <v>-19</v>
      </c>
      <c r="G2411" t="n">
        <v>-26</v>
      </c>
      <c r="H2411" t="n">
        <v>-9</v>
      </c>
      <c r="I2411" t="n">
        <v>-12</v>
      </c>
      <c r="J2411" t="n">
        <v>-66</v>
      </c>
      <c r="K2411" t="n">
        <v>-40</v>
      </c>
      <c r="L2411" t="n">
        <v>-47</v>
      </c>
      <c r="M2411" t="n">
        <v>-20</v>
      </c>
      <c r="N2411" t="n">
        <v>-21</v>
      </c>
      <c r="O2411" t="n">
        <v>-128</v>
      </c>
      <c r="P2411" t="n">
        <v>-34</v>
      </c>
      <c r="Q2411" t="n">
        <v>-30</v>
      </c>
      <c r="R2411" t="n">
        <v>-95</v>
      </c>
      <c r="S2411" t="n">
        <v>-193</v>
      </c>
      <c r="T2411" t="n">
        <v>-352</v>
      </c>
      <c r="U2411" t="n">
        <v>-115</v>
      </c>
      <c r="V2411" t="n">
        <v>-19</v>
      </c>
      <c r="W2411" t="n">
        <v>-25</v>
      </c>
      <c r="X2411" t="n">
        <v>-12</v>
      </c>
      <c r="Y2411" t="n">
        <v>-171</v>
      </c>
      <c r="Z2411" t="n">
        <v>-90</v>
      </c>
      <c r="AA2411" t="n">
        <v>-8</v>
      </c>
      <c r="AB2411" t="n">
        <v>-68</v>
      </c>
      <c r="AC2411" t="n">
        <v>-126</v>
      </c>
      <c r="AD2411" t="n">
        <v>-292</v>
      </c>
      <c r="AE2411" t="n">
        <v>208</v>
      </c>
      <c r="AF2411" t="n">
        <v>13</v>
      </c>
      <c r="AG2411" t="n">
        <v>-258</v>
      </c>
      <c r="AH2411" t="n">
        <v>-457</v>
      </c>
      <c r="AI2411" t="n">
        <v>-494</v>
      </c>
      <c r="AJ2411" t="n">
        <v>-538</v>
      </c>
      <c r="AK2411" t="n">
        <v>-432</v>
      </c>
      <c r="AL2411" t="n">
        <v>-260</v>
      </c>
      <c r="AM2411" t="n">
        <v>-344</v>
      </c>
      <c r="AN2411" t="n">
        <v>-1574</v>
      </c>
      <c r="AO2411" t="n">
        <v>-326</v>
      </c>
      <c r="AP2411" t="n">
        <v>-68</v>
      </c>
      <c r="AQ2411" t="n">
        <v>-96</v>
      </c>
      <c r="AR2411" t="n">
        <v>-253</v>
      </c>
      <c r="AS2411" t="n">
        <v>-743</v>
      </c>
      <c r="AT2411" t="n">
        <v>-265</v>
      </c>
    </row>
    <row r="2412">
      <c r="A2412" t="inlineStr">
        <is>
          <t>Total-c</t>
        </is>
      </c>
      <c r="I2412">
        <f>SUM(I2409:I2410)</f>
        <v/>
      </c>
      <c r="J2412">
        <f>SUM(J2409:J2410)</f>
        <v/>
      </c>
      <c r="K2412">
        <f>SUM(K2409:K2410)</f>
        <v/>
      </c>
      <c r="L2412">
        <f>SUM(L2409:L2410)</f>
        <v/>
      </c>
      <c r="M2412">
        <f>SUM(M2409:M2410)</f>
        <v/>
      </c>
      <c r="N2412">
        <f>SUM(N2409:N2410)</f>
        <v/>
      </c>
      <c r="O2412">
        <f>SUM(O2409:O2410)</f>
        <v/>
      </c>
      <c r="P2412">
        <f>SUM(P2409:P2410)</f>
        <v/>
      </c>
      <c r="Q2412">
        <f>SUM(Q2409:Q2410)</f>
        <v/>
      </c>
      <c r="R2412">
        <f>SUM(R2409:R2410)</f>
        <v/>
      </c>
      <c r="S2412">
        <f>SUM(S2409:S2410)</f>
        <v/>
      </c>
      <c r="T2412">
        <f>SUM(T2409:T2410)</f>
        <v/>
      </c>
      <c r="U2412">
        <f>SUM(U2409:U2410)</f>
        <v/>
      </c>
      <c r="V2412">
        <f>SUM(V2409:V2410)</f>
        <v/>
      </c>
      <c r="W2412">
        <f>SUM(W2409:W2410)</f>
        <v/>
      </c>
      <c r="X2412">
        <f>SUM(X2409:X2410)</f>
        <v/>
      </c>
      <c r="Y2412">
        <f>SUM(Y2409:Y2410)</f>
        <v/>
      </c>
      <c r="Z2412">
        <f>SUM(Z2409:Z2410)</f>
        <v/>
      </c>
      <c r="AA2412">
        <f>SUM(AA2409:AA2410)</f>
        <v/>
      </c>
      <c r="AB2412">
        <f>SUM(AB2409:AB2410)</f>
        <v/>
      </c>
      <c r="AC2412">
        <f>SUM(AC2409:AC2410)</f>
        <v/>
      </c>
      <c r="AD2412">
        <f>SUM(AD2409:AD2410)</f>
        <v/>
      </c>
      <c r="AE2412">
        <f>SUM(AE2409:AE2410)</f>
        <v/>
      </c>
      <c r="AF2412">
        <f>SUM(AF2409:AF2410)</f>
        <v/>
      </c>
      <c r="AG2412">
        <f>SUM(AG2409:AG2410)</f>
        <v/>
      </c>
      <c r="AH2412">
        <f>SUM(AH2409:AH2410)</f>
        <v/>
      </c>
      <c r="AI2412">
        <f>SUM(AI2409:AI2410)</f>
        <v/>
      </c>
      <c r="AJ2412">
        <f>SUM(AJ2409:AJ2410)</f>
        <v/>
      </c>
      <c r="AK2412">
        <f>SUM(AK2409:AK2410)</f>
        <v/>
      </c>
      <c r="AL2412">
        <f>SUM(AL2409:AL2410)</f>
        <v/>
      </c>
      <c r="AM2412">
        <f>SUM(AM2409:AM2410)</f>
        <v/>
      </c>
      <c r="AN2412">
        <f>SUM(AN2409:AN2410)</f>
        <v/>
      </c>
      <c r="AO2412">
        <f>SUM(AO2409:AO2410)</f>
        <v/>
      </c>
      <c r="AP2412">
        <f>SUM(AP2409:AP2410)</f>
        <v/>
      </c>
      <c r="AQ2412">
        <f>SUM(AQ2409:AQ2410)</f>
        <v/>
      </c>
      <c r="AR2412">
        <f>SUM(AR2409:AR2410)</f>
        <v/>
      </c>
      <c r="AS2412">
        <f>SUM(AS2409:AS2410)</f>
        <v/>
      </c>
      <c r="AT2412">
        <f>SUM(AT2409:AT2410)</f>
        <v/>
      </c>
    </row>
    <row r="2413">
      <c r="A2413" t="inlineStr">
        <is>
          <t>Sum check</t>
        </is>
      </c>
      <c r="I2413">
        <f>I2411-I2412</f>
        <v/>
      </c>
      <c r="J2413">
        <f>J2411-J2412</f>
        <v/>
      </c>
      <c r="K2413">
        <f>K2411-K2412</f>
        <v/>
      </c>
      <c r="L2413">
        <f>L2411-L2412</f>
        <v/>
      </c>
      <c r="M2413">
        <f>M2411-M2412</f>
        <v/>
      </c>
      <c r="N2413">
        <f>N2411-N2412</f>
        <v/>
      </c>
      <c r="O2413">
        <f>O2411-O2412</f>
        <v/>
      </c>
      <c r="P2413">
        <f>P2411-P2412</f>
        <v/>
      </c>
      <c r="Q2413">
        <f>Q2411-Q2412</f>
        <v/>
      </c>
      <c r="R2413">
        <f>R2411-R2412</f>
        <v/>
      </c>
      <c r="S2413">
        <f>S2411-S2412</f>
        <v/>
      </c>
      <c r="T2413">
        <f>T2411-T2412</f>
        <v/>
      </c>
      <c r="U2413">
        <f>U2411-U2412</f>
        <v/>
      </c>
      <c r="V2413">
        <f>V2411-V2412</f>
        <v/>
      </c>
      <c r="W2413">
        <f>W2411-W2412</f>
        <v/>
      </c>
      <c r="X2413">
        <f>X2411-X2412</f>
        <v/>
      </c>
      <c r="Y2413">
        <f>Y2411-Y2412</f>
        <v/>
      </c>
      <c r="Z2413">
        <f>Z2411-Z2412</f>
        <v/>
      </c>
      <c r="AA2413">
        <f>AA2411-AA2412</f>
        <v/>
      </c>
      <c r="AB2413">
        <f>AB2411-AB2412</f>
        <v/>
      </c>
      <c r="AC2413">
        <f>AC2411-AC2412</f>
        <v/>
      </c>
      <c r="AD2413">
        <f>AD2411-AD2412</f>
        <v/>
      </c>
      <c r="AE2413">
        <f>AE2411-AE2412</f>
        <v/>
      </c>
      <c r="AF2413">
        <f>AF2411-AF2412</f>
        <v/>
      </c>
      <c r="AG2413">
        <f>AG2411-AG2412</f>
        <v/>
      </c>
      <c r="AH2413">
        <f>AH2411-AH2412</f>
        <v/>
      </c>
      <c r="AI2413">
        <f>AI2411-AI2412</f>
        <v/>
      </c>
      <c r="AJ2413">
        <f>AJ2411-AJ2412</f>
        <v/>
      </c>
      <c r="AK2413">
        <f>AK2411-AK2412</f>
        <v/>
      </c>
      <c r="AL2413">
        <f>AL2411-AL2412</f>
        <v/>
      </c>
      <c r="AM2413">
        <f>AM2411-AM2412</f>
        <v/>
      </c>
      <c r="AN2413">
        <f>AN2411-AN2412</f>
        <v/>
      </c>
      <c r="AO2413">
        <f>AO2411-AO2412</f>
        <v/>
      </c>
      <c r="AP2413">
        <f>AP2411-AP2412</f>
        <v/>
      </c>
      <c r="AQ2413">
        <f>AQ2411-AQ2412</f>
        <v/>
      </c>
      <c r="AR2413">
        <f>AR2411-AR2412</f>
        <v/>
      </c>
      <c r="AS2413">
        <f>AS2411-AS2412</f>
        <v/>
      </c>
      <c r="AT2413">
        <f>AT2411-AT2412</f>
        <v/>
      </c>
    </row>
    <row r="2415">
      <c r="A2415" t="inlineStr">
        <is>
          <t>Less: realized</t>
        </is>
      </c>
      <c r="C2415" t="inlineStr">
        <is>
          <t>Million</t>
        </is>
      </c>
      <c r="D2415" t="inlineStr">
        <is>
          <t>QQQQ</t>
        </is>
      </c>
      <c r="F2415" t="n">
        <v>2</v>
      </c>
      <c r="G2415" t="n">
        <v>8</v>
      </c>
      <c r="H2415" t="n">
        <v>7</v>
      </c>
      <c r="I2415" t="n">
        <v>0</v>
      </c>
      <c r="J2415" t="n">
        <v>17</v>
      </c>
      <c r="N2415" t="n">
        <v>29</v>
      </c>
      <c r="O2415" t="n">
        <v>29</v>
      </c>
      <c r="P2415" t="n">
        <v>2</v>
      </c>
      <c r="Q2415" t="n">
        <v>0</v>
      </c>
      <c r="R2415" t="n">
        <v>0</v>
      </c>
      <c r="S2415" t="n">
        <v>23</v>
      </c>
      <c r="T2415" t="n">
        <v>25</v>
      </c>
      <c r="U2415" t="n">
        <v>4</v>
      </c>
      <c r="V2415" t="n">
        <v>1</v>
      </c>
      <c r="W2415" t="n">
        <v>0</v>
      </c>
      <c r="X2415" t="n">
        <v>61</v>
      </c>
      <c r="Y2415" t="n">
        <v>66</v>
      </c>
      <c r="Z2415" t="n">
        <v>34</v>
      </c>
      <c r="AA2415" t="n">
        <v>53</v>
      </c>
      <c r="AB2415" t="n">
        <v>20</v>
      </c>
      <c r="AC2415" t="n">
        <v>90</v>
      </c>
      <c r="AD2415" t="n">
        <v>197</v>
      </c>
      <c r="AE2415" t="n">
        <v>57</v>
      </c>
      <c r="AF2415" t="n">
        <v>31</v>
      </c>
      <c r="AG2415" t="n">
        <v>13</v>
      </c>
      <c r="AH2415" t="n">
        <v>172</v>
      </c>
      <c r="AI2415" t="n">
        <v>273</v>
      </c>
      <c r="AJ2415" t="n">
        <v>343</v>
      </c>
      <c r="AK2415" t="n">
        <v>109</v>
      </c>
      <c r="AL2415" t="n">
        <v>123</v>
      </c>
      <c r="AM2415" t="n">
        <v>211</v>
      </c>
      <c r="AN2415" t="n">
        <v>786</v>
      </c>
      <c r="AO2415" t="n">
        <v>135</v>
      </c>
      <c r="AP2415" t="n">
        <v>40</v>
      </c>
      <c r="AQ2415" t="n">
        <v>31</v>
      </c>
      <c r="AR2415" t="n">
        <v>78</v>
      </c>
      <c r="AS2415" t="n">
        <v>284</v>
      </c>
      <c r="AT2415" t="n">
        <v>208</v>
      </c>
    </row>
    <row r="2416">
      <c r="A2416" t="inlineStr">
        <is>
          <t>Total</t>
        </is>
      </c>
      <c r="C2416" t="inlineStr">
        <is>
          <t>Million</t>
        </is>
      </c>
      <c r="D2416" t="inlineStr">
        <is>
          <t>QQQQ</t>
        </is>
      </c>
      <c r="E2416" t="inlineStr">
        <is>
          <t>Yes</t>
        </is>
      </c>
      <c r="I2416" t="n">
        <v>-12</v>
      </c>
      <c r="J2416" t="n">
        <v>-49</v>
      </c>
      <c r="K2416" t="n">
        <v>-40</v>
      </c>
      <c r="L2416" t="n">
        <v>-47</v>
      </c>
      <c r="N2416" t="n">
        <v>8</v>
      </c>
      <c r="O2416" t="n">
        <v>-99</v>
      </c>
      <c r="Q2416" t="n">
        <v>-30</v>
      </c>
      <c r="R2416" t="n">
        <v>-95</v>
      </c>
      <c r="S2416" t="n">
        <v>-170</v>
      </c>
      <c r="T2416" t="n">
        <v>-327</v>
      </c>
      <c r="U2416" t="n">
        <v>-111</v>
      </c>
      <c r="V2416" t="n">
        <v>-18</v>
      </c>
      <c r="W2416" t="n">
        <v>-25</v>
      </c>
      <c r="X2416" t="n">
        <v>49</v>
      </c>
      <c r="Y2416" t="n">
        <v>-105</v>
      </c>
      <c r="Z2416" t="n">
        <v>-56</v>
      </c>
      <c r="AA2416" t="n">
        <v>45</v>
      </c>
      <c r="AB2416" t="n">
        <v>-48</v>
      </c>
      <c r="AC2416" t="n">
        <v>-36</v>
      </c>
      <c r="AD2416" t="n">
        <v>-95</v>
      </c>
      <c r="AE2416" t="n">
        <v>265</v>
      </c>
      <c r="AF2416" t="n">
        <v>44</v>
      </c>
      <c r="AG2416" t="n">
        <v>-245</v>
      </c>
      <c r="AH2416" t="n">
        <v>-285</v>
      </c>
      <c r="AI2416" t="n">
        <v>-221</v>
      </c>
      <c r="AJ2416" t="n">
        <v>-195</v>
      </c>
      <c r="AK2416" t="n">
        <v>-323</v>
      </c>
      <c r="AL2416" t="n">
        <v>-137</v>
      </c>
      <c r="AM2416" t="n">
        <v>-133</v>
      </c>
      <c r="AN2416" t="n">
        <v>-788</v>
      </c>
      <c r="AO2416" t="n">
        <v>-191</v>
      </c>
      <c r="AP2416" t="n">
        <v>-28</v>
      </c>
      <c r="AQ2416" t="n">
        <v>-65</v>
      </c>
      <c r="AR2416" t="n">
        <v>-175</v>
      </c>
      <c r="AS2416" t="n">
        <v>-459</v>
      </c>
      <c r="AT2416" t="n">
        <v>-57</v>
      </c>
    </row>
    <row r="2417">
      <c r="A2417" t="inlineStr">
        <is>
          <t>Total-c</t>
        </is>
      </c>
      <c r="I2417">
        <f>SUM(I2411,I2415)</f>
        <v/>
      </c>
      <c r="J2417">
        <f>SUM(J2411,J2415)</f>
        <v/>
      </c>
      <c r="K2417">
        <f>SUM(K2411,K2415)</f>
        <v/>
      </c>
      <c r="L2417">
        <f>SUM(L2411,L2415)</f>
        <v/>
      </c>
      <c r="N2417">
        <f>SUM(N2411,N2415)</f>
        <v/>
      </c>
      <c r="O2417">
        <f>SUM(O2411,O2415)</f>
        <v/>
      </c>
      <c r="Q2417">
        <f>SUM(Q2411,Q2415)</f>
        <v/>
      </c>
      <c r="R2417">
        <f>SUM(R2411,R2415)</f>
        <v/>
      </c>
      <c r="S2417">
        <f>SUM(S2411,S2415)</f>
        <v/>
      </c>
      <c r="T2417">
        <f>SUM(T2411,T2415)</f>
        <v/>
      </c>
      <c r="U2417">
        <f>SUM(U2411,U2415)</f>
        <v/>
      </c>
      <c r="V2417">
        <f>SUM(V2411,V2415)</f>
        <v/>
      </c>
      <c r="W2417">
        <f>SUM(W2411,W2415)</f>
        <v/>
      </c>
      <c r="X2417">
        <f>SUM(X2411,X2415)</f>
        <v/>
      </c>
      <c r="Y2417">
        <f>SUM(Y2411,Y2415)</f>
        <v/>
      </c>
      <c r="Z2417">
        <f>SUM(Z2411,Z2415)</f>
        <v/>
      </c>
      <c r="AA2417">
        <f>SUM(AA2411,AA2415)</f>
        <v/>
      </c>
      <c r="AB2417">
        <f>SUM(AB2411,AB2415)</f>
        <v/>
      </c>
      <c r="AC2417">
        <f>SUM(AC2411,AC2415)</f>
        <v/>
      </c>
      <c r="AD2417">
        <f>SUM(AD2411,AD2415)</f>
        <v/>
      </c>
      <c r="AE2417">
        <f>SUM(AE2411,AE2415)</f>
        <v/>
      </c>
      <c r="AF2417">
        <f>SUM(AF2411,AF2415)</f>
        <v/>
      </c>
      <c r="AG2417">
        <f>SUM(AG2411,AG2415)</f>
        <v/>
      </c>
      <c r="AH2417">
        <f>SUM(AH2411,AH2415)</f>
        <v/>
      </c>
      <c r="AI2417">
        <f>SUM(AI2411,AI2415)</f>
        <v/>
      </c>
      <c r="AJ2417">
        <f>SUM(AJ2411,AJ2415)</f>
        <v/>
      </c>
      <c r="AK2417">
        <f>SUM(AK2411,AK2415)</f>
        <v/>
      </c>
      <c r="AL2417">
        <f>SUM(AL2411,AL2415)</f>
        <v/>
      </c>
      <c r="AM2417">
        <f>SUM(AM2411,AM2415)</f>
        <v/>
      </c>
      <c r="AN2417">
        <f>SUM(AN2411,AN2415)</f>
        <v/>
      </c>
      <c r="AO2417">
        <f>SUM(AO2411,AO2415)</f>
        <v/>
      </c>
      <c r="AP2417">
        <f>SUM(AP2411,AP2415)</f>
        <v/>
      </c>
      <c r="AQ2417">
        <f>SUM(AQ2411,AQ2415)</f>
        <v/>
      </c>
      <c r="AR2417">
        <f>SUM(AR2411,AR2415)</f>
        <v/>
      </c>
      <c r="AS2417">
        <f>SUM(AS2411,AS2415)</f>
        <v/>
      </c>
      <c r="AT2417">
        <f>SUM(AT2411,AT2415)</f>
        <v/>
      </c>
    </row>
    <row r="2418">
      <c r="A2418" t="inlineStr">
        <is>
          <t>Sum check</t>
        </is>
      </c>
      <c r="I2418">
        <f>I2416-I2417</f>
        <v/>
      </c>
      <c r="J2418">
        <f>J2416-J2417</f>
        <v/>
      </c>
      <c r="K2418">
        <f>K2416-K2417</f>
        <v/>
      </c>
      <c r="L2418">
        <f>L2416-L2417</f>
        <v/>
      </c>
      <c r="N2418">
        <f>N2416-N2417</f>
        <v/>
      </c>
      <c r="O2418">
        <f>O2416-O2417</f>
        <v/>
      </c>
      <c r="Q2418">
        <f>Q2416-Q2417</f>
        <v/>
      </c>
      <c r="R2418">
        <f>R2416-R2417</f>
        <v/>
      </c>
      <c r="S2418">
        <f>S2416-S2417</f>
        <v/>
      </c>
      <c r="T2418">
        <f>T2416-T2417</f>
        <v/>
      </c>
      <c r="U2418">
        <f>U2416-U2417</f>
        <v/>
      </c>
      <c r="V2418">
        <f>V2416-V2417</f>
        <v/>
      </c>
      <c r="W2418">
        <f>W2416-W2417</f>
        <v/>
      </c>
      <c r="X2418">
        <f>X2416-X2417</f>
        <v/>
      </c>
      <c r="Y2418">
        <f>Y2416-Y2417</f>
        <v/>
      </c>
      <c r="Z2418">
        <f>Z2416-Z2417</f>
        <v/>
      </c>
      <c r="AA2418">
        <f>AA2416-AA2417</f>
        <v/>
      </c>
      <c r="AB2418">
        <f>AB2416-AB2417</f>
        <v/>
      </c>
      <c r="AC2418">
        <f>AC2416-AC2417</f>
        <v/>
      </c>
      <c r="AD2418">
        <f>AD2416-AD2417</f>
        <v/>
      </c>
      <c r="AE2418">
        <f>AE2416-AE2417</f>
        <v/>
      </c>
      <c r="AF2418">
        <f>AF2416-AF2417</f>
        <v/>
      </c>
      <c r="AG2418">
        <f>AG2416-AG2417</f>
        <v/>
      </c>
      <c r="AH2418">
        <f>AH2416-AH2417</f>
        <v/>
      </c>
      <c r="AI2418">
        <f>AI2416-AI2417</f>
        <v/>
      </c>
      <c r="AJ2418">
        <f>AJ2416-AJ2417</f>
        <v/>
      </c>
      <c r="AK2418">
        <f>AK2416-AK2417</f>
        <v/>
      </c>
      <c r="AL2418">
        <f>AL2416-AL2417</f>
        <v/>
      </c>
      <c r="AM2418">
        <f>AM2416-AM2417</f>
        <v/>
      </c>
      <c r="AN2418">
        <f>AN2416-AN2417</f>
        <v/>
      </c>
      <c r="AO2418">
        <f>AO2416-AO2417</f>
        <v/>
      </c>
      <c r="AP2418">
        <f>AP2416-AP2417</f>
        <v/>
      </c>
      <c r="AQ2418">
        <f>AQ2416-AQ2417</f>
        <v/>
      </c>
      <c r="AR2418">
        <f>AR2416-AR2417</f>
        <v/>
      </c>
      <c r="AS2418">
        <f>AS2416-AS2417</f>
        <v/>
      </c>
      <c r="AT2418">
        <f>AT2416-AT2417</f>
        <v/>
      </c>
    </row>
    <row r="2420">
      <c r="A2420" t="inlineStr">
        <is>
          <t>Accumulated unrealized, end of period</t>
        </is>
      </c>
      <c r="C2420" t="inlineStr">
        <is>
          <t>Million</t>
        </is>
      </c>
      <c r="D2420" t="inlineStr">
        <is>
          <t>QQQQ</t>
        </is>
      </c>
      <c r="W2420" t="n">
        <v>-803</v>
      </c>
      <c r="Y2420" t="n">
        <v>-754</v>
      </c>
      <c r="Z2420" t="n">
        <v>-810</v>
      </c>
      <c r="AA2420" t="n">
        <v>-765</v>
      </c>
      <c r="AB2420" t="n">
        <v>-1517</v>
      </c>
      <c r="AC2420" t="n">
        <v>-1553</v>
      </c>
      <c r="AD2420" t="n">
        <v>-1553</v>
      </c>
      <c r="AE2420" t="n">
        <v>-1288</v>
      </c>
      <c r="AF2420" t="n">
        <v>-1244</v>
      </c>
      <c r="AG2420" t="n">
        <v>-1489</v>
      </c>
      <c r="AH2420" t="n">
        <v>-1774</v>
      </c>
      <c r="AI2420" t="n">
        <v>-1774</v>
      </c>
      <c r="AJ2420" t="n">
        <v>-1969</v>
      </c>
      <c r="AK2420" t="n">
        <v>-2292</v>
      </c>
      <c r="AL2420" t="n">
        <v>-2429</v>
      </c>
      <c r="AM2420" t="n">
        <v>-2562</v>
      </c>
      <c r="AN2420" t="n">
        <v>-2562</v>
      </c>
      <c r="AO2420" t="n">
        <v>-2753</v>
      </c>
      <c r="AP2420" t="n">
        <v>-2781</v>
      </c>
      <c r="AQ2420" t="n">
        <v>-2846</v>
      </c>
      <c r="AR2420" t="n">
        <v>-3021</v>
      </c>
      <c r="AS2420" t="n">
        <v>-3021</v>
      </c>
      <c r="AT2420" t="n">
        <v>-3078</v>
      </c>
    </row>
    <row r="2421">
      <c r="A2421" t="inlineStr">
        <is>
          <t>Accumulated unrealized, end of period-c</t>
        </is>
      </c>
      <c r="W2421">
        <f>SUM(W2402:W2403,W2411,W2415)</f>
        <v/>
      </c>
      <c r="Y2421">
        <f>SUM(Y2402:Y2403,Y2411,Y2415)</f>
        <v/>
      </c>
      <c r="Z2421">
        <f>SUM(Z2402:Z2403,Z2411,Z2415)</f>
        <v/>
      </c>
      <c r="AA2421">
        <f>SUM(AA2402:AA2403,AA2411,AA2415)</f>
        <v/>
      </c>
      <c r="AB2421">
        <f>SUM(AB2402:AB2403,AB2411,AB2415)</f>
        <v/>
      </c>
      <c r="AC2421">
        <f>SUM(AC2402:AC2403,AC2411,AC2415)</f>
        <v/>
      </c>
      <c r="AD2421">
        <f>SUM(AD2402:AD2403,AD2411,AD2415)</f>
        <v/>
      </c>
      <c r="AE2421">
        <f>SUM(AE2402:AE2403,AE2411,AE2415)</f>
        <v/>
      </c>
      <c r="AF2421">
        <f>SUM(AF2402:AF2403,AF2411,AF2415)</f>
        <v/>
      </c>
      <c r="AG2421">
        <f>SUM(AG2402:AG2403,AG2411,AG2415)</f>
        <v/>
      </c>
      <c r="AH2421">
        <f>SUM(AH2402:AH2403,AH2411,AH2415)</f>
        <v/>
      </c>
      <c r="AI2421">
        <f>SUM(AI2402:AI2403,AI2411,AI2415)</f>
        <v/>
      </c>
      <c r="AJ2421">
        <f>SUM(AJ2402:AJ2403,AJ2411,AJ2415)</f>
        <v/>
      </c>
      <c r="AK2421">
        <f>SUM(AK2402:AK2403,AK2411,AK2415)</f>
        <v/>
      </c>
      <c r="AL2421">
        <f>SUM(AL2402:AL2403,AL2411,AL2415)</f>
        <v/>
      </c>
      <c r="AM2421">
        <f>SUM(AM2402:AM2403,AM2411,AM2415)</f>
        <v/>
      </c>
      <c r="AN2421">
        <f>SUM(AN2402:AN2403,AN2411,AN2415)</f>
        <v/>
      </c>
      <c r="AO2421">
        <f>SUM(AO2402:AO2403,AO2411,AO2415)</f>
        <v/>
      </c>
      <c r="AP2421">
        <f>SUM(AP2402:AP2403,AP2411,AP2415)</f>
        <v/>
      </c>
      <c r="AQ2421">
        <f>SUM(AQ2402:AQ2403,AQ2411,AQ2415)</f>
        <v/>
      </c>
      <c r="AR2421">
        <f>SUM(AR2402:AR2403,AR2411,AR2415)</f>
        <v/>
      </c>
      <c r="AS2421">
        <f>SUM(AS2402:AS2403,AS2411,AS2415)</f>
        <v/>
      </c>
      <c r="AT2421">
        <f>SUM(AT2402:AT2403,AT2411,AT2415)</f>
        <v/>
      </c>
    </row>
    <row r="2422">
      <c r="A2422" t="inlineStr">
        <is>
          <t>Sum check</t>
        </is>
      </c>
      <c r="W2422">
        <f>W2420-W2421</f>
        <v/>
      </c>
      <c r="Y2422">
        <f>Y2420-Y2421</f>
        <v/>
      </c>
      <c r="Z2422">
        <f>Z2420-Z2421</f>
        <v/>
      </c>
      <c r="AA2422">
        <f>AA2420-AA2421</f>
        <v/>
      </c>
      <c r="AB2422">
        <f>AB2420-AB2421</f>
        <v/>
      </c>
      <c r="AC2422">
        <f>AC2420-AC2421</f>
        <v/>
      </c>
      <c r="AD2422">
        <f>AD2420-AD2421</f>
        <v/>
      </c>
      <c r="AE2422">
        <f>AE2420-AE2421</f>
        <v/>
      </c>
      <c r="AF2422">
        <f>AF2420-AF2421</f>
        <v/>
      </c>
      <c r="AG2422">
        <f>AG2420-AG2421</f>
        <v/>
      </c>
      <c r="AH2422">
        <f>AH2420-AH2421</f>
        <v/>
      </c>
      <c r="AI2422">
        <f>AI2420-AI2421</f>
        <v/>
      </c>
      <c r="AJ2422">
        <f>AJ2420-AJ2421</f>
        <v/>
      </c>
      <c r="AK2422">
        <f>AK2420-AK2421</f>
        <v/>
      </c>
      <c r="AL2422">
        <f>AL2420-AL2421</f>
        <v/>
      </c>
      <c r="AM2422">
        <f>AM2420-AM2421</f>
        <v/>
      </c>
      <c r="AN2422">
        <f>AN2420-AN2421</f>
        <v/>
      </c>
      <c r="AO2422">
        <f>AO2420-AO2421</f>
        <v/>
      </c>
      <c r="AP2422">
        <f>AP2420-AP2421</f>
        <v/>
      </c>
      <c r="AQ2422">
        <f>AQ2420-AQ2421</f>
        <v/>
      </c>
      <c r="AR2422">
        <f>AR2420-AR2421</f>
        <v/>
      </c>
      <c r="AS2422">
        <f>AS2420-AS2421</f>
        <v/>
      </c>
      <c r="AT2422">
        <f>AT2420-AT2421</f>
        <v/>
      </c>
    </row>
    <row r="2424">
      <c r="A2424" t="inlineStr">
        <is>
          <t>Carried interest not attributable to BAM shareholders</t>
        </is>
      </c>
      <c r="C2424" t="inlineStr">
        <is>
          <t>Million</t>
        </is>
      </c>
      <c r="D2424" t="inlineStr">
        <is>
          <t>QQQQ</t>
        </is>
      </c>
      <c r="AB2424" t="n">
        <v>273</v>
      </c>
      <c r="AC2424" t="n">
        <v>295</v>
      </c>
      <c r="AD2424" t="n">
        <v>295</v>
      </c>
      <c r="AE2424" t="n">
        <v>219</v>
      </c>
      <c r="AF2424" t="n">
        <v>212</v>
      </c>
      <c r="AG2424" t="n">
        <v>251</v>
      </c>
      <c r="AH2424" t="n">
        <v>351</v>
      </c>
      <c r="AI2424" t="n">
        <v>351</v>
      </c>
      <c r="AJ2424" t="n">
        <v>381</v>
      </c>
      <c r="AK2424" t="n">
        <v>469</v>
      </c>
      <c r="AL2424" t="n">
        <v>499</v>
      </c>
      <c r="AM2424" t="n">
        <v>496</v>
      </c>
      <c r="AN2424" t="n">
        <v>496</v>
      </c>
      <c r="AO2424" t="n">
        <v>519</v>
      </c>
      <c r="AP2424" t="n">
        <v>483</v>
      </c>
      <c r="AQ2424" t="n">
        <v>505</v>
      </c>
      <c r="AR2424" t="n">
        <v>547</v>
      </c>
      <c r="AS2424" t="n">
        <v>547</v>
      </c>
      <c r="AT2424" t="n">
        <v>579</v>
      </c>
    </row>
    <row r="2425">
      <c r="A2425" t="inlineStr">
        <is>
          <t>Accumulated unrealized, end of period, net</t>
        </is>
      </c>
      <c r="C2425" t="inlineStr">
        <is>
          <t>Million</t>
        </is>
      </c>
      <c r="D2425" t="inlineStr">
        <is>
          <t>QQQQ</t>
        </is>
      </c>
      <c r="F2425" t="n">
        <v>-191</v>
      </c>
      <c r="G2425" t="n">
        <v>-209</v>
      </c>
      <c r="H2425" t="n">
        <v>-211</v>
      </c>
      <c r="I2425" t="n">
        <v>-223</v>
      </c>
      <c r="J2425" t="n">
        <v>-223</v>
      </c>
      <c r="K2425" t="n">
        <v>-263</v>
      </c>
      <c r="L2425" t="n">
        <v>-310</v>
      </c>
      <c r="M2425" t="n">
        <v>-330</v>
      </c>
      <c r="N2425" t="n">
        <v>-322</v>
      </c>
      <c r="O2425" t="n">
        <v>-322</v>
      </c>
      <c r="P2425" t="n">
        <v>-354</v>
      </c>
      <c r="Q2425" t="n">
        <v>-384</v>
      </c>
      <c r="R2425" t="n">
        <v>-479</v>
      </c>
      <c r="S2425" t="n">
        <v>-649</v>
      </c>
      <c r="T2425" t="n">
        <v>-649</v>
      </c>
      <c r="U2425" t="n">
        <v>-760</v>
      </c>
      <c r="V2425" t="n">
        <v>-778</v>
      </c>
      <c r="W2425" t="n">
        <v>-803</v>
      </c>
      <c r="X2425" t="n">
        <v>-754</v>
      </c>
      <c r="Y2425" t="n">
        <v>-754</v>
      </c>
      <c r="Z2425" t="n">
        <v>-810</v>
      </c>
      <c r="AA2425" t="n">
        <v>-765</v>
      </c>
      <c r="AB2425" t="n">
        <v>-1244</v>
      </c>
      <c r="AC2425" t="n">
        <v>-1258</v>
      </c>
      <c r="AD2425" t="n">
        <v>-1258</v>
      </c>
      <c r="AE2425" t="n">
        <v>-1069</v>
      </c>
      <c r="AF2425" t="n">
        <v>-1032</v>
      </c>
      <c r="AG2425" t="n">
        <v>-1238</v>
      </c>
      <c r="AH2425" t="n">
        <v>-1423</v>
      </c>
      <c r="AI2425" t="n">
        <v>-1423</v>
      </c>
      <c r="AJ2425" t="n">
        <v>-1588</v>
      </c>
      <c r="AK2425" t="n">
        <v>-1823</v>
      </c>
      <c r="AL2425" t="n">
        <v>-1930</v>
      </c>
      <c r="AM2425" t="n">
        <v>-2066</v>
      </c>
      <c r="AN2425" t="n">
        <v>-2066</v>
      </c>
      <c r="AO2425" t="n">
        <v>-2234</v>
      </c>
      <c r="AP2425" t="n">
        <v>-2298</v>
      </c>
      <c r="AQ2425" t="n">
        <v>-2341</v>
      </c>
      <c r="AR2425" t="n">
        <v>-2474</v>
      </c>
      <c r="AS2425" t="n">
        <v>-2474</v>
      </c>
      <c r="AT2425" t="n">
        <v>-2499</v>
      </c>
    </row>
    <row r="2426">
      <c r="A2426" t="inlineStr">
        <is>
          <t>Accumulated unrealized, end of period, net-c</t>
        </is>
      </c>
      <c r="F2426">
        <f>SUM(F2424,F2415,F2411,F2402:F2403)</f>
        <v/>
      </c>
      <c r="G2426">
        <f>SUM(G2424,G2415,G2411,G2402:G2403)</f>
        <v/>
      </c>
      <c r="H2426">
        <f>SUM(H2424,H2415,H2411,H2402:H2403)</f>
        <v/>
      </c>
      <c r="I2426">
        <f>SUM(I2424,I2415,I2411,I2402:I2403)</f>
        <v/>
      </c>
      <c r="J2426">
        <f>SUM(J2424,J2415,J2411,J2402:J2403)</f>
        <v/>
      </c>
      <c r="K2426">
        <f>SUM(K2424,K2415,K2411,K2402:K2403)</f>
        <v/>
      </c>
      <c r="L2426">
        <f>SUM(L2424,L2415,L2411,L2402:L2403)</f>
        <v/>
      </c>
      <c r="M2426">
        <f>SUM(M2424,M2415,M2411,M2402:M2403)</f>
        <v/>
      </c>
      <c r="N2426">
        <f>SUM(N2424,N2415,N2411,N2402:N2403)</f>
        <v/>
      </c>
      <c r="O2426">
        <f>SUM(O2424,O2415,O2411,O2402:O2403)</f>
        <v/>
      </c>
      <c r="P2426">
        <f>SUM(P2424,P2415,P2411,P2402:P2403)</f>
        <v/>
      </c>
      <c r="Q2426">
        <f>SUM(Q2424,Q2415,Q2411,Q2402:Q2403)</f>
        <v/>
      </c>
      <c r="R2426">
        <f>SUM(R2424,R2415,R2411,R2402:R2403)</f>
        <v/>
      </c>
      <c r="S2426">
        <f>SUM(S2424,S2415,S2411,S2402:S2403)</f>
        <v/>
      </c>
      <c r="T2426">
        <f>SUM(T2424,T2415,T2411,T2402:T2403)</f>
        <v/>
      </c>
      <c r="U2426">
        <f>SUM(U2424,U2415,U2411,U2402:U2403)</f>
        <v/>
      </c>
      <c r="V2426">
        <f>SUM(V2424,V2415,V2411,V2402:V2403)</f>
        <v/>
      </c>
      <c r="W2426">
        <f>SUM(W2424,W2415,W2411,W2402:W2403)</f>
        <v/>
      </c>
      <c r="X2426">
        <f>SUM(X2424,X2415,X2411,X2402:X2403)</f>
        <v/>
      </c>
      <c r="Y2426">
        <f>SUM(Y2424,Y2415,Y2411,Y2402:Y2403)</f>
        <v/>
      </c>
      <c r="Z2426">
        <f>SUM(Z2424,Z2415,Z2411,Z2402:Z2403)</f>
        <v/>
      </c>
      <c r="AA2426">
        <f>SUM(AA2424,AA2415,AA2411,AA2402:AA2403)</f>
        <v/>
      </c>
      <c r="AB2426">
        <f>SUM(AB2424,AB2415,AB2411,AB2402:AB2403)</f>
        <v/>
      </c>
      <c r="AC2426">
        <f>SUM(AC2424,AC2415,AC2411,AC2402:AC2403)</f>
        <v/>
      </c>
      <c r="AD2426">
        <f>SUM(AD2424,AD2415,AD2411,AD2402:AD2403)</f>
        <v/>
      </c>
      <c r="AE2426">
        <f>SUM(AE2424,AE2415,AE2411,AE2402:AE2403)</f>
        <v/>
      </c>
      <c r="AF2426">
        <f>SUM(AF2424,AF2415,AF2411,AF2402:AF2403)</f>
        <v/>
      </c>
      <c r="AG2426">
        <f>SUM(AG2424,AG2415,AG2411,AG2402:AG2403)</f>
        <v/>
      </c>
      <c r="AH2426">
        <f>SUM(AH2424,AH2415,AH2411,AH2402:AH2403)</f>
        <v/>
      </c>
      <c r="AI2426">
        <f>SUM(AI2424,AI2415,AI2411,AI2402:AI2403)</f>
        <v/>
      </c>
      <c r="AJ2426">
        <f>SUM(AJ2424,AJ2415,AJ2411,AJ2402:AJ2403)</f>
        <v/>
      </c>
      <c r="AK2426">
        <f>SUM(AK2424,AK2415,AK2411,AK2402:AK2403)</f>
        <v/>
      </c>
      <c r="AL2426">
        <f>SUM(AL2424,AL2415,AL2411,AL2402:AL2403)</f>
        <v/>
      </c>
      <c r="AM2426">
        <f>SUM(AM2424,AM2415,AM2411,AM2402:AM2403)</f>
        <v/>
      </c>
      <c r="AN2426">
        <f>SUM(AN2424,AN2415,AN2411,AN2402:AN2403)</f>
        <v/>
      </c>
      <c r="AO2426">
        <f>SUM(AO2424,AO2415,AO2411,AO2402:AO2403)</f>
        <v/>
      </c>
      <c r="AP2426">
        <f>SUM(AP2424,AP2415,AP2411,AP2402:AP2403)</f>
        <v/>
      </c>
      <c r="AQ2426">
        <f>SUM(AQ2424,AQ2415,AQ2411,AQ2402:AQ2403)</f>
        <v/>
      </c>
      <c r="AR2426">
        <f>SUM(AR2424,AR2415,AR2411,AR2402:AR2403)</f>
        <v/>
      </c>
      <c r="AS2426">
        <f>SUM(AS2424,AS2415,AS2411,AS2402:AS2403)</f>
        <v/>
      </c>
      <c r="AT2426">
        <f>SUM(AT2424,AT2415,AT2411,AT2402:AT2403)</f>
        <v/>
      </c>
    </row>
    <row r="2427">
      <c r="A2427" t="inlineStr">
        <is>
          <t>Sum check</t>
        </is>
      </c>
      <c r="F2427">
        <f>F2425-F2426</f>
        <v/>
      </c>
      <c r="G2427">
        <f>G2425-G2426</f>
        <v/>
      </c>
      <c r="H2427">
        <f>H2425-H2426</f>
        <v/>
      </c>
      <c r="I2427">
        <f>I2425-I2426</f>
        <v/>
      </c>
      <c r="J2427">
        <f>J2425-J2426</f>
        <v/>
      </c>
      <c r="K2427">
        <f>K2425-K2426</f>
        <v/>
      </c>
      <c r="L2427">
        <f>L2425-L2426</f>
        <v/>
      </c>
      <c r="M2427">
        <f>M2425-M2426</f>
        <v/>
      </c>
      <c r="N2427">
        <f>N2425-N2426</f>
        <v/>
      </c>
      <c r="O2427">
        <f>O2425-O2426</f>
        <v/>
      </c>
      <c r="P2427">
        <f>P2425-P2426</f>
        <v/>
      </c>
      <c r="Q2427">
        <f>Q2425-Q2426</f>
        <v/>
      </c>
      <c r="R2427">
        <f>R2425-R2426</f>
        <v/>
      </c>
      <c r="S2427">
        <f>S2425-S2426</f>
        <v/>
      </c>
      <c r="T2427">
        <f>T2425-T2426</f>
        <v/>
      </c>
      <c r="U2427">
        <f>U2425-U2426</f>
        <v/>
      </c>
      <c r="V2427">
        <f>V2425-V2426</f>
        <v/>
      </c>
      <c r="W2427">
        <f>W2425-W2426</f>
        <v/>
      </c>
      <c r="X2427">
        <f>X2425-X2426</f>
        <v/>
      </c>
      <c r="Y2427">
        <f>Y2425-Y2426</f>
        <v/>
      </c>
      <c r="Z2427">
        <f>Z2425-Z2426</f>
        <v/>
      </c>
      <c r="AA2427">
        <f>AA2425-AA2426</f>
        <v/>
      </c>
      <c r="AB2427">
        <f>AB2425-AB2426</f>
        <v/>
      </c>
      <c r="AC2427">
        <f>AC2425-AC2426</f>
        <v/>
      </c>
      <c r="AD2427">
        <f>AD2425-AD2426</f>
        <v/>
      </c>
      <c r="AE2427">
        <f>AE2425-AE2426</f>
        <v/>
      </c>
      <c r="AF2427">
        <f>AF2425-AF2426</f>
        <v/>
      </c>
      <c r="AG2427">
        <f>AG2425-AG2426</f>
        <v/>
      </c>
      <c r="AH2427">
        <f>AH2425-AH2426</f>
        <v/>
      </c>
      <c r="AI2427">
        <f>AI2425-AI2426</f>
        <v/>
      </c>
      <c r="AJ2427">
        <f>AJ2425-AJ2426</f>
        <v/>
      </c>
      <c r="AK2427">
        <f>AK2425-AK2426</f>
        <v/>
      </c>
      <c r="AL2427">
        <f>AL2425-AL2426</f>
        <v/>
      </c>
      <c r="AM2427">
        <f>AM2425-AM2426</f>
        <v/>
      </c>
      <c r="AN2427">
        <f>AN2425-AN2426</f>
        <v/>
      </c>
      <c r="AO2427">
        <f>AO2425-AO2426</f>
        <v/>
      </c>
      <c r="AP2427">
        <f>AP2425-AP2426</f>
        <v/>
      </c>
      <c r="AQ2427">
        <f>AQ2425-AQ2426</f>
        <v/>
      </c>
      <c r="AR2427">
        <f>AR2425-AR2426</f>
        <v/>
      </c>
      <c r="AS2427">
        <f>AS2425-AS2426</f>
        <v/>
      </c>
      <c r="AT2427">
        <f>AT2425-AT2426</f>
        <v/>
      </c>
    </row>
    <row r="2429">
      <c r="A2429" t="inlineStr">
        <is>
          <t>Net</t>
        </is>
      </c>
    </row>
    <row r="2430">
      <c r="A2430" t="inlineStr">
        <is>
          <t>Accumulated unrealized, beginning of year</t>
        </is>
      </c>
      <c r="C2430" t="inlineStr">
        <is>
          <t>Million</t>
        </is>
      </c>
      <c r="D2430" t="inlineStr">
        <is>
          <t>QQQQ</t>
        </is>
      </c>
      <c r="F2430" t="n">
        <v>314</v>
      </c>
      <c r="G2430" t="n">
        <v>345</v>
      </c>
      <c r="H2430" t="n">
        <v>407</v>
      </c>
      <c r="I2430" t="n">
        <v>415</v>
      </c>
      <c r="J2430" t="n">
        <v>314</v>
      </c>
      <c r="K2430" t="n">
        <v>435</v>
      </c>
      <c r="L2430" t="n">
        <v>532</v>
      </c>
      <c r="M2430" t="n">
        <v>615</v>
      </c>
      <c r="N2430" t="n">
        <v>653</v>
      </c>
      <c r="O2430" t="n">
        <v>435</v>
      </c>
      <c r="P2430" t="n">
        <v>576</v>
      </c>
      <c r="Q2430" t="n">
        <v>710</v>
      </c>
      <c r="R2430" t="n">
        <v>835</v>
      </c>
      <c r="S2430" t="n">
        <v>1082</v>
      </c>
      <c r="T2430" t="n">
        <v>576</v>
      </c>
      <c r="U2430" t="n">
        <v>1430</v>
      </c>
      <c r="V2430" t="n">
        <v>1656</v>
      </c>
      <c r="W2430" t="n">
        <v>1749</v>
      </c>
      <c r="X2430" t="n">
        <v>1809</v>
      </c>
      <c r="Y2430" t="n">
        <v>1430</v>
      </c>
      <c r="Z2430" t="n">
        <v>1732</v>
      </c>
      <c r="AA2430" t="n">
        <v>1889</v>
      </c>
      <c r="AB2430" t="n">
        <v>1772</v>
      </c>
      <c r="AC2430" t="n">
        <v>2607</v>
      </c>
      <c r="AD2430" t="n">
        <v>1732</v>
      </c>
      <c r="AE2430" t="n">
        <v>2659</v>
      </c>
      <c r="AF2430" t="n">
        <v>2296</v>
      </c>
      <c r="AG2430" t="n">
        <v>2090</v>
      </c>
      <c r="AH2430" t="n">
        <v>2506</v>
      </c>
      <c r="AI2430" t="n">
        <v>2659</v>
      </c>
      <c r="AJ2430" t="n">
        <v>2921</v>
      </c>
      <c r="AK2430" t="n">
        <v>3441</v>
      </c>
      <c r="AL2430" t="n">
        <v>3916</v>
      </c>
      <c r="AM2430" t="n">
        <v>4421</v>
      </c>
      <c r="AN2430" t="n">
        <v>2921</v>
      </c>
      <c r="AO2430" t="n">
        <v>5185</v>
      </c>
      <c r="AP2430" t="n">
        <v>5651</v>
      </c>
      <c r="AQ2430" t="n">
        <v>5852</v>
      </c>
      <c r="AR2430" t="n">
        <v>5957</v>
      </c>
      <c r="AS2430" t="n">
        <v>5185</v>
      </c>
      <c r="AT2430" t="n">
        <v>6122</v>
      </c>
    </row>
    <row r="2431">
      <c r="A2431" t="inlineStr">
        <is>
          <t>Oaktree acquisition</t>
        </is>
      </c>
      <c r="C2431" t="inlineStr">
        <is>
          <t>Million</t>
        </is>
      </c>
      <c r="D2431" t="inlineStr">
        <is>
          <t>QQQQ</t>
        </is>
      </c>
      <c r="AB2431" t="n">
        <v>642</v>
      </c>
      <c r="AD2431" t="n">
        <v>642</v>
      </c>
    </row>
    <row r="2432">
      <c r="A2432" t="inlineStr">
        <is>
          <t>Total</t>
        </is>
      </c>
      <c r="C2432" t="inlineStr">
        <is>
          <t>Million</t>
        </is>
      </c>
      <c r="D2432" t="inlineStr">
        <is>
          <t>QQQQ</t>
        </is>
      </c>
      <c r="AB2432" t="n">
        <v>2414</v>
      </c>
      <c r="AC2432" t="n">
        <v>2607</v>
      </c>
      <c r="AD2432" t="n">
        <v>2374</v>
      </c>
      <c r="AG2432" t="n">
        <v>2090</v>
      </c>
      <c r="AI2432" t="n">
        <v>2659</v>
      </c>
    </row>
    <row r="2433">
      <c r="A2433" t="inlineStr">
        <is>
          <t>Total-c</t>
        </is>
      </c>
      <c r="AB2433">
        <f>SUM(AB2430:AB2431)</f>
        <v/>
      </c>
      <c r="AC2433">
        <f>SUM(AC2430:AC2431)</f>
        <v/>
      </c>
      <c r="AD2433">
        <f>SUM(AD2430:AD2431)</f>
        <v/>
      </c>
      <c r="AG2433">
        <f>SUM(AG2430:AG2431)</f>
        <v/>
      </c>
      <c r="AI2433">
        <f>SUM(AI2430:AI2431)</f>
        <v/>
      </c>
    </row>
    <row r="2434">
      <c r="A2434" t="inlineStr">
        <is>
          <t>Sum check</t>
        </is>
      </c>
      <c r="AB2434">
        <f>AB2432-AB2433</f>
        <v/>
      </c>
      <c r="AC2434">
        <f>AC2432-AC2433</f>
        <v/>
      </c>
      <c r="AD2434">
        <f>AD2432-AD2433</f>
        <v/>
      </c>
      <c r="AG2434">
        <f>AG2432-AG2433</f>
        <v/>
      </c>
      <c r="AI2434">
        <f>AI2432-AI2433</f>
        <v/>
      </c>
    </row>
    <row r="2436">
      <c r="A2436" t="inlineStr">
        <is>
          <t>In-period change</t>
        </is>
      </c>
    </row>
    <row r="2437">
      <c r="A2437" t="inlineStr">
        <is>
          <t>Unrealized in the year</t>
        </is>
      </c>
      <c r="C2437" t="inlineStr">
        <is>
          <t>Million</t>
        </is>
      </c>
      <c r="D2437" t="inlineStr">
        <is>
          <t>QQQQ</t>
        </is>
      </c>
      <c r="I2437" t="n">
        <v>28</v>
      </c>
      <c r="J2437" t="n">
        <v>234</v>
      </c>
      <c r="K2437" t="n">
        <v>69</v>
      </c>
      <c r="L2437" t="n">
        <v>77</v>
      </c>
      <c r="M2437" t="n">
        <v>35</v>
      </c>
      <c r="N2437" t="n">
        <v>80</v>
      </c>
      <c r="O2437" t="n">
        <v>261</v>
      </c>
      <c r="P2437" t="n">
        <v>117</v>
      </c>
      <c r="Q2437" t="n">
        <v>146</v>
      </c>
      <c r="R2437" t="n">
        <v>270</v>
      </c>
      <c r="S2437" t="n">
        <v>398</v>
      </c>
      <c r="T2437" t="n">
        <v>931</v>
      </c>
      <c r="U2437" t="n">
        <v>234</v>
      </c>
      <c r="V2437" t="n">
        <v>171</v>
      </c>
      <c r="W2437" t="n">
        <v>82</v>
      </c>
      <c r="X2437" t="n">
        <v>113</v>
      </c>
      <c r="Y2437" t="n">
        <v>600</v>
      </c>
      <c r="Z2437" t="n">
        <v>235</v>
      </c>
      <c r="AA2437" t="n">
        <v>14</v>
      </c>
      <c r="AB2437" t="n">
        <v>277</v>
      </c>
      <c r="AC2437" t="n">
        <v>181</v>
      </c>
      <c r="AD2437" t="n">
        <v>707</v>
      </c>
      <c r="AE2437" t="n">
        <v>-153</v>
      </c>
      <c r="AF2437" t="n">
        <v>-159</v>
      </c>
      <c r="AG2437" t="n">
        <v>425</v>
      </c>
      <c r="AH2437" t="n">
        <v>577</v>
      </c>
      <c r="AI2437" t="n">
        <v>690</v>
      </c>
      <c r="AJ2437" t="n">
        <v>982</v>
      </c>
      <c r="AK2437" t="n">
        <v>670</v>
      </c>
      <c r="AL2437" t="n">
        <v>735</v>
      </c>
      <c r="AM2437" t="n">
        <v>983</v>
      </c>
      <c r="AN2437" t="n">
        <v>3370</v>
      </c>
      <c r="AO2437" t="n">
        <v>597</v>
      </c>
      <c r="AP2437" t="n">
        <v>430</v>
      </c>
      <c r="AQ2437" t="n">
        <v>261</v>
      </c>
      <c r="AR2437" t="n">
        <v>404</v>
      </c>
      <c r="AS2437" t="n">
        <v>1692</v>
      </c>
      <c r="AT2437" t="n">
        <v>397</v>
      </c>
    </row>
    <row r="2438">
      <c r="A2438" t="inlineStr">
        <is>
          <t>Foreign currency revaluation</t>
        </is>
      </c>
      <c r="C2438" t="inlineStr">
        <is>
          <t>Million</t>
        </is>
      </c>
      <c r="D2438" t="inlineStr">
        <is>
          <t>QQQQ</t>
        </is>
      </c>
      <c r="I2438" t="n">
        <v>-8</v>
      </c>
      <c r="J2438" t="n">
        <v>-81</v>
      </c>
      <c r="K2438" t="n">
        <v>28</v>
      </c>
      <c r="L2438" t="n">
        <v>6</v>
      </c>
      <c r="M2438" t="n">
        <v>3</v>
      </c>
      <c r="N2438" t="n">
        <v>-8</v>
      </c>
      <c r="O2438" t="n">
        <v>29</v>
      </c>
      <c r="P2438" t="n">
        <v>20</v>
      </c>
      <c r="Q2438" t="n">
        <v>-21</v>
      </c>
      <c r="R2438" t="n">
        <v>2</v>
      </c>
      <c r="S2438" t="n">
        <v>-4</v>
      </c>
      <c r="T2438" t="n">
        <v>-3</v>
      </c>
      <c r="U2438" t="n">
        <v>12</v>
      </c>
      <c r="V2438" t="n">
        <v>-76</v>
      </c>
      <c r="W2438" t="n">
        <v>-22</v>
      </c>
      <c r="X2438" t="n">
        <v>-24</v>
      </c>
      <c r="Y2438" t="n">
        <v>-110</v>
      </c>
      <c r="Z2438" t="n">
        <v>7</v>
      </c>
      <c r="AA2438" t="n">
        <v>6</v>
      </c>
      <c r="AB2438" t="n">
        <v>-45</v>
      </c>
      <c r="AC2438" t="n">
        <v>13</v>
      </c>
      <c r="AD2438" t="n">
        <v>-19</v>
      </c>
      <c r="AE2438" t="n">
        <v>-135</v>
      </c>
      <c r="AF2438" t="n">
        <v>-2</v>
      </c>
      <c r="AG2438" t="n">
        <v>20</v>
      </c>
      <c r="AH2438" t="n">
        <v>100</v>
      </c>
      <c r="AI2438" t="n">
        <v>-17</v>
      </c>
      <c r="AJ2438" t="n">
        <v>-124</v>
      </c>
      <c r="AK2438" t="n">
        <v>31</v>
      </c>
      <c r="AL2438" t="n">
        <v>-49</v>
      </c>
      <c r="AM2438" t="n">
        <v>-37</v>
      </c>
      <c r="AN2438" t="n">
        <v>-179</v>
      </c>
      <c r="AO2438" t="n">
        <v>37</v>
      </c>
      <c r="AP2438" t="n">
        <v>-170</v>
      </c>
      <c r="AQ2438" t="n">
        <v>-56</v>
      </c>
      <c r="AR2438" t="n">
        <v>44</v>
      </c>
      <c r="AS2438" t="n">
        <v>-145</v>
      </c>
      <c r="AT2438" t="n">
        <v>19</v>
      </c>
    </row>
    <row r="2439">
      <c r="A2439" t="inlineStr">
        <is>
          <t>Total</t>
        </is>
      </c>
      <c r="C2439" t="inlineStr">
        <is>
          <t>Million</t>
        </is>
      </c>
      <c r="D2439" t="inlineStr">
        <is>
          <t>QQQQ</t>
        </is>
      </c>
      <c r="F2439" t="n">
        <v>33</v>
      </c>
      <c r="G2439" t="n">
        <v>77</v>
      </c>
      <c r="H2439" t="n">
        <v>23</v>
      </c>
      <c r="I2439" t="n">
        <v>20</v>
      </c>
      <c r="J2439" t="n">
        <v>153</v>
      </c>
      <c r="K2439" t="n">
        <v>97</v>
      </c>
      <c r="L2439" t="n">
        <v>83</v>
      </c>
      <c r="M2439" t="n">
        <v>38</v>
      </c>
      <c r="N2439" t="n">
        <v>72</v>
      </c>
      <c r="O2439" t="n">
        <v>290</v>
      </c>
      <c r="P2439" t="n">
        <v>137</v>
      </c>
      <c r="Q2439" t="n">
        <v>125</v>
      </c>
      <c r="R2439" t="n">
        <v>272</v>
      </c>
      <c r="S2439" t="n">
        <v>394</v>
      </c>
      <c r="T2439" t="n">
        <v>928</v>
      </c>
      <c r="U2439" t="n">
        <v>246</v>
      </c>
      <c r="V2439" t="n">
        <v>95</v>
      </c>
      <c r="W2439" t="n">
        <v>60</v>
      </c>
      <c r="X2439" t="n">
        <v>89</v>
      </c>
      <c r="Y2439" t="n">
        <v>490</v>
      </c>
      <c r="Z2439" t="n">
        <v>242</v>
      </c>
      <c r="AA2439" t="n">
        <v>20</v>
      </c>
      <c r="AB2439" t="n">
        <v>232</v>
      </c>
      <c r="AC2439" t="n">
        <v>194</v>
      </c>
      <c r="AD2439" t="n">
        <v>688</v>
      </c>
      <c r="AE2439" t="n">
        <v>-288</v>
      </c>
      <c r="AF2439" t="n">
        <v>-161</v>
      </c>
      <c r="AG2439" t="n">
        <v>445</v>
      </c>
      <c r="AH2439" t="n">
        <v>677</v>
      </c>
      <c r="AI2439" t="n">
        <v>673</v>
      </c>
      <c r="AJ2439" t="n">
        <v>858</v>
      </c>
      <c r="AK2439" t="n">
        <v>701</v>
      </c>
      <c r="AL2439" t="n">
        <v>686</v>
      </c>
      <c r="AM2439" t="n">
        <v>946</v>
      </c>
      <c r="AN2439" t="n">
        <v>3191</v>
      </c>
      <c r="AO2439" t="n">
        <v>634</v>
      </c>
      <c r="AP2439" t="n">
        <v>260</v>
      </c>
      <c r="AQ2439" t="n">
        <v>205</v>
      </c>
      <c r="AR2439" t="n">
        <v>448</v>
      </c>
      <c r="AS2439" t="n">
        <v>1547</v>
      </c>
      <c r="AT2439" t="n">
        <v>416</v>
      </c>
    </row>
    <row r="2440">
      <c r="A2440" t="inlineStr">
        <is>
          <t>Total-c</t>
        </is>
      </c>
      <c r="I2440">
        <f>SUM(I2437:I2438)</f>
        <v/>
      </c>
      <c r="J2440">
        <f>SUM(J2437:J2438)</f>
        <v/>
      </c>
      <c r="K2440">
        <f>SUM(K2437:K2438)</f>
        <v/>
      </c>
      <c r="L2440">
        <f>SUM(L2437:L2438)</f>
        <v/>
      </c>
      <c r="M2440">
        <f>SUM(M2437:M2438)</f>
        <v/>
      </c>
      <c r="N2440">
        <f>SUM(N2437:N2438)</f>
        <v/>
      </c>
      <c r="O2440">
        <f>SUM(O2437:O2438)</f>
        <v/>
      </c>
      <c r="P2440">
        <f>SUM(P2437:P2438)</f>
        <v/>
      </c>
      <c r="Q2440">
        <f>SUM(Q2437:Q2438)</f>
        <v/>
      </c>
      <c r="R2440">
        <f>SUM(R2437:R2438)</f>
        <v/>
      </c>
      <c r="S2440">
        <f>SUM(S2437:S2438)</f>
        <v/>
      </c>
      <c r="T2440">
        <f>SUM(T2437:T2438)</f>
        <v/>
      </c>
      <c r="U2440">
        <f>SUM(U2437:U2438)</f>
        <v/>
      </c>
      <c r="V2440">
        <f>SUM(V2437:V2438)</f>
        <v/>
      </c>
      <c r="W2440">
        <f>SUM(W2437:W2438)</f>
        <v/>
      </c>
      <c r="X2440">
        <f>SUM(X2437:X2438)</f>
        <v/>
      </c>
      <c r="Y2440">
        <f>SUM(Y2437:Y2438)</f>
        <v/>
      </c>
      <c r="Z2440">
        <f>SUM(Z2437:Z2438)</f>
        <v/>
      </c>
      <c r="AA2440">
        <f>SUM(AA2437:AA2438)</f>
        <v/>
      </c>
      <c r="AB2440">
        <f>SUM(AB2437:AB2438)</f>
        <v/>
      </c>
      <c r="AC2440">
        <f>SUM(AC2437:AC2438)</f>
        <v/>
      </c>
      <c r="AD2440">
        <f>SUM(AD2437:AD2438)</f>
        <v/>
      </c>
      <c r="AE2440">
        <f>SUM(AE2437:AE2438)</f>
        <v/>
      </c>
      <c r="AF2440">
        <f>SUM(AF2437:AF2438)</f>
        <v/>
      </c>
      <c r="AG2440">
        <f>SUM(AG2437:AG2438)</f>
        <v/>
      </c>
      <c r="AH2440">
        <f>SUM(AH2437:AH2438)</f>
        <v/>
      </c>
      <c r="AI2440">
        <f>SUM(AI2437:AI2438)</f>
        <v/>
      </c>
      <c r="AJ2440">
        <f>SUM(AJ2437:AJ2438)</f>
        <v/>
      </c>
      <c r="AK2440">
        <f>SUM(AK2437:AK2438)</f>
        <v/>
      </c>
      <c r="AL2440">
        <f>SUM(AL2437:AL2438)</f>
        <v/>
      </c>
      <c r="AM2440">
        <f>SUM(AM2437:AM2438)</f>
        <v/>
      </c>
      <c r="AN2440">
        <f>SUM(AN2437:AN2438)</f>
        <v/>
      </c>
      <c r="AO2440">
        <f>SUM(AO2437:AO2438)</f>
        <v/>
      </c>
      <c r="AP2440">
        <f>SUM(AP2437:AP2438)</f>
        <v/>
      </c>
      <c r="AQ2440">
        <f>SUM(AQ2437:AQ2438)</f>
        <v/>
      </c>
      <c r="AR2440">
        <f>SUM(AR2437:AR2438)</f>
        <v/>
      </c>
      <c r="AS2440">
        <f>SUM(AS2437:AS2438)</f>
        <v/>
      </c>
      <c r="AT2440">
        <f>SUM(AT2437:AT2438)</f>
        <v/>
      </c>
    </row>
    <row r="2441">
      <c r="A2441" t="inlineStr">
        <is>
          <t>Sum check 1</t>
        </is>
      </c>
      <c r="I2441">
        <f>I2439-I2440</f>
        <v/>
      </c>
      <c r="J2441">
        <f>J2439-J2440</f>
        <v/>
      </c>
      <c r="K2441">
        <f>K2439-K2440</f>
        <v/>
      </c>
      <c r="L2441">
        <f>L2439-L2440</f>
        <v/>
      </c>
      <c r="M2441">
        <f>M2439-M2440</f>
        <v/>
      </c>
      <c r="N2441">
        <f>N2439-N2440</f>
        <v/>
      </c>
      <c r="O2441">
        <f>O2439-O2440</f>
        <v/>
      </c>
      <c r="P2441">
        <f>P2439-P2440</f>
        <v/>
      </c>
      <c r="Q2441">
        <f>Q2439-Q2440</f>
        <v/>
      </c>
      <c r="R2441">
        <f>R2439-R2440</f>
        <v/>
      </c>
      <c r="S2441">
        <f>S2439-S2440</f>
        <v/>
      </c>
      <c r="T2441">
        <f>T2439-T2440</f>
        <v/>
      </c>
      <c r="U2441">
        <f>U2439-U2440</f>
        <v/>
      </c>
      <c r="V2441">
        <f>V2439-V2440</f>
        <v/>
      </c>
      <c r="W2441">
        <f>W2439-W2440</f>
        <v/>
      </c>
      <c r="X2441">
        <f>X2439-X2440</f>
        <v/>
      </c>
      <c r="Y2441">
        <f>Y2439-Y2440</f>
        <v/>
      </c>
      <c r="Z2441">
        <f>Z2439-Z2440</f>
        <v/>
      </c>
      <c r="AA2441">
        <f>AA2439-AA2440</f>
        <v/>
      </c>
      <c r="AB2441">
        <f>AB2439-AB2440</f>
        <v/>
      </c>
      <c r="AC2441">
        <f>AC2439-AC2440</f>
        <v/>
      </c>
      <c r="AD2441">
        <f>AD2439-AD2440</f>
        <v/>
      </c>
      <c r="AE2441">
        <f>AE2439-AE2440</f>
        <v/>
      </c>
      <c r="AF2441">
        <f>AF2439-AF2440</f>
        <v/>
      </c>
      <c r="AG2441">
        <f>AG2439-AG2440</f>
        <v/>
      </c>
      <c r="AH2441">
        <f>AH2439-AH2440</f>
        <v/>
      </c>
      <c r="AI2441">
        <f>AI2439-AI2440</f>
        <v/>
      </c>
      <c r="AJ2441">
        <f>AJ2439-AJ2440</f>
        <v/>
      </c>
      <c r="AK2441">
        <f>AK2439-AK2440</f>
        <v/>
      </c>
      <c r="AL2441">
        <f>AL2439-AL2440</f>
        <v/>
      </c>
      <c r="AM2441">
        <f>AM2439-AM2440</f>
        <v/>
      </c>
      <c r="AN2441">
        <f>AN2439-AN2440</f>
        <v/>
      </c>
      <c r="AO2441">
        <f>AO2439-AO2440</f>
        <v/>
      </c>
      <c r="AP2441">
        <f>AP2439-AP2440</f>
        <v/>
      </c>
      <c r="AQ2441">
        <f>AQ2439-AQ2440</f>
        <v/>
      </c>
      <c r="AR2441">
        <f>AR2439-AR2440</f>
        <v/>
      </c>
      <c r="AS2441">
        <f>AS2439-AS2440</f>
        <v/>
      </c>
      <c r="AT2441">
        <f>AT2439-AT2440</f>
        <v/>
      </c>
    </row>
    <row r="2442">
      <c r="A2442" t="inlineStr">
        <is>
          <t>Sum check 2</t>
        </is>
      </c>
      <c r="F2442">
        <f>F2439-SUM(F2411,F2383)</f>
        <v/>
      </c>
      <c r="G2442">
        <f>G2439-SUM(G2411,G2383)</f>
        <v/>
      </c>
      <c r="H2442">
        <f>H2439-SUM(H2411,H2383)</f>
        <v/>
      </c>
      <c r="I2442">
        <f>I2439-SUM(I2411,I2383)</f>
        <v/>
      </c>
      <c r="J2442">
        <f>J2439-SUM(J2411,J2383)</f>
        <v/>
      </c>
      <c r="K2442">
        <f>K2439-SUM(K2411,K2383)</f>
        <v/>
      </c>
      <c r="L2442">
        <f>L2439-SUM(L2411,L2383)</f>
        <v/>
      </c>
      <c r="M2442">
        <f>M2439-SUM(M2411,M2383)</f>
        <v/>
      </c>
      <c r="N2442">
        <f>N2439-SUM(N2411,N2383)</f>
        <v/>
      </c>
      <c r="O2442">
        <f>O2439-SUM(O2411,O2383)</f>
        <v/>
      </c>
      <c r="P2442">
        <f>P2439-SUM(P2411,P2383)</f>
        <v/>
      </c>
      <c r="Q2442">
        <f>Q2439-SUM(Q2411,Q2383)</f>
        <v/>
      </c>
      <c r="R2442">
        <f>R2439-SUM(R2411,R2383)</f>
        <v/>
      </c>
      <c r="S2442">
        <f>S2439-SUM(S2411,S2383)</f>
        <v/>
      </c>
      <c r="T2442">
        <f>T2439-SUM(T2411,T2383)</f>
        <v/>
      </c>
      <c r="U2442">
        <f>U2439-SUM(U2411,U2383)</f>
        <v/>
      </c>
      <c r="V2442">
        <f>V2439-SUM(V2411,V2383)</f>
        <v/>
      </c>
      <c r="W2442">
        <f>W2439-SUM(W2411,W2383)</f>
        <v/>
      </c>
      <c r="X2442">
        <f>X2439-SUM(X2411,X2383)</f>
        <v/>
      </c>
      <c r="Y2442">
        <f>Y2439-SUM(Y2411,Y2383)</f>
        <v/>
      </c>
      <c r="Z2442">
        <f>Z2439-SUM(Z2411,Z2383)</f>
        <v/>
      </c>
      <c r="AA2442">
        <f>AA2439-SUM(AA2411,AA2383)</f>
        <v/>
      </c>
      <c r="AB2442">
        <f>AB2439-SUM(AB2411,AB2383)</f>
        <v/>
      </c>
      <c r="AC2442">
        <f>AC2439-SUM(AC2411,AC2383)</f>
        <v/>
      </c>
      <c r="AD2442">
        <f>AD2439-SUM(AD2411,AD2383)</f>
        <v/>
      </c>
      <c r="AE2442">
        <f>AE2439-SUM(AE2411,AE2383)</f>
        <v/>
      </c>
      <c r="AF2442">
        <f>AF2439-SUM(AF2411,AF2383)</f>
        <v/>
      </c>
      <c r="AG2442">
        <f>AG2439-SUM(AG2411,AG2383)</f>
        <v/>
      </c>
      <c r="AH2442">
        <f>AH2439-SUM(AH2411,AH2383)</f>
        <v/>
      </c>
      <c r="AI2442">
        <f>AI2439-SUM(AI2411,AI2383)</f>
        <v/>
      </c>
      <c r="AJ2442">
        <f>AJ2439-SUM(AJ2411,AJ2383)</f>
        <v/>
      </c>
      <c r="AK2442">
        <f>AK2439-SUM(AK2411,AK2383)</f>
        <v/>
      </c>
      <c r="AL2442">
        <f>AL2439-SUM(AL2411,AL2383)</f>
        <v/>
      </c>
      <c r="AM2442">
        <f>AM2439-SUM(AM2411,AM2383)</f>
        <v/>
      </c>
      <c r="AN2442">
        <f>AN2439-SUM(AN2411,AN2383)</f>
        <v/>
      </c>
      <c r="AO2442">
        <f>AO2439-SUM(AO2411,AO2383)</f>
        <v/>
      </c>
      <c r="AP2442">
        <f>AP2439-SUM(AP2411,AP2383)</f>
        <v/>
      </c>
      <c r="AQ2442">
        <f>AQ2439-SUM(AQ2411,AQ2383)</f>
        <v/>
      </c>
      <c r="AR2442">
        <f>AR2439-SUM(AR2411,AR2383)</f>
        <v/>
      </c>
      <c r="AS2442">
        <f>AS2439-SUM(AS2411,AS2383)</f>
        <v/>
      </c>
      <c r="AT2442">
        <f>AT2439-SUM(AT2411,AT2383)</f>
        <v/>
      </c>
    </row>
    <row r="2444">
      <c r="A2444" t="inlineStr">
        <is>
          <t>Less realized</t>
        </is>
      </c>
      <c r="C2444" t="inlineStr">
        <is>
          <t>Million</t>
        </is>
      </c>
      <c r="D2444" t="inlineStr">
        <is>
          <t>QQQQ</t>
        </is>
      </c>
      <c r="F2444" t="n">
        <v>-2</v>
      </c>
      <c r="G2444" t="n">
        <v>-15</v>
      </c>
      <c r="H2444" t="n">
        <v>-15</v>
      </c>
      <c r="I2444" t="n">
        <v>0</v>
      </c>
      <c r="J2444" t="n">
        <v>-32</v>
      </c>
      <c r="N2444" t="n">
        <v>-149</v>
      </c>
      <c r="O2444" t="n">
        <v>-149</v>
      </c>
      <c r="P2444" t="n">
        <v>-3</v>
      </c>
      <c r="Q2444" t="n">
        <v>0</v>
      </c>
      <c r="R2444" t="n">
        <v>-25</v>
      </c>
      <c r="S2444" t="n">
        <v>-46</v>
      </c>
      <c r="T2444" t="n">
        <v>-74</v>
      </c>
      <c r="U2444" t="n">
        <v>-20</v>
      </c>
      <c r="V2444" t="n">
        <v>-2</v>
      </c>
      <c r="W2444" t="n">
        <v>0</v>
      </c>
      <c r="X2444" t="n">
        <v>-166</v>
      </c>
      <c r="Y2444" t="n">
        <v>-188</v>
      </c>
      <c r="Z2444" t="n">
        <v>-85</v>
      </c>
      <c r="AA2444" t="n">
        <v>-137</v>
      </c>
      <c r="AB2444" t="n">
        <v>-39</v>
      </c>
      <c r="AC2444" t="n">
        <v>-142</v>
      </c>
      <c r="AD2444" t="n">
        <v>-403</v>
      </c>
      <c r="AE2444" t="n">
        <v>-75</v>
      </c>
      <c r="AF2444" t="n">
        <v>-45</v>
      </c>
      <c r="AG2444" t="n">
        <v>-29</v>
      </c>
      <c r="AH2444" t="n">
        <v>-262</v>
      </c>
      <c r="AI2444" t="n">
        <v>-411</v>
      </c>
      <c r="AJ2444" t="n">
        <v>-338</v>
      </c>
      <c r="AK2444" t="n">
        <v>-226</v>
      </c>
      <c r="AL2444" t="n">
        <v>-181</v>
      </c>
      <c r="AM2444" t="n">
        <v>-182</v>
      </c>
      <c r="AN2444" t="n">
        <v>-927</v>
      </c>
      <c r="AO2444" t="n">
        <v>-168</v>
      </c>
      <c r="AP2444" t="n">
        <v>-59</v>
      </c>
      <c r="AQ2444" t="n">
        <v>-100</v>
      </c>
      <c r="AR2444" t="n">
        <v>-283</v>
      </c>
      <c r="AS2444" t="n">
        <v>-610</v>
      </c>
      <c r="AT2444" t="n">
        <v>-256</v>
      </c>
    </row>
    <row r="2445">
      <c r="A2445" t="inlineStr">
        <is>
          <t>Total</t>
        </is>
      </c>
      <c r="C2445" t="inlineStr">
        <is>
          <t>Million</t>
        </is>
      </c>
      <c r="D2445" t="inlineStr">
        <is>
          <t>QQQQ</t>
        </is>
      </c>
      <c r="E2445" t="inlineStr">
        <is>
          <t>Yes</t>
        </is>
      </c>
      <c r="I2445" t="n">
        <v>20</v>
      </c>
      <c r="J2445" t="n">
        <v>121</v>
      </c>
      <c r="K2445" t="n">
        <v>97</v>
      </c>
      <c r="L2445" t="n">
        <v>83</v>
      </c>
      <c r="N2445" t="n">
        <v>-77</v>
      </c>
      <c r="O2445" t="n">
        <v>141</v>
      </c>
      <c r="Q2445" t="n">
        <v>125</v>
      </c>
      <c r="R2445" t="n">
        <v>247</v>
      </c>
      <c r="S2445" t="n">
        <v>348</v>
      </c>
      <c r="T2445" t="n">
        <v>854</v>
      </c>
      <c r="U2445" t="n">
        <v>226</v>
      </c>
      <c r="V2445" t="n">
        <v>93</v>
      </c>
      <c r="W2445" t="n">
        <v>60</v>
      </c>
      <c r="X2445" t="n">
        <v>-77</v>
      </c>
      <c r="Y2445" t="n">
        <v>302</v>
      </c>
      <c r="Z2445" t="n">
        <v>157</v>
      </c>
      <c r="AA2445" t="n">
        <v>-117</v>
      </c>
      <c r="AB2445" t="n">
        <v>193</v>
      </c>
      <c r="AC2445" t="n">
        <v>52</v>
      </c>
      <c r="AD2445" t="n">
        <v>285</v>
      </c>
      <c r="AE2445" t="n">
        <v>-363</v>
      </c>
      <c r="AF2445" t="n">
        <v>-206</v>
      </c>
      <c r="AG2445" t="n">
        <v>416</v>
      </c>
      <c r="AH2445" t="n">
        <v>415</v>
      </c>
      <c r="AI2445" t="n">
        <v>262</v>
      </c>
      <c r="AJ2445" t="n">
        <v>520</v>
      </c>
      <c r="AK2445" t="n">
        <v>475</v>
      </c>
      <c r="AL2445" t="n">
        <v>505</v>
      </c>
      <c r="AM2445" t="n">
        <v>764</v>
      </c>
      <c r="AN2445" t="n">
        <v>2264</v>
      </c>
      <c r="AO2445" t="n">
        <v>466</v>
      </c>
      <c r="AP2445" t="n">
        <v>201</v>
      </c>
      <c r="AQ2445" t="n">
        <v>105</v>
      </c>
      <c r="AR2445" t="n">
        <v>165</v>
      </c>
      <c r="AS2445" t="n">
        <v>937</v>
      </c>
      <c r="AT2445" t="n">
        <v>160</v>
      </c>
    </row>
    <row r="2446">
      <c r="A2446" t="inlineStr">
        <is>
          <t>Total-c</t>
        </is>
      </c>
      <c r="I2446">
        <f>SUM(I2439,I2444)</f>
        <v/>
      </c>
      <c r="J2446">
        <f>SUM(J2439,J2444)</f>
        <v/>
      </c>
      <c r="K2446">
        <f>SUM(K2439,K2444)</f>
        <v/>
      </c>
      <c r="L2446">
        <f>SUM(L2439,L2444)</f>
        <v/>
      </c>
      <c r="N2446">
        <f>SUM(N2439,N2444)</f>
        <v/>
      </c>
      <c r="O2446">
        <f>SUM(O2439,O2444)</f>
        <v/>
      </c>
      <c r="Q2446">
        <f>SUM(Q2439,Q2444)</f>
        <v/>
      </c>
      <c r="R2446">
        <f>SUM(R2439,R2444)</f>
        <v/>
      </c>
      <c r="S2446">
        <f>SUM(S2439,S2444)</f>
        <v/>
      </c>
      <c r="T2446">
        <f>SUM(T2439,T2444)</f>
        <v/>
      </c>
      <c r="U2446">
        <f>SUM(U2439,U2444)</f>
        <v/>
      </c>
      <c r="V2446">
        <f>SUM(V2439,V2444)</f>
        <v/>
      </c>
      <c r="W2446">
        <f>SUM(W2439,W2444)</f>
        <v/>
      </c>
      <c r="X2446">
        <f>SUM(X2439,X2444)</f>
        <v/>
      </c>
      <c r="Y2446">
        <f>SUM(Y2439,Y2444)</f>
        <v/>
      </c>
      <c r="Z2446">
        <f>SUM(Z2439,Z2444)</f>
        <v/>
      </c>
      <c r="AA2446">
        <f>SUM(AA2439,AA2444)</f>
        <v/>
      </c>
      <c r="AB2446">
        <f>SUM(AB2439,AB2444)</f>
        <v/>
      </c>
      <c r="AC2446">
        <f>SUM(AC2439,AC2444)</f>
        <v/>
      </c>
      <c r="AD2446">
        <f>SUM(AD2439,AD2444)</f>
        <v/>
      </c>
      <c r="AE2446">
        <f>SUM(AE2439,AE2444)</f>
        <v/>
      </c>
      <c r="AF2446">
        <f>SUM(AF2439,AF2444)</f>
        <v/>
      </c>
      <c r="AG2446">
        <f>SUM(AG2439,AG2444)</f>
        <v/>
      </c>
      <c r="AH2446">
        <f>SUM(AH2439,AH2444)</f>
        <v/>
      </c>
      <c r="AI2446">
        <f>SUM(AI2439,AI2444)</f>
        <v/>
      </c>
      <c r="AJ2446">
        <f>SUM(AJ2439,AJ2444)</f>
        <v/>
      </c>
      <c r="AK2446">
        <f>SUM(AK2439,AK2444)</f>
        <v/>
      </c>
      <c r="AL2446">
        <f>SUM(AL2439,AL2444)</f>
        <v/>
      </c>
      <c r="AM2446">
        <f>SUM(AM2439,AM2444)</f>
        <v/>
      </c>
      <c r="AN2446">
        <f>SUM(AN2439,AN2444)</f>
        <v/>
      </c>
      <c r="AO2446">
        <f>SUM(AO2439,AO2444)</f>
        <v/>
      </c>
      <c r="AP2446">
        <f>SUM(AP2439,AP2444)</f>
        <v/>
      </c>
      <c r="AQ2446">
        <f>SUM(AQ2439,AQ2444)</f>
        <v/>
      </c>
      <c r="AR2446">
        <f>SUM(AR2439,AR2444)</f>
        <v/>
      </c>
      <c r="AS2446">
        <f>SUM(AS2439,AS2444)</f>
        <v/>
      </c>
      <c r="AT2446">
        <f>SUM(AT2439,AT2444)</f>
        <v/>
      </c>
    </row>
    <row r="2447">
      <c r="A2447" t="inlineStr">
        <is>
          <t>Sum check 1</t>
        </is>
      </c>
      <c r="I2447">
        <f>I2445-I2446</f>
        <v/>
      </c>
      <c r="J2447">
        <f>J2445-J2446</f>
        <v/>
      </c>
      <c r="K2447">
        <f>K2445-K2446</f>
        <v/>
      </c>
      <c r="L2447">
        <f>L2445-L2446</f>
        <v/>
      </c>
      <c r="N2447">
        <f>N2445-N2446</f>
        <v/>
      </c>
      <c r="O2447">
        <f>O2445-O2446</f>
        <v/>
      </c>
      <c r="Q2447">
        <f>Q2445-Q2446</f>
        <v/>
      </c>
      <c r="R2447">
        <f>R2445-R2446</f>
        <v/>
      </c>
      <c r="S2447">
        <f>S2445-S2446</f>
        <v/>
      </c>
      <c r="T2447">
        <f>T2445-T2446</f>
        <v/>
      </c>
      <c r="U2447">
        <f>U2445-U2446</f>
        <v/>
      </c>
      <c r="V2447">
        <f>V2445-V2446</f>
        <v/>
      </c>
      <c r="W2447">
        <f>W2445-W2446</f>
        <v/>
      </c>
      <c r="X2447">
        <f>X2445-X2446</f>
        <v/>
      </c>
      <c r="Y2447">
        <f>Y2445-Y2446</f>
        <v/>
      </c>
      <c r="Z2447">
        <f>Z2445-Z2446</f>
        <v/>
      </c>
      <c r="AA2447">
        <f>AA2445-AA2446</f>
        <v/>
      </c>
      <c r="AB2447">
        <f>AB2445-AB2446</f>
        <v/>
      </c>
      <c r="AC2447">
        <f>AC2445-AC2446</f>
        <v/>
      </c>
      <c r="AD2447">
        <f>AD2445-AD2446</f>
        <v/>
      </c>
      <c r="AE2447">
        <f>AE2445-AE2446</f>
        <v/>
      </c>
      <c r="AF2447">
        <f>AF2445-AF2446</f>
        <v/>
      </c>
      <c r="AG2447">
        <f>AG2445-AG2446</f>
        <v/>
      </c>
      <c r="AH2447">
        <f>AH2445-AH2446</f>
        <v/>
      </c>
      <c r="AI2447">
        <f>AI2445-AI2446</f>
        <v/>
      </c>
      <c r="AJ2447">
        <f>AJ2445-AJ2446</f>
        <v/>
      </c>
      <c r="AK2447">
        <f>AK2445-AK2446</f>
        <v/>
      </c>
      <c r="AL2447">
        <f>AL2445-AL2446</f>
        <v/>
      </c>
      <c r="AM2447">
        <f>AM2445-AM2446</f>
        <v/>
      </c>
      <c r="AN2447">
        <f>AN2445-AN2446</f>
        <v/>
      </c>
      <c r="AO2447">
        <f>AO2445-AO2446</f>
        <v/>
      </c>
      <c r="AP2447">
        <f>AP2445-AP2446</f>
        <v/>
      </c>
      <c r="AQ2447">
        <f>AQ2445-AQ2446</f>
        <v/>
      </c>
      <c r="AR2447">
        <f>AR2445-AR2446</f>
        <v/>
      </c>
      <c r="AS2447">
        <f>AS2445-AS2446</f>
        <v/>
      </c>
      <c r="AT2447">
        <f>AT2445-AT2446</f>
        <v/>
      </c>
    </row>
    <row r="2448">
      <c r="A2448" t="inlineStr">
        <is>
          <t>Sum check 2</t>
        </is>
      </c>
      <c r="I2448">
        <f>I2445-SUM(I2417,I2389)</f>
        <v/>
      </c>
      <c r="J2448">
        <f>J2445-SUM(J2417,J2389)</f>
        <v/>
      </c>
      <c r="K2448">
        <f>K2445-SUM(K2417,K2389)</f>
        <v/>
      </c>
      <c r="L2448">
        <f>L2445-SUM(L2417,L2389)</f>
        <v/>
      </c>
      <c r="N2448">
        <f>N2445-SUM(N2417,N2389)</f>
        <v/>
      </c>
      <c r="O2448">
        <f>O2445-SUM(O2417,O2389)</f>
        <v/>
      </c>
      <c r="Q2448">
        <f>Q2445-SUM(Q2417,Q2389)</f>
        <v/>
      </c>
      <c r="R2448">
        <f>R2445-SUM(R2417,R2389)</f>
        <v/>
      </c>
      <c r="S2448">
        <f>S2445-SUM(S2417,S2389)</f>
        <v/>
      </c>
      <c r="T2448">
        <f>T2445-SUM(T2417,T2389)</f>
        <v/>
      </c>
      <c r="U2448">
        <f>U2445-SUM(U2417,U2389)</f>
        <v/>
      </c>
      <c r="V2448">
        <f>V2445-SUM(V2417,V2389)</f>
        <v/>
      </c>
      <c r="W2448">
        <f>W2445-SUM(W2417,W2389)</f>
        <v/>
      </c>
      <c r="X2448">
        <f>X2445-SUM(X2417,X2389)</f>
        <v/>
      </c>
      <c r="Y2448">
        <f>Y2445-SUM(Y2417,Y2389)</f>
        <v/>
      </c>
      <c r="Z2448">
        <f>Z2445-SUM(Z2417,Z2389)</f>
        <v/>
      </c>
      <c r="AA2448">
        <f>AA2445-SUM(AA2417,AA2389)</f>
        <v/>
      </c>
      <c r="AB2448">
        <f>AB2445-SUM(AB2417,AB2389)</f>
        <v/>
      </c>
      <c r="AC2448">
        <f>AC2445-SUM(AC2417,AC2389)</f>
        <v/>
      </c>
      <c r="AD2448">
        <f>AD2445-SUM(AD2417,AD2389)</f>
        <v/>
      </c>
      <c r="AE2448">
        <f>AE2445-SUM(AE2417,AE2389)</f>
        <v/>
      </c>
      <c r="AF2448">
        <f>AF2445-SUM(AF2417,AF2389)</f>
        <v/>
      </c>
      <c r="AG2448">
        <f>AG2445-SUM(AG2417,AG2389)</f>
        <v/>
      </c>
      <c r="AH2448">
        <f>AH2445-SUM(AH2417,AH2389)</f>
        <v/>
      </c>
      <c r="AI2448">
        <f>AI2445-SUM(AI2417,AI2389)</f>
        <v/>
      </c>
      <c r="AJ2448">
        <f>AJ2445-SUM(AJ2417,AJ2389)</f>
        <v/>
      </c>
      <c r="AK2448">
        <f>AK2445-SUM(AK2417,AK2389)</f>
        <v/>
      </c>
      <c r="AL2448">
        <f>AL2445-SUM(AL2417,AL2389)</f>
        <v/>
      </c>
      <c r="AM2448">
        <f>AM2445-SUM(AM2417,AM2389)</f>
        <v/>
      </c>
      <c r="AN2448">
        <f>AN2445-SUM(AN2417,AN2389)</f>
        <v/>
      </c>
      <c r="AO2448">
        <f>AO2445-SUM(AO2417,AO2389)</f>
        <v/>
      </c>
      <c r="AP2448">
        <f>AP2445-SUM(AP2417,AP2389)</f>
        <v/>
      </c>
      <c r="AQ2448">
        <f>AQ2445-SUM(AQ2417,AQ2389)</f>
        <v/>
      </c>
      <c r="AR2448">
        <f>AR2445-SUM(AR2417,AR2389)</f>
        <v/>
      </c>
      <c r="AS2448">
        <f>AS2445-SUM(AS2417,AS2389)</f>
        <v/>
      </c>
      <c r="AT2448">
        <f>AT2445-SUM(AT2417,AT2389)</f>
        <v/>
      </c>
    </row>
    <row r="2450">
      <c r="A2450" t="inlineStr">
        <is>
          <t>Accumulated unrealized, end of period</t>
        </is>
      </c>
      <c r="C2450" t="inlineStr">
        <is>
          <t>Million</t>
        </is>
      </c>
      <c r="D2450" t="inlineStr">
        <is>
          <t>QQQQ</t>
        </is>
      </c>
      <c r="W2450" t="n">
        <v>1809</v>
      </c>
      <c r="Y2450" t="n">
        <v>1732</v>
      </c>
      <c r="Z2450" t="n">
        <v>1889</v>
      </c>
      <c r="AA2450" t="n">
        <v>1772</v>
      </c>
      <c r="AB2450" t="n">
        <v>2607</v>
      </c>
      <c r="AC2450" t="n">
        <v>2659</v>
      </c>
      <c r="AD2450" t="n">
        <v>2659</v>
      </c>
      <c r="AE2450" t="n">
        <v>2296</v>
      </c>
      <c r="AF2450" t="n">
        <v>2090</v>
      </c>
      <c r="AG2450" t="n">
        <v>2506</v>
      </c>
      <c r="AH2450" t="n">
        <v>2921</v>
      </c>
      <c r="AI2450" t="n">
        <v>2921</v>
      </c>
      <c r="AJ2450" t="n">
        <v>3441</v>
      </c>
      <c r="AK2450" t="n">
        <v>3916</v>
      </c>
      <c r="AL2450" t="n">
        <v>4421</v>
      </c>
      <c r="AM2450" t="n">
        <v>5185</v>
      </c>
      <c r="AN2450" t="n">
        <v>5185</v>
      </c>
      <c r="AO2450" t="n">
        <v>5651</v>
      </c>
      <c r="AP2450" t="n">
        <v>5852</v>
      </c>
      <c r="AQ2450" t="n">
        <v>5957</v>
      </c>
      <c r="AR2450" t="n">
        <v>6122</v>
      </c>
      <c r="AS2450" t="n">
        <v>6122</v>
      </c>
      <c r="AT2450" t="n">
        <v>6282</v>
      </c>
    </row>
    <row r="2451">
      <c r="A2451" t="inlineStr">
        <is>
          <t>Accumulated unrealized, end of period-c</t>
        </is>
      </c>
      <c r="W2451">
        <f>SUM(W2430:W2431,W2437:W2438,W2444)</f>
        <v/>
      </c>
      <c r="Y2451">
        <f>SUM(Y2430:Y2431,Y2437:Y2438,Y2444)</f>
        <v/>
      </c>
      <c r="Z2451">
        <f>SUM(Z2430:Z2431,Z2437:Z2438,Z2444)</f>
        <v/>
      </c>
      <c r="AA2451">
        <f>SUM(AA2430:AA2431,AA2437:AA2438,AA2444)</f>
        <v/>
      </c>
      <c r="AB2451">
        <f>SUM(AB2430:AB2431,AB2437:AB2438,AB2444)</f>
        <v/>
      </c>
      <c r="AC2451">
        <f>SUM(AC2430:AC2431,AC2437:AC2438,AC2444)</f>
        <v/>
      </c>
      <c r="AD2451">
        <f>SUM(AD2430:AD2431,AD2437:AD2438,AD2444)</f>
        <v/>
      </c>
      <c r="AE2451">
        <f>SUM(AE2430:AE2431,AE2437:AE2438,AE2444)</f>
        <v/>
      </c>
      <c r="AF2451">
        <f>SUM(AF2430:AF2431,AF2437:AF2438,AF2444)</f>
        <v/>
      </c>
      <c r="AG2451">
        <f>SUM(AG2430:AG2431,AG2437:AG2438,AG2444)</f>
        <v/>
      </c>
      <c r="AH2451">
        <f>SUM(AH2430:AH2431,AH2437:AH2438,AH2444)</f>
        <v/>
      </c>
      <c r="AI2451">
        <f>SUM(AI2430:AI2431,AI2437:AI2438,AI2444)</f>
        <v/>
      </c>
      <c r="AJ2451">
        <f>SUM(AJ2430:AJ2431,AJ2437:AJ2438,AJ2444)</f>
        <v/>
      </c>
      <c r="AK2451">
        <f>SUM(AK2430:AK2431,AK2437:AK2438,AK2444)</f>
        <v/>
      </c>
      <c r="AL2451">
        <f>SUM(AL2430:AL2431,AL2437:AL2438,AL2444)</f>
        <v/>
      </c>
      <c r="AM2451">
        <f>SUM(AM2430:AM2431,AM2437:AM2438,AM2444)</f>
        <v/>
      </c>
      <c r="AN2451">
        <f>SUM(AN2430:AN2431,AN2437:AN2438,AN2444)</f>
        <v/>
      </c>
      <c r="AO2451">
        <f>SUM(AO2430:AO2431,AO2437:AO2438,AO2444)</f>
        <v/>
      </c>
      <c r="AP2451">
        <f>SUM(AP2430:AP2431,AP2437:AP2438,AP2444)</f>
        <v/>
      </c>
      <c r="AQ2451">
        <f>SUM(AQ2430:AQ2431,AQ2437:AQ2438,AQ2444)</f>
        <v/>
      </c>
      <c r="AR2451">
        <f>SUM(AR2430:AR2431,AR2437:AR2438,AR2444)</f>
        <v/>
      </c>
      <c r="AS2451">
        <f>SUM(AS2430:AS2431,AS2437:AS2438,AS2444)</f>
        <v/>
      </c>
      <c r="AT2451">
        <f>SUM(AT2430:AT2431,AT2437:AT2438,AT2444)</f>
        <v/>
      </c>
    </row>
    <row r="2452">
      <c r="A2452" t="inlineStr">
        <is>
          <t>Sum check 1</t>
        </is>
      </c>
      <c r="W2452">
        <f>W2450-W2451</f>
        <v/>
      </c>
      <c r="Y2452">
        <f>Y2450-Y2451</f>
        <v/>
      </c>
      <c r="Z2452">
        <f>Z2450-Z2451</f>
        <v/>
      </c>
      <c r="AA2452">
        <f>AA2450-AA2451</f>
        <v/>
      </c>
      <c r="AB2452">
        <f>AB2450-AB2451</f>
        <v/>
      </c>
      <c r="AC2452">
        <f>AC2450-AC2451</f>
        <v/>
      </c>
      <c r="AD2452">
        <f>AD2450-AD2451</f>
        <v/>
      </c>
      <c r="AE2452">
        <f>AE2450-AE2451</f>
        <v/>
      </c>
      <c r="AF2452">
        <f>AF2450-AF2451</f>
        <v/>
      </c>
      <c r="AG2452">
        <f>AG2450-AG2451</f>
        <v/>
      </c>
      <c r="AH2452">
        <f>AH2450-AH2451</f>
        <v/>
      </c>
      <c r="AI2452">
        <f>AI2450-AI2451</f>
        <v/>
      </c>
      <c r="AJ2452">
        <f>AJ2450-AJ2451</f>
        <v/>
      </c>
      <c r="AK2452">
        <f>AK2450-AK2451</f>
        <v/>
      </c>
      <c r="AL2452">
        <f>AL2450-AL2451</f>
        <v/>
      </c>
      <c r="AM2452">
        <f>AM2450-AM2451</f>
        <v/>
      </c>
      <c r="AN2452">
        <f>AN2450-AN2451</f>
        <v/>
      </c>
      <c r="AO2452">
        <f>AO2450-AO2451</f>
        <v/>
      </c>
      <c r="AP2452">
        <f>AP2450-AP2451</f>
        <v/>
      </c>
      <c r="AQ2452">
        <f>AQ2450-AQ2451</f>
        <v/>
      </c>
      <c r="AR2452">
        <f>AR2450-AR2451</f>
        <v/>
      </c>
      <c r="AS2452">
        <f>AS2450-AS2451</f>
        <v/>
      </c>
      <c r="AT2452">
        <f>AT2450-AT2451</f>
        <v/>
      </c>
    </row>
    <row r="2453">
      <c r="A2453" t="inlineStr">
        <is>
          <t>Sum check 2</t>
        </is>
      </c>
      <c r="W2453">
        <f>W2450-SUM(W2421,W2393)</f>
        <v/>
      </c>
      <c r="Y2453">
        <f>Y2450-SUM(Y2421,Y2393)</f>
        <v/>
      </c>
      <c r="Z2453">
        <f>Z2450-SUM(Z2421,Z2393)</f>
        <v/>
      </c>
      <c r="AA2453">
        <f>AA2450-SUM(AA2421,AA2393)</f>
        <v/>
      </c>
      <c r="AB2453">
        <f>AB2450-SUM(AB2421,AB2393)</f>
        <v/>
      </c>
      <c r="AC2453">
        <f>AC2450-SUM(AC2421,AC2393)</f>
        <v/>
      </c>
      <c r="AD2453">
        <f>AD2450-SUM(AD2421,AD2393)</f>
        <v/>
      </c>
      <c r="AE2453">
        <f>AE2450-SUM(AE2421,AE2393)</f>
        <v/>
      </c>
      <c r="AF2453">
        <f>AF2450-SUM(AF2421,AF2393)</f>
        <v/>
      </c>
      <c r="AG2453">
        <f>AG2450-SUM(AG2421,AG2393)</f>
        <v/>
      </c>
      <c r="AH2453">
        <f>AH2450-SUM(AH2421,AH2393)</f>
        <v/>
      </c>
      <c r="AI2453">
        <f>AI2450-SUM(AI2421,AI2393)</f>
        <v/>
      </c>
      <c r="AJ2453">
        <f>AJ2450-SUM(AJ2421,AJ2393)</f>
        <v/>
      </c>
      <c r="AK2453">
        <f>AK2450-SUM(AK2421,AK2393)</f>
        <v/>
      </c>
      <c r="AL2453">
        <f>AL2450-SUM(AL2421,AL2393)</f>
        <v/>
      </c>
      <c r="AM2453">
        <f>AM2450-SUM(AM2421,AM2393)</f>
        <v/>
      </c>
      <c r="AN2453">
        <f>AN2450-SUM(AN2421,AN2393)</f>
        <v/>
      </c>
      <c r="AO2453">
        <f>AO2450-SUM(AO2421,AO2393)</f>
        <v/>
      </c>
      <c r="AP2453">
        <f>AP2450-SUM(AP2421,AP2393)</f>
        <v/>
      </c>
      <c r="AQ2453">
        <f>AQ2450-SUM(AQ2421,AQ2393)</f>
        <v/>
      </c>
      <c r="AR2453">
        <f>AR2450-SUM(AR2421,AR2393)</f>
        <v/>
      </c>
      <c r="AS2453">
        <f>AS2450-SUM(AS2421,AS2393)</f>
        <v/>
      </c>
      <c r="AT2453">
        <f>AT2450-SUM(AT2421,AT2393)</f>
        <v/>
      </c>
    </row>
    <row r="2455">
      <c r="A2455" t="inlineStr">
        <is>
          <t>Carried interest not attributable to BAM shareholders</t>
        </is>
      </c>
      <c r="C2455" t="inlineStr">
        <is>
          <t>Million</t>
        </is>
      </c>
      <c r="D2455" t="inlineStr">
        <is>
          <t>QQQQ</t>
        </is>
      </c>
      <c r="AB2455" t="n">
        <v>-249</v>
      </c>
      <c r="AC2455" t="n">
        <v>-270</v>
      </c>
      <c r="AD2455" t="n">
        <v>-270</v>
      </c>
      <c r="AE2455" t="n">
        <v>-201</v>
      </c>
      <c r="AF2455" t="n">
        <v>-190</v>
      </c>
      <c r="AG2455" t="n">
        <v>-225</v>
      </c>
      <c r="AH2455" t="n">
        <v>-320</v>
      </c>
      <c r="AI2455" t="n">
        <v>-320</v>
      </c>
      <c r="AJ2455" t="n">
        <v>-362</v>
      </c>
      <c r="AK2455" t="n">
        <v>-410</v>
      </c>
      <c r="AL2455" t="n">
        <v>-454</v>
      </c>
      <c r="AM2455" t="n">
        <v>-466</v>
      </c>
      <c r="AN2455" t="n">
        <v>-466</v>
      </c>
      <c r="AO2455" t="n">
        <v>-489</v>
      </c>
      <c r="AP2455" t="n">
        <v>-453</v>
      </c>
      <c r="AQ2455" t="n">
        <v>-474</v>
      </c>
      <c r="AR2455" t="n">
        <v>-513</v>
      </c>
      <c r="AS2455" t="n">
        <v>-513</v>
      </c>
      <c r="AT2455" t="n">
        <v>-519</v>
      </c>
    </row>
    <row r="2456">
      <c r="A2456" t="inlineStr">
        <is>
          <t>Accumulated unrealized, end of period, net</t>
        </is>
      </c>
      <c r="C2456" t="inlineStr">
        <is>
          <t>Million</t>
        </is>
      </c>
      <c r="D2456" t="inlineStr">
        <is>
          <t>QQQQ</t>
        </is>
      </c>
      <c r="F2456" t="n">
        <v>345</v>
      </c>
      <c r="G2456" t="n">
        <v>407</v>
      </c>
      <c r="H2456" t="n">
        <v>415</v>
      </c>
      <c r="I2456" t="n">
        <v>435</v>
      </c>
      <c r="J2456" t="n">
        <v>435</v>
      </c>
      <c r="K2456" t="n">
        <v>532</v>
      </c>
      <c r="L2456" t="n">
        <v>615</v>
      </c>
      <c r="M2456" t="n">
        <v>653</v>
      </c>
      <c r="N2456" t="n">
        <v>576</v>
      </c>
      <c r="O2456" t="n">
        <v>576</v>
      </c>
      <c r="P2456" t="n">
        <v>710</v>
      </c>
      <c r="Q2456" t="n">
        <v>835</v>
      </c>
      <c r="R2456" t="n">
        <v>1082</v>
      </c>
      <c r="S2456" t="n">
        <v>1430</v>
      </c>
      <c r="T2456" t="n">
        <v>1430</v>
      </c>
      <c r="U2456" t="n">
        <v>1656</v>
      </c>
      <c r="V2456" t="n">
        <v>1749</v>
      </c>
      <c r="W2456" t="n">
        <v>1809</v>
      </c>
      <c r="X2456" t="n">
        <v>1732</v>
      </c>
      <c r="Y2456" t="n">
        <v>1732</v>
      </c>
      <c r="Z2456" t="n">
        <v>1889</v>
      </c>
      <c r="AA2456" t="n">
        <v>1772</v>
      </c>
      <c r="AB2456" t="n">
        <v>2358</v>
      </c>
      <c r="AC2456" t="n">
        <v>2389</v>
      </c>
      <c r="AD2456" t="n">
        <v>2389</v>
      </c>
      <c r="AE2456" t="n">
        <v>2095</v>
      </c>
      <c r="AF2456" t="n">
        <v>1900</v>
      </c>
      <c r="AG2456" t="n">
        <v>2281</v>
      </c>
      <c r="AH2456" t="n">
        <v>2601</v>
      </c>
      <c r="AI2456" t="n">
        <v>2601</v>
      </c>
      <c r="AJ2456" t="n">
        <v>3079</v>
      </c>
      <c r="AK2456" t="n">
        <v>3506</v>
      </c>
      <c r="AL2456" t="n">
        <v>3967</v>
      </c>
      <c r="AM2456" t="n">
        <v>4719</v>
      </c>
      <c r="AN2456" t="n">
        <v>4719</v>
      </c>
      <c r="AO2456" t="n">
        <v>5162</v>
      </c>
      <c r="AP2456" t="n">
        <v>5399</v>
      </c>
      <c r="AQ2456" t="n">
        <v>5483</v>
      </c>
      <c r="AR2456" t="n">
        <v>5609</v>
      </c>
      <c r="AS2456" t="n">
        <v>5609</v>
      </c>
      <c r="AT2456" t="n">
        <v>5763</v>
      </c>
    </row>
    <row r="2457">
      <c r="A2457" t="inlineStr">
        <is>
          <t>Accumulated unrealized, end of period, net-c</t>
        </is>
      </c>
      <c r="F2457">
        <f>SUM(F2430:F2431,F2439,F2444,F2455)</f>
        <v/>
      </c>
      <c r="G2457">
        <f>SUM(G2430:G2431,G2439,G2444,G2455)</f>
        <v/>
      </c>
      <c r="H2457">
        <f>SUM(H2430:H2431,H2439,H2444,H2455)</f>
        <v/>
      </c>
      <c r="I2457">
        <f>SUM(I2430:I2431,I2439,I2444,I2455)</f>
        <v/>
      </c>
      <c r="J2457">
        <f>SUM(J2430:J2431,J2439,J2444,J2455)</f>
        <v/>
      </c>
      <c r="K2457">
        <f>SUM(K2430:K2431,K2439,K2444,K2455)</f>
        <v/>
      </c>
      <c r="L2457">
        <f>SUM(L2430:L2431,L2439,L2444,L2455)</f>
        <v/>
      </c>
      <c r="M2457">
        <f>SUM(M2430:M2431,M2439,M2444,M2455)</f>
        <v/>
      </c>
      <c r="N2457">
        <f>SUM(N2430:N2431,N2439,N2444,N2455)</f>
        <v/>
      </c>
      <c r="O2457">
        <f>SUM(O2430:O2431,O2439,O2444,O2455)</f>
        <v/>
      </c>
      <c r="P2457">
        <f>SUM(P2430:P2431,P2439,P2444,P2455)</f>
        <v/>
      </c>
      <c r="Q2457">
        <f>SUM(Q2430:Q2431,Q2439,Q2444,Q2455)</f>
        <v/>
      </c>
      <c r="R2457">
        <f>SUM(R2430:R2431,R2439,R2444,R2455)</f>
        <v/>
      </c>
      <c r="S2457">
        <f>SUM(S2430:S2431,S2439,S2444,S2455)</f>
        <v/>
      </c>
      <c r="T2457">
        <f>SUM(T2430:T2431,T2439,T2444,T2455)</f>
        <v/>
      </c>
      <c r="U2457">
        <f>SUM(U2430:U2431,U2439,U2444,U2455)</f>
        <v/>
      </c>
      <c r="V2457">
        <f>SUM(V2430:V2431,V2439,V2444,V2455)</f>
        <v/>
      </c>
      <c r="W2457">
        <f>SUM(W2430:W2431,W2439,W2444,W2455)</f>
        <v/>
      </c>
      <c r="X2457">
        <f>SUM(X2430:X2431,X2439,X2444,X2455)</f>
        <v/>
      </c>
      <c r="Y2457">
        <f>SUM(Y2430:Y2431,Y2439,Y2444,Y2455)</f>
        <v/>
      </c>
      <c r="Z2457">
        <f>SUM(Z2430:Z2431,Z2439,Z2444,Z2455)</f>
        <v/>
      </c>
      <c r="AA2457">
        <f>SUM(AA2430:AA2431,AA2439,AA2444,AA2455)</f>
        <v/>
      </c>
      <c r="AB2457">
        <f>SUM(AB2430:AB2431,AB2439,AB2444,AB2455)</f>
        <v/>
      </c>
      <c r="AC2457">
        <f>SUM(AC2430:AC2431,AC2439,AC2444,AC2455)</f>
        <v/>
      </c>
      <c r="AD2457">
        <f>SUM(AD2430:AD2431,AD2439,AD2444,AD2455)</f>
        <v/>
      </c>
      <c r="AE2457">
        <f>SUM(AE2430:AE2431,AE2439,AE2444,AE2455)</f>
        <v/>
      </c>
      <c r="AF2457">
        <f>SUM(AF2430:AF2431,AF2439,AF2444,AF2455)</f>
        <v/>
      </c>
      <c r="AG2457">
        <f>SUM(AG2430:AG2431,AG2439,AG2444,AG2455)</f>
        <v/>
      </c>
      <c r="AH2457">
        <f>SUM(AH2430:AH2431,AH2439,AH2444,AH2455)</f>
        <v/>
      </c>
      <c r="AI2457">
        <f>SUM(AI2430:AI2431,AI2439,AI2444,AI2455)</f>
        <v/>
      </c>
      <c r="AJ2457">
        <f>SUM(AJ2430:AJ2431,AJ2439,AJ2444,AJ2455)</f>
        <v/>
      </c>
      <c r="AK2457">
        <f>SUM(AK2430:AK2431,AK2439,AK2444,AK2455)</f>
        <v/>
      </c>
      <c r="AL2457">
        <f>SUM(AL2430:AL2431,AL2439,AL2444,AL2455)</f>
        <v/>
      </c>
      <c r="AM2457">
        <f>SUM(AM2430:AM2431,AM2439,AM2444,AM2455)</f>
        <v/>
      </c>
      <c r="AN2457">
        <f>SUM(AN2430:AN2431,AN2439,AN2444,AN2455)</f>
        <v/>
      </c>
      <c r="AO2457">
        <f>SUM(AO2430:AO2431,AO2439,AO2444,AO2455)</f>
        <v/>
      </c>
      <c r="AP2457">
        <f>SUM(AP2430:AP2431,AP2439,AP2444,AP2455)</f>
        <v/>
      </c>
      <c r="AQ2457">
        <f>SUM(AQ2430:AQ2431,AQ2439,AQ2444,AQ2455)</f>
        <v/>
      </c>
      <c r="AR2457">
        <f>SUM(AR2430:AR2431,AR2439,AR2444,AR2455)</f>
        <v/>
      </c>
      <c r="AS2457">
        <f>SUM(AS2430:AS2431,AS2439,AS2444,AS2455)</f>
        <v/>
      </c>
      <c r="AT2457">
        <f>SUM(AT2430:AT2431,AT2439,AT2444,AT2455)</f>
        <v/>
      </c>
    </row>
    <row r="2458">
      <c r="A2458" t="inlineStr">
        <is>
          <t>Sum check 1</t>
        </is>
      </c>
      <c r="F2458">
        <f>F2456-F2457</f>
        <v/>
      </c>
      <c r="G2458">
        <f>G2456-G2457</f>
        <v/>
      </c>
      <c r="H2458">
        <f>H2456-H2457</f>
        <v/>
      </c>
      <c r="I2458">
        <f>I2456-I2457</f>
        <v/>
      </c>
      <c r="J2458">
        <f>J2456-J2457</f>
        <v/>
      </c>
      <c r="K2458">
        <f>K2456-K2457</f>
        <v/>
      </c>
      <c r="L2458">
        <f>L2456-L2457</f>
        <v/>
      </c>
      <c r="M2458">
        <f>M2456-M2457</f>
        <v/>
      </c>
      <c r="N2458">
        <f>N2456-N2457</f>
        <v/>
      </c>
      <c r="O2458">
        <f>O2456-O2457</f>
        <v/>
      </c>
      <c r="P2458">
        <f>P2456-P2457</f>
        <v/>
      </c>
      <c r="Q2458">
        <f>Q2456-Q2457</f>
        <v/>
      </c>
      <c r="R2458">
        <f>R2456-R2457</f>
        <v/>
      </c>
      <c r="S2458">
        <f>S2456-S2457</f>
        <v/>
      </c>
      <c r="T2458">
        <f>T2456-T2457</f>
        <v/>
      </c>
      <c r="U2458">
        <f>U2456-U2457</f>
        <v/>
      </c>
      <c r="V2458">
        <f>V2456-V2457</f>
        <v/>
      </c>
      <c r="W2458">
        <f>W2456-W2457</f>
        <v/>
      </c>
      <c r="X2458">
        <f>X2456-X2457</f>
        <v/>
      </c>
      <c r="Y2458">
        <f>Y2456-Y2457</f>
        <v/>
      </c>
      <c r="Z2458">
        <f>Z2456-Z2457</f>
        <v/>
      </c>
      <c r="AA2458">
        <f>AA2456-AA2457</f>
        <v/>
      </c>
      <c r="AB2458">
        <f>AB2456-AB2457</f>
        <v/>
      </c>
      <c r="AC2458">
        <f>AC2456-AC2457</f>
        <v/>
      </c>
      <c r="AD2458">
        <f>AD2456-AD2457</f>
        <v/>
      </c>
      <c r="AE2458">
        <f>AE2456-AE2457</f>
        <v/>
      </c>
      <c r="AF2458">
        <f>AF2456-AF2457</f>
        <v/>
      </c>
      <c r="AG2458">
        <f>AG2456-AG2457</f>
        <v/>
      </c>
      <c r="AH2458">
        <f>AH2456-AH2457</f>
        <v/>
      </c>
      <c r="AI2458">
        <f>AI2456-AI2457</f>
        <v/>
      </c>
      <c r="AJ2458">
        <f>AJ2456-AJ2457</f>
        <v/>
      </c>
      <c r="AK2458">
        <f>AK2456-AK2457</f>
        <v/>
      </c>
      <c r="AL2458">
        <f>AL2456-AL2457</f>
        <v/>
      </c>
      <c r="AM2458">
        <f>AM2456-AM2457</f>
        <v/>
      </c>
      <c r="AN2458">
        <f>AN2456-AN2457</f>
        <v/>
      </c>
      <c r="AO2458">
        <f>AO2456-AO2457</f>
        <v/>
      </c>
      <c r="AP2458">
        <f>AP2456-AP2457</f>
        <v/>
      </c>
      <c r="AQ2458">
        <f>AQ2456-AQ2457</f>
        <v/>
      </c>
      <c r="AR2458">
        <f>AR2456-AR2457</f>
        <v/>
      </c>
      <c r="AS2458">
        <f>AS2456-AS2457</f>
        <v/>
      </c>
      <c r="AT2458">
        <f>AT2456-AT2457</f>
        <v/>
      </c>
    </row>
    <row r="2459">
      <c r="A2459" t="inlineStr">
        <is>
          <t>Sum check 2</t>
        </is>
      </c>
      <c r="F2459">
        <f>F2456-SUM(F2426,F2398)</f>
        <v/>
      </c>
      <c r="G2459">
        <f>G2456-SUM(G2426,G2398)</f>
        <v/>
      </c>
      <c r="H2459">
        <f>H2456-SUM(H2426,H2398)</f>
        <v/>
      </c>
      <c r="I2459">
        <f>I2456-SUM(I2426,I2398)</f>
        <v/>
      </c>
      <c r="J2459">
        <f>J2456-SUM(J2426,J2398)</f>
        <v/>
      </c>
      <c r="K2459">
        <f>K2456-SUM(K2426,K2398)</f>
        <v/>
      </c>
      <c r="L2459">
        <f>L2456-SUM(L2426,L2398)</f>
        <v/>
      </c>
      <c r="M2459">
        <f>M2456-SUM(M2426,M2398)</f>
        <v/>
      </c>
      <c r="N2459">
        <f>N2456-SUM(N2426,N2398)</f>
        <v/>
      </c>
      <c r="O2459">
        <f>O2456-SUM(O2426,O2398)</f>
        <v/>
      </c>
      <c r="P2459">
        <f>P2456-SUM(P2426,P2398)</f>
        <v/>
      </c>
      <c r="Q2459">
        <f>Q2456-SUM(Q2426,Q2398)</f>
        <v/>
      </c>
      <c r="R2459">
        <f>R2456-SUM(R2426,R2398)</f>
        <v/>
      </c>
      <c r="S2459">
        <f>S2456-SUM(S2426,S2398)</f>
        <v/>
      </c>
      <c r="T2459">
        <f>T2456-SUM(T2426,T2398)</f>
        <v/>
      </c>
      <c r="U2459">
        <f>U2456-SUM(U2426,U2398)</f>
        <v/>
      </c>
      <c r="V2459">
        <f>V2456-SUM(V2426,V2398)</f>
        <v/>
      </c>
      <c r="W2459">
        <f>W2456-SUM(W2426,W2398)</f>
        <v/>
      </c>
      <c r="X2459">
        <f>X2456-SUM(X2426,X2398)</f>
        <v/>
      </c>
      <c r="Y2459">
        <f>Y2456-SUM(Y2426,Y2398)</f>
        <v/>
      </c>
      <c r="Z2459">
        <f>Z2456-SUM(Z2426,Z2398)</f>
        <v/>
      </c>
      <c r="AA2459">
        <f>AA2456-SUM(AA2426,AA2398)</f>
        <v/>
      </c>
      <c r="AB2459">
        <f>AB2456-SUM(AB2426,AB2398)</f>
        <v/>
      </c>
      <c r="AC2459">
        <f>AC2456-SUM(AC2426,AC2398)</f>
        <v/>
      </c>
      <c r="AD2459">
        <f>AD2456-SUM(AD2426,AD2398)</f>
        <v/>
      </c>
      <c r="AE2459">
        <f>AE2456-SUM(AE2426,AE2398)</f>
        <v/>
      </c>
      <c r="AF2459">
        <f>AF2456-SUM(AF2426,AF2398)</f>
        <v/>
      </c>
      <c r="AG2459">
        <f>AG2456-SUM(AG2426,AG2398)</f>
        <v/>
      </c>
      <c r="AH2459">
        <f>AH2456-SUM(AH2426,AH2398)</f>
        <v/>
      </c>
      <c r="AI2459">
        <f>AI2456-SUM(AI2426,AI2398)</f>
        <v/>
      </c>
      <c r="AJ2459">
        <f>AJ2456-SUM(AJ2426,AJ2398)</f>
        <v/>
      </c>
      <c r="AK2459">
        <f>AK2456-SUM(AK2426,AK2398)</f>
        <v/>
      </c>
      <c r="AL2459">
        <f>AL2456-SUM(AL2426,AL2398)</f>
        <v/>
      </c>
      <c r="AM2459">
        <f>AM2456-SUM(AM2426,AM2398)</f>
        <v/>
      </c>
      <c r="AN2459">
        <f>AN2456-SUM(AN2426,AN2398)</f>
        <v/>
      </c>
      <c r="AO2459">
        <f>AO2456-SUM(AO2426,AO2398)</f>
        <v/>
      </c>
      <c r="AP2459">
        <f>AP2456-SUM(AP2426,AP2398)</f>
        <v/>
      </c>
      <c r="AQ2459">
        <f>AQ2456-SUM(AQ2426,AQ2398)</f>
        <v/>
      </c>
      <c r="AR2459">
        <f>AR2456-SUM(AR2426,AR2398)</f>
        <v/>
      </c>
      <c r="AS2459">
        <f>AS2456-SUM(AS2426,AS2398)</f>
        <v/>
      </c>
      <c r="AT2459">
        <f>AT2456-SUM(AT2426,AT2398)</f>
        <v/>
      </c>
    </row>
    <row r="2461">
      <c r="A2461" t="inlineStr">
        <is>
          <t>Capitalization and liquidity</t>
        </is>
      </c>
    </row>
    <row r="2462">
      <c r="A2462" t="inlineStr">
        <is>
          <t>Debt to capitalization</t>
        </is>
      </c>
    </row>
    <row r="2463">
      <c r="A2463" t="inlineStr">
        <is>
          <t>Corporate</t>
        </is>
      </c>
    </row>
    <row r="2464">
      <c r="A2464" t="inlineStr">
        <is>
          <t>Corporate borrowings</t>
        </is>
      </c>
      <c r="C2464" t="inlineStr">
        <is>
          <t>Million</t>
        </is>
      </c>
      <c r="D2464" t="inlineStr">
        <is>
          <t>QQQQ</t>
        </is>
      </c>
      <c r="F2464" t="n">
        <v>4668</v>
      </c>
      <c r="G2464" t="n">
        <v>3826</v>
      </c>
      <c r="H2464" t="n">
        <v>4426</v>
      </c>
      <c r="I2464" t="n">
        <v>3936</v>
      </c>
      <c r="K2464" t="n">
        <v>4329</v>
      </c>
      <c r="L2464" t="n">
        <v>4469</v>
      </c>
      <c r="M2464" t="n">
        <v>4674</v>
      </c>
      <c r="N2464" t="n">
        <v>4500</v>
      </c>
      <c r="P2464" t="n">
        <v>5272</v>
      </c>
      <c r="Q2464" t="n">
        <v>4924</v>
      </c>
      <c r="R2464" t="n">
        <v>5705</v>
      </c>
      <c r="S2464" t="n">
        <v>5659</v>
      </c>
      <c r="U2464" t="n">
        <v>6476</v>
      </c>
      <c r="V2464" t="n">
        <v>6424</v>
      </c>
      <c r="W2464" t="n">
        <v>6661</v>
      </c>
      <c r="X2464" t="n">
        <v>6409</v>
      </c>
      <c r="Z2464" t="n">
        <v>7459</v>
      </c>
      <c r="AA2464" t="n">
        <v>7060</v>
      </c>
      <c r="AB2464" t="n">
        <v>7035</v>
      </c>
      <c r="AC2464" t="n">
        <v>7083</v>
      </c>
      <c r="AE2464" t="n">
        <v>7235</v>
      </c>
      <c r="AF2464" t="n">
        <v>8051</v>
      </c>
      <c r="AG2464" t="n">
        <v>8587</v>
      </c>
      <c r="AH2464" t="n">
        <v>9077</v>
      </c>
      <c r="AJ2464" t="n">
        <v>9102</v>
      </c>
      <c r="AK2464" t="n">
        <v>9145</v>
      </c>
      <c r="AL2464" t="n">
        <v>10309</v>
      </c>
      <c r="AM2464" t="n">
        <v>10875</v>
      </c>
      <c r="AO2464" t="n">
        <v>11154</v>
      </c>
      <c r="AP2464" t="n">
        <v>12054</v>
      </c>
      <c r="AQ2464" t="n">
        <v>11296</v>
      </c>
      <c r="AR2464" t="n">
        <v>11390</v>
      </c>
      <c r="AT2464" t="n">
        <v>12367</v>
      </c>
    </row>
    <row r="2465">
      <c r="A2465" t="inlineStr">
        <is>
          <t>Total</t>
        </is>
      </c>
      <c r="C2465" t="inlineStr">
        <is>
          <t>Million</t>
        </is>
      </c>
      <c r="D2465" t="inlineStr">
        <is>
          <t>QQQQ</t>
        </is>
      </c>
      <c r="F2465" t="n">
        <v>4668</v>
      </c>
      <c r="G2465" t="n">
        <v>3826</v>
      </c>
      <c r="H2465" t="n">
        <v>4426</v>
      </c>
      <c r="I2465" t="n">
        <v>3936</v>
      </c>
      <c r="K2465" t="n">
        <v>4329</v>
      </c>
      <c r="L2465" t="n">
        <v>4469</v>
      </c>
      <c r="M2465" t="n">
        <v>4674</v>
      </c>
      <c r="N2465" t="n">
        <v>4500</v>
      </c>
      <c r="P2465" t="n">
        <v>5272</v>
      </c>
      <c r="Q2465" t="n">
        <v>4924</v>
      </c>
      <c r="R2465" t="n">
        <v>5705</v>
      </c>
      <c r="S2465" t="n">
        <v>5659</v>
      </c>
      <c r="U2465" t="n">
        <v>6476</v>
      </c>
      <c r="V2465" t="n">
        <v>6424</v>
      </c>
      <c r="W2465" t="n">
        <v>6661</v>
      </c>
      <c r="X2465" t="n">
        <v>6409</v>
      </c>
      <c r="Z2465" t="n">
        <v>7459</v>
      </c>
      <c r="AA2465" t="n">
        <v>7060</v>
      </c>
      <c r="AB2465" t="n">
        <v>7035</v>
      </c>
      <c r="AC2465" t="n">
        <v>7083</v>
      </c>
      <c r="AE2465" t="n">
        <v>7235</v>
      </c>
      <c r="AF2465" t="n">
        <v>8051</v>
      </c>
      <c r="AG2465" t="n">
        <v>8587</v>
      </c>
      <c r="AH2465" t="n">
        <v>9077</v>
      </c>
      <c r="AJ2465" t="n">
        <v>9102</v>
      </c>
      <c r="AK2465" t="n">
        <v>9145</v>
      </c>
      <c r="AL2465" t="n">
        <v>10309</v>
      </c>
      <c r="AM2465" t="n">
        <v>10875</v>
      </c>
      <c r="AO2465" t="n">
        <v>11154</v>
      </c>
      <c r="AP2465" t="n">
        <v>12054</v>
      </c>
      <c r="AQ2465" t="n">
        <v>11296</v>
      </c>
      <c r="AR2465" t="n">
        <v>11390</v>
      </c>
      <c r="AT2465" t="n">
        <v>12367</v>
      </c>
    </row>
    <row r="2466">
      <c r="A2466" t="inlineStr">
        <is>
          <t>Link check</t>
        </is>
      </c>
      <c r="F2466">
        <f>F2465-F1339</f>
        <v/>
      </c>
      <c r="G2466">
        <f>G2465-G1339</f>
        <v/>
      </c>
      <c r="H2466">
        <f>H2465-H1339</f>
        <v/>
      </c>
      <c r="I2466">
        <f>I2465-I1339</f>
        <v/>
      </c>
      <c r="K2466">
        <f>K2465-K1339</f>
        <v/>
      </c>
      <c r="L2466">
        <f>L2465-L1339</f>
        <v/>
      </c>
      <c r="M2466">
        <f>M2465-M1339</f>
        <v/>
      </c>
      <c r="N2466">
        <f>N2465-N1339</f>
        <v/>
      </c>
      <c r="P2466">
        <f>P2465-P1339</f>
        <v/>
      </c>
      <c r="Q2466">
        <f>Q2465-Q1339</f>
        <v/>
      </c>
      <c r="R2466">
        <f>R2465-R1339</f>
        <v/>
      </c>
      <c r="S2466">
        <f>S2465-S1339</f>
        <v/>
      </c>
      <c r="U2466">
        <f>U2465-U1339</f>
        <v/>
      </c>
      <c r="V2466">
        <f>V2465-V1339</f>
        <v/>
      </c>
      <c r="W2466">
        <f>W2465-W1339</f>
        <v/>
      </c>
      <c r="X2466">
        <f>X2465-X1339</f>
        <v/>
      </c>
      <c r="Z2466">
        <f>Z2465-Z1339</f>
        <v/>
      </c>
      <c r="AA2466">
        <f>AA2465-AA1339</f>
        <v/>
      </c>
      <c r="AB2466">
        <f>AB2465-AB1339</f>
        <v/>
      </c>
      <c r="AC2466">
        <f>AC2465-AC1339</f>
        <v/>
      </c>
      <c r="AE2466">
        <f>AE2465-AE1339</f>
        <v/>
      </c>
      <c r="AF2466">
        <f>AF2465-AF1339</f>
        <v/>
      </c>
      <c r="AG2466">
        <f>AG2465-AG1339</f>
        <v/>
      </c>
      <c r="AH2466">
        <f>AH2465-AH1339</f>
        <v/>
      </c>
      <c r="AJ2466">
        <f>AJ2465-AJ1339</f>
        <v/>
      </c>
      <c r="AK2466">
        <f>AK2465-AK1339</f>
        <v/>
      </c>
      <c r="AL2466">
        <f>AL2465-AL1339</f>
        <v/>
      </c>
      <c r="AM2466">
        <f>AM2465-AM1339</f>
        <v/>
      </c>
      <c r="AO2466">
        <f>AO2465-AO1339</f>
        <v/>
      </c>
      <c r="AP2466">
        <f>AP2465-AP1339</f>
        <v/>
      </c>
      <c r="AQ2466">
        <f>AQ2465-AQ1339</f>
        <v/>
      </c>
      <c r="AR2466">
        <f>AR2465-AR1339</f>
        <v/>
      </c>
      <c r="AT2466">
        <f>AT2465-AT1339</f>
        <v/>
      </c>
    </row>
    <row r="2468">
      <c r="A2468" t="inlineStr">
        <is>
          <t>Accounts payable and other</t>
        </is>
      </c>
      <c r="C2468" t="inlineStr">
        <is>
          <t>Million</t>
        </is>
      </c>
      <c r="D2468" t="inlineStr">
        <is>
          <t>QQQQ</t>
        </is>
      </c>
      <c r="F2468" t="n">
        <v>1867</v>
      </c>
      <c r="G2468" t="n">
        <v>1878</v>
      </c>
      <c r="H2468" t="n">
        <v>1829</v>
      </c>
      <c r="I2468" t="n">
        <v>1726</v>
      </c>
      <c r="K2468" t="n">
        <v>1671</v>
      </c>
      <c r="L2468" t="n">
        <v>1968</v>
      </c>
      <c r="M2468" t="n">
        <v>1940</v>
      </c>
      <c r="N2468" t="n">
        <v>1901</v>
      </c>
      <c r="P2468" t="n">
        <v>1630</v>
      </c>
      <c r="Q2468" t="n">
        <v>2254</v>
      </c>
      <c r="R2468" t="n">
        <v>2593</v>
      </c>
      <c r="S2468" t="n">
        <v>2140</v>
      </c>
      <c r="U2468" t="n">
        <v>1576</v>
      </c>
      <c r="V2468" t="n">
        <v>1419</v>
      </c>
      <c r="W2468" t="n">
        <v>2015</v>
      </c>
      <c r="X2468" t="n">
        <v>2299</v>
      </c>
      <c r="Z2468" t="n">
        <v>2827</v>
      </c>
      <c r="AA2468" t="n">
        <v>3175</v>
      </c>
      <c r="AB2468" t="n">
        <v>4296</v>
      </c>
      <c r="AC2468" t="n">
        <v>4708</v>
      </c>
      <c r="AE2468" t="n">
        <v>3437</v>
      </c>
      <c r="AF2468" t="n">
        <v>4066</v>
      </c>
      <c r="AG2468" t="n">
        <v>4196</v>
      </c>
      <c r="AH2468" t="n">
        <v>4963</v>
      </c>
      <c r="AJ2468" t="n">
        <v>4980</v>
      </c>
      <c r="AK2468" t="n">
        <v>5210</v>
      </c>
      <c r="AL2468" t="n">
        <v>5040</v>
      </c>
      <c r="AM2468" t="n">
        <v>5104</v>
      </c>
      <c r="AO2468" t="n">
        <v>5069</v>
      </c>
      <c r="AP2468" t="n">
        <v>4991</v>
      </c>
      <c r="AQ2468" t="n">
        <v>5959</v>
      </c>
      <c r="AR2468" t="n">
        <v>5985</v>
      </c>
      <c r="AT2468" t="n">
        <v>6372</v>
      </c>
    </row>
    <row r="2469">
      <c r="A2469" t="inlineStr">
        <is>
          <t>Deferred income tax liabilities</t>
        </is>
      </c>
      <c r="C2469" t="inlineStr">
        <is>
          <t>Million</t>
        </is>
      </c>
      <c r="D2469" t="inlineStr">
        <is>
          <t>QQQQ</t>
        </is>
      </c>
      <c r="F2469" t="n">
        <v>97</v>
      </c>
      <c r="G2469" t="n">
        <v>108</v>
      </c>
      <c r="H2469" t="n">
        <v>78</v>
      </c>
      <c r="I2469" t="n">
        <v>155</v>
      </c>
      <c r="K2469" t="n">
        <v>165</v>
      </c>
      <c r="L2469" t="n">
        <v>227</v>
      </c>
      <c r="M2469" t="n">
        <v>171</v>
      </c>
      <c r="N2469" t="n">
        <v>246</v>
      </c>
      <c r="P2469" t="n">
        <v>245</v>
      </c>
      <c r="Q2469" t="n">
        <v>275</v>
      </c>
      <c r="R2469" t="n">
        <v>135</v>
      </c>
      <c r="S2469" t="n">
        <v>160</v>
      </c>
      <c r="U2469" t="n">
        <v>161</v>
      </c>
      <c r="V2469" t="n">
        <v>183</v>
      </c>
      <c r="W2469" t="n">
        <v>178</v>
      </c>
      <c r="X2469" t="n">
        <v>197</v>
      </c>
      <c r="Z2469" t="n">
        <v>233</v>
      </c>
      <c r="AA2469" t="n">
        <v>277</v>
      </c>
      <c r="AB2469" t="n">
        <v>287</v>
      </c>
      <c r="AC2469" t="n">
        <v>279</v>
      </c>
      <c r="AE2469" t="n">
        <v>483</v>
      </c>
      <c r="AF2469" t="n">
        <v>513</v>
      </c>
      <c r="AG2469" t="n">
        <v>383</v>
      </c>
      <c r="AH2469" t="n">
        <v>432</v>
      </c>
      <c r="AJ2469" t="n">
        <v>530</v>
      </c>
      <c r="AK2469" t="n">
        <v>602</v>
      </c>
      <c r="AL2469" t="n">
        <v>1102</v>
      </c>
      <c r="AM2469" t="n">
        <v>299</v>
      </c>
      <c r="AO2469" t="n">
        <v>354</v>
      </c>
      <c r="AP2469" t="n">
        <v>399</v>
      </c>
      <c r="AQ2469" t="n">
        <v>451</v>
      </c>
      <c r="AR2469" t="n">
        <v>112</v>
      </c>
      <c r="AT2469" t="n">
        <v>89</v>
      </c>
    </row>
    <row r="2470">
      <c r="A2470" t="inlineStr">
        <is>
          <t>Equity</t>
        </is>
      </c>
    </row>
    <row r="2471">
      <c r="A2471" t="inlineStr">
        <is>
          <t>Non-controlling interests</t>
        </is>
      </c>
      <c r="C2471" t="inlineStr">
        <is>
          <t>Million</t>
        </is>
      </c>
      <c r="D2471" t="inlineStr">
        <is>
          <t>QQQQ</t>
        </is>
      </c>
      <c r="AH2471" t="n">
        <v>230</v>
      </c>
      <c r="AJ2471" t="n">
        <v>230</v>
      </c>
      <c r="AK2471" t="n">
        <v>230</v>
      </c>
      <c r="AL2471" t="n">
        <v>230</v>
      </c>
      <c r="AM2471" t="n">
        <v>230</v>
      </c>
      <c r="AO2471" t="n">
        <v>230</v>
      </c>
      <c r="AP2471" t="n">
        <v>230</v>
      </c>
      <c r="AQ2471" t="n">
        <v>230</v>
      </c>
      <c r="AR2471" t="n">
        <v>230</v>
      </c>
      <c r="AT2471" t="n">
        <v>230</v>
      </c>
    </row>
    <row r="2472">
      <c r="A2472" t="inlineStr">
        <is>
          <t>Preferred equity</t>
        </is>
      </c>
      <c r="C2472" t="inlineStr">
        <is>
          <t>Million</t>
        </is>
      </c>
      <c r="D2472" t="inlineStr">
        <is>
          <t>QQQQ</t>
        </is>
      </c>
      <c r="F2472" t="n">
        <v>3549</v>
      </c>
      <c r="G2472" t="n">
        <v>3549</v>
      </c>
      <c r="H2472" t="n">
        <v>3549</v>
      </c>
      <c r="I2472" t="n">
        <v>3739</v>
      </c>
      <c r="K2472" t="n">
        <v>3739</v>
      </c>
      <c r="L2472" t="n">
        <v>3734</v>
      </c>
      <c r="M2472" t="n">
        <v>3732</v>
      </c>
      <c r="N2472" t="n">
        <v>3954</v>
      </c>
      <c r="P2472" t="n">
        <v>3950</v>
      </c>
      <c r="Q2472" t="n">
        <v>3949</v>
      </c>
      <c r="R2472" t="n">
        <v>4196</v>
      </c>
      <c r="S2472" t="n">
        <v>4192</v>
      </c>
      <c r="U2472" t="n">
        <v>4192</v>
      </c>
      <c r="V2472" t="n">
        <v>4192</v>
      </c>
      <c r="W2472" t="n">
        <v>4192</v>
      </c>
      <c r="X2472" t="n">
        <v>4168</v>
      </c>
      <c r="Z2472" t="n">
        <v>4149</v>
      </c>
      <c r="AA2472" t="n">
        <v>4146</v>
      </c>
      <c r="AB2472" t="n">
        <v>4145</v>
      </c>
      <c r="AC2472" t="n">
        <v>4145</v>
      </c>
      <c r="AE2472" t="n">
        <v>4145</v>
      </c>
      <c r="AF2472" t="n">
        <v>4145</v>
      </c>
      <c r="AG2472" t="n">
        <v>4145</v>
      </c>
      <c r="AH2472" t="n">
        <v>4145</v>
      </c>
      <c r="AJ2472" t="n">
        <v>4145</v>
      </c>
      <c r="AK2472" t="n">
        <v>4145</v>
      </c>
      <c r="AL2472" t="n">
        <v>4145</v>
      </c>
      <c r="AM2472" t="n">
        <v>4145</v>
      </c>
      <c r="AO2472" t="n">
        <v>4145</v>
      </c>
      <c r="AP2472" t="n">
        <v>4145</v>
      </c>
      <c r="AQ2472" t="n">
        <v>4145</v>
      </c>
      <c r="AR2472" t="n">
        <v>4145</v>
      </c>
      <c r="AT2472" t="n">
        <v>4103</v>
      </c>
    </row>
    <row r="2473">
      <c r="A2473" t="inlineStr">
        <is>
          <t>Common equity</t>
        </is>
      </c>
      <c r="C2473" t="inlineStr">
        <is>
          <t>Million</t>
        </is>
      </c>
      <c r="D2473" t="inlineStr">
        <is>
          <t>QQQQ</t>
        </is>
      </c>
      <c r="F2473" t="n">
        <v>19440</v>
      </c>
      <c r="G2473" t="n">
        <v>21467</v>
      </c>
      <c r="H2473" t="n">
        <v>20306</v>
      </c>
      <c r="I2473" t="n">
        <v>21568</v>
      </c>
      <c r="K2473" t="n">
        <v>21882</v>
      </c>
      <c r="L2473" t="n">
        <v>21633</v>
      </c>
      <c r="M2473" t="n">
        <v>22432</v>
      </c>
      <c r="N2473" t="n">
        <v>22499</v>
      </c>
      <c r="P2473" t="n">
        <v>22511</v>
      </c>
      <c r="Q2473" t="n">
        <v>22329</v>
      </c>
      <c r="R2473" t="n">
        <v>22964</v>
      </c>
      <c r="S2473" t="n">
        <v>24052</v>
      </c>
      <c r="U2473" t="n">
        <v>24456</v>
      </c>
      <c r="V2473" t="n">
        <v>24381</v>
      </c>
      <c r="W2473" t="n">
        <v>22691</v>
      </c>
      <c r="X2473" t="n">
        <v>25647</v>
      </c>
      <c r="Z2473" t="n">
        <v>26394</v>
      </c>
      <c r="AA2473" t="n">
        <v>26659</v>
      </c>
      <c r="AB2473" t="n">
        <v>29427</v>
      </c>
      <c r="AC2473" t="n">
        <v>30868</v>
      </c>
      <c r="AE2473" t="n">
        <v>28665</v>
      </c>
      <c r="AF2473" t="n">
        <v>27925</v>
      </c>
      <c r="AG2473" t="n">
        <v>29006</v>
      </c>
      <c r="AH2473" t="n">
        <v>31693</v>
      </c>
      <c r="AJ2473" t="n">
        <v>32953</v>
      </c>
      <c r="AK2473" t="n">
        <v>33369</v>
      </c>
      <c r="AL2473" t="n">
        <v>38808</v>
      </c>
      <c r="AM2473" t="n">
        <v>42210</v>
      </c>
      <c r="AO2473" t="n">
        <v>43399</v>
      </c>
      <c r="AP2473" t="n">
        <v>41652</v>
      </c>
      <c r="AQ2473" t="n">
        <v>40401</v>
      </c>
      <c r="AR2473" t="n">
        <v>39608</v>
      </c>
      <c r="AT2473" t="n">
        <v>39960</v>
      </c>
    </row>
    <row r="2474">
      <c r="A2474" t="inlineStr">
        <is>
          <t>Total</t>
        </is>
      </c>
      <c r="C2474" t="inlineStr">
        <is>
          <t>Million</t>
        </is>
      </c>
      <c r="D2474" t="inlineStr">
        <is>
          <t>QQQQ</t>
        </is>
      </c>
      <c r="F2474" t="n">
        <v>22989</v>
      </c>
      <c r="G2474" t="n">
        <v>25016</v>
      </c>
      <c r="H2474" t="n">
        <v>23855</v>
      </c>
      <c r="I2474" t="n">
        <v>25307</v>
      </c>
      <c r="K2474" t="n">
        <v>25621</v>
      </c>
      <c r="L2474" t="n">
        <v>25367</v>
      </c>
      <c r="M2474" t="n">
        <v>26164</v>
      </c>
      <c r="N2474" t="n">
        <v>26453</v>
      </c>
      <c r="P2474" t="n">
        <v>26461</v>
      </c>
      <c r="Q2474" t="n">
        <v>26278</v>
      </c>
      <c r="R2474" t="n">
        <v>27160</v>
      </c>
      <c r="S2474" t="n">
        <v>28244</v>
      </c>
      <c r="U2474" t="n">
        <v>28648</v>
      </c>
      <c r="V2474" t="n">
        <v>28573</v>
      </c>
      <c r="W2474" t="n">
        <v>26883</v>
      </c>
      <c r="X2474" t="n">
        <v>29815</v>
      </c>
      <c r="Z2474" t="n">
        <v>30543</v>
      </c>
      <c r="AA2474" t="n">
        <v>30805</v>
      </c>
      <c r="AB2474" t="n">
        <v>33572</v>
      </c>
      <c r="AC2474" t="n">
        <v>35013</v>
      </c>
      <c r="AE2474" t="n">
        <v>32810</v>
      </c>
      <c r="AF2474" t="n">
        <v>32070</v>
      </c>
      <c r="AG2474" t="n">
        <v>33151</v>
      </c>
      <c r="AH2474" t="n">
        <v>36068</v>
      </c>
      <c r="AJ2474" t="n">
        <v>37328</v>
      </c>
      <c r="AK2474" t="n">
        <v>37744</v>
      </c>
      <c r="AL2474" t="n">
        <v>43183</v>
      </c>
      <c r="AM2474" t="n">
        <v>46585</v>
      </c>
      <c r="AO2474" t="n">
        <v>47774</v>
      </c>
      <c r="AP2474" t="n">
        <v>46027</v>
      </c>
      <c r="AQ2474" t="n">
        <v>44776</v>
      </c>
      <c r="AR2474" t="n">
        <v>43983</v>
      </c>
      <c r="AT2474" t="n">
        <v>44293</v>
      </c>
    </row>
    <row r="2475">
      <c r="A2475" t="inlineStr">
        <is>
          <t>Total-c</t>
        </is>
      </c>
      <c r="F2475">
        <f>SUM(F2471:F2473)</f>
        <v/>
      </c>
      <c r="G2475">
        <f>SUM(G2471:G2473)</f>
        <v/>
      </c>
      <c r="H2475">
        <f>SUM(H2471:H2473)</f>
        <v/>
      </c>
      <c r="I2475">
        <f>SUM(I2471:I2473)</f>
        <v/>
      </c>
      <c r="K2475">
        <f>SUM(K2471:K2473)</f>
        <v/>
      </c>
      <c r="L2475">
        <f>SUM(L2471:L2473)</f>
        <v/>
      </c>
      <c r="M2475">
        <f>SUM(M2471:M2473)</f>
        <v/>
      </c>
      <c r="N2475">
        <f>SUM(N2471:N2473)</f>
        <v/>
      </c>
      <c r="P2475">
        <f>SUM(P2471:P2473)</f>
        <v/>
      </c>
      <c r="Q2475">
        <f>SUM(Q2471:Q2473)</f>
        <v/>
      </c>
      <c r="R2475">
        <f>SUM(R2471:R2473)</f>
        <v/>
      </c>
      <c r="S2475">
        <f>SUM(S2471:S2473)</f>
        <v/>
      </c>
      <c r="U2475">
        <f>SUM(U2471:U2473)</f>
        <v/>
      </c>
      <c r="V2475">
        <f>SUM(V2471:V2473)</f>
        <v/>
      </c>
      <c r="W2475">
        <f>SUM(W2471:W2473)</f>
        <v/>
      </c>
      <c r="X2475">
        <f>SUM(X2471:X2473)</f>
        <v/>
      </c>
      <c r="Z2475">
        <f>SUM(Z2471:Z2473)</f>
        <v/>
      </c>
      <c r="AA2475">
        <f>SUM(AA2471:AA2473)</f>
        <v/>
      </c>
      <c r="AB2475">
        <f>SUM(AB2471:AB2473)</f>
        <v/>
      </c>
      <c r="AC2475">
        <f>SUM(AC2471:AC2473)</f>
        <v/>
      </c>
      <c r="AE2475">
        <f>SUM(AE2471:AE2473)</f>
        <v/>
      </c>
      <c r="AF2475">
        <f>SUM(AF2471:AF2473)</f>
        <v/>
      </c>
      <c r="AG2475">
        <f>SUM(AG2471:AG2473)</f>
        <v/>
      </c>
      <c r="AH2475">
        <f>SUM(AH2471:AH2473)</f>
        <v/>
      </c>
      <c r="AJ2475">
        <f>SUM(AJ2471:AJ2473)</f>
        <v/>
      </c>
      <c r="AK2475">
        <f>SUM(AK2471:AK2473)</f>
        <v/>
      </c>
      <c r="AL2475">
        <f>SUM(AL2471:AL2473)</f>
        <v/>
      </c>
      <c r="AM2475">
        <f>SUM(AM2471:AM2473)</f>
        <v/>
      </c>
      <c r="AO2475">
        <f>SUM(AO2471:AO2473)</f>
        <v/>
      </c>
      <c r="AP2475">
        <f>SUM(AP2471:AP2473)</f>
        <v/>
      </c>
      <c r="AQ2475">
        <f>SUM(AQ2471:AQ2473)</f>
        <v/>
      </c>
      <c r="AR2475">
        <f>SUM(AR2471:AR2473)</f>
        <v/>
      </c>
      <c r="AT2475">
        <f>SUM(AT2471:AT2473)</f>
        <v/>
      </c>
    </row>
    <row r="2476">
      <c r="A2476" t="inlineStr">
        <is>
          <t>Sum check</t>
        </is>
      </c>
      <c r="F2476">
        <f>F2474-F2475</f>
        <v/>
      </c>
      <c r="G2476">
        <f>G2474-G2475</f>
        <v/>
      </c>
      <c r="H2476">
        <f>H2474-H2475</f>
        <v/>
      </c>
      <c r="I2476">
        <f>I2474-I2475</f>
        <v/>
      </c>
      <c r="K2476">
        <f>K2474-K2475</f>
        <v/>
      </c>
      <c r="L2476">
        <f>L2474-L2475</f>
        <v/>
      </c>
      <c r="M2476">
        <f>M2474-M2475</f>
        <v/>
      </c>
      <c r="N2476">
        <f>N2474-N2475</f>
        <v/>
      </c>
      <c r="P2476">
        <f>P2474-P2475</f>
        <v/>
      </c>
      <c r="Q2476">
        <f>Q2474-Q2475</f>
        <v/>
      </c>
      <c r="R2476">
        <f>R2474-R2475</f>
        <v/>
      </c>
      <c r="S2476">
        <f>S2474-S2475</f>
        <v/>
      </c>
      <c r="U2476">
        <f>U2474-U2475</f>
        <v/>
      </c>
      <c r="V2476">
        <f>V2474-V2475</f>
        <v/>
      </c>
      <c r="W2476">
        <f>W2474-W2475</f>
        <v/>
      </c>
      <c r="X2476">
        <f>X2474-X2475</f>
        <v/>
      </c>
      <c r="Z2476">
        <f>Z2474-Z2475</f>
        <v/>
      </c>
      <c r="AA2476">
        <f>AA2474-AA2475</f>
        <v/>
      </c>
      <c r="AB2476">
        <f>AB2474-AB2475</f>
        <v/>
      </c>
      <c r="AC2476">
        <f>AC2474-AC2475</f>
        <v/>
      </c>
      <c r="AE2476">
        <f>AE2474-AE2475</f>
        <v/>
      </c>
      <c r="AF2476">
        <f>AF2474-AF2475</f>
        <v/>
      </c>
      <c r="AG2476">
        <f>AG2474-AG2475</f>
        <v/>
      </c>
      <c r="AH2476">
        <f>AH2474-AH2475</f>
        <v/>
      </c>
      <c r="AJ2476">
        <f>AJ2474-AJ2475</f>
        <v/>
      </c>
      <c r="AK2476">
        <f>AK2474-AK2475</f>
        <v/>
      </c>
      <c r="AL2476">
        <f>AL2474-AL2475</f>
        <v/>
      </c>
      <c r="AM2476">
        <f>AM2474-AM2475</f>
        <v/>
      </c>
      <c r="AO2476">
        <f>AO2474-AO2475</f>
        <v/>
      </c>
      <c r="AP2476">
        <f>AP2474-AP2475</f>
        <v/>
      </c>
      <c r="AQ2476">
        <f>AQ2474-AQ2475</f>
        <v/>
      </c>
      <c r="AR2476">
        <f>AR2474-AR2475</f>
        <v/>
      </c>
      <c r="AT2476">
        <f>AT2474-AT2475</f>
        <v/>
      </c>
    </row>
    <row r="2478">
      <c r="A2478" t="inlineStr">
        <is>
          <t>Total capitalization</t>
        </is>
      </c>
      <c r="C2478" t="inlineStr">
        <is>
          <t>Million</t>
        </is>
      </c>
      <c r="D2478" t="inlineStr">
        <is>
          <t>QQQQ</t>
        </is>
      </c>
      <c r="F2478" t="n">
        <v>29621</v>
      </c>
      <c r="G2478" t="n">
        <v>30828</v>
      </c>
      <c r="H2478" t="n">
        <v>30188</v>
      </c>
      <c r="I2478" t="n">
        <v>31124</v>
      </c>
      <c r="K2478" t="n">
        <v>31786</v>
      </c>
      <c r="L2478" t="n">
        <v>32031</v>
      </c>
      <c r="M2478" t="n">
        <v>32949</v>
      </c>
      <c r="N2478" t="n">
        <v>33100</v>
      </c>
      <c r="P2478" t="n">
        <v>33608</v>
      </c>
      <c r="Q2478" t="n">
        <v>33731</v>
      </c>
      <c r="R2478" t="n">
        <v>35593</v>
      </c>
      <c r="S2478" t="n">
        <v>36203</v>
      </c>
      <c r="U2478" t="n">
        <v>36861</v>
      </c>
      <c r="V2478" t="n">
        <v>36599</v>
      </c>
      <c r="W2478" t="n">
        <v>35737</v>
      </c>
      <c r="X2478" t="n">
        <v>38720</v>
      </c>
      <c r="Z2478" t="n">
        <v>41062</v>
      </c>
      <c r="AA2478" t="n">
        <v>41317</v>
      </c>
      <c r="AB2478" t="n">
        <v>45190</v>
      </c>
      <c r="AC2478" t="n">
        <v>47083</v>
      </c>
      <c r="AE2478" t="n">
        <v>43965</v>
      </c>
      <c r="AF2478" t="n">
        <v>44700</v>
      </c>
      <c r="AG2478" t="n">
        <v>46317</v>
      </c>
      <c r="AH2478" t="n">
        <v>50540</v>
      </c>
      <c r="AJ2478" t="n">
        <v>51940</v>
      </c>
      <c r="AK2478" t="n">
        <v>52701</v>
      </c>
      <c r="AL2478" t="n">
        <v>59634</v>
      </c>
      <c r="AM2478" t="n">
        <v>62863</v>
      </c>
      <c r="AO2478" t="n">
        <v>64351</v>
      </c>
      <c r="AP2478" t="n">
        <v>63471</v>
      </c>
      <c r="AQ2478" t="n">
        <v>62482</v>
      </c>
      <c r="AR2478" t="n">
        <v>61470</v>
      </c>
      <c r="AT2478" t="n">
        <v>63121</v>
      </c>
    </row>
    <row r="2479">
      <c r="A2479" t="inlineStr">
        <is>
          <t>Total capitalization-c</t>
        </is>
      </c>
      <c r="F2479">
        <f>SUM(F2474,F2468:F2469,F2465)</f>
        <v/>
      </c>
      <c r="G2479">
        <f>SUM(G2474,G2468:G2469,G2465)</f>
        <v/>
      </c>
      <c r="H2479">
        <f>SUM(H2474,H2468:H2469,H2465)</f>
        <v/>
      </c>
      <c r="I2479">
        <f>SUM(I2474,I2468:I2469,I2465)</f>
        <v/>
      </c>
      <c r="K2479">
        <f>SUM(K2474,K2468:K2469,K2465)</f>
        <v/>
      </c>
      <c r="L2479">
        <f>SUM(L2474,L2468:L2469,L2465)</f>
        <v/>
      </c>
      <c r="M2479">
        <f>SUM(M2474,M2468:M2469,M2465)</f>
        <v/>
      </c>
      <c r="N2479">
        <f>SUM(N2474,N2468:N2469,N2465)</f>
        <v/>
      </c>
      <c r="P2479">
        <f>SUM(P2474,P2468:P2469,P2465)</f>
        <v/>
      </c>
      <c r="Q2479">
        <f>SUM(Q2474,Q2468:Q2469,Q2465)</f>
        <v/>
      </c>
      <c r="R2479">
        <f>SUM(R2474,R2468:R2469,R2465)</f>
        <v/>
      </c>
      <c r="S2479">
        <f>SUM(S2474,S2468:S2469,S2465)</f>
        <v/>
      </c>
      <c r="U2479">
        <f>SUM(U2474,U2468:U2469,U2465)</f>
        <v/>
      </c>
      <c r="V2479">
        <f>SUM(V2474,V2468:V2469,V2465)</f>
        <v/>
      </c>
      <c r="W2479">
        <f>SUM(W2474,W2468:W2469,W2465)</f>
        <v/>
      </c>
      <c r="X2479">
        <f>SUM(X2474,X2468:X2469,X2465)</f>
        <v/>
      </c>
      <c r="Z2479">
        <f>SUM(Z2474,Z2468:Z2469,Z2465)</f>
        <v/>
      </c>
      <c r="AA2479">
        <f>SUM(AA2474,AA2468:AA2469,AA2465)</f>
        <v/>
      </c>
      <c r="AB2479">
        <f>SUM(AB2474,AB2468:AB2469,AB2465)</f>
        <v/>
      </c>
      <c r="AC2479">
        <f>SUM(AC2474,AC2468:AC2469,AC2465)</f>
        <v/>
      </c>
      <c r="AE2479">
        <f>SUM(AE2474,AE2468:AE2469,AE2465)</f>
        <v/>
      </c>
      <c r="AF2479">
        <f>SUM(AF2474,AF2468:AF2469,AF2465)</f>
        <v/>
      </c>
      <c r="AG2479">
        <f>SUM(AG2474,AG2468:AG2469,AG2465)</f>
        <v/>
      </c>
      <c r="AH2479">
        <f>SUM(AH2474,AH2468:AH2469,AH2465)</f>
        <v/>
      </c>
      <c r="AJ2479">
        <f>SUM(AJ2474,AJ2468:AJ2469,AJ2465)</f>
        <v/>
      </c>
      <c r="AK2479">
        <f>SUM(AK2474,AK2468:AK2469,AK2465)</f>
        <v/>
      </c>
      <c r="AL2479">
        <f>SUM(AL2474,AL2468:AL2469,AL2465)</f>
        <v/>
      </c>
      <c r="AM2479">
        <f>SUM(AM2474,AM2468:AM2469,AM2465)</f>
        <v/>
      </c>
      <c r="AO2479">
        <f>SUM(AO2474,AO2468:AO2469,AO2465)</f>
        <v/>
      </c>
      <c r="AP2479">
        <f>SUM(AP2474,AP2468:AP2469,AP2465)</f>
        <v/>
      </c>
      <c r="AQ2479">
        <f>SUM(AQ2474,AQ2468:AQ2469,AQ2465)</f>
        <v/>
      </c>
      <c r="AR2479">
        <f>SUM(AR2474,AR2468:AR2469,AR2465)</f>
        <v/>
      </c>
      <c r="AT2479">
        <f>SUM(AT2474,AT2468:AT2469,AT2465)</f>
        <v/>
      </c>
    </row>
    <row r="2480">
      <c r="A2480" t="inlineStr">
        <is>
          <t>Sum check</t>
        </is>
      </c>
      <c r="F2480">
        <f>F2478-F2479</f>
        <v/>
      </c>
      <c r="G2480">
        <f>G2478-G2479</f>
        <v/>
      </c>
      <c r="H2480">
        <f>H2478-H2479</f>
        <v/>
      </c>
      <c r="I2480">
        <f>I2478-I2479</f>
        <v/>
      </c>
      <c r="K2480">
        <f>K2478-K2479</f>
        <v/>
      </c>
      <c r="L2480">
        <f>L2478-L2479</f>
        <v/>
      </c>
      <c r="M2480">
        <f>M2478-M2479</f>
        <v/>
      </c>
      <c r="N2480">
        <f>N2478-N2479</f>
        <v/>
      </c>
      <c r="P2480">
        <f>P2478-P2479</f>
        <v/>
      </c>
      <c r="Q2480">
        <f>Q2478-Q2479</f>
        <v/>
      </c>
      <c r="R2480">
        <f>R2478-R2479</f>
        <v/>
      </c>
      <c r="S2480">
        <f>S2478-S2479</f>
        <v/>
      </c>
      <c r="U2480">
        <f>U2478-U2479</f>
        <v/>
      </c>
      <c r="V2480">
        <f>V2478-V2479</f>
        <v/>
      </c>
      <c r="W2480">
        <f>W2478-W2479</f>
        <v/>
      </c>
      <c r="X2480">
        <f>X2478-X2479</f>
        <v/>
      </c>
      <c r="Z2480">
        <f>Z2478-Z2479</f>
        <v/>
      </c>
      <c r="AA2480">
        <f>AA2478-AA2479</f>
        <v/>
      </c>
      <c r="AB2480">
        <f>AB2478-AB2479</f>
        <v/>
      </c>
      <c r="AC2480">
        <f>AC2478-AC2479</f>
        <v/>
      </c>
      <c r="AE2480">
        <f>AE2478-AE2479</f>
        <v/>
      </c>
      <c r="AF2480">
        <f>AF2478-AF2479</f>
        <v/>
      </c>
      <c r="AG2480">
        <f>AG2478-AG2479</f>
        <v/>
      </c>
      <c r="AH2480">
        <f>AH2478-AH2479</f>
        <v/>
      </c>
      <c r="AJ2480">
        <f>AJ2478-AJ2479</f>
        <v/>
      </c>
      <c r="AK2480">
        <f>AK2478-AK2479</f>
        <v/>
      </c>
      <c r="AL2480">
        <f>AL2478-AL2479</f>
        <v/>
      </c>
      <c r="AM2480">
        <f>AM2478-AM2479</f>
        <v/>
      </c>
      <c r="AO2480">
        <f>AO2478-AO2479</f>
        <v/>
      </c>
      <c r="AP2480">
        <f>AP2478-AP2479</f>
        <v/>
      </c>
      <c r="AQ2480">
        <f>AQ2478-AQ2479</f>
        <v/>
      </c>
      <c r="AR2480">
        <f>AR2478-AR2479</f>
        <v/>
      </c>
      <c r="AT2480">
        <f>AT2478-AT2479</f>
        <v/>
      </c>
    </row>
    <row r="2482">
      <c r="A2482" t="inlineStr">
        <is>
          <t>Debt to capitalization</t>
        </is>
      </c>
      <c r="C2482" t="inlineStr">
        <is>
          <t>Percent</t>
        </is>
      </c>
      <c r="D2482" t="inlineStr">
        <is>
          <t>QQQQ</t>
        </is>
      </c>
      <c r="X2482" t="n">
        <v>17</v>
      </c>
      <c r="Z2482" t="n">
        <v>18</v>
      </c>
      <c r="AA2482" t="n">
        <v>17</v>
      </c>
      <c r="AB2482" t="n">
        <v>16</v>
      </c>
      <c r="AC2482" t="n">
        <v>15</v>
      </c>
      <c r="AE2482" t="n">
        <v>16</v>
      </c>
      <c r="AF2482" t="n">
        <v>18</v>
      </c>
      <c r="AG2482" t="n">
        <v>19</v>
      </c>
      <c r="AH2482" t="n">
        <v>18</v>
      </c>
      <c r="AJ2482" t="n">
        <v>18</v>
      </c>
      <c r="AK2482" t="n">
        <v>17</v>
      </c>
      <c r="AL2482" t="n">
        <v>17</v>
      </c>
      <c r="AM2482" t="n">
        <v>17</v>
      </c>
      <c r="AO2482" t="n">
        <v>17</v>
      </c>
      <c r="AP2482" t="n">
        <v>17</v>
      </c>
      <c r="AQ2482" t="n">
        <v>17</v>
      </c>
      <c r="AR2482" t="n">
        <v>19</v>
      </c>
      <c r="AT2482" t="n">
        <v>18</v>
      </c>
    </row>
    <row r="2484">
      <c r="A2484" t="inlineStr">
        <is>
          <t>Consolidated</t>
        </is>
      </c>
    </row>
    <row r="2485">
      <c r="A2485" t="inlineStr">
        <is>
          <t>Corporate borrowings</t>
        </is>
      </c>
      <c r="C2485" t="inlineStr">
        <is>
          <t>Million</t>
        </is>
      </c>
      <c r="D2485" t="inlineStr">
        <is>
          <t>QQQQ</t>
        </is>
      </c>
      <c r="F2485" t="n">
        <v>4668</v>
      </c>
      <c r="G2485" t="n">
        <v>3826</v>
      </c>
      <c r="H2485" t="n">
        <v>4426</v>
      </c>
      <c r="I2485" t="n">
        <v>3936</v>
      </c>
      <c r="K2485" t="n">
        <v>4329</v>
      </c>
      <c r="L2485" t="n">
        <v>4469</v>
      </c>
      <c r="M2485" t="n">
        <v>4674</v>
      </c>
      <c r="N2485" t="n">
        <v>4500</v>
      </c>
      <c r="P2485" t="n">
        <v>5272</v>
      </c>
      <c r="Q2485" t="n">
        <v>4924</v>
      </c>
      <c r="R2485" t="n">
        <v>5705</v>
      </c>
      <c r="S2485" t="n">
        <v>5659</v>
      </c>
      <c r="U2485" t="n">
        <v>6476</v>
      </c>
      <c r="V2485" t="n">
        <v>6424</v>
      </c>
      <c r="W2485" t="n">
        <v>6661</v>
      </c>
      <c r="X2485" t="n">
        <v>6409</v>
      </c>
      <c r="Z2485" t="n">
        <v>7459</v>
      </c>
      <c r="AA2485" t="n">
        <v>7060</v>
      </c>
      <c r="AB2485" t="n">
        <v>7035</v>
      </c>
      <c r="AC2485" t="n">
        <v>7083</v>
      </c>
      <c r="AE2485" t="n">
        <v>7235</v>
      </c>
      <c r="AF2485" t="n">
        <v>8051</v>
      </c>
      <c r="AG2485" t="n">
        <v>8587</v>
      </c>
      <c r="AH2485" t="n">
        <v>9077</v>
      </c>
      <c r="AJ2485" t="n">
        <v>9102</v>
      </c>
      <c r="AK2485" t="n">
        <v>9145</v>
      </c>
      <c r="AL2485" t="n">
        <v>10309</v>
      </c>
      <c r="AM2485" t="n">
        <v>10875</v>
      </c>
      <c r="AO2485" t="n">
        <v>11154</v>
      </c>
      <c r="AP2485" t="n">
        <v>12054</v>
      </c>
      <c r="AQ2485" t="n">
        <v>11296</v>
      </c>
      <c r="AR2485" t="n">
        <v>11390</v>
      </c>
      <c r="AT2485" t="n">
        <v>12367</v>
      </c>
    </row>
    <row r="2486">
      <c r="A2486" t="inlineStr">
        <is>
          <t>Non-recourse borrowings</t>
        </is>
      </c>
    </row>
    <row r="2487">
      <c r="A2487" t="inlineStr">
        <is>
          <t>Property-specific borrowings</t>
        </is>
      </c>
      <c r="C2487" t="inlineStr">
        <is>
          <t>Million</t>
        </is>
      </c>
      <c r="D2487" t="inlineStr">
        <is>
          <t>QQQQ</t>
        </is>
      </c>
      <c r="F2487" t="n">
        <v>40847</v>
      </c>
      <c r="G2487" t="n">
        <v>40848</v>
      </c>
      <c r="H2487" t="n">
        <v>46731</v>
      </c>
      <c r="I2487" t="n">
        <v>46474</v>
      </c>
      <c r="K2487" t="n">
        <v>51399</v>
      </c>
      <c r="L2487" t="n">
        <v>51291</v>
      </c>
      <c r="M2487" t="n">
        <v>52803</v>
      </c>
      <c r="N2487" t="n">
        <v>52502</v>
      </c>
      <c r="P2487" t="n">
        <v>56665</v>
      </c>
      <c r="Q2487" t="n">
        <v>57905</v>
      </c>
      <c r="R2487" t="n">
        <v>58930</v>
      </c>
      <c r="S2487" t="n">
        <v>63721</v>
      </c>
      <c r="U2487" t="n">
        <v>65901</v>
      </c>
      <c r="V2487" t="n">
        <v>70638</v>
      </c>
      <c r="W2487" t="n">
        <v>91551</v>
      </c>
      <c r="X2487" t="n">
        <v>103209</v>
      </c>
      <c r="Z2487" t="n">
        <v>104242</v>
      </c>
      <c r="AA2487" t="n">
        <v>117146</v>
      </c>
      <c r="AB2487" t="n">
        <v>114569</v>
      </c>
      <c r="AC2487" t="n">
        <v>127869</v>
      </c>
      <c r="AE2487" t="n">
        <v>124494</v>
      </c>
      <c r="AF2487" t="n">
        <v>126869</v>
      </c>
      <c r="AG2487" t="n">
        <v>129646</v>
      </c>
      <c r="AH2487" t="n">
        <v>128556</v>
      </c>
      <c r="AJ2487" t="n">
        <v>130043</v>
      </c>
      <c r="AK2487" t="n">
        <v>134215</v>
      </c>
      <c r="AL2487" t="n">
        <v>142795</v>
      </c>
      <c r="AM2487" t="n">
        <v>147868</v>
      </c>
      <c r="AO2487" t="n">
        <v>160181</v>
      </c>
      <c r="AP2487" t="n">
        <v>172666</v>
      </c>
      <c r="AQ2487" t="n">
        <v>177929</v>
      </c>
      <c r="AR2487" t="n">
        <v>187652</v>
      </c>
      <c r="AT2487" t="n">
        <v>194178</v>
      </c>
    </row>
    <row r="2488">
      <c r="A2488" t="inlineStr">
        <is>
          <t>Subsidiary borrowings</t>
        </is>
      </c>
      <c r="C2488" t="inlineStr">
        <is>
          <t>Million</t>
        </is>
      </c>
      <c r="D2488" t="inlineStr">
        <is>
          <t>QQQQ</t>
        </is>
      </c>
      <c r="F2488" t="n">
        <v>9209</v>
      </c>
      <c r="G2488" t="n">
        <v>8698</v>
      </c>
      <c r="H2488" t="n">
        <v>8587</v>
      </c>
      <c r="I2488" t="n">
        <v>8303</v>
      </c>
      <c r="K2488" t="n">
        <v>9695</v>
      </c>
      <c r="L2488" t="n">
        <v>10174</v>
      </c>
      <c r="M2488" t="n">
        <v>9663</v>
      </c>
      <c r="N2488" t="n">
        <v>7949</v>
      </c>
      <c r="P2488" t="n">
        <v>7990</v>
      </c>
      <c r="Q2488" t="n">
        <v>9829</v>
      </c>
      <c r="R2488" t="n">
        <v>9487</v>
      </c>
      <c r="S2488" t="n">
        <v>9009</v>
      </c>
      <c r="U2488" t="n">
        <v>7938</v>
      </c>
      <c r="V2488" t="n">
        <v>8107</v>
      </c>
      <c r="W2488" t="n">
        <v>8762</v>
      </c>
      <c r="X2488" t="n">
        <v>8600</v>
      </c>
      <c r="Z2488" t="n">
        <v>7308</v>
      </c>
      <c r="AA2488" t="n">
        <v>6225</v>
      </c>
      <c r="AB2488" t="n">
        <v>8635</v>
      </c>
      <c r="AC2488" t="n">
        <v>8423</v>
      </c>
      <c r="AE2488" t="n">
        <v>9266</v>
      </c>
      <c r="AF2488" t="n">
        <v>9493</v>
      </c>
      <c r="AG2488" t="n">
        <v>10584</v>
      </c>
      <c r="AH2488" t="n">
        <v>10768</v>
      </c>
      <c r="AJ2488" t="n">
        <v>9444</v>
      </c>
      <c r="AK2488" t="n">
        <v>8911</v>
      </c>
      <c r="AL2488" t="n">
        <v>13370</v>
      </c>
      <c r="AM2488" t="n">
        <v>17189</v>
      </c>
      <c r="AO2488" t="n">
        <v>13699</v>
      </c>
      <c r="AP2488" t="n">
        <v>14919</v>
      </c>
      <c r="AQ2488" t="n">
        <v>15251</v>
      </c>
      <c r="AR2488" t="n">
        <v>15353</v>
      </c>
      <c r="AT2488" t="n">
        <v>16282</v>
      </c>
    </row>
    <row r="2489">
      <c r="A2489" t="inlineStr">
        <is>
          <t>Total</t>
        </is>
      </c>
      <c r="C2489" t="inlineStr">
        <is>
          <t>Million</t>
        </is>
      </c>
      <c r="D2489" t="inlineStr">
        <is>
          <t>QQQQ</t>
        </is>
      </c>
      <c r="F2489" t="n">
        <v>54724</v>
      </c>
      <c r="G2489" t="n">
        <v>53372</v>
      </c>
      <c r="H2489" t="n">
        <v>59744</v>
      </c>
      <c r="I2489" t="n">
        <v>58713</v>
      </c>
      <c r="K2489" t="n">
        <v>65423</v>
      </c>
      <c r="L2489" t="n">
        <v>65934</v>
      </c>
      <c r="M2489" t="n">
        <v>67140</v>
      </c>
      <c r="N2489" t="n">
        <v>64951</v>
      </c>
      <c r="P2489" t="n">
        <v>69927</v>
      </c>
      <c r="Q2489" t="n">
        <v>72658</v>
      </c>
      <c r="R2489" t="n">
        <v>74122</v>
      </c>
      <c r="S2489" t="n">
        <v>78389</v>
      </c>
      <c r="U2489" t="n">
        <v>80315</v>
      </c>
      <c r="V2489" t="n">
        <v>85169</v>
      </c>
      <c r="W2489" t="n">
        <v>106974</v>
      </c>
      <c r="X2489" t="n">
        <v>118218</v>
      </c>
      <c r="Z2489" t="n">
        <v>119009</v>
      </c>
      <c r="AA2489" t="n">
        <v>130431</v>
      </c>
      <c r="AB2489" t="n">
        <v>130239</v>
      </c>
      <c r="AC2489" t="n">
        <v>143375</v>
      </c>
      <c r="AE2489" t="n">
        <v>140995</v>
      </c>
      <c r="AF2489" t="n">
        <v>144413</v>
      </c>
      <c r="AG2489" t="n">
        <v>148817</v>
      </c>
      <c r="AH2489" t="n">
        <v>148401</v>
      </c>
      <c r="AJ2489" t="n">
        <v>148589</v>
      </c>
      <c r="AK2489" t="n">
        <v>152271</v>
      </c>
      <c r="AL2489" t="n">
        <v>166474</v>
      </c>
      <c r="AM2489" t="n">
        <v>175932</v>
      </c>
      <c r="AO2489" t="n">
        <v>185034</v>
      </c>
      <c r="AP2489" t="n">
        <v>199639</v>
      </c>
      <c r="AQ2489" t="n">
        <v>204476</v>
      </c>
      <c r="AR2489" t="n">
        <v>214395</v>
      </c>
      <c r="AT2489" t="n">
        <v>222827</v>
      </c>
    </row>
    <row r="2490">
      <c r="A2490" t="inlineStr">
        <is>
          <t>Total-c</t>
        </is>
      </c>
      <c r="F2490">
        <f>SUM(F2485,F2487:F2488)</f>
        <v/>
      </c>
      <c r="G2490">
        <f>SUM(G2485,G2487:G2488)</f>
        <v/>
      </c>
      <c r="H2490">
        <f>SUM(H2485,H2487:H2488)</f>
        <v/>
      </c>
      <c r="I2490">
        <f>SUM(I2485,I2487:I2488)</f>
        <v/>
      </c>
      <c r="K2490">
        <f>SUM(K2485,K2487:K2488)</f>
        <v/>
      </c>
      <c r="L2490">
        <f>SUM(L2485,L2487:L2488)</f>
        <v/>
      </c>
      <c r="M2490">
        <f>SUM(M2485,M2487:M2488)</f>
        <v/>
      </c>
      <c r="N2490">
        <f>SUM(N2485,N2487:N2488)</f>
        <v/>
      </c>
      <c r="P2490">
        <f>SUM(P2485,P2487:P2488)</f>
        <v/>
      </c>
      <c r="Q2490">
        <f>SUM(Q2485,Q2487:Q2488)</f>
        <v/>
      </c>
      <c r="R2490">
        <f>SUM(R2485,R2487:R2488)</f>
        <v/>
      </c>
      <c r="S2490">
        <f>SUM(S2485,S2487:S2488)</f>
        <v/>
      </c>
      <c r="U2490">
        <f>SUM(U2485,U2487:U2488)</f>
        <v/>
      </c>
      <c r="V2490">
        <f>SUM(V2485,V2487:V2488)</f>
        <v/>
      </c>
      <c r="W2490">
        <f>SUM(W2485,W2487:W2488)</f>
        <v/>
      </c>
      <c r="X2490">
        <f>SUM(X2485,X2487:X2488)</f>
        <v/>
      </c>
      <c r="Z2490">
        <f>SUM(Z2485,Z2487:Z2488)</f>
        <v/>
      </c>
      <c r="AA2490">
        <f>SUM(AA2485,AA2487:AA2488)</f>
        <v/>
      </c>
      <c r="AB2490">
        <f>SUM(AB2485,AB2487:AB2488)</f>
        <v/>
      </c>
      <c r="AC2490">
        <f>SUM(AC2485,AC2487:AC2488)</f>
        <v/>
      </c>
      <c r="AE2490">
        <f>SUM(AE2485,AE2487:AE2488)</f>
        <v/>
      </c>
      <c r="AF2490">
        <f>SUM(AF2485,AF2487:AF2488)</f>
        <v/>
      </c>
      <c r="AG2490">
        <f>SUM(AG2485,AG2487:AG2488)</f>
        <v/>
      </c>
      <c r="AH2490">
        <f>SUM(AH2485,AH2487:AH2488)</f>
        <v/>
      </c>
      <c r="AJ2490">
        <f>SUM(AJ2485,AJ2487:AJ2488)</f>
        <v/>
      </c>
      <c r="AK2490">
        <f>SUM(AK2485,AK2487:AK2488)</f>
        <v/>
      </c>
      <c r="AL2490">
        <f>SUM(AL2485,AL2487:AL2488)</f>
        <v/>
      </c>
      <c r="AM2490">
        <f>SUM(AM2485,AM2487:AM2488)</f>
        <v/>
      </c>
      <c r="AO2490">
        <f>SUM(AO2485,AO2487:AO2488)</f>
        <v/>
      </c>
      <c r="AP2490">
        <f>SUM(AP2485,AP2487:AP2488)</f>
        <v/>
      </c>
      <c r="AQ2490">
        <f>SUM(AQ2485,AQ2487:AQ2488)</f>
        <v/>
      </c>
      <c r="AR2490">
        <f>SUM(AR2485,AR2487:AR2488)</f>
        <v/>
      </c>
      <c r="AT2490">
        <f>SUM(AT2485,AT2487:AT2488)</f>
        <v/>
      </c>
    </row>
    <row r="2491">
      <c r="A2491" t="inlineStr">
        <is>
          <t>Sum check</t>
        </is>
      </c>
      <c r="F2491">
        <f>F2489-F2490</f>
        <v/>
      </c>
      <c r="G2491">
        <f>G2489-G2490</f>
        <v/>
      </c>
      <c r="H2491">
        <f>H2489-H2490</f>
        <v/>
      </c>
      <c r="I2491">
        <f>I2489-I2490</f>
        <v/>
      </c>
      <c r="K2491">
        <f>K2489-K2490</f>
        <v/>
      </c>
      <c r="L2491">
        <f>L2489-L2490</f>
        <v/>
      </c>
      <c r="M2491">
        <f>M2489-M2490</f>
        <v/>
      </c>
      <c r="N2491">
        <f>N2489-N2490</f>
        <v/>
      </c>
      <c r="P2491">
        <f>P2489-P2490</f>
        <v/>
      </c>
      <c r="Q2491">
        <f>Q2489-Q2490</f>
        <v/>
      </c>
      <c r="R2491">
        <f>R2489-R2490</f>
        <v/>
      </c>
      <c r="S2491">
        <f>S2489-S2490</f>
        <v/>
      </c>
      <c r="U2491">
        <f>U2489-U2490</f>
        <v/>
      </c>
      <c r="V2491">
        <f>V2489-V2490</f>
        <v/>
      </c>
      <c r="W2491">
        <f>W2489-W2490</f>
        <v/>
      </c>
      <c r="X2491">
        <f>X2489-X2490</f>
        <v/>
      </c>
      <c r="Z2491">
        <f>Z2489-Z2490</f>
        <v/>
      </c>
      <c r="AA2491">
        <f>AA2489-AA2490</f>
        <v/>
      </c>
      <c r="AB2491">
        <f>AB2489-AB2490</f>
        <v/>
      </c>
      <c r="AC2491">
        <f>AC2489-AC2490</f>
        <v/>
      </c>
      <c r="AE2491">
        <f>AE2489-AE2490</f>
        <v/>
      </c>
      <c r="AF2491">
        <f>AF2489-AF2490</f>
        <v/>
      </c>
      <c r="AG2491">
        <f>AG2489-AG2490</f>
        <v/>
      </c>
      <c r="AH2491">
        <f>AH2489-AH2490</f>
        <v/>
      </c>
      <c r="AJ2491">
        <f>AJ2489-AJ2490</f>
        <v/>
      </c>
      <c r="AK2491">
        <f>AK2489-AK2490</f>
        <v/>
      </c>
      <c r="AL2491">
        <f>AL2489-AL2490</f>
        <v/>
      </c>
      <c r="AM2491">
        <f>AM2489-AM2490</f>
        <v/>
      </c>
      <c r="AO2491">
        <f>AO2489-AO2490</f>
        <v/>
      </c>
      <c r="AP2491">
        <f>AP2489-AP2490</f>
        <v/>
      </c>
      <c r="AQ2491">
        <f>AQ2489-AQ2490</f>
        <v/>
      </c>
      <c r="AR2491">
        <f>AR2489-AR2490</f>
        <v/>
      </c>
      <c r="AT2491">
        <f>AT2489-AT2490</f>
        <v/>
      </c>
    </row>
    <row r="2493">
      <c r="A2493" t="inlineStr">
        <is>
          <t>Accounts payable and other</t>
        </is>
      </c>
      <c r="C2493" t="inlineStr">
        <is>
          <t>Million</t>
        </is>
      </c>
      <c r="D2493" t="inlineStr">
        <is>
          <t>QQQQ</t>
        </is>
      </c>
      <c r="F2493" t="n">
        <v>10634</v>
      </c>
      <c r="G2493" t="n">
        <v>11175</v>
      </c>
      <c r="H2493" t="n">
        <v>11295</v>
      </c>
      <c r="I2493" t="n">
        <v>11433</v>
      </c>
      <c r="K2493" t="n">
        <v>12283</v>
      </c>
      <c r="L2493" t="n">
        <v>12263</v>
      </c>
      <c r="M2493" t="n">
        <v>12570</v>
      </c>
      <c r="N2493" t="n">
        <v>11982</v>
      </c>
      <c r="P2493" t="n">
        <v>12047</v>
      </c>
      <c r="Q2493" t="n">
        <v>15934</v>
      </c>
      <c r="R2493" t="n">
        <v>17111</v>
      </c>
      <c r="S2493" t="n">
        <v>17965</v>
      </c>
      <c r="U2493" t="n">
        <v>18656</v>
      </c>
      <c r="V2493" t="n">
        <v>18330</v>
      </c>
      <c r="W2493" t="n">
        <v>22546</v>
      </c>
      <c r="X2493" t="n">
        <v>23989</v>
      </c>
      <c r="Z2493" t="n">
        <v>27928</v>
      </c>
      <c r="AA2493" t="n">
        <v>32595</v>
      </c>
      <c r="AB2493" t="n">
        <v>34174</v>
      </c>
      <c r="AC2493" t="n">
        <v>43077</v>
      </c>
      <c r="AE2493" t="n">
        <v>40504</v>
      </c>
      <c r="AF2493" t="n">
        <v>42235</v>
      </c>
      <c r="AG2493" t="n">
        <v>45153</v>
      </c>
      <c r="AH2493" t="n">
        <v>50682</v>
      </c>
      <c r="AJ2493" t="n">
        <v>48862</v>
      </c>
      <c r="AK2493" t="n">
        <v>50330</v>
      </c>
      <c r="AL2493" t="n">
        <v>52087</v>
      </c>
      <c r="AM2493" t="n">
        <v>53017</v>
      </c>
      <c r="AO2493" t="n">
        <v>53810</v>
      </c>
      <c r="AP2493" t="n">
        <v>51134</v>
      </c>
      <c r="AQ2493" t="n">
        <v>52859</v>
      </c>
      <c r="AR2493" t="n">
        <v>56744</v>
      </c>
      <c r="AT2493" t="n">
        <v>58080</v>
      </c>
    </row>
    <row r="2494">
      <c r="A2494" t="inlineStr">
        <is>
          <t>Deferred income tax liabilities</t>
        </is>
      </c>
      <c r="C2494" t="inlineStr">
        <is>
          <t>Million</t>
        </is>
      </c>
      <c r="D2494" t="inlineStr">
        <is>
          <t>QQQQ</t>
        </is>
      </c>
      <c r="F2494" t="n">
        <v>8160</v>
      </c>
      <c r="G2494" t="n">
        <v>7994</v>
      </c>
      <c r="H2494" t="n">
        <v>7763</v>
      </c>
      <c r="I2494" t="n">
        <v>8810</v>
      </c>
      <c r="K2494" t="n">
        <v>10239</v>
      </c>
      <c r="L2494" t="n">
        <v>10447</v>
      </c>
      <c r="M2494" t="n">
        <v>9465</v>
      </c>
      <c r="N2494" t="n">
        <v>9640</v>
      </c>
      <c r="P2494" t="n">
        <v>9830</v>
      </c>
      <c r="Q2494" t="n">
        <v>11928</v>
      </c>
      <c r="R2494" t="n">
        <v>12336</v>
      </c>
      <c r="S2494" t="n">
        <v>11409</v>
      </c>
      <c r="U2494" t="n">
        <v>11146</v>
      </c>
      <c r="V2494" t="n">
        <v>11103</v>
      </c>
      <c r="W2494" t="n">
        <v>11550</v>
      </c>
      <c r="X2494" t="n">
        <v>12236</v>
      </c>
      <c r="Z2494" t="n">
        <v>12511</v>
      </c>
      <c r="AA2494" t="n">
        <v>13752</v>
      </c>
      <c r="AB2494" t="n">
        <v>13214</v>
      </c>
      <c r="AC2494" t="n">
        <v>14849</v>
      </c>
      <c r="AE2494" t="n">
        <v>14175</v>
      </c>
      <c r="AF2494" t="n">
        <v>14347</v>
      </c>
      <c r="AG2494" t="n">
        <v>14314</v>
      </c>
      <c r="AH2494" t="n">
        <v>15913</v>
      </c>
      <c r="AJ2494" t="n">
        <v>15263</v>
      </c>
      <c r="AK2494" t="n">
        <v>15914</v>
      </c>
      <c r="AL2494" t="n">
        <v>17729</v>
      </c>
      <c r="AM2494" t="n">
        <v>20328</v>
      </c>
      <c r="AO2494" t="n">
        <v>20891</v>
      </c>
      <c r="AP2494" t="n">
        <v>20737</v>
      </c>
      <c r="AQ2494" t="n">
        <v>21487</v>
      </c>
      <c r="AR2494" t="n">
        <v>23190</v>
      </c>
      <c r="AT2494" t="n">
        <v>24143</v>
      </c>
    </row>
    <row r="2495">
      <c r="A2495" t="inlineStr">
        <is>
          <t>Liabilities associated with assets classified as held for sale</t>
        </is>
      </c>
      <c r="C2495" t="inlineStr">
        <is>
          <t>Million</t>
        </is>
      </c>
      <c r="D2495" t="inlineStr">
        <is>
          <t>QQQQ</t>
        </is>
      </c>
      <c r="S2495" t="n">
        <v>1424</v>
      </c>
      <c r="U2495" t="n">
        <v>568</v>
      </c>
      <c r="V2495" t="n">
        <v>1502</v>
      </c>
      <c r="W2495" t="n">
        <v>785</v>
      </c>
      <c r="X2495" t="n">
        <v>812</v>
      </c>
      <c r="Z2495" t="n">
        <v>2272</v>
      </c>
      <c r="AA2495" t="n">
        <v>2325</v>
      </c>
      <c r="AB2495" t="n">
        <v>2084</v>
      </c>
      <c r="AC2495" t="n">
        <v>1690</v>
      </c>
      <c r="AE2495" t="n">
        <v>304</v>
      </c>
      <c r="AF2495" t="n">
        <v>173</v>
      </c>
      <c r="AG2495" t="n">
        <v>1503</v>
      </c>
      <c r="AH2495" t="n">
        <v>2359</v>
      </c>
      <c r="AJ2495" t="n">
        <v>2728</v>
      </c>
      <c r="AK2495" t="n">
        <v>1287</v>
      </c>
      <c r="AL2495" t="n">
        <v>1773</v>
      </c>
      <c r="AM2495" t="n">
        <v>3148</v>
      </c>
      <c r="AO2495" t="n">
        <v>1153</v>
      </c>
      <c r="AP2495" t="n">
        <v>1556</v>
      </c>
      <c r="AQ2495" t="n">
        <v>2028</v>
      </c>
      <c r="AR2495" t="n">
        <v>876</v>
      </c>
      <c r="AT2495" t="n">
        <v>680</v>
      </c>
    </row>
    <row r="2496">
      <c r="A2496" t="inlineStr">
        <is>
          <t>Subsidiary equity obligations</t>
        </is>
      </c>
      <c r="C2496" t="inlineStr">
        <is>
          <t>Million</t>
        </is>
      </c>
      <c r="D2496" t="inlineStr">
        <is>
          <t>QQQQ</t>
        </is>
      </c>
      <c r="F2496" t="n">
        <v>3425</v>
      </c>
      <c r="G2496" t="n">
        <v>3435</v>
      </c>
      <c r="H2496" t="n">
        <v>3356</v>
      </c>
      <c r="I2496" t="n">
        <v>3331</v>
      </c>
      <c r="K2496" t="n">
        <v>3419</v>
      </c>
      <c r="L2496" t="n">
        <v>3360</v>
      </c>
      <c r="M2496" t="n">
        <v>3543</v>
      </c>
      <c r="N2496" t="n">
        <v>3565</v>
      </c>
      <c r="P2496" t="n">
        <v>3766</v>
      </c>
      <c r="Q2496" t="n">
        <v>3618</v>
      </c>
      <c r="R2496" t="n">
        <v>3677</v>
      </c>
      <c r="S2496" t="n">
        <v>3661</v>
      </c>
      <c r="U2496" t="n">
        <v>3935</v>
      </c>
      <c r="V2496" t="n">
        <v>3894</v>
      </c>
      <c r="W2496" t="n">
        <v>3847</v>
      </c>
      <c r="X2496" t="n">
        <v>3876</v>
      </c>
      <c r="Z2496" t="n">
        <v>3941</v>
      </c>
      <c r="AA2496" t="n">
        <v>4104</v>
      </c>
      <c r="AB2496" t="n">
        <v>4096</v>
      </c>
      <c r="AC2496" t="n">
        <v>4132</v>
      </c>
      <c r="AE2496" t="n">
        <v>4158</v>
      </c>
      <c r="AF2496" t="n">
        <v>4201</v>
      </c>
      <c r="AG2496" t="n">
        <v>3989</v>
      </c>
      <c r="AH2496" t="n">
        <v>3699</v>
      </c>
      <c r="AJ2496" t="n">
        <v>3647</v>
      </c>
      <c r="AK2496" t="n">
        <v>3478</v>
      </c>
      <c r="AL2496" t="n">
        <v>3790</v>
      </c>
      <c r="AM2496" t="n">
        <v>3837</v>
      </c>
      <c r="AO2496" t="n">
        <v>4632</v>
      </c>
      <c r="AP2496" t="n">
        <v>4788</v>
      </c>
      <c r="AQ2496" t="n">
        <v>4324</v>
      </c>
      <c r="AR2496" t="n">
        <v>4188</v>
      </c>
      <c r="AT2496" t="n">
        <v>4098</v>
      </c>
    </row>
    <row r="2497">
      <c r="A2497" t="inlineStr">
        <is>
          <t>Equity</t>
        </is>
      </c>
    </row>
    <row r="2498">
      <c r="A2498" t="inlineStr">
        <is>
          <t>Non-controlling interests</t>
        </is>
      </c>
      <c r="C2498" t="inlineStr">
        <is>
          <t>Million</t>
        </is>
      </c>
      <c r="D2498" t="inlineStr">
        <is>
          <t>QQQQ</t>
        </is>
      </c>
      <c r="F2498" t="n">
        <v>29360</v>
      </c>
      <c r="G2498" t="n">
        <v>30006</v>
      </c>
      <c r="H2498" t="n">
        <v>29401</v>
      </c>
      <c r="I2498" t="n">
        <v>31920</v>
      </c>
      <c r="K2498" t="n">
        <v>35806</v>
      </c>
      <c r="L2498" t="n">
        <v>39172</v>
      </c>
      <c r="M2498" t="n">
        <v>40955</v>
      </c>
      <c r="N2498" t="n">
        <v>43235</v>
      </c>
      <c r="P2498" t="n">
        <v>43965</v>
      </c>
      <c r="Q2498" t="n">
        <v>47767</v>
      </c>
      <c r="R2498" t="n">
        <v>50171</v>
      </c>
      <c r="S2498" t="n">
        <v>51628</v>
      </c>
      <c r="U2498" t="n">
        <v>52667</v>
      </c>
      <c r="V2498" t="n">
        <v>50597</v>
      </c>
      <c r="W2498" t="n">
        <v>61376</v>
      </c>
      <c r="X2498" t="n">
        <v>67335</v>
      </c>
      <c r="Z2498" t="n">
        <v>68021</v>
      </c>
      <c r="AA2498" t="n">
        <v>72324</v>
      </c>
      <c r="AB2498" t="n">
        <v>74029</v>
      </c>
      <c r="AC2498" t="n">
        <v>81833</v>
      </c>
      <c r="AE2498" t="n">
        <v>79637</v>
      </c>
      <c r="AF2498" t="n">
        <v>78996</v>
      </c>
      <c r="AG2498" t="n">
        <v>80156</v>
      </c>
      <c r="AH2498" t="n">
        <v>86804</v>
      </c>
      <c r="AJ2498" t="n">
        <v>88836</v>
      </c>
      <c r="AK2498" t="n">
        <v>88423</v>
      </c>
      <c r="AL2498" t="n">
        <v>80618</v>
      </c>
      <c r="AM2498" t="n">
        <v>88386</v>
      </c>
      <c r="AO2498" t="n">
        <v>88889</v>
      </c>
      <c r="AP2498" t="n">
        <v>88215</v>
      </c>
      <c r="AQ2498" t="n">
        <v>89430</v>
      </c>
      <c r="AR2498" t="n">
        <v>98138</v>
      </c>
      <c r="AT2498" t="n">
        <v>102851</v>
      </c>
    </row>
    <row r="2499">
      <c r="A2499" t="inlineStr">
        <is>
          <t>Preferred equity</t>
        </is>
      </c>
      <c r="C2499" t="inlineStr">
        <is>
          <t>Million</t>
        </is>
      </c>
      <c r="D2499" t="inlineStr">
        <is>
          <t>QQQQ</t>
        </is>
      </c>
      <c r="F2499" t="n">
        <v>3549</v>
      </c>
      <c r="G2499" t="n">
        <v>3549</v>
      </c>
      <c r="H2499" t="n">
        <v>3549</v>
      </c>
      <c r="I2499" t="n">
        <v>3739</v>
      </c>
      <c r="K2499" t="n">
        <v>3739</v>
      </c>
      <c r="L2499" t="n">
        <v>3734</v>
      </c>
      <c r="M2499" t="n">
        <v>3732</v>
      </c>
      <c r="N2499" t="n">
        <v>3954</v>
      </c>
      <c r="P2499" t="n">
        <v>3950</v>
      </c>
      <c r="Q2499" t="n">
        <v>3949</v>
      </c>
      <c r="R2499" t="n">
        <v>4196</v>
      </c>
      <c r="S2499" t="n">
        <v>4192</v>
      </c>
      <c r="U2499" t="n">
        <v>4192</v>
      </c>
      <c r="V2499" t="n">
        <v>4192</v>
      </c>
      <c r="W2499" t="n">
        <v>4192</v>
      </c>
      <c r="X2499" t="n">
        <v>4168</v>
      </c>
      <c r="Z2499" t="n">
        <v>4149</v>
      </c>
      <c r="AA2499" t="n">
        <v>4146</v>
      </c>
      <c r="AB2499" t="n">
        <v>4145</v>
      </c>
      <c r="AC2499" t="n">
        <v>4145</v>
      </c>
      <c r="AE2499" t="n">
        <v>4145</v>
      </c>
      <c r="AF2499" t="n">
        <v>4145</v>
      </c>
      <c r="AG2499" t="n">
        <v>4145</v>
      </c>
      <c r="AH2499" t="n">
        <v>4145</v>
      </c>
      <c r="AJ2499" t="n">
        <v>4145</v>
      </c>
      <c r="AK2499" t="n">
        <v>4145</v>
      </c>
      <c r="AL2499" t="n">
        <v>4145</v>
      </c>
      <c r="AM2499" t="n">
        <v>4145</v>
      </c>
      <c r="AO2499" t="n">
        <v>4145</v>
      </c>
      <c r="AP2499" t="n">
        <v>4145</v>
      </c>
      <c r="AQ2499" t="n">
        <v>4145</v>
      </c>
      <c r="AR2499" t="n">
        <v>4145</v>
      </c>
      <c r="AT2499" t="n">
        <v>4103</v>
      </c>
    </row>
    <row r="2500">
      <c r="A2500" t="inlineStr">
        <is>
          <t>Common equity</t>
        </is>
      </c>
      <c r="C2500" t="inlineStr">
        <is>
          <t>Million</t>
        </is>
      </c>
      <c r="D2500" t="inlineStr">
        <is>
          <t>QQQQ</t>
        </is>
      </c>
      <c r="F2500" t="n">
        <v>19440</v>
      </c>
      <c r="G2500" t="n">
        <v>21467</v>
      </c>
      <c r="H2500" t="n">
        <v>20306</v>
      </c>
      <c r="I2500" t="n">
        <v>21568</v>
      </c>
      <c r="K2500" t="n">
        <v>21882</v>
      </c>
      <c r="L2500" t="n">
        <v>21633</v>
      </c>
      <c r="M2500" t="n">
        <v>22432</v>
      </c>
      <c r="N2500" t="n">
        <v>22499</v>
      </c>
      <c r="P2500" t="n">
        <v>22511</v>
      </c>
      <c r="Q2500" t="n">
        <v>22329</v>
      </c>
      <c r="R2500" t="n">
        <v>22964</v>
      </c>
      <c r="S2500" t="n">
        <v>24052</v>
      </c>
      <c r="U2500" t="n">
        <v>24456</v>
      </c>
      <c r="V2500" t="n">
        <v>24381</v>
      </c>
      <c r="W2500" t="n">
        <v>22691</v>
      </c>
      <c r="X2500" t="n">
        <v>25647</v>
      </c>
      <c r="Z2500" t="n">
        <v>26394</v>
      </c>
      <c r="AA2500" t="n">
        <v>26659</v>
      </c>
      <c r="AB2500" t="n">
        <v>29427</v>
      </c>
      <c r="AC2500" t="n">
        <v>30868</v>
      </c>
      <c r="AE2500" t="n">
        <v>28665</v>
      </c>
      <c r="AF2500" t="n">
        <v>27925</v>
      </c>
      <c r="AG2500" t="n">
        <v>29006</v>
      </c>
      <c r="AH2500" t="n">
        <v>31693</v>
      </c>
      <c r="AJ2500" t="n">
        <v>32953</v>
      </c>
      <c r="AK2500" t="n">
        <v>33369</v>
      </c>
      <c r="AL2500" t="n">
        <v>38808</v>
      </c>
      <c r="AM2500" t="n">
        <v>42210</v>
      </c>
      <c r="AO2500" t="n">
        <v>43399</v>
      </c>
      <c r="AP2500" t="n">
        <v>41652</v>
      </c>
      <c r="AQ2500" t="n">
        <v>40401</v>
      </c>
      <c r="AR2500" t="n">
        <v>39608</v>
      </c>
      <c r="AT2500" t="n">
        <v>39960</v>
      </c>
    </row>
    <row r="2501">
      <c r="A2501" t="inlineStr">
        <is>
          <t>Total</t>
        </is>
      </c>
      <c r="C2501" t="inlineStr">
        <is>
          <t>Million</t>
        </is>
      </c>
      <c r="D2501" t="inlineStr">
        <is>
          <t>QQQQ</t>
        </is>
      </c>
      <c r="F2501" t="n">
        <v>52349</v>
      </c>
      <c r="G2501" t="n">
        <v>55022</v>
      </c>
      <c r="H2501" t="n">
        <v>53256</v>
      </c>
      <c r="I2501" t="n">
        <v>57227</v>
      </c>
      <c r="K2501" t="n">
        <v>61427</v>
      </c>
      <c r="L2501" t="n">
        <v>64539</v>
      </c>
      <c r="M2501" t="n">
        <v>67119</v>
      </c>
      <c r="N2501" t="n">
        <v>69688</v>
      </c>
      <c r="P2501" t="n">
        <v>70426</v>
      </c>
      <c r="Q2501" t="n">
        <v>74045</v>
      </c>
      <c r="R2501" t="n">
        <v>77331</v>
      </c>
      <c r="S2501" t="n">
        <v>79872</v>
      </c>
      <c r="U2501" t="n">
        <v>81315</v>
      </c>
      <c r="V2501" t="n">
        <v>79170</v>
      </c>
      <c r="W2501" t="n">
        <v>88259</v>
      </c>
      <c r="X2501" t="n">
        <v>97150</v>
      </c>
      <c r="Z2501" t="n">
        <v>98564</v>
      </c>
      <c r="AA2501" t="n">
        <v>103129</v>
      </c>
      <c r="AB2501" t="n">
        <v>107601</v>
      </c>
      <c r="AC2501" t="n">
        <v>116846</v>
      </c>
      <c r="AE2501" t="n">
        <v>112447</v>
      </c>
      <c r="AF2501" t="n">
        <v>111066</v>
      </c>
      <c r="AG2501" t="n">
        <v>113307</v>
      </c>
      <c r="AH2501" t="n">
        <v>122642</v>
      </c>
      <c r="AJ2501" t="n">
        <v>125934</v>
      </c>
      <c r="AK2501" t="n">
        <v>125937</v>
      </c>
      <c r="AL2501" t="n">
        <v>123571</v>
      </c>
      <c r="AM2501" t="n">
        <v>134741</v>
      </c>
      <c r="AO2501" t="n">
        <v>136433</v>
      </c>
      <c r="AP2501" t="n">
        <v>134012</v>
      </c>
      <c r="AQ2501" t="n">
        <v>133976</v>
      </c>
      <c r="AR2501" t="n">
        <v>141891</v>
      </c>
      <c r="AT2501" t="n">
        <v>146914</v>
      </c>
    </row>
    <row r="2502">
      <c r="A2502" t="inlineStr">
        <is>
          <t>Total-c</t>
        </is>
      </c>
      <c r="F2502">
        <f>SUM(F2498:F2500)</f>
        <v/>
      </c>
      <c r="G2502">
        <f>SUM(G2498:G2500)</f>
        <v/>
      </c>
      <c r="H2502">
        <f>SUM(H2498:H2500)</f>
        <v/>
      </c>
      <c r="I2502">
        <f>SUM(I2498:I2500)</f>
        <v/>
      </c>
      <c r="K2502">
        <f>SUM(K2498:K2500)</f>
        <v/>
      </c>
      <c r="L2502">
        <f>SUM(L2498:L2500)</f>
        <v/>
      </c>
      <c r="M2502">
        <f>SUM(M2498:M2500)</f>
        <v/>
      </c>
      <c r="N2502">
        <f>SUM(N2498:N2500)</f>
        <v/>
      </c>
      <c r="P2502">
        <f>SUM(P2498:P2500)</f>
        <v/>
      </c>
      <c r="Q2502">
        <f>SUM(Q2498:Q2500)</f>
        <v/>
      </c>
      <c r="R2502">
        <f>SUM(R2498:R2500)</f>
        <v/>
      </c>
      <c r="S2502">
        <f>SUM(S2498:S2500)</f>
        <v/>
      </c>
      <c r="U2502">
        <f>SUM(U2498:U2500)</f>
        <v/>
      </c>
      <c r="V2502">
        <f>SUM(V2498:V2500)</f>
        <v/>
      </c>
      <c r="W2502">
        <f>SUM(W2498:W2500)</f>
        <v/>
      </c>
      <c r="X2502">
        <f>SUM(X2498:X2500)</f>
        <v/>
      </c>
      <c r="Z2502">
        <f>SUM(Z2498:Z2500)</f>
        <v/>
      </c>
      <c r="AA2502">
        <f>SUM(AA2498:AA2500)</f>
        <v/>
      </c>
      <c r="AB2502">
        <f>SUM(AB2498:AB2500)</f>
        <v/>
      </c>
      <c r="AC2502">
        <f>SUM(AC2498:AC2500)</f>
        <v/>
      </c>
      <c r="AE2502">
        <f>SUM(AE2498:AE2500)</f>
        <v/>
      </c>
      <c r="AF2502">
        <f>SUM(AF2498:AF2500)</f>
        <v/>
      </c>
      <c r="AG2502">
        <f>SUM(AG2498:AG2500)</f>
        <v/>
      </c>
      <c r="AH2502">
        <f>SUM(AH2498:AH2500)</f>
        <v/>
      </c>
      <c r="AJ2502">
        <f>SUM(AJ2498:AJ2500)</f>
        <v/>
      </c>
      <c r="AK2502">
        <f>SUM(AK2498:AK2500)</f>
        <v/>
      </c>
      <c r="AL2502">
        <f>SUM(AL2498:AL2500)</f>
        <v/>
      </c>
      <c r="AM2502">
        <f>SUM(AM2498:AM2500)</f>
        <v/>
      </c>
      <c r="AO2502">
        <f>SUM(AO2498:AO2500)</f>
        <v/>
      </c>
      <c r="AP2502">
        <f>SUM(AP2498:AP2500)</f>
        <v/>
      </c>
      <c r="AQ2502">
        <f>SUM(AQ2498:AQ2500)</f>
        <v/>
      </c>
      <c r="AR2502">
        <f>SUM(AR2498:AR2500)</f>
        <v/>
      </c>
      <c r="AT2502">
        <f>SUM(AT2498:AT2500)</f>
        <v/>
      </c>
    </row>
    <row r="2503">
      <c r="A2503" t="inlineStr">
        <is>
          <t>Sum check</t>
        </is>
      </c>
      <c r="F2503">
        <f>F2501-F2502</f>
        <v/>
      </c>
      <c r="G2503">
        <f>G2501-G2502</f>
        <v/>
      </c>
      <c r="H2503">
        <f>H2501-H2502</f>
        <v/>
      </c>
      <c r="I2503">
        <f>I2501-I2502</f>
        <v/>
      </c>
      <c r="K2503">
        <f>K2501-K2502</f>
        <v/>
      </c>
      <c r="L2503">
        <f>L2501-L2502</f>
        <v/>
      </c>
      <c r="M2503">
        <f>M2501-M2502</f>
        <v/>
      </c>
      <c r="N2503">
        <f>N2501-N2502</f>
        <v/>
      </c>
      <c r="P2503">
        <f>P2501-P2502</f>
        <v/>
      </c>
      <c r="Q2503">
        <f>Q2501-Q2502</f>
        <v/>
      </c>
      <c r="R2503">
        <f>R2501-R2502</f>
        <v/>
      </c>
      <c r="S2503">
        <f>S2501-S2502</f>
        <v/>
      </c>
      <c r="U2503">
        <f>U2501-U2502</f>
        <v/>
      </c>
      <c r="V2503">
        <f>V2501-V2502</f>
        <v/>
      </c>
      <c r="W2503">
        <f>W2501-W2502</f>
        <v/>
      </c>
      <c r="X2503">
        <f>X2501-X2502</f>
        <v/>
      </c>
      <c r="Z2503">
        <f>Z2501-Z2502</f>
        <v/>
      </c>
      <c r="AA2503">
        <f>AA2501-AA2502</f>
        <v/>
      </c>
      <c r="AB2503">
        <f>AB2501-AB2502</f>
        <v/>
      </c>
      <c r="AC2503">
        <f>AC2501-AC2502</f>
        <v/>
      </c>
      <c r="AE2503">
        <f>AE2501-AE2502</f>
        <v/>
      </c>
      <c r="AF2503">
        <f>AF2501-AF2502</f>
        <v/>
      </c>
      <c r="AG2503">
        <f>AG2501-AG2502</f>
        <v/>
      </c>
      <c r="AH2503">
        <f>AH2501-AH2502</f>
        <v/>
      </c>
      <c r="AJ2503">
        <f>AJ2501-AJ2502</f>
        <v/>
      </c>
      <c r="AK2503">
        <f>AK2501-AK2502</f>
        <v/>
      </c>
      <c r="AL2503">
        <f>AL2501-AL2502</f>
        <v/>
      </c>
      <c r="AM2503">
        <f>AM2501-AM2502</f>
        <v/>
      </c>
      <c r="AO2503">
        <f>AO2501-AO2502</f>
        <v/>
      </c>
      <c r="AP2503">
        <f>AP2501-AP2502</f>
        <v/>
      </c>
      <c r="AQ2503">
        <f>AQ2501-AQ2502</f>
        <v/>
      </c>
      <c r="AR2503">
        <f>AR2501-AR2502</f>
        <v/>
      </c>
      <c r="AT2503">
        <f>AT2501-AT2502</f>
        <v/>
      </c>
    </row>
    <row r="2505">
      <c r="A2505" t="inlineStr">
        <is>
          <t>Total capitalization</t>
        </is>
      </c>
      <c r="C2505" t="inlineStr">
        <is>
          <t>Million</t>
        </is>
      </c>
      <c r="D2505" t="inlineStr">
        <is>
          <t>QQQQ</t>
        </is>
      </c>
      <c r="F2505" t="n">
        <v>129292</v>
      </c>
      <c r="G2505" t="n">
        <v>130998</v>
      </c>
      <c r="H2505" t="n">
        <v>135414</v>
      </c>
      <c r="I2505" t="n">
        <v>139514</v>
      </c>
      <c r="K2505" t="n">
        <v>152791</v>
      </c>
      <c r="L2505" t="n">
        <v>156543</v>
      </c>
      <c r="M2505" t="n">
        <v>159837</v>
      </c>
      <c r="N2505" t="n">
        <v>159826</v>
      </c>
      <c r="P2505" t="n">
        <v>165996</v>
      </c>
      <c r="Q2505" t="n">
        <v>178183</v>
      </c>
      <c r="R2505" t="n">
        <v>184577</v>
      </c>
      <c r="S2505" t="n">
        <v>192720</v>
      </c>
      <c r="U2505" t="n">
        <v>195935</v>
      </c>
      <c r="V2505" t="n">
        <v>199168</v>
      </c>
      <c r="W2505" t="n">
        <v>233961</v>
      </c>
      <c r="X2505" t="n">
        <v>256281</v>
      </c>
      <c r="Z2505" t="n">
        <v>264225</v>
      </c>
      <c r="AA2505" t="n">
        <v>286336</v>
      </c>
      <c r="AB2505" t="n">
        <v>291408</v>
      </c>
      <c r="AC2505" t="n">
        <v>323969</v>
      </c>
      <c r="AE2505" t="n">
        <v>312583</v>
      </c>
      <c r="AF2505" t="n">
        <v>316435</v>
      </c>
      <c r="AG2505" t="n">
        <v>327083</v>
      </c>
      <c r="AH2505" t="n">
        <v>343696</v>
      </c>
      <c r="AJ2505" t="n">
        <v>345023</v>
      </c>
      <c r="AK2505" t="n">
        <v>349217</v>
      </c>
      <c r="AL2505" t="n">
        <v>365424</v>
      </c>
      <c r="AM2505" t="n">
        <v>391003</v>
      </c>
      <c r="AO2505" t="n">
        <v>401953</v>
      </c>
      <c r="AP2505" t="n">
        <v>411866</v>
      </c>
      <c r="AQ2505" t="n">
        <v>419150</v>
      </c>
      <c r="AR2505" t="n">
        <v>441284</v>
      </c>
      <c r="AT2505" t="n">
        <v>456742</v>
      </c>
    </row>
    <row r="2506">
      <c r="A2506" t="inlineStr">
        <is>
          <t>Total capitalization-c</t>
        </is>
      </c>
      <c r="F2506">
        <f>SUM(F2501,F2489,F2493:F2496)</f>
        <v/>
      </c>
      <c r="G2506">
        <f>SUM(G2501,G2489,G2493:G2496)</f>
        <v/>
      </c>
      <c r="H2506">
        <f>SUM(H2501,H2489,H2493:H2496)</f>
        <v/>
      </c>
      <c r="I2506">
        <f>SUM(I2501,I2489,I2493:I2496)</f>
        <v/>
      </c>
      <c r="K2506">
        <f>SUM(K2501,K2489,K2493:K2496)</f>
        <v/>
      </c>
      <c r="L2506">
        <f>SUM(L2501,L2489,L2493:L2496)</f>
        <v/>
      </c>
      <c r="M2506">
        <f>SUM(M2501,M2489,M2493:M2496)</f>
        <v/>
      </c>
      <c r="N2506">
        <f>SUM(N2501,N2489,N2493:N2496)</f>
        <v/>
      </c>
      <c r="P2506">
        <f>SUM(P2501,P2489,P2493:P2496)</f>
        <v/>
      </c>
      <c r="Q2506">
        <f>SUM(Q2501,Q2489,Q2493:Q2496)</f>
        <v/>
      </c>
      <c r="R2506">
        <f>SUM(R2501,R2489,R2493:R2496)</f>
        <v/>
      </c>
      <c r="S2506">
        <f>SUM(S2501,S2489,S2493:S2496)</f>
        <v/>
      </c>
      <c r="U2506">
        <f>SUM(U2501,U2489,U2493:U2496)</f>
        <v/>
      </c>
      <c r="V2506">
        <f>SUM(V2501,V2489,V2493:V2496)</f>
        <v/>
      </c>
      <c r="W2506">
        <f>SUM(W2501,W2489,W2493:W2496)</f>
        <v/>
      </c>
      <c r="X2506">
        <f>SUM(X2501,X2489,X2493:X2496)</f>
        <v/>
      </c>
      <c r="Z2506">
        <f>SUM(Z2501,Z2489,Z2493:Z2496)</f>
        <v/>
      </c>
      <c r="AA2506">
        <f>SUM(AA2501,AA2489,AA2493:AA2496)</f>
        <v/>
      </c>
      <c r="AB2506">
        <f>SUM(AB2501,AB2489,AB2493:AB2496)</f>
        <v/>
      </c>
      <c r="AC2506">
        <f>SUM(AC2501,AC2489,AC2493:AC2496)</f>
        <v/>
      </c>
      <c r="AE2506">
        <f>SUM(AE2501,AE2489,AE2493:AE2496)</f>
        <v/>
      </c>
      <c r="AF2506">
        <f>SUM(AF2501,AF2489,AF2493:AF2496)</f>
        <v/>
      </c>
      <c r="AG2506">
        <f>SUM(AG2501,AG2489,AG2493:AG2496)</f>
        <v/>
      </c>
      <c r="AH2506">
        <f>SUM(AH2501,AH2489,AH2493:AH2496)</f>
        <v/>
      </c>
      <c r="AJ2506">
        <f>SUM(AJ2501,AJ2489,AJ2493:AJ2496)</f>
        <v/>
      </c>
      <c r="AK2506">
        <f>SUM(AK2501,AK2489,AK2493:AK2496)</f>
        <v/>
      </c>
      <c r="AL2506">
        <f>SUM(AL2501,AL2489,AL2493:AL2496)</f>
        <v/>
      </c>
      <c r="AM2506">
        <f>SUM(AM2501,AM2489,AM2493:AM2496)</f>
        <v/>
      </c>
      <c r="AO2506">
        <f>SUM(AO2501,AO2489,AO2493:AO2496)</f>
        <v/>
      </c>
      <c r="AP2506">
        <f>SUM(AP2501,AP2489,AP2493:AP2496)</f>
        <v/>
      </c>
      <c r="AQ2506">
        <f>SUM(AQ2501,AQ2489,AQ2493:AQ2496)</f>
        <v/>
      </c>
      <c r="AR2506">
        <f>SUM(AR2501,AR2489,AR2493:AR2496)</f>
        <v/>
      </c>
      <c r="AT2506">
        <f>SUM(AT2501,AT2489,AT2493:AT2496)</f>
        <v/>
      </c>
    </row>
    <row r="2507">
      <c r="A2507" t="inlineStr">
        <is>
          <t>Sum check</t>
        </is>
      </c>
      <c r="F2507">
        <f>F2505-F2506</f>
        <v/>
      </c>
      <c r="G2507">
        <f>G2505-G2506</f>
        <v/>
      </c>
      <c r="H2507">
        <f>H2505-H2506</f>
        <v/>
      </c>
      <c r="I2507">
        <f>I2505-I2506</f>
        <v/>
      </c>
      <c r="K2507">
        <f>K2505-K2506</f>
        <v/>
      </c>
      <c r="L2507">
        <f>L2505-L2506</f>
        <v/>
      </c>
      <c r="M2507">
        <f>M2505-M2506</f>
        <v/>
      </c>
      <c r="N2507">
        <f>N2505-N2506</f>
        <v/>
      </c>
      <c r="P2507">
        <f>P2505-P2506</f>
        <v/>
      </c>
      <c r="Q2507">
        <f>Q2505-Q2506</f>
        <v/>
      </c>
      <c r="R2507">
        <f>R2505-R2506</f>
        <v/>
      </c>
      <c r="S2507">
        <f>S2505-S2506</f>
        <v/>
      </c>
      <c r="U2507">
        <f>U2505-U2506</f>
        <v/>
      </c>
      <c r="V2507">
        <f>V2505-V2506</f>
        <v/>
      </c>
      <c r="W2507">
        <f>W2505-W2506</f>
        <v/>
      </c>
      <c r="X2507">
        <f>X2505-X2506</f>
        <v/>
      </c>
      <c r="Z2507">
        <f>Z2505-Z2506</f>
        <v/>
      </c>
      <c r="AA2507">
        <f>AA2505-AA2506</f>
        <v/>
      </c>
      <c r="AB2507">
        <f>AB2505-AB2506</f>
        <v/>
      </c>
      <c r="AC2507">
        <f>AC2505-AC2506</f>
        <v/>
      </c>
      <c r="AE2507">
        <f>AE2505-AE2506</f>
        <v/>
      </c>
      <c r="AF2507">
        <f>AF2505-AF2506</f>
        <v/>
      </c>
      <c r="AG2507">
        <f>AG2505-AG2506</f>
        <v/>
      </c>
      <c r="AH2507">
        <f>AH2505-AH2506</f>
        <v/>
      </c>
      <c r="AJ2507">
        <f>AJ2505-AJ2506</f>
        <v/>
      </c>
      <c r="AK2507">
        <f>AK2505-AK2506</f>
        <v/>
      </c>
      <c r="AL2507">
        <f>AL2505-AL2506</f>
        <v/>
      </c>
      <c r="AM2507">
        <f>AM2505-AM2506</f>
        <v/>
      </c>
      <c r="AO2507">
        <f>AO2505-AO2506</f>
        <v/>
      </c>
      <c r="AP2507">
        <f>AP2505-AP2506</f>
        <v/>
      </c>
      <c r="AQ2507">
        <f>AQ2505-AQ2506</f>
        <v/>
      </c>
      <c r="AR2507">
        <f>AR2505-AR2506</f>
        <v/>
      </c>
      <c r="AT2507">
        <f>AT2505-AT2506</f>
        <v/>
      </c>
    </row>
    <row r="2508">
      <c r="A2508" t="inlineStr">
        <is>
          <t>Link check</t>
        </is>
      </c>
      <c r="F2508">
        <f>F2505-F1354</f>
        <v/>
      </c>
      <c r="G2508">
        <f>G2505-G1354</f>
        <v/>
      </c>
      <c r="H2508">
        <f>H2505-H1354</f>
        <v/>
      </c>
      <c r="I2508">
        <f>I2505-I1354</f>
        <v/>
      </c>
      <c r="K2508">
        <f>K2505-K1354</f>
        <v/>
      </c>
      <c r="L2508">
        <f>L2505-L1354</f>
        <v/>
      </c>
      <c r="M2508">
        <f>M2505-M1354</f>
        <v/>
      </c>
      <c r="N2508">
        <f>N2505-N1354</f>
        <v/>
      </c>
      <c r="P2508">
        <f>P2505-P1354</f>
        <v/>
      </c>
      <c r="Q2508">
        <f>Q2505-Q1354</f>
        <v/>
      </c>
      <c r="R2508">
        <f>R2505-R1354</f>
        <v/>
      </c>
      <c r="S2508">
        <f>S2505-S1354</f>
        <v/>
      </c>
      <c r="U2508">
        <f>U2505-U1354</f>
        <v/>
      </c>
      <c r="V2508">
        <f>V2505-V1354</f>
        <v/>
      </c>
      <c r="W2508">
        <f>W2505-W1354</f>
        <v/>
      </c>
      <c r="X2508">
        <f>X2505-X1354</f>
        <v/>
      </c>
      <c r="Z2508">
        <f>Z2505-Z1354</f>
        <v/>
      </c>
      <c r="AA2508">
        <f>AA2505-AA1354</f>
        <v/>
      </c>
      <c r="AB2508">
        <f>AB2505-AB1354</f>
        <v/>
      </c>
      <c r="AC2508">
        <f>AC2505-AC1354</f>
        <v/>
      </c>
      <c r="AE2508">
        <f>AE2505-AE1354</f>
        <v/>
      </c>
      <c r="AF2508">
        <f>AF2505-AF1354</f>
        <v/>
      </c>
      <c r="AG2508">
        <f>AG2505-AG1354</f>
        <v/>
      </c>
      <c r="AH2508">
        <f>AH2505-AH1354</f>
        <v/>
      </c>
      <c r="AJ2508">
        <f>AJ2505-AJ1354</f>
        <v/>
      </c>
      <c r="AK2508">
        <f>AK2505-AK1354</f>
        <v/>
      </c>
      <c r="AL2508">
        <f>AL2505-AL1354</f>
        <v/>
      </c>
      <c r="AM2508">
        <f>AM2505-AM1354</f>
        <v/>
      </c>
      <c r="AO2508">
        <f>AO2505-AO1354</f>
        <v/>
      </c>
      <c r="AP2508">
        <f>AP2505-AP1354</f>
        <v/>
      </c>
      <c r="AQ2508">
        <f>AQ2505-AQ1354</f>
        <v/>
      </c>
      <c r="AR2508">
        <f>AR2505-AR1354</f>
        <v/>
      </c>
      <c r="AT2508">
        <f>AT2505-AT1354</f>
        <v/>
      </c>
    </row>
    <row r="2510">
      <c r="A2510" t="inlineStr">
        <is>
          <t>Debt to capitalization</t>
        </is>
      </c>
      <c r="C2510" t="inlineStr">
        <is>
          <t>Percent</t>
        </is>
      </c>
      <c r="D2510" t="inlineStr">
        <is>
          <t>QQQQ</t>
        </is>
      </c>
      <c r="X2510" t="n">
        <v>46</v>
      </c>
      <c r="Z2510" t="n">
        <v>45</v>
      </c>
      <c r="AA2510" t="n">
        <v>46</v>
      </c>
      <c r="AB2510" t="n">
        <v>45</v>
      </c>
      <c r="AC2510" t="n">
        <v>44</v>
      </c>
      <c r="AE2510" t="n">
        <v>45</v>
      </c>
      <c r="AF2510" t="n">
        <v>46</v>
      </c>
      <c r="AG2510" t="n">
        <v>45</v>
      </c>
      <c r="AH2510" t="n">
        <v>43</v>
      </c>
      <c r="AJ2510" t="n">
        <v>43</v>
      </c>
      <c r="AK2510" t="n">
        <v>44</v>
      </c>
      <c r="AL2510" t="n">
        <v>46</v>
      </c>
      <c r="AM2510" t="n">
        <v>45</v>
      </c>
      <c r="AO2510" t="n">
        <v>46</v>
      </c>
      <c r="AP2510" t="n">
        <v>48</v>
      </c>
      <c r="AQ2510" t="n">
        <v>49</v>
      </c>
      <c r="AR2510" t="n">
        <v>49</v>
      </c>
      <c r="AT2510" t="n">
        <v>49</v>
      </c>
    </row>
    <row r="2512">
      <c r="A2512" t="inlineStr">
        <is>
          <t>Our share of capitalization</t>
        </is>
      </c>
    </row>
    <row r="2513">
      <c r="A2513" t="inlineStr">
        <is>
          <t>Our share</t>
        </is>
      </c>
    </row>
    <row r="2514">
      <c r="A2514" t="inlineStr">
        <is>
          <t>Corporate borrowings</t>
        </is>
      </c>
      <c r="C2514" t="inlineStr">
        <is>
          <t>Million</t>
        </is>
      </c>
      <c r="D2514" t="inlineStr">
        <is>
          <t>QQQQ</t>
        </is>
      </c>
      <c r="F2514" t="n">
        <v>4668</v>
      </c>
      <c r="G2514" t="n">
        <v>3826</v>
      </c>
      <c r="H2514" t="n">
        <v>4426</v>
      </c>
      <c r="I2514" t="n">
        <v>3936</v>
      </c>
      <c r="K2514" t="n">
        <v>4329</v>
      </c>
      <c r="L2514" t="n">
        <v>4469</v>
      </c>
      <c r="M2514" t="n">
        <v>4674</v>
      </c>
      <c r="N2514" t="n">
        <v>4500</v>
      </c>
      <c r="P2514" t="n">
        <v>5272</v>
      </c>
      <c r="Q2514" t="n">
        <v>4924</v>
      </c>
      <c r="R2514" t="n">
        <v>5705</v>
      </c>
      <c r="S2514" t="n">
        <v>5659</v>
      </c>
      <c r="U2514" t="n">
        <v>6476</v>
      </c>
      <c r="V2514" t="n">
        <v>6424</v>
      </c>
      <c r="W2514" t="n">
        <v>6661</v>
      </c>
      <c r="X2514" t="n">
        <v>6409</v>
      </c>
      <c r="Z2514" t="n">
        <v>7459</v>
      </c>
      <c r="AA2514" t="n">
        <v>7060</v>
      </c>
      <c r="AB2514" t="n">
        <v>7035</v>
      </c>
      <c r="AC2514" t="n">
        <v>7083</v>
      </c>
      <c r="AE2514" t="n">
        <v>7235</v>
      </c>
      <c r="AF2514" t="n">
        <v>8051</v>
      </c>
    </row>
    <row r="2515">
      <c r="A2515" t="inlineStr">
        <is>
          <t>Non-recourse borrowings</t>
        </is>
      </c>
    </row>
    <row r="2516">
      <c r="A2516" t="inlineStr">
        <is>
          <t>Property-specific borrowings</t>
        </is>
      </c>
      <c r="C2516" t="inlineStr">
        <is>
          <t>Million</t>
        </is>
      </c>
      <c r="D2516" t="inlineStr">
        <is>
          <t>QQQQ</t>
        </is>
      </c>
      <c r="F2516" t="n">
        <v>24245</v>
      </c>
      <c r="G2516" t="n">
        <v>23002</v>
      </c>
      <c r="H2516" t="n">
        <v>26471</v>
      </c>
      <c r="I2516" t="n">
        <v>26730</v>
      </c>
      <c r="K2516" t="n">
        <v>27227</v>
      </c>
      <c r="L2516" t="n">
        <v>26702</v>
      </c>
      <c r="M2516" t="n">
        <v>27659</v>
      </c>
      <c r="N2516" t="n">
        <v>26421</v>
      </c>
      <c r="P2516" t="n">
        <v>27408</v>
      </c>
      <c r="Q2516" t="n">
        <v>27944</v>
      </c>
      <c r="R2516" t="n">
        <v>28942</v>
      </c>
      <c r="S2516" t="n">
        <v>30210</v>
      </c>
      <c r="U2516" t="n">
        <v>30578</v>
      </c>
      <c r="V2516" t="n">
        <v>31171</v>
      </c>
      <c r="W2516" t="n">
        <v>34758</v>
      </c>
      <c r="X2516" t="n">
        <v>35943</v>
      </c>
      <c r="Z2516" t="n">
        <v>38409</v>
      </c>
      <c r="AA2516" t="n">
        <v>41682</v>
      </c>
      <c r="AB2516" t="n">
        <v>41743</v>
      </c>
      <c r="AC2516" t="n">
        <v>44436</v>
      </c>
      <c r="AE2516" t="n">
        <v>46580</v>
      </c>
      <c r="AF2516" t="n">
        <v>46777</v>
      </c>
    </row>
    <row r="2517">
      <c r="A2517" t="inlineStr">
        <is>
          <t>Subsidiary borrowings</t>
        </is>
      </c>
      <c r="C2517" t="inlineStr">
        <is>
          <t>Million</t>
        </is>
      </c>
      <c r="D2517" t="inlineStr">
        <is>
          <t>QQQQ</t>
        </is>
      </c>
      <c r="F2517" t="n">
        <v>6149</v>
      </c>
      <c r="G2517" t="n">
        <v>6781</v>
      </c>
      <c r="H2517" t="n">
        <v>5470</v>
      </c>
      <c r="I2517" t="n">
        <v>5303</v>
      </c>
      <c r="K2517" t="n">
        <v>5801</v>
      </c>
      <c r="L2517" t="n">
        <v>6318</v>
      </c>
      <c r="M2517" t="n">
        <v>6217</v>
      </c>
      <c r="N2517" t="n">
        <v>5231</v>
      </c>
      <c r="P2517" t="n">
        <v>5173</v>
      </c>
      <c r="Q2517" t="n">
        <v>6174</v>
      </c>
      <c r="R2517" t="n">
        <v>6197</v>
      </c>
      <c r="S2517" t="n">
        <v>5711</v>
      </c>
      <c r="U2517" t="n">
        <v>5467</v>
      </c>
      <c r="V2517" t="n">
        <v>5599</v>
      </c>
      <c r="W2517" t="n">
        <v>5459</v>
      </c>
      <c r="X2517" t="n">
        <v>5174</v>
      </c>
      <c r="Z2517" t="n">
        <v>4228</v>
      </c>
      <c r="AA2517" t="n">
        <v>3849</v>
      </c>
      <c r="AB2517" t="n">
        <v>5734</v>
      </c>
      <c r="AC2517" t="n">
        <v>5382</v>
      </c>
      <c r="AE2517" t="n">
        <v>5869</v>
      </c>
      <c r="AF2517" t="n">
        <v>6224</v>
      </c>
    </row>
    <row r="2518">
      <c r="A2518" t="inlineStr">
        <is>
          <t>Total</t>
        </is>
      </c>
      <c r="C2518" t="inlineStr">
        <is>
          <t>Million</t>
        </is>
      </c>
      <c r="D2518" t="inlineStr">
        <is>
          <t>QQQQ</t>
        </is>
      </c>
      <c r="F2518" t="n">
        <v>35062</v>
      </c>
      <c r="G2518" t="n">
        <v>33609</v>
      </c>
      <c r="H2518" t="n">
        <v>36367</v>
      </c>
      <c r="I2518" t="n">
        <v>35969</v>
      </c>
      <c r="K2518" t="n">
        <v>37351</v>
      </c>
      <c r="L2518" t="n">
        <v>37489</v>
      </c>
      <c r="M2518" t="n">
        <v>38550</v>
      </c>
      <c r="N2518" t="n">
        <v>36152</v>
      </c>
      <c r="P2518" t="n">
        <v>37853</v>
      </c>
      <c r="Q2518" t="n">
        <v>39042</v>
      </c>
      <c r="R2518" t="n">
        <v>40844</v>
      </c>
      <c r="S2518" t="n">
        <v>41580</v>
      </c>
      <c r="U2518" t="n">
        <v>42521</v>
      </c>
      <c r="V2518" t="n">
        <v>43194</v>
      </c>
      <c r="W2518" t="n">
        <v>46878</v>
      </c>
      <c r="X2518" t="n">
        <v>47526</v>
      </c>
      <c r="Z2518" t="n">
        <v>50096</v>
      </c>
      <c r="AA2518" t="n">
        <v>52591</v>
      </c>
      <c r="AB2518" t="n">
        <v>54512</v>
      </c>
      <c r="AC2518" t="n">
        <v>56901</v>
      </c>
      <c r="AE2518" t="n">
        <v>59684</v>
      </c>
      <c r="AF2518" t="n">
        <v>61052</v>
      </c>
    </row>
    <row r="2519">
      <c r="A2519" t="inlineStr">
        <is>
          <t>Total-c</t>
        </is>
      </c>
      <c r="F2519">
        <f>SUM(F2516:F2517,F2514)</f>
        <v/>
      </c>
      <c r="G2519">
        <f>SUM(G2516:G2517,G2514)</f>
        <v/>
      </c>
      <c r="H2519">
        <f>SUM(H2516:H2517,H2514)</f>
        <v/>
      </c>
      <c r="I2519">
        <f>SUM(I2516:I2517,I2514)</f>
        <v/>
      </c>
      <c r="K2519">
        <f>SUM(K2516:K2517,K2514)</f>
        <v/>
      </c>
      <c r="L2519">
        <f>SUM(L2516:L2517,L2514)</f>
        <v/>
      </c>
      <c r="M2519">
        <f>SUM(M2516:M2517,M2514)</f>
        <v/>
      </c>
      <c r="N2519">
        <f>SUM(N2516:N2517,N2514)</f>
        <v/>
      </c>
      <c r="P2519">
        <f>SUM(P2516:P2517,P2514)</f>
        <v/>
      </c>
      <c r="Q2519">
        <f>SUM(Q2516:Q2517,Q2514)</f>
        <v/>
      </c>
      <c r="R2519">
        <f>SUM(R2516:R2517,R2514)</f>
        <v/>
      </c>
      <c r="S2519">
        <f>SUM(S2516:S2517,S2514)</f>
        <v/>
      </c>
      <c r="U2519">
        <f>SUM(U2516:U2517,U2514)</f>
        <v/>
      </c>
      <c r="V2519">
        <f>SUM(V2516:V2517,V2514)</f>
        <v/>
      </c>
      <c r="W2519">
        <f>SUM(W2516:W2517,W2514)</f>
        <v/>
      </c>
      <c r="X2519">
        <f>SUM(X2516:X2517,X2514)</f>
        <v/>
      </c>
      <c r="Z2519">
        <f>SUM(Z2516:Z2517,Z2514)</f>
        <v/>
      </c>
      <c r="AA2519">
        <f>SUM(AA2516:AA2517,AA2514)</f>
        <v/>
      </c>
      <c r="AB2519">
        <f>SUM(AB2516:AB2517,AB2514)</f>
        <v/>
      </c>
      <c r="AC2519">
        <f>SUM(AC2516:AC2517,AC2514)</f>
        <v/>
      </c>
      <c r="AE2519">
        <f>SUM(AE2516:AE2517,AE2514)</f>
        <v/>
      </c>
      <c r="AF2519">
        <f>SUM(AF2516:AF2517,AF2514)</f>
        <v/>
      </c>
    </row>
    <row r="2520">
      <c r="A2520" t="inlineStr">
        <is>
          <t>Sum check</t>
        </is>
      </c>
      <c r="F2520">
        <f>F2518-F2519</f>
        <v/>
      </c>
      <c r="G2520">
        <f>G2518-G2519</f>
        <v/>
      </c>
      <c r="H2520">
        <f>H2518-H2519</f>
        <v/>
      </c>
      <c r="I2520">
        <f>I2518-I2519</f>
        <v/>
      </c>
      <c r="K2520">
        <f>K2518-K2519</f>
        <v/>
      </c>
      <c r="L2520">
        <f>L2518-L2519</f>
        <v/>
      </c>
      <c r="M2520">
        <f>M2518-M2519</f>
        <v/>
      </c>
      <c r="N2520">
        <f>N2518-N2519</f>
        <v/>
      </c>
      <c r="P2520">
        <f>P2518-P2519</f>
        <v/>
      </c>
      <c r="Q2520">
        <f>Q2518-Q2519</f>
        <v/>
      </c>
      <c r="R2520">
        <f>R2518-R2519</f>
        <v/>
      </c>
      <c r="S2520">
        <f>S2518-S2519</f>
        <v/>
      </c>
      <c r="U2520">
        <f>U2518-U2519</f>
        <v/>
      </c>
      <c r="V2520">
        <f>V2518-V2519</f>
        <v/>
      </c>
      <c r="W2520">
        <f>W2518-W2519</f>
        <v/>
      </c>
      <c r="X2520">
        <f>X2518-X2519</f>
        <v/>
      </c>
      <c r="Z2520">
        <f>Z2518-Z2519</f>
        <v/>
      </c>
      <c r="AA2520">
        <f>AA2518-AA2519</f>
        <v/>
      </c>
      <c r="AB2520">
        <f>AB2518-AB2519</f>
        <v/>
      </c>
      <c r="AC2520">
        <f>AC2518-AC2519</f>
        <v/>
      </c>
      <c r="AE2520">
        <f>AE2518-AE2519</f>
        <v/>
      </c>
      <c r="AF2520">
        <f>AF2518-AF2519</f>
        <v/>
      </c>
    </row>
    <row r="2522">
      <c r="A2522" t="inlineStr">
        <is>
          <t>Accounts payable and other</t>
        </is>
      </c>
      <c r="C2522" t="inlineStr">
        <is>
          <t>Million</t>
        </is>
      </c>
      <c r="D2522" t="inlineStr">
        <is>
          <t>QQQQ</t>
        </is>
      </c>
      <c r="F2522" t="n">
        <v>8566</v>
      </c>
      <c r="G2522" t="n">
        <v>8620</v>
      </c>
      <c r="H2522" t="n">
        <v>8633</v>
      </c>
      <c r="I2522" t="n">
        <v>7537</v>
      </c>
      <c r="K2522" t="n">
        <v>9101</v>
      </c>
      <c r="L2522" t="n">
        <v>8903</v>
      </c>
      <c r="M2522" t="n">
        <v>8777</v>
      </c>
      <c r="N2522" t="n">
        <v>7726</v>
      </c>
      <c r="P2522" t="n">
        <v>7728</v>
      </c>
      <c r="Q2522" t="n">
        <v>8552</v>
      </c>
      <c r="R2522" t="n">
        <v>9001</v>
      </c>
      <c r="S2522" t="n">
        <v>10880</v>
      </c>
      <c r="U2522" t="n">
        <v>9802</v>
      </c>
      <c r="V2522" t="n">
        <v>9620</v>
      </c>
      <c r="W2522" t="n">
        <v>10452</v>
      </c>
      <c r="X2522" t="n">
        <v>10297</v>
      </c>
      <c r="Z2522" t="n">
        <v>11890</v>
      </c>
      <c r="AA2522" t="n">
        <v>11998</v>
      </c>
      <c r="AB2522" t="n">
        <v>13197</v>
      </c>
      <c r="AC2522" t="n">
        <v>13617</v>
      </c>
      <c r="AE2522" t="n">
        <v>11187</v>
      </c>
      <c r="AF2522" t="n">
        <v>12251</v>
      </c>
    </row>
    <row r="2523">
      <c r="A2523" t="inlineStr">
        <is>
          <t>Deferred income tax liabilities</t>
        </is>
      </c>
      <c r="C2523" t="inlineStr">
        <is>
          <t>Million</t>
        </is>
      </c>
      <c r="D2523" t="inlineStr">
        <is>
          <t>QQQQ</t>
        </is>
      </c>
      <c r="F2523" t="n">
        <v>4850</v>
      </c>
      <c r="G2523" t="n">
        <v>4429</v>
      </c>
      <c r="H2523" t="n">
        <v>4541</v>
      </c>
      <c r="I2523" t="n">
        <v>4904</v>
      </c>
      <c r="K2523" t="n">
        <v>5182</v>
      </c>
      <c r="L2523" t="n">
        <v>5428</v>
      </c>
      <c r="M2523" t="n">
        <v>4729</v>
      </c>
      <c r="N2523" t="n">
        <v>4572</v>
      </c>
      <c r="P2523" t="n">
        <v>4210</v>
      </c>
      <c r="Q2523" t="n">
        <v>5291</v>
      </c>
      <c r="R2523" t="n">
        <v>6009</v>
      </c>
      <c r="S2523" t="n">
        <v>5204</v>
      </c>
      <c r="U2523" t="n">
        <v>4589</v>
      </c>
      <c r="V2523" t="n">
        <v>4606</v>
      </c>
      <c r="W2523" t="n">
        <v>4357</v>
      </c>
      <c r="X2523" t="n">
        <v>4425</v>
      </c>
      <c r="Z2523" t="n">
        <v>4261</v>
      </c>
      <c r="AA2523" t="n">
        <v>4736</v>
      </c>
      <c r="AB2523" t="n">
        <v>6131</v>
      </c>
      <c r="AC2523" t="n">
        <v>4541</v>
      </c>
      <c r="AE2523" t="n">
        <v>3436</v>
      </c>
      <c r="AF2523" t="n">
        <v>3987</v>
      </c>
    </row>
    <row r="2524">
      <c r="A2524" t="inlineStr">
        <is>
          <t>Subsidiary equity obligations</t>
        </is>
      </c>
      <c r="C2524" t="inlineStr">
        <is>
          <t>Million</t>
        </is>
      </c>
      <c r="D2524" t="inlineStr">
        <is>
          <t>QQQQ</t>
        </is>
      </c>
      <c r="F2524" t="n">
        <v>2045</v>
      </c>
      <c r="G2524" t="n">
        <v>1917</v>
      </c>
      <c r="H2524" t="n">
        <v>1902</v>
      </c>
      <c r="I2524" t="n">
        <v>1895</v>
      </c>
      <c r="K2524" t="n">
        <v>1909</v>
      </c>
      <c r="L2524" t="n">
        <v>1828</v>
      </c>
      <c r="M2524" t="n">
        <v>1824</v>
      </c>
      <c r="N2524" t="n">
        <v>1828</v>
      </c>
      <c r="P2524" t="n">
        <v>1716</v>
      </c>
      <c r="Q2524" t="n">
        <v>1636</v>
      </c>
      <c r="R2524" t="n">
        <v>1643</v>
      </c>
      <c r="S2524" t="n">
        <v>1648</v>
      </c>
      <c r="U2524" t="n">
        <v>1654</v>
      </c>
      <c r="V2524" t="n">
        <v>1659</v>
      </c>
      <c r="W2524" t="n">
        <v>1653</v>
      </c>
      <c r="X2524" t="n">
        <v>1658</v>
      </c>
      <c r="Z2524" t="n">
        <v>1882</v>
      </c>
      <c r="AA2524" t="n">
        <v>1807</v>
      </c>
      <c r="AB2524" t="n">
        <v>1822</v>
      </c>
      <c r="AC2524" t="n">
        <v>1896</v>
      </c>
      <c r="AE2524" t="n">
        <v>1922</v>
      </c>
      <c r="AF2524" t="n">
        <v>1976</v>
      </c>
    </row>
    <row r="2525">
      <c r="A2525" t="inlineStr">
        <is>
          <t>Liabilities associated with assets classified as held for sale</t>
        </is>
      </c>
      <c r="C2525" t="inlineStr">
        <is>
          <t>Million</t>
        </is>
      </c>
      <c r="D2525" t="inlineStr">
        <is>
          <t>QQQQ</t>
        </is>
      </c>
      <c r="S2525" t="n">
        <v>703</v>
      </c>
      <c r="U2525" t="n">
        <v>249</v>
      </c>
      <c r="V2525" t="n">
        <v>249</v>
      </c>
      <c r="W2525" t="n">
        <v>210</v>
      </c>
      <c r="X2525" t="n">
        <v>262</v>
      </c>
      <c r="Z2525" t="n">
        <v>229</v>
      </c>
      <c r="AA2525" t="n">
        <v>355</v>
      </c>
      <c r="AB2525" t="n">
        <v>366</v>
      </c>
      <c r="AC2525" t="n">
        <v>212</v>
      </c>
      <c r="AE2525" t="n">
        <v>46</v>
      </c>
      <c r="AF2525" t="n">
        <v>28</v>
      </c>
    </row>
    <row r="2526">
      <c r="A2526" t="inlineStr">
        <is>
          <t>Equity</t>
        </is>
      </c>
    </row>
    <row r="2527">
      <c r="A2527" t="inlineStr">
        <is>
          <t>Preferred equity</t>
        </is>
      </c>
      <c r="C2527" t="inlineStr">
        <is>
          <t>Million</t>
        </is>
      </c>
      <c r="D2527" t="inlineStr">
        <is>
          <t>QQQQ</t>
        </is>
      </c>
      <c r="F2527" t="n">
        <v>3549</v>
      </c>
      <c r="G2527" t="n">
        <v>3549</v>
      </c>
      <c r="H2527" t="n">
        <v>3549</v>
      </c>
      <c r="I2527" t="n">
        <v>3739</v>
      </c>
      <c r="K2527" t="n">
        <v>3739</v>
      </c>
      <c r="L2527" t="n">
        <v>3734</v>
      </c>
      <c r="M2527" t="n">
        <v>3732</v>
      </c>
      <c r="N2527" t="n">
        <v>3954</v>
      </c>
      <c r="P2527" t="n">
        <v>3950</v>
      </c>
      <c r="Q2527" t="n">
        <v>3949</v>
      </c>
      <c r="R2527" t="n">
        <v>4196</v>
      </c>
      <c r="S2527" t="n">
        <v>4192</v>
      </c>
      <c r="U2527" t="n">
        <v>4192</v>
      </c>
      <c r="V2527" t="n">
        <v>4192</v>
      </c>
      <c r="W2527" t="n">
        <v>4192</v>
      </c>
      <c r="X2527" t="n">
        <v>4168</v>
      </c>
      <c r="Z2527" t="n">
        <v>4149</v>
      </c>
      <c r="AA2527" t="n">
        <v>4146</v>
      </c>
      <c r="AB2527" t="n">
        <v>4145</v>
      </c>
      <c r="AC2527" t="n">
        <v>4145</v>
      </c>
      <c r="AE2527" t="n">
        <v>4145</v>
      </c>
      <c r="AF2527" t="n">
        <v>4145</v>
      </c>
    </row>
    <row r="2528">
      <c r="A2528" t="inlineStr">
        <is>
          <t>Common equity</t>
        </is>
      </c>
      <c r="C2528" t="inlineStr">
        <is>
          <t>Million</t>
        </is>
      </c>
      <c r="D2528" t="inlineStr">
        <is>
          <t>QQQQ</t>
        </is>
      </c>
      <c r="F2528" t="n">
        <v>19440</v>
      </c>
      <c r="G2528" t="n">
        <v>21467</v>
      </c>
      <c r="H2528" t="n">
        <v>20306</v>
      </c>
      <c r="I2528" t="n">
        <v>21568</v>
      </c>
      <c r="K2528" t="n">
        <v>21882</v>
      </c>
      <c r="L2528" t="n">
        <v>21633</v>
      </c>
      <c r="M2528" t="n">
        <v>22432</v>
      </c>
      <c r="N2528" t="n">
        <v>22499</v>
      </c>
      <c r="P2528" t="n">
        <v>22511</v>
      </c>
      <c r="Q2528" t="n">
        <v>22329</v>
      </c>
      <c r="R2528" t="n">
        <v>22964</v>
      </c>
      <c r="S2528" t="n">
        <v>24052</v>
      </c>
      <c r="U2528" t="n">
        <v>24456</v>
      </c>
      <c r="V2528" t="n">
        <v>24381</v>
      </c>
      <c r="W2528" t="n">
        <v>22691</v>
      </c>
      <c r="X2528" t="n">
        <v>25647</v>
      </c>
      <c r="Z2528" t="n">
        <v>26394</v>
      </c>
      <c r="AA2528" t="n">
        <v>26659</v>
      </c>
      <c r="AB2528" t="n">
        <v>29427</v>
      </c>
      <c r="AC2528" t="n">
        <v>30868</v>
      </c>
      <c r="AE2528" t="n">
        <v>28665</v>
      </c>
      <c r="AF2528" t="n">
        <v>27925</v>
      </c>
    </row>
    <row r="2529">
      <c r="A2529" t="inlineStr">
        <is>
          <t>Total</t>
        </is>
      </c>
      <c r="C2529" t="inlineStr">
        <is>
          <t>Million</t>
        </is>
      </c>
      <c r="D2529" t="inlineStr">
        <is>
          <t>QQQQ</t>
        </is>
      </c>
      <c r="F2529" t="n">
        <v>22989</v>
      </c>
      <c r="G2529" t="n">
        <v>25016</v>
      </c>
      <c r="H2529" t="n">
        <v>23855</v>
      </c>
      <c r="I2529" t="n">
        <v>25307</v>
      </c>
      <c r="K2529" t="n">
        <v>25621</v>
      </c>
      <c r="L2529" t="n">
        <v>25367</v>
      </c>
      <c r="M2529" t="n">
        <v>26164</v>
      </c>
      <c r="N2529" t="n">
        <v>26453</v>
      </c>
      <c r="P2529" t="n">
        <v>26461</v>
      </c>
      <c r="Q2529" t="n">
        <v>26278</v>
      </c>
      <c r="R2529" t="n">
        <v>27160</v>
      </c>
      <c r="S2529" t="n">
        <v>28244</v>
      </c>
      <c r="U2529" t="n">
        <v>28648</v>
      </c>
      <c r="V2529" t="n">
        <v>28573</v>
      </c>
      <c r="W2529" t="n">
        <v>26883</v>
      </c>
      <c r="X2529" t="n">
        <v>29815</v>
      </c>
      <c r="Z2529" t="n">
        <v>30543</v>
      </c>
      <c r="AA2529" t="n">
        <v>30805</v>
      </c>
      <c r="AB2529" t="n">
        <v>33572</v>
      </c>
      <c r="AC2529" t="n">
        <v>35013</v>
      </c>
      <c r="AE2529" t="n">
        <v>32810</v>
      </c>
      <c r="AF2529" t="n">
        <v>32070</v>
      </c>
    </row>
    <row r="2530">
      <c r="A2530" t="inlineStr">
        <is>
          <t>Total-c</t>
        </is>
      </c>
      <c r="F2530">
        <f>SUM(F2527:F2528)</f>
        <v/>
      </c>
      <c r="G2530">
        <f>SUM(G2527:G2528)</f>
        <v/>
      </c>
      <c r="H2530">
        <f>SUM(H2527:H2528)</f>
        <v/>
      </c>
      <c r="I2530">
        <f>SUM(I2527:I2528)</f>
        <v/>
      </c>
      <c r="K2530">
        <f>SUM(K2527:K2528)</f>
        <v/>
      </c>
      <c r="L2530">
        <f>SUM(L2527:L2528)</f>
        <v/>
      </c>
      <c r="M2530">
        <f>SUM(M2527:M2528)</f>
        <v/>
      </c>
      <c r="N2530">
        <f>SUM(N2527:N2528)</f>
        <v/>
      </c>
      <c r="P2530">
        <f>SUM(P2527:P2528)</f>
        <v/>
      </c>
      <c r="Q2530">
        <f>SUM(Q2527:Q2528)</f>
        <v/>
      </c>
      <c r="R2530">
        <f>SUM(R2527:R2528)</f>
        <v/>
      </c>
      <c r="S2530">
        <f>SUM(S2527:S2528)</f>
        <v/>
      </c>
      <c r="U2530">
        <f>SUM(U2527:U2528)</f>
        <v/>
      </c>
      <c r="V2530">
        <f>SUM(V2527:V2528)</f>
        <v/>
      </c>
      <c r="W2530">
        <f>SUM(W2527:W2528)</f>
        <v/>
      </c>
      <c r="X2530">
        <f>SUM(X2527:X2528)</f>
        <v/>
      </c>
      <c r="Z2530">
        <f>SUM(Z2527:Z2528)</f>
        <v/>
      </c>
      <c r="AA2530">
        <f>SUM(AA2527:AA2528)</f>
        <v/>
      </c>
      <c r="AB2530">
        <f>SUM(AB2527:AB2528)</f>
        <v/>
      </c>
      <c r="AC2530">
        <f>SUM(AC2527:AC2528)</f>
        <v/>
      </c>
      <c r="AE2530">
        <f>SUM(AE2527:AE2528)</f>
        <v/>
      </c>
      <c r="AF2530">
        <f>SUM(AF2527:AF2528)</f>
        <v/>
      </c>
    </row>
    <row r="2531">
      <c r="A2531" t="inlineStr">
        <is>
          <t>Sum check</t>
        </is>
      </c>
      <c r="F2531">
        <f>F2529-F2530</f>
        <v/>
      </c>
      <c r="G2531">
        <f>G2529-G2530</f>
        <v/>
      </c>
      <c r="H2531">
        <f>H2529-H2530</f>
        <v/>
      </c>
      <c r="I2531">
        <f>I2529-I2530</f>
        <v/>
      </c>
      <c r="K2531">
        <f>K2529-K2530</f>
        <v/>
      </c>
      <c r="L2531">
        <f>L2529-L2530</f>
        <v/>
      </c>
      <c r="M2531">
        <f>M2529-M2530</f>
        <v/>
      </c>
      <c r="N2531">
        <f>N2529-N2530</f>
        <v/>
      </c>
      <c r="P2531">
        <f>P2529-P2530</f>
        <v/>
      </c>
      <c r="Q2531">
        <f>Q2529-Q2530</f>
        <v/>
      </c>
      <c r="R2531">
        <f>R2529-R2530</f>
        <v/>
      </c>
      <c r="S2531">
        <f>S2529-S2530</f>
        <v/>
      </c>
      <c r="U2531">
        <f>U2529-U2530</f>
        <v/>
      </c>
      <c r="V2531">
        <f>V2529-V2530</f>
        <v/>
      </c>
      <c r="W2531">
        <f>W2529-W2530</f>
        <v/>
      </c>
      <c r="X2531">
        <f>X2529-X2530</f>
        <v/>
      </c>
      <c r="Z2531">
        <f>Z2529-Z2530</f>
        <v/>
      </c>
      <c r="AA2531">
        <f>AA2529-AA2530</f>
        <v/>
      </c>
      <c r="AB2531">
        <f>AB2529-AB2530</f>
        <v/>
      </c>
      <c r="AC2531">
        <f>AC2529-AC2530</f>
        <v/>
      </c>
      <c r="AE2531">
        <f>AE2529-AE2530</f>
        <v/>
      </c>
      <c r="AF2531">
        <f>AF2529-AF2530</f>
        <v/>
      </c>
    </row>
    <row r="2532">
      <c r="A2532" t="inlineStr">
        <is>
          <t>Link check</t>
        </is>
      </c>
      <c r="F2532">
        <f>F2529-F2474</f>
        <v/>
      </c>
      <c r="G2532">
        <f>G2529-G2474</f>
        <v/>
      </c>
      <c r="H2532">
        <f>H2529-H2474</f>
        <v/>
      </c>
      <c r="I2532">
        <f>I2529-I2474</f>
        <v/>
      </c>
      <c r="K2532">
        <f>K2529-K2474</f>
        <v/>
      </c>
      <c r="L2532">
        <f>L2529-L2474</f>
        <v/>
      </c>
      <c r="M2532">
        <f>M2529-M2474</f>
        <v/>
      </c>
      <c r="N2532">
        <f>N2529-N2474</f>
        <v/>
      </c>
      <c r="P2532">
        <f>P2529-P2474</f>
        <v/>
      </c>
      <c r="Q2532">
        <f>Q2529-Q2474</f>
        <v/>
      </c>
      <c r="R2532">
        <f>R2529-R2474</f>
        <v/>
      </c>
      <c r="S2532">
        <f>S2529-S2474</f>
        <v/>
      </c>
      <c r="U2532">
        <f>U2529-U2474</f>
        <v/>
      </c>
      <c r="V2532">
        <f>V2529-V2474</f>
        <v/>
      </c>
      <c r="W2532">
        <f>W2529-W2474</f>
        <v/>
      </c>
      <c r="X2532">
        <f>X2529-X2474</f>
        <v/>
      </c>
      <c r="Z2532">
        <f>Z2529-Z2474</f>
        <v/>
      </c>
      <c r="AA2532">
        <f>AA2529-AA2474</f>
        <v/>
      </c>
      <c r="AB2532">
        <f>AB2529-AB2474</f>
        <v/>
      </c>
      <c r="AC2532">
        <f>AC2529-AC2474</f>
        <v/>
      </c>
      <c r="AE2532">
        <f>AE2529-AE2474</f>
        <v/>
      </c>
      <c r="AF2532">
        <f>AF2529-AF2474</f>
        <v/>
      </c>
    </row>
    <row r="2534">
      <c r="A2534" t="inlineStr">
        <is>
          <t>Total capitalization</t>
        </is>
      </c>
      <c r="C2534" t="inlineStr">
        <is>
          <t>Million</t>
        </is>
      </c>
      <c r="D2534" t="inlineStr">
        <is>
          <t>QQQQ</t>
        </is>
      </c>
      <c r="F2534" t="n">
        <v>73512</v>
      </c>
      <c r="G2534" t="n">
        <v>73591</v>
      </c>
      <c r="H2534" t="n">
        <v>75298</v>
      </c>
      <c r="I2534" t="n">
        <v>75612</v>
      </c>
      <c r="K2534" t="n">
        <v>79170</v>
      </c>
      <c r="L2534" t="n">
        <v>79015</v>
      </c>
      <c r="M2534" t="n">
        <v>80044</v>
      </c>
      <c r="N2534" t="n">
        <v>76731</v>
      </c>
      <c r="P2534" t="n">
        <v>77968</v>
      </c>
      <c r="Q2534" t="n">
        <v>80799</v>
      </c>
      <c r="R2534" t="n">
        <v>84657</v>
      </c>
      <c r="S2534" t="n">
        <v>88259</v>
      </c>
      <c r="U2534" t="n">
        <v>87463</v>
      </c>
      <c r="V2534" t="n">
        <v>87901</v>
      </c>
      <c r="W2534" t="n">
        <v>90433</v>
      </c>
      <c r="X2534" t="n">
        <v>93983</v>
      </c>
      <c r="Z2534" t="n">
        <v>98901</v>
      </c>
      <c r="AA2534" t="n">
        <v>102292</v>
      </c>
      <c r="AB2534" t="n">
        <v>109600</v>
      </c>
      <c r="AC2534" t="n">
        <v>112180</v>
      </c>
      <c r="AE2534" t="n">
        <v>109085</v>
      </c>
      <c r="AF2534" t="n">
        <v>111364</v>
      </c>
    </row>
    <row r="2535">
      <c r="A2535" t="inlineStr">
        <is>
          <t>Total capitalization-c</t>
        </is>
      </c>
      <c r="F2535">
        <f>SUM(F2529,F2522:F2525,F2518)</f>
        <v/>
      </c>
      <c r="G2535">
        <f>SUM(G2529,G2522:G2525,G2518)</f>
        <v/>
      </c>
      <c r="H2535">
        <f>SUM(H2529,H2522:H2525,H2518)</f>
        <v/>
      </c>
      <c r="I2535">
        <f>SUM(I2529,I2522:I2525,I2518)</f>
        <v/>
      </c>
      <c r="K2535">
        <f>SUM(K2529,K2522:K2525,K2518)</f>
        <v/>
      </c>
      <c r="L2535">
        <f>SUM(L2529,L2522:L2525,L2518)</f>
        <v/>
      </c>
      <c r="M2535">
        <f>SUM(M2529,M2522:M2525,M2518)</f>
        <v/>
      </c>
      <c r="N2535">
        <f>SUM(N2529,N2522:N2525,N2518)</f>
        <v/>
      </c>
      <c r="P2535">
        <f>SUM(P2529,P2522:P2525,P2518)</f>
        <v/>
      </c>
      <c r="Q2535">
        <f>SUM(Q2529,Q2522:Q2525,Q2518)</f>
        <v/>
      </c>
      <c r="R2535">
        <f>SUM(R2529,R2522:R2525,R2518)</f>
        <v/>
      </c>
      <c r="S2535">
        <f>SUM(S2529,S2522:S2525,S2518)</f>
        <v/>
      </c>
      <c r="U2535">
        <f>SUM(U2529,U2522:U2525,U2518)</f>
        <v/>
      </c>
      <c r="V2535">
        <f>SUM(V2529,V2522:V2525,V2518)</f>
        <v/>
      </c>
      <c r="W2535">
        <f>SUM(W2529,W2522:W2525,W2518)</f>
        <v/>
      </c>
      <c r="X2535">
        <f>SUM(X2529,X2522:X2525,X2518)</f>
        <v/>
      </c>
      <c r="Z2535">
        <f>SUM(Z2529,Z2522:Z2525,Z2518)</f>
        <v/>
      </c>
      <c r="AA2535">
        <f>SUM(AA2529,AA2522:AA2525,AA2518)</f>
        <v/>
      </c>
      <c r="AB2535">
        <f>SUM(AB2529,AB2522:AB2525,AB2518)</f>
        <v/>
      </c>
      <c r="AC2535">
        <f>SUM(AC2529,AC2522:AC2525,AC2518)</f>
        <v/>
      </c>
      <c r="AE2535">
        <f>SUM(AE2529,AE2522:AE2525,AE2518)</f>
        <v/>
      </c>
      <c r="AF2535">
        <f>SUM(AF2529,AF2522:AF2525,AF2518)</f>
        <v/>
      </c>
    </row>
    <row r="2536">
      <c r="A2536" t="inlineStr">
        <is>
          <t>Sum check</t>
        </is>
      </c>
      <c r="F2536">
        <f>F2534-F2535</f>
        <v/>
      </c>
      <c r="G2536">
        <f>G2534-G2535</f>
        <v/>
      </c>
      <c r="H2536">
        <f>H2534-H2535</f>
        <v/>
      </c>
      <c r="I2536">
        <f>I2534-I2535</f>
        <v/>
      </c>
      <c r="K2536">
        <f>K2534-K2535</f>
        <v/>
      </c>
      <c r="L2536">
        <f>L2534-L2535</f>
        <v/>
      </c>
      <c r="M2536">
        <f>M2534-M2535</f>
        <v/>
      </c>
      <c r="N2536">
        <f>N2534-N2535</f>
        <v/>
      </c>
      <c r="P2536">
        <f>P2534-P2535</f>
        <v/>
      </c>
      <c r="Q2536">
        <f>Q2534-Q2535</f>
        <v/>
      </c>
      <c r="R2536">
        <f>R2534-R2535</f>
        <v/>
      </c>
      <c r="S2536">
        <f>S2534-S2535</f>
        <v/>
      </c>
      <c r="U2536">
        <f>U2534-U2535</f>
        <v/>
      </c>
      <c r="V2536">
        <f>V2534-V2535</f>
        <v/>
      </c>
      <c r="W2536">
        <f>W2534-W2535</f>
        <v/>
      </c>
      <c r="X2536">
        <f>X2534-X2535</f>
        <v/>
      </c>
      <c r="Z2536">
        <f>Z2534-Z2535</f>
        <v/>
      </c>
      <c r="AA2536">
        <f>AA2534-AA2535</f>
        <v/>
      </c>
      <c r="AB2536">
        <f>AB2534-AB2535</f>
        <v/>
      </c>
      <c r="AC2536">
        <f>AC2534-AC2535</f>
        <v/>
      </c>
      <c r="AE2536">
        <f>AE2534-AE2535</f>
        <v/>
      </c>
      <c r="AF2536">
        <f>AF2534-AF2535</f>
        <v/>
      </c>
    </row>
    <row r="2538">
      <c r="A2538" t="inlineStr">
        <is>
          <t>Debt to capitalization</t>
        </is>
      </c>
      <c r="C2538" t="inlineStr">
        <is>
          <t>Percent</t>
        </is>
      </c>
      <c r="D2538" t="inlineStr">
        <is>
          <t>QQQQ</t>
        </is>
      </c>
      <c r="X2538" t="n">
        <v>51</v>
      </c>
      <c r="Z2538" t="n">
        <v>51</v>
      </c>
      <c r="AA2538" t="n">
        <v>52</v>
      </c>
      <c r="AB2538" t="n">
        <v>50</v>
      </c>
      <c r="AC2538" t="n">
        <v>51</v>
      </c>
      <c r="AE2538" t="n">
        <v>55</v>
      </c>
      <c r="AF2538" t="n">
        <v>55</v>
      </c>
    </row>
    <row r="2540">
      <c r="A2540" t="inlineStr">
        <is>
          <t>Corporate borrowings</t>
        </is>
      </c>
    </row>
    <row r="2541">
      <c r="A2541" t="inlineStr">
        <is>
          <t>Average rate</t>
        </is>
      </c>
    </row>
    <row r="2542">
      <c r="A2542" t="inlineStr">
        <is>
          <t>Term debt</t>
        </is>
      </c>
      <c r="C2542" t="inlineStr">
        <is>
          <t>Percent</t>
        </is>
      </c>
      <c r="D2542" t="inlineStr">
        <is>
          <t>QQQQ</t>
        </is>
      </c>
      <c r="F2542" t="n">
        <v>4.2</v>
      </c>
      <c r="G2542" t="n">
        <v>4.9</v>
      </c>
      <c r="H2542" t="n">
        <v>5</v>
      </c>
      <c r="I2542" t="n">
        <v>5</v>
      </c>
      <c r="K2542" t="n">
        <v>4.7</v>
      </c>
      <c r="L2542" t="n">
        <v>4.9</v>
      </c>
      <c r="M2542" t="n">
        <v>4.7</v>
      </c>
      <c r="N2542" t="n">
        <v>4.8</v>
      </c>
      <c r="P2542" t="n">
        <v>4.7</v>
      </c>
      <c r="Q2542" t="n">
        <v>4.6</v>
      </c>
      <c r="R2542" t="n">
        <v>4.6</v>
      </c>
      <c r="S2542" t="n">
        <v>4.6</v>
      </c>
      <c r="U2542" t="n">
        <v>4.6</v>
      </c>
      <c r="V2542" t="n">
        <v>4.6</v>
      </c>
      <c r="W2542" t="n">
        <v>4.6</v>
      </c>
      <c r="X2542" t="n">
        <v>4.5</v>
      </c>
      <c r="Z2542" t="n">
        <v>4.6</v>
      </c>
      <c r="AA2542" t="n">
        <v>4.6</v>
      </c>
      <c r="AB2542" t="n">
        <v>4.6</v>
      </c>
      <c r="AC2542" t="n">
        <v>4.6</v>
      </c>
      <c r="AE2542" t="n">
        <v>4.5</v>
      </c>
      <c r="AF2542" t="n">
        <v>4.5</v>
      </c>
      <c r="AG2542" t="n">
        <v>4.4</v>
      </c>
      <c r="AH2542" t="n">
        <v>4.4</v>
      </c>
      <c r="AJ2542" t="n">
        <v>4.4</v>
      </c>
      <c r="AK2542" t="n">
        <v>4.4</v>
      </c>
      <c r="AL2542" t="n">
        <v>4.2</v>
      </c>
      <c r="AM2542" t="n">
        <v>4.2</v>
      </c>
      <c r="AO2542" t="n">
        <v>4.1</v>
      </c>
      <c r="AP2542" t="n">
        <v>4.1</v>
      </c>
      <c r="AQ2542" t="n">
        <v>4.1</v>
      </c>
      <c r="AR2542" t="n">
        <v>4.2</v>
      </c>
      <c r="AT2542" t="n">
        <v>4.2</v>
      </c>
    </row>
    <row r="2543">
      <c r="A2543" t="inlineStr">
        <is>
          <t>Revolving facilities</t>
        </is>
      </c>
      <c r="C2543" t="inlineStr">
        <is>
          <t>Percent</t>
        </is>
      </c>
      <c r="D2543" t="inlineStr">
        <is>
          <t>QQQQ</t>
        </is>
      </c>
      <c r="R2543" t="n">
        <v>1.6</v>
      </c>
      <c r="S2543" t="n">
        <v>1.6</v>
      </c>
      <c r="W2543" t="n">
        <v>2</v>
      </c>
    </row>
    <row r="2544">
      <c r="A2544" t="inlineStr">
        <is>
          <t>Commercial paper</t>
        </is>
      </c>
      <c r="C2544" t="inlineStr">
        <is>
          <t>Percent</t>
        </is>
      </c>
      <c r="D2544" t="inlineStr">
        <is>
          <t>QQQQ</t>
        </is>
      </c>
      <c r="AP2544" t="n">
        <v>2.2</v>
      </c>
      <c r="AQ2544" t="n">
        <v>3.7</v>
      </c>
      <c r="AT2544" t="n">
        <v>5.8</v>
      </c>
    </row>
    <row r="2546">
      <c r="A2546" t="inlineStr">
        <is>
          <t>Average term (year)</t>
        </is>
      </c>
    </row>
    <row r="2547">
      <c r="A2547" t="inlineStr">
        <is>
          <t>Term debt</t>
        </is>
      </c>
      <c r="C2547" t="inlineStr">
        <is>
          <t>Actual</t>
        </is>
      </c>
      <c r="D2547" t="inlineStr">
        <is>
          <t>QQQQ</t>
        </is>
      </c>
      <c r="F2547" t="n">
        <v>9</v>
      </c>
      <c r="G2547" t="n">
        <v>8</v>
      </c>
      <c r="H2547" t="n">
        <v>8</v>
      </c>
      <c r="I2547" t="n">
        <v>8</v>
      </c>
      <c r="K2547" t="n">
        <v>8</v>
      </c>
      <c r="L2547" t="n">
        <v>8</v>
      </c>
      <c r="M2547" t="n">
        <v>8</v>
      </c>
      <c r="N2547" t="n">
        <v>8</v>
      </c>
      <c r="P2547" t="n">
        <v>8</v>
      </c>
      <c r="Q2547" t="n">
        <v>8</v>
      </c>
      <c r="R2547" t="n">
        <v>10</v>
      </c>
      <c r="S2547" t="n">
        <v>10</v>
      </c>
      <c r="U2547" t="n">
        <v>11</v>
      </c>
      <c r="V2547" t="n">
        <v>10</v>
      </c>
      <c r="W2547" t="n">
        <v>10</v>
      </c>
      <c r="X2547" t="n">
        <v>10</v>
      </c>
      <c r="Z2547" t="n">
        <v>10</v>
      </c>
      <c r="AA2547" t="n">
        <v>10</v>
      </c>
      <c r="AB2547" t="n">
        <v>10</v>
      </c>
      <c r="AC2547" t="n">
        <v>10</v>
      </c>
      <c r="AE2547" t="n">
        <v>11</v>
      </c>
      <c r="AF2547" t="n">
        <v>11</v>
      </c>
      <c r="AG2547" t="n">
        <v>12</v>
      </c>
      <c r="AH2547" t="n">
        <v>14</v>
      </c>
      <c r="AJ2547" t="n">
        <v>13</v>
      </c>
      <c r="AK2547" t="n">
        <v>14</v>
      </c>
      <c r="AL2547" t="n">
        <v>14</v>
      </c>
      <c r="AM2547" t="n">
        <v>13</v>
      </c>
      <c r="AO2547" t="n">
        <v>13</v>
      </c>
      <c r="AP2547" t="n">
        <v>13</v>
      </c>
      <c r="AQ2547" t="n">
        <v>13</v>
      </c>
      <c r="AR2547" t="n">
        <v>13</v>
      </c>
      <c r="AT2547" t="n">
        <v>12</v>
      </c>
    </row>
    <row r="2548">
      <c r="A2548" t="inlineStr">
        <is>
          <t>Revolving facilities</t>
        </is>
      </c>
      <c r="C2548" t="inlineStr">
        <is>
          <t>Actual</t>
        </is>
      </c>
      <c r="D2548" t="inlineStr">
        <is>
          <t>QQQQ</t>
        </is>
      </c>
      <c r="N2548" t="n">
        <v>4</v>
      </c>
      <c r="P2548" t="n">
        <v>4</v>
      </c>
      <c r="Q2548" t="n">
        <v>5</v>
      </c>
      <c r="R2548" t="n">
        <v>4</v>
      </c>
      <c r="S2548" t="n">
        <v>4</v>
      </c>
      <c r="U2548" t="n">
        <v>4</v>
      </c>
      <c r="V2548" t="n">
        <v>5</v>
      </c>
      <c r="W2548" t="n">
        <v>4</v>
      </c>
      <c r="X2548" t="n">
        <v>4</v>
      </c>
      <c r="Z2548" t="n">
        <v>4</v>
      </c>
      <c r="AA2548" t="n">
        <v>5</v>
      </c>
      <c r="AB2548" t="n">
        <v>5</v>
      </c>
      <c r="AC2548" t="n">
        <v>4</v>
      </c>
      <c r="AE2548" t="n">
        <v>4</v>
      </c>
      <c r="AF2548" t="n">
        <v>4</v>
      </c>
      <c r="AG2548" t="n">
        <v>4</v>
      </c>
      <c r="AH2548" t="n">
        <v>4</v>
      </c>
      <c r="AJ2548" t="n">
        <v>5</v>
      </c>
      <c r="AK2548" t="n">
        <v>5</v>
      </c>
      <c r="AL2548" t="n">
        <v>5</v>
      </c>
      <c r="AM2548" t="n">
        <v>4</v>
      </c>
      <c r="AO2548" t="n">
        <v>4</v>
      </c>
      <c r="AQ2548" t="n">
        <v>4</v>
      </c>
    </row>
    <row r="2549">
      <c r="A2549" t="inlineStr">
        <is>
          <t>Commercial paper</t>
        </is>
      </c>
      <c r="C2549" t="inlineStr">
        <is>
          <t>Actual</t>
        </is>
      </c>
      <c r="D2549" t="inlineStr">
        <is>
          <t>QQQQ</t>
        </is>
      </c>
      <c r="AP2549" t="n">
        <v>1</v>
      </c>
      <c r="AQ2549" t="n">
        <v>1</v>
      </c>
      <c r="AT2549" t="n">
        <v>1</v>
      </c>
    </row>
    <row r="2551">
      <c r="A2551" t="inlineStr">
        <is>
          <t>Consolidated</t>
        </is>
      </c>
    </row>
    <row r="2552">
      <c r="A2552" t="inlineStr">
        <is>
          <t>Term debt</t>
        </is>
      </c>
      <c r="C2552" t="inlineStr">
        <is>
          <t>Million</t>
        </is>
      </c>
      <c r="D2552" t="inlineStr">
        <is>
          <t>QQQQ</t>
        </is>
      </c>
      <c r="N2552" t="n">
        <v>4529</v>
      </c>
      <c r="P2552" t="n">
        <v>5304</v>
      </c>
      <c r="Q2552" t="n">
        <v>4958</v>
      </c>
      <c r="R2552" t="n">
        <v>5620</v>
      </c>
      <c r="S2552" t="n">
        <v>5594</v>
      </c>
      <c r="U2552" t="n">
        <v>6521</v>
      </c>
      <c r="V2552" t="n">
        <v>6468</v>
      </c>
      <c r="W2552" t="n">
        <v>6518</v>
      </c>
      <c r="X2552" t="n">
        <v>6450</v>
      </c>
      <c r="Z2552" t="n">
        <v>7508</v>
      </c>
      <c r="AA2552" t="n">
        <v>7108</v>
      </c>
      <c r="AB2552" t="n">
        <v>7081</v>
      </c>
      <c r="AC2552" t="n">
        <v>7128</v>
      </c>
      <c r="AE2552" t="n">
        <v>7284</v>
      </c>
      <c r="AF2552" t="n">
        <v>8106</v>
      </c>
      <c r="AG2552" t="n">
        <v>8646</v>
      </c>
      <c r="AH2552" t="n">
        <v>9147</v>
      </c>
      <c r="AJ2552" t="n">
        <v>9171</v>
      </c>
      <c r="AK2552" t="n">
        <v>9216</v>
      </c>
      <c r="AL2552" t="n">
        <v>10037</v>
      </c>
      <c r="AM2552" t="n">
        <v>10039</v>
      </c>
      <c r="AO2552" t="n">
        <v>10880</v>
      </c>
      <c r="AP2552" t="n">
        <v>10820</v>
      </c>
      <c r="AQ2552" t="n">
        <v>10691</v>
      </c>
      <c r="AR2552" t="n">
        <v>11467</v>
      </c>
      <c r="AT2552" t="n">
        <v>11472</v>
      </c>
    </row>
    <row r="2553">
      <c r="A2553" t="inlineStr">
        <is>
          <t>Revolving facilities</t>
        </is>
      </c>
      <c r="C2553" t="inlineStr">
        <is>
          <t>Million</t>
        </is>
      </c>
      <c r="D2553" t="inlineStr">
        <is>
          <t>QQQQ</t>
        </is>
      </c>
      <c r="R2553" t="n">
        <v>124</v>
      </c>
      <c r="S2553" t="n">
        <v>103</v>
      </c>
      <c r="W2553" t="n">
        <v>184</v>
      </c>
      <c r="AL2553" t="n">
        <v>350</v>
      </c>
      <c r="AM2553" t="n">
        <v>912</v>
      </c>
      <c r="AO2553" t="n">
        <v>356</v>
      </c>
    </row>
    <row r="2554">
      <c r="A2554" t="inlineStr">
        <is>
          <t>Commercial paper</t>
        </is>
      </c>
      <c r="C2554" t="inlineStr">
        <is>
          <t>Million</t>
        </is>
      </c>
      <c r="D2554" t="inlineStr">
        <is>
          <t>QQQQ</t>
        </is>
      </c>
      <c r="AP2554" t="n">
        <v>1315</v>
      </c>
      <c r="AQ2554" t="n">
        <v>683</v>
      </c>
      <c r="AT2554" t="n">
        <v>973</v>
      </c>
    </row>
    <row r="2555">
      <c r="A2555" t="inlineStr">
        <is>
          <t>Deferred financing costs</t>
        </is>
      </c>
      <c r="C2555" t="inlineStr">
        <is>
          <t>Million</t>
        </is>
      </c>
      <c r="D2555" t="inlineStr">
        <is>
          <t>QQQQ</t>
        </is>
      </c>
      <c r="N2555" t="n">
        <v>-29</v>
      </c>
      <c r="P2555" t="n">
        <v>-32</v>
      </c>
      <c r="Q2555" t="n">
        <v>-34</v>
      </c>
      <c r="R2555" t="n">
        <v>-39</v>
      </c>
      <c r="S2555" t="n">
        <v>-38</v>
      </c>
      <c r="U2555" t="n">
        <v>-45</v>
      </c>
      <c r="V2555" t="n">
        <v>-44</v>
      </c>
      <c r="W2555" t="n">
        <v>-41</v>
      </c>
      <c r="X2555" t="n">
        <v>-41</v>
      </c>
      <c r="Z2555" t="n">
        <v>-49</v>
      </c>
      <c r="AA2555" t="n">
        <v>-48</v>
      </c>
      <c r="AB2555" t="n">
        <v>-46</v>
      </c>
      <c r="AC2555" t="n">
        <v>-45</v>
      </c>
      <c r="AE2555" t="n">
        <v>-49</v>
      </c>
      <c r="AF2555" t="n">
        <v>-55</v>
      </c>
      <c r="AG2555" t="n">
        <v>-59</v>
      </c>
      <c r="AH2555" t="n">
        <v>-70</v>
      </c>
      <c r="AJ2555" t="n">
        <v>-69</v>
      </c>
      <c r="AK2555" t="n">
        <v>-71</v>
      </c>
      <c r="AL2555" t="n">
        <v>-78</v>
      </c>
      <c r="AM2555" t="n">
        <v>-76</v>
      </c>
      <c r="AO2555" t="n">
        <v>-82</v>
      </c>
      <c r="AP2555" t="n">
        <v>-81</v>
      </c>
      <c r="AQ2555" t="n">
        <v>-78</v>
      </c>
      <c r="AR2555" t="n">
        <v>-77</v>
      </c>
      <c r="AT2555" t="n">
        <v>-78</v>
      </c>
    </row>
    <row r="2556">
      <c r="A2556" t="inlineStr">
        <is>
          <t>Total</t>
        </is>
      </c>
      <c r="C2556" t="inlineStr">
        <is>
          <t>Million</t>
        </is>
      </c>
      <c r="D2556" t="inlineStr">
        <is>
          <t>QQQQ</t>
        </is>
      </c>
      <c r="F2556" t="n">
        <v>3700</v>
      </c>
      <c r="G2556" t="n">
        <v>3800</v>
      </c>
      <c r="H2556" t="n">
        <v>3900</v>
      </c>
      <c r="I2556" t="n">
        <v>3800</v>
      </c>
      <c r="K2556" t="n">
        <v>4000</v>
      </c>
      <c r="L2556" t="n">
        <v>4500</v>
      </c>
      <c r="M2556" t="n">
        <v>4600</v>
      </c>
      <c r="N2556" t="n">
        <v>4500</v>
      </c>
      <c r="P2556" t="n">
        <v>5272</v>
      </c>
      <c r="Q2556" t="n">
        <v>4924</v>
      </c>
      <c r="R2556" t="n">
        <v>5705</v>
      </c>
      <c r="S2556" t="n">
        <v>5659</v>
      </c>
      <c r="U2556" t="n">
        <v>6476</v>
      </c>
      <c r="V2556" t="n">
        <v>6424</v>
      </c>
      <c r="W2556" t="n">
        <v>6661</v>
      </c>
      <c r="X2556" t="n">
        <v>6409</v>
      </c>
      <c r="Z2556" t="n">
        <v>7459</v>
      </c>
      <c r="AA2556" t="n">
        <v>7060</v>
      </c>
      <c r="AB2556" t="n">
        <v>7035</v>
      </c>
      <c r="AC2556" t="n">
        <v>7083</v>
      </c>
      <c r="AE2556" t="n">
        <v>7235</v>
      </c>
      <c r="AF2556" t="n">
        <v>8051</v>
      </c>
      <c r="AG2556" t="n">
        <v>8587</v>
      </c>
      <c r="AH2556" t="n">
        <v>9077</v>
      </c>
      <c r="AJ2556" t="n">
        <v>9102</v>
      </c>
      <c r="AK2556" t="n">
        <v>9145</v>
      </c>
      <c r="AL2556" t="n">
        <v>10309</v>
      </c>
      <c r="AM2556" t="n">
        <v>10875</v>
      </c>
      <c r="AO2556" t="n">
        <v>11154</v>
      </c>
      <c r="AP2556" t="n">
        <v>12054</v>
      </c>
      <c r="AQ2556" t="n">
        <v>11296</v>
      </c>
      <c r="AR2556" t="n">
        <v>11390</v>
      </c>
      <c r="AT2556" t="n">
        <v>12367</v>
      </c>
    </row>
    <row r="2557">
      <c r="A2557" t="inlineStr">
        <is>
          <t>Total-c</t>
        </is>
      </c>
      <c r="N2557">
        <f>SUM(N2552:N2555)</f>
        <v/>
      </c>
      <c r="P2557">
        <f>SUM(P2552:P2555)</f>
        <v/>
      </c>
      <c r="Q2557">
        <f>SUM(Q2552:Q2555)</f>
        <v/>
      </c>
      <c r="R2557">
        <f>SUM(R2552:R2555)</f>
        <v/>
      </c>
      <c r="S2557">
        <f>SUM(S2552:S2555)</f>
        <v/>
      </c>
      <c r="U2557">
        <f>SUM(U2552:U2555)</f>
        <v/>
      </c>
      <c r="V2557">
        <f>SUM(V2552:V2555)</f>
        <v/>
      </c>
      <c r="W2557">
        <f>SUM(W2552:W2555)</f>
        <v/>
      </c>
      <c r="X2557">
        <f>SUM(X2552:X2555)</f>
        <v/>
      </c>
      <c r="Z2557">
        <f>SUM(Z2552:Z2555)</f>
        <v/>
      </c>
      <c r="AA2557">
        <f>SUM(AA2552:AA2555)</f>
        <v/>
      </c>
      <c r="AB2557">
        <f>SUM(AB2552:AB2555)</f>
        <v/>
      </c>
      <c r="AC2557">
        <f>SUM(AC2552:AC2555)</f>
        <v/>
      </c>
      <c r="AE2557">
        <f>SUM(AE2552:AE2555)</f>
        <v/>
      </c>
      <c r="AF2557">
        <f>SUM(AF2552:AF2555)</f>
        <v/>
      </c>
      <c r="AG2557">
        <f>SUM(AG2552:AG2555)</f>
        <v/>
      </c>
      <c r="AH2557">
        <f>SUM(AH2552:AH2555)</f>
        <v/>
      </c>
      <c r="AJ2557">
        <f>SUM(AJ2552:AJ2555)</f>
        <v/>
      </c>
      <c r="AK2557">
        <f>SUM(AK2552:AK2555)</f>
        <v/>
      </c>
      <c r="AL2557">
        <f>SUM(AL2552:AL2555)</f>
        <v/>
      </c>
      <c r="AM2557">
        <f>SUM(AM2552:AM2555)</f>
        <v/>
      </c>
      <c r="AO2557">
        <f>SUM(AO2552:AO2555)</f>
        <v/>
      </c>
      <c r="AP2557">
        <f>SUM(AP2552:AP2555)</f>
        <v/>
      </c>
      <c r="AQ2557">
        <f>SUM(AQ2552:AQ2555)</f>
        <v/>
      </c>
      <c r="AR2557">
        <f>SUM(AR2552:AR2555)</f>
        <v/>
      </c>
      <c r="AT2557">
        <f>SUM(AT2552:AT2555)</f>
        <v/>
      </c>
    </row>
    <row r="2558">
      <c r="A2558" t="inlineStr">
        <is>
          <t>Sum check</t>
        </is>
      </c>
      <c r="N2558">
        <f>N2556-N2557</f>
        <v/>
      </c>
      <c r="P2558">
        <f>P2556-P2557</f>
        <v/>
      </c>
      <c r="Q2558">
        <f>Q2556-Q2557</f>
        <v/>
      </c>
      <c r="R2558">
        <f>R2556-R2557</f>
        <v/>
      </c>
      <c r="S2558">
        <f>S2556-S2557</f>
        <v/>
      </c>
      <c r="U2558">
        <f>U2556-U2557</f>
        <v/>
      </c>
      <c r="V2558">
        <f>V2556-V2557</f>
        <v/>
      </c>
      <c r="W2558">
        <f>W2556-W2557</f>
        <v/>
      </c>
      <c r="X2558">
        <f>X2556-X2557</f>
        <v/>
      </c>
      <c r="Z2558">
        <f>Z2556-Z2557</f>
        <v/>
      </c>
      <c r="AA2558">
        <f>AA2556-AA2557</f>
        <v/>
      </c>
      <c r="AB2558">
        <f>AB2556-AB2557</f>
        <v/>
      </c>
      <c r="AC2558">
        <f>AC2556-AC2557</f>
        <v/>
      </c>
      <c r="AE2558">
        <f>AE2556-AE2557</f>
        <v/>
      </c>
      <c r="AF2558">
        <f>AF2556-AF2557</f>
        <v/>
      </c>
      <c r="AG2558">
        <f>AG2556-AG2557</f>
        <v/>
      </c>
      <c r="AH2558">
        <f>AH2556-AH2557</f>
        <v/>
      </c>
      <c r="AJ2558">
        <f>AJ2556-AJ2557</f>
        <v/>
      </c>
      <c r="AK2558">
        <f>AK2556-AK2557</f>
        <v/>
      </c>
      <c r="AL2558">
        <f>AL2556-AL2557</f>
        <v/>
      </c>
      <c r="AM2558">
        <f>AM2556-AM2557</f>
        <v/>
      </c>
      <c r="AO2558">
        <f>AO2556-AO2557</f>
        <v/>
      </c>
      <c r="AP2558">
        <f>AP2556-AP2557</f>
        <v/>
      </c>
      <c r="AQ2558">
        <f>AQ2556-AQ2557</f>
        <v/>
      </c>
      <c r="AR2558">
        <f>AR2556-AR2557</f>
        <v/>
      </c>
      <c r="AT2558">
        <f>AT2556-AT2557</f>
        <v/>
      </c>
    </row>
    <row r="2559">
      <c r="A2559" t="inlineStr">
        <is>
          <t>Link check</t>
        </is>
      </c>
      <c r="N2559">
        <f>N2556-N1339</f>
        <v/>
      </c>
      <c r="P2559">
        <f>P2556-P1339</f>
        <v/>
      </c>
      <c r="Q2559">
        <f>Q2556-Q1339</f>
        <v/>
      </c>
      <c r="R2559">
        <f>R2556-R1339</f>
        <v/>
      </c>
      <c r="S2559">
        <f>S2556-S1339</f>
        <v/>
      </c>
      <c r="U2559">
        <f>U2556-U1339</f>
        <v/>
      </c>
      <c r="V2559">
        <f>V2556-V1339</f>
        <v/>
      </c>
      <c r="W2559">
        <f>W2556-W1339</f>
        <v/>
      </c>
      <c r="X2559">
        <f>X2556-X1339</f>
        <v/>
      </c>
      <c r="Z2559">
        <f>Z2556-Z1339</f>
        <v/>
      </c>
      <c r="AA2559">
        <f>AA2556-AA1339</f>
        <v/>
      </c>
      <c r="AB2559">
        <f>AB2556-AB1339</f>
        <v/>
      </c>
      <c r="AC2559">
        <f>AC2556-AC1339</f>
        <v/>
      </c>
      <c r="AE2559">
        <f>AE2556-AE1339</f>
        <v/>
      </c>
      <c r="AF2559">
        <f>AF2556-AF1339</f>
        <v/>
      </c>
      <c r="AG2559">
        <f>AG2556-AG1339</f>
        <v/>
      </c>
      <c r="AH2559">
        <f>AH2556-AH1339</f>
        <v/>
      </c>
      <c r="AJ2559">
        <f>AJ2556-AJ1339</f>
        <v/>
      </c>
      <c r="AK2559">
        <f>AK2556-AK1339</f>
        <v/>
      </c>
      <c r="AL2559">
        <f>AL2556-AL1339</f>
        <v/>
      </c>
      <c r="AM2559">
        <f>AM2556-AM1339</f>
        <v/>
      </c>
      <c r="AO2559">
        <f>AO2556-AO1339</f>
        <v/>
      </c>
      <c r="AP2559">
        <f>AP2556-AP1339</f>
        <v/>
      </c>
      <c r="AQ2559">
        <f>AQ2556-AQ1339</f>
        <v/>
      </c>
      <c r="AR2559">
        <f>AR2556-AR1339</f>
        <v/>
      </c>
      <c r="AT2559">
        <f>AT2556-AT1339</f>
        <v/>
      </c>
    </row>
    <row r="2561">
      <c r="A2561" t="inlineStr">
        <is>
          <t>Subsidiary Borrowings</t>
        </is>
      </c>
      <c r="AP2561" t="inlineStr">
        <is>
          <t xml:space="preserve"> </t>
        </is>
      </c>
    </row>
    <row r="2562">
      <c r="A2562" t="inlineStr">
        <is>
          <t>Average rate</t>
        </is>
      </c>
    </row>
    <row r="2563">
      <c r="A2563" t="inlineStr">
        <is>
          <t>Real estate</t>
        </is>
      </c>
      <c r="C2563" t="inlineStr">
        <is>
          <t>Percent</t>
        </is>
      </c>
      <c r="D2563" t="inlineStr">
        <is>
          <t>QQQQ</t>
        </is>
      </c>
      <c r="N2563" t="n">
        <v>2.9</v>
      </c>
      <c r="P2563" t="n">
        <v>3.1</v>
      </c>
      <c r="Q2563" t="n">
        <v>3.1</v>
      </c>
      <c r="R2563" t="n">
        <v>3.1</v>
      </c>
      <c r="S2563" t="n">
        <v>3.3</v>
      </c>
      <c r="U2563" t="n">
        <v>3.6</v>
      </c>
      <c r="V2563" t="n">
        <v>3.9</v>
      </c>
      <c r="W2563" t="n">
        <v>4.3</v>
      </c>
      <c r="X2563" t="n">
        <v>4.4</v>
      </c>
      <c r="Z2563" t="n">
        <v>4.7</v>
      </c>
      <c r="AA2563" t="n">
        <v>4.3</v>
      </c>
      <c r="AB2563" t="n">
        <v>4.1</v>
      </c>
      <c r="AC2563" t="n">
        <v>3.9</v>
      </c>
      <c r="AE2563" t="n">
        <v>3.6</v>
      </c>
      <c r="AF2563" t="n">
        <v>3.4</v>
      </c>
      <c r="AG2563" t="n">
        <v>3.2</v>
      </c>
      <c r="AH2563" t="n">
        <v>3.1</v>
      </c>
      <c r="AJ2563" t="n">
        <v>3.4</v>
      </c>
      <c r="AK2563" t="n">
        <v>3.9</v>
      </c>
      <c r="AL2563" t="n">
        <v>2.9</v>
      </c>
      <c r="AM2563" t="n">
        <v>3.1</v>
      </c>
      <c r="AO2563" t="n">
        <v>3.4</v>
      </c>
      <c r="AP2563" t="n">
        <v>3.8</v>
      </c>
      <c r="AQ2563" t="n">
        <v>4.6</v>
      </c>
    </row>
    <row r="2564">
      <c r="A2564" t="inlineStr">
        <is>
          <t>Real estate (post restructuring in Q4 2022)</t>
        </is>
      </c>
      <c r="C2564" t="inlineStr">
        <is>
          <t>Percent</t>
        </is>
      </c>
      <c r="D2564" t="inlineStr">
        <is>
          <t>QQQQ</t>
        </is>
      </c>
      <c r="AR2564" t="n">
        <v>5.6</v>
      </c>
      <c r="AT2564" t="n">
        <v>5.8</v>
      </c>
    </row>
    <row r="2565">
      <c r="A2565" t="inlineStr">
        <is>
          <t>Renewable power and transition</t>
        </is>
      </c>
      <c r="C2565" t="inlineStr">
        <is>
          <t>Percent</t>
        </is>
      </c>
      <c r="D2565" t="inlineStr">
        <is>
          <t>QQQQ</t>
        </is>
      </c>
      <c r="N2565" t="n">
        <v>3.9</v>
      </c>
      <c r="P2565" t="n">
        <v>3.9</v>
      </c>
      <c r="Q2565" t="n">
        <v>4</v>
      </c>
      <c r="R2565" t="n">
        <v>4.3</v>
      </c>
      <c r="S2565" t="n">
        <v>4.5</v>
      </c>
      <c r="U2565" t="n">
        <v>4.2</v>
      </c>
      <c r="V2565" t="n">
        <v>4.2</v>
      </c>
      <c r="W2565" t="n">
        <v>4.1</v>
      </c>
      <c r="X2565" t="n">
        <v>4</v>
      </c>
      <c r="Z2565" t="n">
        <v>4.4</v>
      </c>
      <c r="AA2565" t="n">
        <v>4.4</v>
      </c>
      <c r="AB2565" t="n">
        <v>4.3</v>
      </c>
      <c r="AC2565" t="n">
        <v>4</v>
      </c>
      <c r="AE2565" t="n">
        <v>3.7</v>
      </c>
      <c r="AF2565" t="n">
        <v>3.9</v>
      </c>
      <c r="AG2565" t="n">
        <v>3.3</v>
      </c>
      <c r="AH2565" t="n">
        <v>3.9</v>
      </c>
      <c r="AJ2565" t="n">
        <v>3.9</v>
      </c>
      <c r="AK2565" t="n">
        <v>3.9</v>
      </c>
      <c r="AL2565" t="n">
        <v>3.1</v>
      </c>
      <c r="AM2565" t="n">
        <v>3.9</v>
      </c>
      <c r="AO2565" t="n">
        <v>3.7</v>
      </c>
      <c r="AP2565" t="n">
        <v>3.2</v>
      </c>
      <c r="AQ2565" t="n">
        <v>3.9</v>
      </c>
      <c r="AR2565" t="n">
        <v>3.7</v>
      </c>
      <c r="AT2565" t="n">
        <v>4.4</v>
      </c>
    </row>
    <row r="2566">
      <c r="A2566" t="inlineStr">
        <is>
          <t>Infrastructure</t>
        </is>
      </c>
      <c r="C2566" t="inlineStr">
        <is>
          <t>Percent</t>
        </is>
      </c>
      <c r="D2566" t="inlineStr">
        <is>
          <t>QQQQ</t>
        </is>
      </c>
      <c r="N2566" t="n">
        <v>3.4</v>
      </c>
      <c r="P2566" t="n">
        <v>3.1</v>
      </c>
      <c r="Q2566" t="n">
        <v>3.1</v>
      </c>
      <c r="R2566" t="n">
        <v>3.4</v>
      </c>
      <c r="S2566" t="n">
        <v>3.1</v>
      </c>
      <c r="U2566" t="n">
        <v>3.4</v>
      </c>
      <c r="V2566" t="n">
        <v>3.4</v>
      </c>
      <c r="W2566" t="n">
        <v>3.6</v>
      </c>
      <c r="X2566" t="n">
        <v>3.6</v>
      </c>
      <c r="Z2566" t="n">
        <v>3.6</v>
      </c>
      <c r="AA2566" t="n">
        <v>3.6</v>
      </c>
      <c r="AB2566" t="n">
        <v>3.5</v>
      </c>
      <c r="AC2566" t="n">
        <v>3.4</v>
      </c>
      <c r="AE2566" t="n">
        <v>3.2</v>
      </c>
      <c r="AF2566" t="n">
        <v>2.8</v>
      </c>
      <c r="AG2566" t="n">
        <v>3.1</v>
      </c>
      <c r="AH2566" t="n">
        <v>2.7</v>
      </c>
      <c r="AJ2566" t="n">
        <v>3.1</v>
      </c>
      <c r="AK2566" t="n">
        <v>3.1</v>
      </c>
      <c r="AL2566" t="n">
        <v>2.8</v>
      </c>
      <c r="AM2566" t="n">
        <v>3.2</v>
      </c>
      <c r="AO2566" t="n">
        <v>3.1</v>
      </c>
      <c r="AP2566" t="n">
        <v>3.7</v>
      </c>
      <c r="AQ2566" t="n">
        <v>4</v>
      </c>
      <c r="AR2566" t="n">
        <v>4.4</v>
      </c>
      <c r="AT2566" t="n">
        <v>4.8</v>
      </c>
    </row>
    <row r="2567">
      <c r="A2567" t="inlineStr">
        <is>
          <t>Private equity (post restructuring in Q4 2022)</t>
        </is>
      </c>
      <c r="C2567" t="inlineStr">
        <is>
          <t>Percent</t>
        </is>
      </c>
      <c r="D2567" t="inlineStr">
        <is>
          <t>QQQQ</t>
        </is>
      </c>
      <c r="AR2567" t="n">
        <v>6.8</v>
      </c>
      <c r="AT2567" t="n">
        <v>7.8</v>
      </c>
    </row>
    <row r="2568">
      <c r="A2568" t="inlineStr">
        <is>
          <t>Private equity</t>
        </is>
      </c>
      <c r="C2568" t="inlineStr">
        <is>
          <t>Percent</t>
        </is>
      </c>
      <c r="D2568" t="inlineStr">
        <is>
          <t>QQQQ</t>
        </is>
      </c>
      <c r="N2568" t="n">
        <v>4.6</v>
      </c>
      <c r="P2568" t="n">
        <v>4.3</v>
      </c>
      <c r="Q2568" t="n">
        <v>5.2</v>
      </c>
      <c r="R2568" t="n">
        <v>5.5</v>
      </c>
      <c r="S2568" t="n">
        <v>3.9</v>
      </c>
      <c r="U2568" t="n">
        <v>3.3</v>
      </c>
      <c r="V2568" t="n">
        <v>3.4</v>
      </c>
      <c r="W2568" t="n">
        <v>4.1</v>
      </c>
      <c r="X2568" t="n">
        <v>3.9</v>
      </c>
      <c r="Z2568" t="n">
        <v>3.9</v>
      </c>
      <c r="AE2568" t="n">
        <v>3.3</v>
      </c>
      <c r="AF2568" t="n">
        <v>2.7</v>
      </c>
      <c r="AG2568" t="n">
        <v>2.7</v>
      </c>
      <c r="AH2568" t="n">
        <v>2.4</v>
      </c>
      <c r="AL2568" t="n">
        <v>2.6</v>
      </c>
      <c r="AM2568" t="n">
        <v>2.6</v>
      </c>
      <c r="AO2568" t="n">
        <v>3</v>
      </c>
      <c r="AP2568" t="n">
        <v>4.3</v>
      </c>
      <c r="AQ2568" t="n">
        <v>5.4</v>
      </c>
    </row>
    <row r="2569">
      <c r="A2569" t="inlineStr">
        <is>
          <t>Residential development</t>
        </is>
      </c>
      <c r="C2569" t="inlineStr">
        <is>
          <t>Percent</t>
        </is>
      </c>
      <c r="D2569" t="inlineStr">
        <is>
          <t>QQQQ</t>
        </is>
      </c>
      <c r="N2569" t="n">
        <v>6.4</v>
      </c>
      <c r="P2569" t="n">
        <v>6</v>
      </c>
      <c r="Q2569" t="n">
        <v>6.1</v>
      </c>
      <c r="R2569" t="n">
        <v>6.1</v>
      </c>
      <c r="S2569" t="n">
        <v>6.3</v>
      </c>
      <c r="U2569" t="n">
        <v>6.2</v>
      </c>
      <c r="V2569" t="n">
        <v>6.1</v>
      </c>
      <c r="W2569" t="n">
        <v>6</v>
      </c>
      <c r="X2569" t="n">
        <v>6.2</v>
      </c>
      <c r="Z2569" t="n">
        <v>6.3</v>
      </c>
      <c r="AA2569" t="n">
        <v>6.3</v>
      </c>
      <c r="AB2569" t="n">
        <v>6.1</v>
      </c>
      <c r="AC2569" t="n">
        <v>6.2</v>
      </c>
      <c r="AE2569" t="n">
        <v>5.5</v>
      </c>
      <c r="AF2569" t="n">
        <v>5.5</v>
      </c>
      <c r="AG2569" t="n">
        <v>5.8</v>
      </c>
      <c r="AH2569" t="n">
        <v>5.5</v>
      </c>
      <c r="AJ2569" t="n">
        <v>5.2</v>
      </c>
      <c r="AK2569" t="n">
        <v>5.2</v>
      </c>
      <c r="AL2569" t="n">
        <v>5.3</v>
      </c>
      <c r="AM2569" t="n">
        <v>5.3</v>
      </c>
      <c r="AO2569" t="n">
        <v>5.4</v>
      </c>
      <c r="AP2569" t="n">
        <v>5.6</v>
      </c>
      <c r="AQ2569" t="n">
        <v>5.9</v>
      </c>
    </row>
    <row r="2570">
      <c r="A2570" t="inlineStr">
        <is>
          <t>Total</t>
        </is>
      </c>
      <c r="C2570" t="inlineStr">
        <is>
          <t>Percent</t>
        </is>
      </c>
      <c r="D2570" t="inlineStr">
        <is>
          <t>QQQQ</t>
        </is>
      </c>
      <c r="N2570" t="n">
        <v>4.1</v>
      </c>
      <c r="P2570" t="n">
        <v>4</v>
      </c>
      <c r="Q2570" t="n">
        <v>4</v>
      </c>
      <c r="R2570" t="n">
        <v>4.1</v>
      </c>
      <c r="S2570" t="n">
        <v>4.1</v>
      </c>
      <c r="U2570" t="n">
        <v>4.3</v>
      </c>
      <c r="V2570" t="n">
        <v>4.4</v>
      </c>
      <c r="W2570" t="n">
        <v>4.5</v>
      </c>
      <c r="X2570" t="n">
        <v>4.5</v>
      </c>
      <c r="Z2570" t="n">
        <v>4.6</v>
      </c>
      <c r="AA2570" t="n">
        <v>4.7</v>
      </c>
      <c r="AB2570" t="n">
        <v>4.5</v>
      </c>
      <c r="AC2570" t="n">
        <v>4.2</v>
      </c>
      <c r="AE2570" t="n">
        <v>3.9</v>
      </c>
      <c r="AF2570" t="n">
        <v>3.7</v>
      </c>
      <c r="AG2570" t="n">
        <v>3.6</v>
      </c>
      <c r="AH2570" t="n">
        <v>3.5</v>
      </c>
      <c r="AJ2570" t="n">
        <v>3.8</v>
      </c>
      <c r="AK2570" t="n">
        <v>3.9</v>
      </c>
      <c r="AL2570" t="n">
        <v>3.2</v>
      </c>
      <c r="AM2570" t="n">
        <v>3.5</v>
      </c>
      <c r="AO2570" t="n">
        <v>3.6</v>
      </c>
      <c r="AP2570" t="n">
        <v>4</v>
      </c>
      <c r="AQ2570" t="n">
        <v>4.6</v>
      </c>
      <c r="AR2570" t="n">
        <v>5.2</v>
      </c>
      <c r="AT2570" t="n">
        <v>5.5</v>
      </c>
    </row>
    <row r="2572">
      <c r="A2572" t="inlineStr">
        <is>
          <t>Average term (year)</t>
        </is>
      </c>
    </row>
    <row r="2573">
      <c r="A2573" t="inlineStr">
        <is>
          <t>Property</t>
        </is>
      </c>
      <c r="C2573" t="inlineStr">
        <is>
          <t>Actual</t>
        </is>
      </c>
      <c r="D2573" t="inlineStr">
        <is>
          <t>QQQQ</t>
        </is>
      </c>
      <c r="F2573" t="n">
        <v>2</v>
      </c>
      <c r="G2573" t="n">
        <v>2</v>
      </c>
      <c r="H2573" t="n">
        <v>1</v>
      </c>
      <c r="I2573" t="n">
        <v>1</v>
      </c>
      <c r="K2573" t="n">
        <v>2</v>
      </c>
      <c r="L2573" t="n">
        <v>2</v>
      </c>
      <c r="M2573" t="n">
        <v>2</v>
      </c>
      <c r="N2573" t="n">
        <v>2</v>
      </c>
    </row>
    <row r="2574">
      <c r="A2574" t="inlineStr">
        <is>
          <t>Real estate</t>
        </is>
      </c>
      <c r="C2574" t="inlineStr">
        <is>
          <t>Actual</t>
        </is>
      </c>
      <c r="D2574" t="inlineStr">
        <is>
          <t>QQQQ</t>
        </is>
      </c>
      <c r="P2574" t="n">
        <v>1</v>
      </c>
      <c r="Q2574" t="n">
        <v>2</v>
      </c>
      <c r="R2574" t="n">
        <v>2</v>
      </c>
      <c r="S2574" t="n">
        <v>2</v>
      </c>
      <c r="U2574" t="n">
        <v>1</v>
      </c>
      <c r="V2574" t="n">
        <v>1</v>
      </c>
      <c r="W2574" t="n">
        <v>2</v>
      </c>
      <c r="X2574" t="n">
        <v>2</v>
      </c>
      <c r="Z2574" t="n">
        <v>3</v>
      </c>
      <c r="AA2574" t="n">
        <v>4</v>
      </c>
      <c r="AB2574" t="n">
        <v>4</v>
      </c>
      <c r="AC2574" t="n">
        <v>4</v>
      </c>
      <c r="AE2574" t="n">
        <v>4</v>
      </c>
      <c r="AF2574" t="n">
        <v>3</v>
      </c>
      <c r="AG2574" t="n">
        <v>4</v>
      </c>
      <c r="AH2574" t="n">
        <v>3</v>
      </c>
      <c r="AJ2574" t="n">
        <v>4</v>
      </c>
      <c r="AK2574" t="n">
        <v>3</v>
      </c>
      <c r="AL2574" t="n">
        <v>4</v>
      </c>
      <c r="AM2574" t="n">
        <v>4</v>
      </c>
      <c r="AO2574" t="n">
        <v>4</v>
      </c>
      <c r="AP2574" t="n">
        <v>4</v>
      </c>
      <c r="AQ2574" t="n">
        <v>4</v>
      </c>
    </row>
    <row r="2575">
      <c r="A2575" t="inlineStr">
        <is>
          <t>Real estate (post restructuring in Q4 2022)</t>
        </is>
      </c>
      <c r="C2575" t="inlineStr">
        <is>
          <t>Actual</t>
        </is>
      </c>
      <c r="D2575" t="inlineStr">
        <is>
          <t>QQQQ</t>
        </is>
      </c>
      <c r="AR2575" t="n">
        <v>4</v>
      </c>
      <c r="AT2575" t="n">
        <v>4</v>
      </c>
    </row>
    <row r="2576">
      <c r="A2576" t="inlineStr">
        <is>
          <t>Renewable power and transition</t>
        </is>
      </c>
      <c r="C2576" t="inlineStr">
        <is>
          <t>Actual</t>
        </is>
      </c>
      <c r="D2576" t="inlineStr">
        <is>
          <t>QQQQ</t>
        </is>
      </c>
      <c r="F2576" t="n">
        <v>7</v>
      </c>
      <c r="G2576" t="n">
        <v>6</v>
      </c>
      <c r="H2576" t="n">
        <v>6</v>
      </c>
      <c r="I2576" t="n">
        <v>6</v>
      </c>
      <c r="K2576" t="n">
        <v>5</v>
      </c>
      <c r="L2576" t="n">
        <v>4</v>
      </c>
      <c r="M2576" t="n">
        <v>6</v>
      </c>
      <c r="N2576" t="n">
        <v>6</v>
      </c>
      <c r="P2576" t="n">
        <v>6</v>
      </c>
      <c r="Q2576" t="n">
        <v>6</v>
      </c>
      <c r="R2576" t="n">
        <v>6</v>
      </c>
      <c r="S2576" t="n">
        <v>6</v>
      </c>
      <c r="U2576" t="n">
        <v>6</v>
      </c>
      <c r="V2576" t="n">
        <v>5</v>
      </c>
      <c r="W2576" t="n">
        <v>5</v>
      </c>
      <c r="X2576" t="n">
        <v>5</v>
      </c>
      <c r="Z2576" t="n">
        <v>6</v>
      </c>
      <c r="AA2576" t="n">
        <v>6</v>
      </c>
      <c r="AB2576" t="n">
        <v>9</v>
      </c>
      <c r="AC2576" t="n">
        <v>9</v>
      </c>
      <c r="AE2576" t="n">
        <v>9</v>
      </c>
      <c r="AF2576" t="n">
        <v>9</v>
      </c>
      <c r="AG2576" t="n">
        <v>12</v>
      </c>
      <c r="AH2576" t="n">
        <v>13</v>
      </c>
      <c r="AJ2576" t="n">
        <v>13</v>
      </c>
      <c r="AK2576" t="n">
        <v>13</v>
      </c>
      <c r="AL2576" t="n">
        <v>10</v>
      </c>
      <c r="AM2576" t="n">
        <v>12</v>
      </c>
      <c r="AO2576" t="n">
        <v>12</v>
      </c>
      <c r="AP2576" t="n">
        <v>10</v>
      </c>
      <c r="AQ2576" t="n">
        <v>9</v>
      </c>
      <c r="AR2576" t="n">
        <v>10</v>
      </c>
      <c r="AT2576" t="n">
        <v>10</v>
      </c>
    </row>
    <row r="2577">
      <c r="A2577" t="inlineStr">
        <is>
          <t>Infrastructure</t>
        </is>
      </c>
      <c r="C2577" t="inlineStr">
        <is>
          <t>Actual</t>
        </is>
      </c>
      <c r="D2577" t="inlineStr">
        <is>
          <t>QQQQ</t>
        </is>
      </c>
      <c r="F2577" t="n">
        <v>5</v>
      </c>
      <c r="G2577" t="n">
        <v>4</v>
      </c>
      <c r="H2577" t="n">
        <v>4</v>
      </c>
      <c r="I2577" t="n">
        <v>4</v>
      </c>
      <c r="K2577" t="n">
        <v>4</v>
      </c>
      <c r="L2577" t="n">
        <v>4</v>
      </c>
      <c r="M2577" t="n">
        <v>4</v>
      </c>
      <c r="N2577" t="n">
        <v>3</v>
      </c>
      <c r="P2577" t="n">
        <v>4</v>
      </c>
      <c r="Q2577" t="n">
        <v>4</v>
      </c>
      <c r="R2577" t="n">
        <v>4</v>
      </c>
      <c r="S2577" t="n">
        <v>4</v>
      </c>
      <c r="U2577" t="n">
        <v>4</v>
      </c>
      <c r="V2577" t="n">
        <v>4</v>
      </c>
      <c r="W2577" t="n">
        <v>5</v>
      </c>
      <c r="X2577" t="n">
        <v>5</v>
      </c>
      <c r="Z2577" t="n">
        <v>5</v>
      </c>
      <c r="AA2577" t="n">
        <v>5</v>
      </c>
      <c r="AB2577" t="n">
        <v>5</v>
      </c>
      <c r="AC2577" t="n">
        <v>6</v>
      </c>
      <c r="AE2577" t="n">
        <v>5</v>
      </c>
      <c r="AF2577" t="n">
        <v>5</v>
      </c>
      <c r="AG2577" t="n">
        <v>6</v>
      </c>
      <c r="AH2577" t="n">
        <v>6</v>
      </c>
      <c r="AJ2577" t="n">
        <v>6</v>
      </c>
      <c r="AK2577" t="n">
        <v>11</v>
      </c>
      <c r="AL2577" t="n">
        <v>9</v>
      </c>
      <c r="AM2577" t="n">
        <v>10</v>
      </c>
      <c r="AO2577" t="n">
        <v>9</v>
      </c>
      <c r="AP2577" t="n">
        <v>11</v>
      </c>
      <c r="AQ2577" t="n">
        <v>10</v>
      </c>
      <c r="AR2577" t="n">
        <v>10</v>
      </c>
      <c r="AT2577" t="n">
        <v>9</v>
      </c>
    </row>
    <row r="2578">
      <c r="A2578" t="inlineStr">
        <is>
          <t>Residential development</t>
        </is>
      </c>
      <c r="C2578" t="inlineStr">
        <is>
          <t>Actual</t>
        </is>
      </c>
      <c r="D2578" t="inlineStr">
        <is>
          <t>QQQQ</t>
        </is>
      </c>
      <c r="F2578" t="n">
        <v>6</v>
      </c>
      <c r="G2578" t="n">
        <v>7</v>
      </c>
      <c r="H2578" t="n">
        <v>7</v>
      </c>
      <c r="I2578" t="n">
        <v>7</v>
      </c>
      <c r="K2578" t="n">
        <v>6</v>
      </c>
      <c r="L2578" t="n">
        <v>6</v>
      </c>
      <c r="M2578" t="n">
        <v>6</v>
      </c>
      <c r="N2578" t="n">
        <v>6</v>
      </c>
      <c r="P2578" t="n">
        <v>5</v>
      </c>
      <c r="Q2578" t="n">
        <v>5</v>
      </c>
      <c r="R2578" t="n">
        <v>5</v>
      </c>
      <c r="S2578" t="n">
        <v>5</v>
      </c>
      <c r="U2578" t="n">
        <v>4</v>
      </c>
      <c r="V2578" t="n">
        <v>4</v>
      </c>
      <c r="W2578" t="n">
        <v>4</v>
      </c>
      <c r="X2578" t="n">
        <v>4</v>
      </c>
      <c r="Z2578" t="n">
        <v>3</v>
      </c>
      <c r="AA2578" t="n">
        <v>3</v>
      </c>
      <c r="AB2578" t="n">
        <v>5</v>
      </c>
      <c r="AC2578" t="n">
        <v>5</v>
      </c>
      <c r="AE2578" t="n">
        <v>6</v>
      </c>
      <c r="AF2578" t="n">
        <v>6</v>
      </c>
      <c r="AG2578" t="n">
        <v>6</v>
      </c>
      <c r="AH2578" t="n">
        <v>6</v>
      </c>
      <c r="AJ2578" t="n">
        <v>7</v>
      </c>
      <c r="AK2578" t="n">
        <v>7</v>
      </c>
      <c r="AL2578" t="n">
        <v>7</v>
      </c>
      <c r="AM2578" t="n">
        <v>7</v>
      </c>
      <c r="AO2578" t="n">
        <v>6</v>
      </c>
      <c r="AP2578" t="n">
        <v>6</v>
      </c>
      <c r="AQ2578" t="n">
        <v>6</v>
      </c>
    </row>
    <row r="2579">
      <c r="A2579" t="inlineStr">
        <is>
          <t>Private equity (post restructuring in Q4 2022)</t>
        </is>
      </c>
      <c r="C2579" t="inlineStr">
        <is>
          <t>Actual</t>
        </is>
      </c>
      <c r="D2579" t="inlineStr">
        <is>
          <t>QQQQ</t>
        </is>
      </c>
      <c r="AR2579" t="n">
        <v>4</v>
      </c>
      <c r="AT2579" t="n">
        <v>4</v>
      </c>
    </row>
    <row r="2580">
      <c r="A2580" t="inlineStr">
        <is>
          <t>Private equity</t>
        </is>
      </c>
      <c r="C2580" t="inlineStr">
        <is>
          <t>Actual</t>
        </is>
      </c>
      <c r="D2580" t="inlineStr">
        <is>
          <t>QQQQ</t>
        </is>
      </c>
      <c r="F2580" t="n">
        <v>2</v>
      </c>
      <c r="G2580" t="n">
        <v>3</v>
      </c>
      <c r="H2580" t="n">
        <v>3</v>
      </c>
      <c r="I2580" t="n">
        <v>3</v>
      </c>
      <c r="K2580" t="n">
        <v>3</v>
      </c>
      <c r="L2580" t="n">
        <v>3</v>
      </c>
      <c r="M2580" t="n">
        <v>3</v>
      </c>
      <c r="N2580" t="n">
        <v>2</v>
      </c>
      <c r="P2580" t="n">
        <v>2</v>
      </c>
      <c r="Q2580" t="n">
        <v>2</v>
      </c>
      <c r="R2580" t="n">
        <v>2</v>
      </c>
      <c r="S2580" t="n">
        <v>2</v>
      </c>
      <c r="U2580" t="n">
        <v>1</v>
      </c>
      <c r="V2580" t="n">
        <v>1</v>
      </c>
      <c r="W2580" t="n">
        <v>1</v>
      </c>
      <c r="X2580" t="n">
        <v>1</v>
      </c>
      <c r="AE2580" t="n">
        <v>4</v>
      </c>
      <c r="AF2580" t="n">
        <v>4</v>
      </c>
      <c r="AG2580" t="n">
        <v>4</v>
      </c>
      <c r="AH2580" t="n">
        <v>3</v>
      </c>
      <c r="AL2580" t="n">
        <v>5</v>
      </c>
      <c r="AM2580" t="n">
        <v>4</v>
      </c>
      <c r="AO2580" t="n">
        <v>4</v>
      </c>
      <c r="AP2580" t="n">
        <v>5</v>
      </c>
      <c r="AQ2580" t="n">
        <v>5</v>
      </c>
    </row>
    <row r="2581">
      <c r="A2581" t="inlineStr">
        <is>
          <t>Total</t>
        </is>
      </c>
      <c r="C2581" t="inlineStr">
        <is>
          <t>Actual</t>
        </is>
      </c>
      <c r="D2581" t="inlineStr">
        <is>
          <t>QQQQ</t>
        </is>
      </c>
      <c r="F2581" t="n">
        <v>4</v>
      </c>
      <c r="G2581" t="n">
        <v>4</v>
      </c>
      <c r="H2581" t="n">
        <v>4</v>
      </c>
      <c r="I2581" t="n">
        <v>4</v>
      </c>
      <c r="K2581" t="n">
        <v>4</v>
      </c>
      <c r="L2581" t="n">
        <v>4</v>
      </c>
      <c r="M2581" t="n">
        <v>4</v>
      </c>
      <c r="N2581" t="n">
        <v>4</v>
      </c>
      <c r="P2581" t="n">
        <v>4</v>
      </c>
      <c r="Q2581" t="n">
        <v>4</v>
      </c>
      <c r="R2581" t="n">
        <v>4</v>
      </c>
      <c r="S2581" t="n">
        <v>4</v>
      </c>
      <c r="U2581" t="n">
        <v>4</v>
      </c>
      <c r="V2581" t="n">
        <v>3</v>
      </c>
      <c r="W2581" t="n">
        <v>4</v>
      </c>
      <c r="X2581" t="n">
        <v>4</v>
      </c>
      <c r="Z2581" t="n">
        <v>4</v>
      </c>
      <c r="AA2581" t="n">
        <v>5</v>
      </c>
      <c r="AB2581" t="n">
        <v>6</v>
      </c>
      <c r="AC2581" t="n">
        <v>6</v>
      </c>
      <c r="AE2581" t="n">
        <v>6</v>
      </c>
      <c r="AF2581" t="n">
        <v>6</v>
      </c>
      <c r="AG2581" t="n">
        <v>7</v>
      </c>
      <c r="AH2581" t="n">
        <v>7</v>
      </c>
      <c r="AJ2581" t="n">
        <v>7</v>
      </c>
      <c r="AK2581" t="n">
        <v>9</v>
      </c>
      <c r="AL2581" t="n">
        <v>7</v>
      </c>
      <c r="AM2581" t="n">
        <v>7</v>
      </c>
      <c r="AO2581" t="n">
        <v>7</v>
      </c>
      <c r="AP2581" t="n">
        <v>7</v>
      </c>
      <c r="AQ2581" t="n">
        <v>7</v>
      </c>
      <c r="AR2581" t="n">
        <v>6</v>
      </c>
      <c r="AT2581" t="n">
        <v>6</v>
      </c>
    </row>
    <row r="2583">
      <c r="A2583" t="inlineStr">
        <is>
          <t>Consolidated</t>
        </is>
      </c>
    </row>
    <row r="2584">
      <c r="A2584" t="inlineStr">
        <is>
          <t>Real estate</t>
        </is>
      </c>
      <c r="C2584" t="inlineStr">
        <is>
          <t>Million</t>
        </is>
      </c>
      <c r="D2584" t="inlineStr">
        <is>
          <t>QQQQ</t>
        </is>
      </c>
      <c r="F2584" t="n">
        <v>3603</v>
      </c>
      <c r="G2584" t="n">
        <v>3298</v>
      </c>
      <c r="H2584" t="n">
        <v>3508</v>
      </c>
      <c r="I2584" t="n">
        <v>2864</v>
      </c>
      <c r="K2584" t="n">
        <v>3148</v>
      </c>
      <c r="L2584" t="n">
        <v>3647</v>
      </c>
      <c r="M2584" t="n">
        <v>3661</v>
      </c>
      <c r="N2584" t="n">
        <v>2765</v>
      </c>
      <c r="P2584" t="n">
        <v>1948</v>
      </c>
      <c r="Q2584" t="n">
        <v>2935</v>
      </c>
      <c r="R2584" t="n">
        <v>3431</v>
      </c>
      <c r="S2584" t="n">
        <v>3214</v>
      </c>
      <c r="U2584" t="n">
        <v>2879</v>
      </c>
      <c r="V2584" t="n">
        <v>2868</v>
      </c>
      <c r="W2584" t="n">
        <v>2476</v>
      </c>
      <c r="X2584" t="n">
        <v>2504</v>
      </c>
      <c r="Z2584" t="n">
        <v>1434</v>
      </c>
      <c r="AA2584" t="n">
        <v>1364</v>
      </c>
      <c r="AB2584" t="n">
        <v>2391</v>
      </c>
      <c r="AC2584" t="n">
        <v>2024</v>
      </c>
      <c r="AE2584" t="n">
        <v>2283</v>
      </c>
      <c r="AF2584" t="n">
        <v>2120</v>
      </c>
      <c r="AG2584" t="n">
        <v>2930</v>
      </c>
      <c r="AH2584" t="n">
        <v>3378</v>
      </c>
      <c r="AJ2584" t="n">
        <v>2799</v>
      </c>
      <c r="AK2584" t="n">
        <v>2120</v>
      </c>
      <c r="AL2584" t="n">
        <v>4747</v>
      </c>
      <c r="AM2584" t="n">
        <v>4782</v>
      </c>
      <c r="AO2584" t="n">
        <v>4358</v>
      </c>
      <c r="AP2584" t="n">
        <v>4802</v>
      </c>
      <c r="AQ2584" t="n">
        <v>4519</v>
      </c>
    </row>
    <row r="2585">
      <c r="A2585" t="inlineStr">
        <is>
          <t>Real estate (post restructuring in Q4 2022)</t>
        </is>
      </c>
      <c r="C2585" t="inlineStr">
        <is>
          <t>Million</t>
        </is>
      </c>
      <c r="D2585" t="inlineStr">
        <is>
          <t>QQQQ</t>
        </is>
      </c>
      <c r="AR2585" t="n">
        <v>6702</v>
      </c>
      <c r="AT2585" t="n">
        <v>6774</v>
      </c>
    </row>
    <row r="2586">
      <c r="A2586" t="inlineStr">
        <is>
          <t>Renewable power and transition</t>
        </is>
      </c>
      <c r="C2586" t="inlineStr">
        <is>
          <t>Million</t>
        </is>
      </c>
      <c r="D2586" t="inlineStr">
        <is>
          <t>QQQQ</t>
        </is>
      </c>
      <c r="F2586" t="n">
        <v>1811</v>
      </c>
      <c r="G2586" t="n">
        <v>2007</v>
      </c>
      <c r="H2586" t="n">
        <v>1887</v>
      </c>
      <c r="I2586" t="n">
        <v>1736</v>
      </c>
      <c r="K2586" t="n">
        <v>2536</v>
      </c>
      <c r="L2586" t="n">
        <v>2113</v>
      </c>
      <c r="M2586" t="n">
        <v>2268</v>
      </c>
      <c r="N2586" t="n">
        <v>2029</v>
      </c>
      <c r="P2586" t="n">
        <v>2125</v>
      </c>
      <c r="Q2586" t="n">
        <v>2173</v>
      </c>
      <c r="R2586" t="n">
        <v>1937</v>
      </c>
      <c r="S2586" t="n">
        <v>1665</v>
      </c>
      <c r="U2586" t="n">
        <v>1914</v>
      </c>
      <c r="V2586" t="n">
        <v>2059</v>
      </c>
      <c r="W2586" t="n">
        <v>2619</v>
      </c>
      <c r="X2586" t="n">
        <v>2328</v>
      </c>
      <c r="Z2586" t="n">
        <v>1668</v>
      </c>
      <c r="AA2586" t="n">
        <v>1674</v>
      </c>
      <c r="AB2586" t="n">
        <v>2118</v>
      </c>
      <c r="AC2586" t="n">
        <v>2098</v>
      </c>
      <c r="AE2586" t="n">
        <v>2000</v>
      </c>
      <c r="AF2586" t="n">
        <v>2122</v>
      </c>
      <c r="AG2586" t="n">
        <v>2418</v>
      </c>
      <c r="AH2586" t="n">
        <v>2132</v>
      </c>
      <c r="AJ2586" t="n">
        <v>2159</v>
      </c>
      <c r="AK2586" t="n">
        <v>2188</v>
      </c>
      <c r="AL2586" t="n">
        <v>2640</v>
      </c>
      <c r="AM2586" t="n">
        <v>2147</v>
      </c>
      <c r="AO2586" t="n">
        <v>2290</v>
      </c>
      <c r="AP2586" t="n">
        <v>2548</v>
      </c>
      <c r="AQ2586" t="n">
        <v>2560</v>
      </c>
      <c r="AR2586" t="n">
        <v>2546</v>
      </c>
      <c r="AT2586" t="n">
        <v>2777</v>
      </c>
    </row>
    <row r="2587">
      <c r="A2587" t="inlineStr">
        <is>
          <t>Infrastructure</t>
        </is>
      </c>
      <c r="C2587" t="inlineStr">
        <is>
          <t>Million</t>
        </is>
      </c>
      <c r="D2587" t="inlineStr">
        <is>
          <t>QQQQ</t>
        </is>
      </c>
      <c r="F2587" t="n">
        <v>1354</v>
      </c>
      <c r="G2587" t="n">
        <v>992</v>
      </c>
      <c r="H2587" t="n">
        <v>952</v>
      </c>
      <c r="I2587" t="n">
        <v>1491</v>
      </c>
      <c r="K2587" t="n">
        <v>1727</v>
      </c>
      <c r="L2587" t="n">
        <v>2239</v>
      </c>
      <c r="M2587" t="n">
        <v>1511</v>
      </c>
      <c r="N2587" t="n">
        <v>1002</v>
      </c>
      <c r="P2587" t="n">
        <v>1693</v>
      </c>
      <c r="Q2587" t="n">
        <v>2356</v>
      </c>
      <c r="R2587" t="n">
        <v>1716</v>
      </c>
      <c r="S2587" t="n">
        <v>2102</v>
      </c>
      <c r="U2587" t="n">
        <v>1279</v>
      </c>
      <c r="V2587" t="n">
        <v>1256</v>
      </c>
      <c r="W2587" t="n">
        <v>1663</v>
      </c>
      <c r="X2587" t="n">
        <v>1993</v>
      </c>
      <c r="Z2587" t="n">
        <v>2478</v>
      </c>
      <c r="AA2587" t="n">
        <v>1543</v>
      </c>
      <c r="AB2587" t="n">
        <v>2107</v>
      </c>
      <c r="AC2587" t="n">
        <v>2470</v>
      </c>
      <c r="AE2587" t="n">
        <v>2740</v>
      </c>
      <c r="AF2587" t="n">
        <v>3075</v>
      </c>
      <c r="AG2587" t="n">
        <v>2882</v>
      </c>
      <c r="AH2587" t="n">
        <v>3158</v>
      </c>
      <c r="AJ2587" t="n">
        <v>2421</v>
      </c>
      <c r="AK2587" t="n">
        <v>2777</v>
      </c>
      <c r="AL2587" t="n">
        <v>3379</v>
      </c>
      <c r="AM2587" t="n">
        <v>2719</v>
      </c>
      <c r="AO2587" t="n">
        <v>3180</v>
      </c>
      <c r="AP2587" t="n">
        <v>3489</v>
      </c>
      <c r="AQ2587" t="n">
        <v>3810</v>
      </c>
      <c r="AR2587" t="n">
        <v>3666</v>
      </c>
      <c r="AT2587" t="n">
        <v>4571</v>
      </c>
    </row>
    <row r="2588">
      <c r="A2588" t="inlineStr">
        <is>
          <t>Residential development</t>
        </is>
      </c>
      <c r="C2588" t="inlineStr">
        <is>
          <t>Million</t>
        </is>
      </c>
      <c r="D2588" t="inlineStr">
        <is>
          <t>QQQQ</t>
        </is>
      </c>
      <c r="F2588" t="n">
        <v>1207</v>
      </c>
      <c r="G2588" t="n">
        <v>1605</v>
      </c>
      <c r="H2588" t="n">
        <v>1594</v>
      </c>
      <c r="I2588" t="n">
        <v>1589</v>
      </c>
      <c r="K2588" t="n">
        <v>1651</v>
      </c>
      <c r="L2588" t="n">
        <v>1603</v>
      </c>
      <c r="M2588" t="n">
        <v>1639</v>
      </c>
      <c r="N2588" t="n">
        <v>1615</v>
      </c>
      <c r="P2588" t="n">
        <v>1680</v>
      </c>
      <c r="Q2588" t="n">
        <v>1736</v>
      </c>
      <c r="R2588" t="n">
        <v>1785</v>
      </c>
      <c r="S2588" t="n">
        <v>1648</v>
      </c>
      <c r="U2588" t="n">
        <v>1776</v>
      </c>
      <c r="V2588" t="n">
        <v>1831</v>
      </c>
      <c r="W2588" t="n">
        <v>1955</v>
      </c>
      <c r="X2588" t="n">
        <v>1723</v>
      </c>
      <c r="Z2588" t="n">
        <v>1681</v>
      </c>
      <c r="AA2588" t="n">
        <v>1644</v>
      </c>
      <c r="AB2588" t="n">
        <v>2019</v>
      </c>
      <c r="AC2588" t="n">
        <v>1831</v>
      </c>
      <c r="AE2588" t="n">
        <v>1960</v>
      </c>
      <c r="AF2588" t="n">
        <v>1923</v>
      </c>
      <c r="AG2588" t="n">
        <v>1816</v>
      </c>
      <c r="AH2588" t="n">
        <v>1790</v>
      </c>
      <c r="AJ2588" t="n">
        <v>2065</v>
      </c>
      <c r="AK2588" t="n">
        <v>1826</v>
      </c>
      <c r="AL2588" t="n">
        <v>1853</v>
      </c>
      <c r="AM2588" t="n">
        <v>1782</v>
      </c>
      <c r="AO2588" t="n">
        <v>2170</v>
      </c>
      <c r="AP2588" t="n">
        <v>2099</v>
      </c>
      <c r="AQ2588" t="n">
        <v>2262</v>
      </c>
    </row>
    <row r="2589">
      <c r="A2589" t="inlineStr">
        <is>
          <t>Private equity (post restructuring in Q4 2022)</t>
        </is>
      </c>
      <c r="C2589" t="inlineStr">
        <is>
          <t>Million</t>
        </is>
      </c>
      <c r="D2589" t="inlineStr">
        <is>
          <t>QQQQ</t>
        </is>
      </c>
      <c r="AR2589" t="n">
        <v>2226</v>
      </c>
      <c r="AT2589" t="n">
        <v>2160</v>
      </c>
    </row>
    <row r="2590">
      <c r="A2590" t="inlineStr">
        <is>
          <t>Private equity</t>
        </is>
      </c>
      <c r="C2590" t="inlineStr">
        <is>
          <t>Million</t>
        </is>
      </c>
      <c r="D2590" t="inlineStr">
        <is>
          <t>QQQQ</t>
        </is>
      </c>
      <c r="F2590" t="n">
        <v>1234</v>
      </c>
      <c r="G2590" t="n">
        <v>796</v>
      </c>
      <c r="H2590" t="n">
        <v>646</v>
      </c>
      <c r="I2590" t="n">
        <v>623</v>
      </c>
      <c r="K2590" t="n">
        <v>633</v>
      </c>
      <c r="L2590" t="n">
        <v>572</v>
      </c>
      <c r="M2590" t="n">
        <v>584</v>
      </c>
      <c r="N2590" t="n">
        <v>538</v>
      </c>
      <c r="P2590" t="n">
        <v>544</v>
      </c>
      <c r="Q2590" t="n">
        <v>629</v>
      </c>
      <c r="R2590" t="n">
        <v>618</v>
      </c>
      <c r="S2590" t="n">
        <v>380</v>
      </c>
      <c r="U2590" t="n">
        <v>90</v>
      </c>
      <c r="V2590" t="n">
        <v>93</v>
      </c>
      <c r="W2590" t="n">
        <v>49</v>
      </c>
      <c r="X2590" t="n">
        <v>52</v>
      </c>
      <c r="Z2590" t="n">
        <v>47</v>
      </c>
      <c r="AE2590" t="n">
        <v>283</v>
      </c>
      <c r="AF2590" t="n">
        <v>253</v>
      </c>
      <c r="AG2590" t="n">
        <v>538</v>
      </c>
      <c r="AH2590" t="n">
        <v>310</v>
      </c>
      <c r="AL2590" t="n">
        <v>751</v>
      </c>
      <c r="AM2590" t="n">
        <v>1619</v>
      </c>
      <c r="AO2590" t="n">
        <v>1701</v>
      </c>
      <c r="AP2590" t="n">
        <v>1981</v>
      </c>
      <c r="AQ2590" t="n">
        <v>2100</v>
      </c>
    </row>
    <row r="2591">
      <c r="A2591" t="inlineStr">
        <is>
          <t>Total</t>
        </is>
      </c>
      <c r="C2591" t="inlineStr">
        <is>
          <t>Million</t>
        </is>
      </c>
      <c r="D2591" t="inlineStr">
        <is>
          <t>QQQQ</t>
        </is>
      </c>
      <c r="F2591" t="n">
        <v>9209</v>
      </c>
      <c r="G2591" t="n">
        <v>8698</v>
      </c>
      <c r="H2591" t="n">
        <v>8587</v>
      </c>
      <c r="I2591" t="n">
        <v>8303</v>
      </c>
      <c r="K2591" t="n">
        <v>9695</v>
      </c>
      <c r="L2591" t="n">
        <v>10174</v>
      </c>
      <c r="M2591" t="n">
        <v>9663</v>
      </c>
      <c r="N2591" t="n">
        <v>7949</v>
      </c>
      <c r="P2591" t="n">
        <v>7990</v>
      </c>
      <c r="Q2591" t="n">
        <v>9829</v>
      </c>
      <c r="R2591" t="n">
        <v>9487</v>
      </c>
      <c r="S2591" t="n">
        <v>9009</v>
      </c>
      <c r="U2591" t="n">
        <v>7938</v>
      </c>
      <c r="V2591" t="n">
        <v>8107</v>
      </c>
      <c r="W2591" t="n">
        <v>8762</v>
      </c>
      <c r="X2591" t="n">
        <v>8600</v>
      </c>
      <c r="Z2591" t="n">
        <v>7308</v>
      </c>
      <c r="AA2591" t="n">
        <v>6225</v>
      </c>
      <c r="AB2591" t="n">
        <v>8635</v>
      </c>
      <c r="AC2591" t="n">
        <v>8423</v>
      </c>
      <c r="AE2591" t="n">
        <v>9266</v>
      </c>
      <c r="AF2591" t="n">
        <v>9493</v>
      </c>
      <c r="AG2591" t="n">
        <v>10584</v>
      </c>
      <c r="AH2591" t="n">
        <v>10768</v>
      </c>
      <c r="AJ2591" t="n">
        <v>9444</v>
      </c>
      <c r="AK2591" t="n">
        <v>8911</v>
      </c>
      <c r="AL2591" t="n">
        <v>13370</v>
      </c>
      <c r="AM2591" t="n">
        <v>13049</v>
      </c>
      <c r="AO2591" t="n">
        <v>13699</v>
      </c>
      <c r="AP2591" t="n">
        <v>14919</v>
      </c>
      <c r="AQ2591" t="n">
        <v>15251</v>
      </c>
      <c r="AR2591" t="n">
        <v>15140</v>
      </c>
      <c r="AT2591" t="n">
        <v>16282</v>
      </c>
    </row>
    <row r="2592">
      <c r="A2592" t="inlineStr">
        <is>
          <t>Total-c</t>
        </is>
      </c>
      <c r="F2592">
        <f>SUM(F2584:F2590)</f>
        <v/>
      </c>
      <c r="G2592">
        <f>SUM(G2584:G2590)</f>
        <v/>
      </c>
      <c r="H2592">
        <f>SUM(H2584:H2590)</f>
        <v/>
      </c>
      <c r="I2592">
        <f>SUM(I2584:I2590)</f>
        <v/>
      </c>
      <c r="K2592">
        <f>SUM(K2584:K2590)</f>
        <v/>
      </c>
      <c r="L2592">
        <f>SUM(L2584:L2590)</f>
        <v/>
      </c>
      <c r="M2592">
        <f>SUM(M2584:M2590)</f>
        <v/>
      </c>
      <c r="N2592">
        <f>SUM(N2584:N2590)</f>
        <v/>
      </c>
      <c r="P2592">
        <f>SUM(P2584:P2590)</f>
        <v/>
      </c>
      <c r="Q2592">
        <f>SUM(Q2584:Q2590)</f>
        <v/>
      </c>
      <c r="R2592">
        <f>SUM(R2584:R2590)</f>
        <v/>
      </c>
      <c r="S2592">
        <f>SUM(S2584:S2590)</f>
        <v/>
      </c>
      <c r="U2592">
        <f>SUM(U2584:U2590)</f>
        <v/>
      </c>
      <c r="V2592">
        <f>SUM(V2584:V2590)</f>
        <v/>
      </c>
      <c r="W2592">
        <f>SUM(W2584:W2590)</f>
        <v/>
      </c>
      <c r="X2592">
        <f>SUM(X2584:X2590)</f>
        <v/>
      </c>
      <c r="Z2592">
        <f>SUM(Z2584:Z2590)</f>
        <v/>
      </c>
      <c r="AA2592">
        <f>SUM(AA2584:AA2590)</f>
        <v/>
      </c>
      <c r="AB2592">
        <f>SUM(AB2584:AB2590)</f>
        <v/>
      </c>
      <c r="AC2592">
        <f>SUM(AC2584:AC2590)</f>
        <v/>
      </c>
      <c r="AE2592">
        <f>SUM(AE2584:AE2590)</f>
        <v/>
      </c>
      <c r="AF2592">
        <f>SUM(AF2584:AF2590)</f>
        <v/>
      </c>
      <c r="AG2592">
        <f>SUM(AG2584:AG2590)</f>
        <v/>
      </c>
      <c r="AH2592">
        <f>SUM(AH2584:AH2590)</f>
        <v/>
      </c>
      <c r="AJ2592">
        <f>SUM(AJ2584:AJ2590)</f>
        <v/>
      </c>
      <c r="AK2592">
        <f>SUM(AK2584:AK2590)</f>
        <v/>
      </c>
      <c r="AL2592">
        <f>SUM(AL2584:AL2590)</f>
        <v/>
      </c>
      <c r="AM2592">
        <f>SUM(AM2584:AM2590)</f>
        <v/>
      </c>
      <c r="AO2592">
        <f>SUM(AO2584:AO2590)</f>
        <v/>
      </c>
      <c r="AP2592">
        <f>SUM(AP2584:AP2590)</f>
        <v/>
      </c>
      <c r="AQ2592">
        <f>SUM(AQ2584:AQ2590)</f>
        <v/>
      </c>
      <c r="AR2592">
        <f>SUM(AR2584:AR2590)</f>
        <v/>
      </c>
      <c r="AT2592">
        <f>SUM(AT2584:AT2590)</f>
        <v/>
      </c>
    </row>
    <row r="2593">
      <c r="A2593" t="inlineStr">
        <is>
          <t>Sum check</t>
        </is>
      </c>
      <c r="F2593">
        <f>F2591-F2592</f>
        <v/>
      </c>
      <c r="G2593">
        <f>G2591-G2592</f>
        <v/>
      </c>
      <c r="H2593">
        <f>H2591-H2592</f>
        <v/>
      </c>
      <c r="I2593">
        <f>I2591-I2592</f>
        <v/>
      </c>
      <c r="K2593">
        <f>K2591-K2592</f>
        <v/>
      </c>
      <c r="L2593">
        <f>L2591-L2592</f>
        <v/>
      </c>
      <c r="M2593">
        <f>M2591-M2592</f>
        <v/>
      </c>
      <c r="N2593">
        <f>N2591-N2592</f>
        <v/>
      </c>
      <c r="P2593">
        <f>P2591-P2592</f>
        <v/>
      </c>
      <c r="Q2593">
        <f>Q2591-Q2592</f>
        <v/>
      </c>
      <c r="R2593">
        <f>R2591-R2592</f>
        <v/>
      </c>
      <c r="S2593">
        <f>S2591-S2592</f>
        <v/>
      </c>
      <c r="U2593">
        <f>U2591-U2592</f>
        <v/>
      </c>
      <c r="V2593">
        <f>V2591-V2592</f>
        <v/>
      </c>
      <c r="W2593">
        <f>W2591-W2592</f>
        <v/>
      </c>
      <c r="X2593">
        <f>X2591-X2592</f>
        <v/>
      </c>
      <c r="Z2593">
        <f>Z2591-Z2592</f>
        <v/>
      </c>
      <c r="AA2593">
        <f>AA2591-AA2592</f>
        <v/>
      </c>
      <c r="AB2593">
        <f>AB2591-AB2592</f>
        <v/>
      </c>
      <c r="AC2593">
        <f>AC2591-AC2592</f>
        <v/>
      </c>
      <c r="AE2593">
        <f>AE2591-AE2592</f>
        <v/>
      </c>
      <c r="AF2593">
        <f>AF2591-AF2592</f>
        <v/>
      </c>
      <c r="AG2593">
        <f>AG2591-AG2592</f>
        <v/>
      </c>
      <c r="AH2593">
        <f>AH2591-AH2592</f>
        <v/>
      </c>
      <c r="AJ2593">
        <f>AJ2591-AJ2592</f>
        <v/>
      </c>
      <c r="AK2593">
        <f>AK2591-AK2592</f>
        <v/>
      </c>
      <c r="AL2593">
        <f>AL2591-AL2592</f>
        <v/>
      </c>
      <c r="AM2593">
        <f>AM2591-AM2592</f>
        <v/>
      </c>
      <c r="AO2593">
        <f>AO2591-AO2592</f>
        <v/>
      </c>
      <c r="AP2593">
        <f>AP2591-AP2592</f>
        <v/>
      </c>
      <c r="AQ2593">
        <f>AQ2591-AQ2592</f>
        <v/>
      </c>
      <c r="AR2593">
        <f>AR2591-AR2592</f>
        <v/>
      </c>
      <c r="AT2593">
        <f>AT2591-AT2592</f>
        <v/>
      </c>
    </row>
    <row r="2594">
      <c r="A2594" t="inlineStr">
        <is>
          <t>Link check</t>
        </is>
      </c>
      <c r="F2594">
        <f>F2591-F2488</f>
        <v/>
      </c>
      <c r="G2594">
        <f>G2591-G2488</f>
        <v/>
      </c>
      <c r="H2594">
        <f>H2591-H2488</f>
        <v/>
      </c>
      <c r="I2594">
        <f>I2591-I2488</f>
        <v/>
      </c>
      <c r="K2594">
        <f>K2591-K2488</f>
        <v/>
      </c>
      <c r="L2594">
        <f>L2591-L2488</f>
        <v/>
      </c>
      <c r="M2594">
        <f>M2591-M2488</f>
        <v/>
      </c>
      <c r="N2594">
        <f>N2591-N2488</f>
        <v/>
      </c>
      <c r="P2594">
        <f>P2591-P2488</f>
        <v/>
      </c>
      <c r="Q2594">
        <f>Q2591-Q2488</f>
        <v/>
      </c>
      <c r="R2594">
        <f>R2591-R2488</f>
        <v/>
      </c>
      <c r="S2594">
        <f>S2591-S2488</f>
        <v/>
      </c>
      <c r="U2594">
        <f>U2591-U2488</f>
        <v/>
      </c>
      <c r="V2594">
        <f>V2591-V2488</f>
        <v/>
      </c>
      <c r="W2594">
        <f>W2591-W2488</f>
        <v/>
      </c>
      <c r="X2594">
        <f>X2591-X2488</f>
        <v/>
      </c>
      <c r="Z2594">
        <f>Z2591-Z2488</f>
        <v/>
      </c>
      <c r="AA2594">
        <f>AA2591-AA2488</f>
        <v/>
      </c>
      <c r="AB2594">
        <f>AB2591-AB2488</f>
        <v/>
      </c>
      <c r="AC2594">
        <f>AC2591-AC2488</f>
        <v/>
      </c>
      <c r="AE2594">
        <f>AE2591-AE2488</f>
        <v/>
      </c>
      <c r="AF2594">
        <f>AF2591-AF2488</f>
        <v/>
      </c>
      <c r="AG2594">
        <f>AG2591-AG2488</f>
        <v/>
      </c>
      <c r="AH2594">
        <f>AH2591-AH2488</f>
        <v/>
      </c>
      <c r="AJ2594">
        <f>AJ2591-AJ2488</f>
        <v/>
      </c>
      <c r="AK2594">
        <f>AK2591-AK2488</f>
        <v/>
      </c>
      <c r="AL2594">
        <f>AL2591-AL2488</f>
        <v/>
      </c>
      <c r="AM2594">
        <f>AM2591-AM2488</f>
        <v/>
      </c>
      <c r="AO2594">
        <f>AO2591-AO2488</f>
        <v/>
      </c>
      <c r="AP2594">
        <f>AP2591-AP2488</f>
        <v/>
      </c>
      <c r="AQ2594">
        <f>AQ2591-AQ2488</f>
        <v/>
      </c>
      <c r="AR2594">
        <f>AR2591-AR2488</f>
        <v/>
      </c>
      <c r="AT2594">
        <f>AT2591-AT2488</f>
        <v/>
      </c>
    </row>
    <row r="2596">
      <c r="A2596" t="inlineStr">
        <is>
          <t>Subsidiary equity obligations</t>
        </is>
      </c>
    </row>
    <row r="2597">
      <c r="A2597" t="inlineStr">
        <is>
          <t>Subsidiary preferred equity units</t>
        </is>
      </c>
      <c r="C2597" t="inlineStr">
        <is>
          <t>Million</t>
        </is>
      </c>
      <c r="D2597" t="inlineStr">
        <is>
          <t>QQQQ</t>
        </is>
      </c>
      <c r="F2597" t="n">
        <v>1540</v>
      </c>
      <c r="G2597" t="n">
        <v>1545</v>
      </c>
      <c r="H2597" t="n">
        <v>1549</v>
      </c>
      <c r="I2597" t="n">
        <v>1554</v>
      </c>
      <c r="K2597" t="n">
        <v>1559</v>
      </c>
      <c r="L2597" t="n">
        <v>1565</v>
      </c>
      <c r="M2597" t="n">
        <v>1570</v>
      </c>
      <c r="N2597" t="n">
        <v>1574</v>
      </c>
      <c r="S2597" t="n">
        <v>1597</v>
      </c>
      <c r="X2597" t="n">
        <v>1622</v>
      </c>
      <c r="AC2597" t="n">
        <v>1650</v>
      </c>
      <c r="AH2597" t="n">
        <v>1679</v>
      </c>
      <c r="AM2597" t="n">
        <v>1585</v>
      </c>
      <c r="AR2597" t="n">
        <v>1605</v>
      </c>
    </row>
    <row r="2598">
      <c r="A2598" t="inlineStr">
        <is>
          <t>Limited life funds and redeemable fund units</t>
        </is>
      </c>
      <c r="C2598" t="inlineStr">
        <is>
          <t>Million</t>
        </is>
      </c>
      <c r="D2598" t="inlineStr">
        <is>
          <t>QQQQ</t>
        </is>
      </c>
      <c r="F2598" t="n">
        <v>1342</v>
      </c>
      <c r="G2598" t="n">
        <v>1340</v>
      </c>
      <c r="H2598" t="n">
        <v>1286</v>
      </c>
      <c r="I2598" t="n">
        <v>1274</v>
      </c>
      <c r="K2598" t="n">
        <v>1343</v>
      </c>
      <c r="L2598" t="n">
        <v>1378</v>
      </c>
      <c r="M2598" t="n">
        <v>1417</v>
      </c>
      <c r="N2598" t="n">
        <v>1439</v>
      </c>
      <c r="S2598" t="n">
        <v>1559</v>
      </c>
      <c r="X2598" t="n">
        <v>1724</v>
      </c>
      <c r="AC2598" t="n">
        <v>1896</v>
      </c>
      <c r="AH2598" t="n">
        <v>1456</v>
      </c>
      <c r="AM2598" t="n">
        <v>1538</v>
      </c>
      <c r="AR2598" t="n">
        <v>1114</v>
      </c>
    </row>
    <row r="2599">
      <c r="A2599" t="inlineStr">
        <is>
          <t>Subsidiary preferred shares and capital</t>
        </is>
      </c>
      <c r="C2599" t="inlineStr">
        <is>
          <t>Million</t>
        </is>
      </c>
      <c r="D2599" t="inlineStr">
        <is>
          <t>QQQQ</t>
        </is>
      </c>
      <c r="F2599" t="n">
        <v>543</v>
      </c>
      <c r="G2599" t="n">
        <v>550</v>
      </c>
      <c r="H2599" t="n">
        <v>521</v>
      </c>
      <c r="I2599" t="n">
        <v>503</v>
      </c>
      <c r="K2599" t="n">
        <v>517</v>
      </c>
      <c r="L2599" t="n">
        <v>417</v>
      </c>
      <c r="M2599" t="n">
        <v>556</v>
      </c>
      <c r="N2599" t="n">
        <v>552</v>
      </c>
      <c r="S2599" t="n">
        <v>505</v>
      </c>
      <c r="X2599" t="n">
        <v>530</v>
      </c>
      <c r="AC2599" t="n">
        <v>586</v>
      </c>
      <c r="AH2599" t="n">
        <v>564</v>
      </c>
      <c r="AM2599" t="n">
        <v>1185</v>
      </c>
      <c r="AR2599" t="n">
        <v>1469</v>
      </c>
    </row>
    <row r="2600">
      <c r="A2600" t="inlineStr">
        <is>
          <t>Total</t>
        </is>
      </c>
      <c r="C2600" t="inlineStr">
        <is>
          <t>Million</t>
        </is>
      </c>
      <c r="D2600" t="inlineStr">
        <is>
          <t>QQQQ</t>
        </is>
      </c>
      <c r="F2600" t="n">
        <v>3425</v>
      </c>
      <c r="G2600" t="n">
        <v>3435</v>
      </c>
      <c r="H2600" t="n">
        <v>3356</v>
      </c>
      <c r="I2600" t="n">
        <v>3331</v>
      </c>
      <c r="K2600" t="n">
        <v>3419</v>
      </c>
      <c r="L2600" t="n">
        <v>3360</v>
      </c>
      <c r="M2600" t="n">
        <v>3543</v>
      </c>
      <c r="N2600" t="n">
        <v>3565</v>
      </c>
      <c r="S2600" t="n">
        <v>3661</v>
      </c>
      <c r="X2600" t="n">
        <v>3876</v>
      </c>
      <c r="AC2600" t="n">
        <v>4132</v>
      </c>
      <c r="AH2600" t="n">
        <v>3699</v>
      </c>
      <c r="AM2600" t="n">
        <v>4308</v>
      </c>
      <c r="AR2600" t="n">
        <v>4188</v>
      </c>
    </row>
    <row r="2601">
      <c r="A2601" t="inlineStr">
        <is>
          <t>Total-c</t>
        </is>
      </c>
      <c r="F2601">
        <f>SUM(F2597:F2599)</f>
        <v/>
      </c>
      <c r="G2601">
        <f>SUM(G2597:G2599)</f>
        <v/>
      </c>
      <c r="H2601">
        <f>SUM(H2597:H2599)</f>
        <v/>
      </c>
      <c r="I2601">
        <f>SUM(I2597:I2599)</f>
        <v/>
      </c>
      <c r="K2601">
        <f>SUM(K2597:K2599)</f>
        <v/>
      </c>
      <c r="L2601">
        <f>SUM(L2597:L2599)</f>
        <v/>
      </c>
      <c r="M2601">
        <f>SUM(M2597:M2599)</f>
        <v/>
      </c>
      <c r="N2601">
        <f>SUM(N2597:N2599)</f>
        <v/>
      </c>
      <c r="S2601">
        <f>SUM(S2597:S2599)</f>
        <v/>
      </c>
      <c r="X2601">
        <f>SUM(X2597:X2599)</f>
        <v/>
      </c>
      <c r="AC2601">
        <f>SUM(AC2597:AC2599)</f>
        <v/>
      </c>
      <c r="AH2601">
        <f>SUM(AH2597:AH2599)</f>
        <v/>
      </c>
      <c r="AM2601">
        <f>SUM(AM2597:AM2599)</f>
        <v/>
      </c>
      <c r="AR2601">
        <f>SUM(AR2597:AR2599)</f>
        <v/>
      </c>
    </row>
    <row r="2602">
      <c r="A2602" t="inlineStr">
        <is>
          <t>Sum check</t>
        </is>
      </c>
      <c r="F2602">
        <f>F2600-F2601</f>
        <v/>
      </c>
      <c r="G2602">
        <f>G2600-G2601</f>
        <v/>
      </c>
      <c r="H2602">
        <f>H2600-H2601</f>
        <v/>
      </c>
      <c r="I2602">
        <f>I2600-I2601</f>
        <v/>
      </c>
      <c r="K2602">
        <f>K2600-K2601</f>
        <v/>
      </c>
      <c r="L2602">
        <f>L2600-L2601</f>
        <v/>
      </c>
      <c r="M2602">
        <f>M2600-M2601</f>
        <v/>
      </c>
      <c r="N2602">
        <f>N2600-N2601</f>
        <v/>
      </c>
      <c r="S2602">
        <f>S2600-S2601</f>
        <v/>
      </c>
      <c r="X2602">
        <f>X2600-X2601</f>
        <v/>
      </c>
      <c r="AC2602">
        <f>AC2600-AC2601</f>
        <v/>
      </c>
      <c r="AH2602">
        <f>AH2600-AH2601</f>
        <v/>
      </c>
      <c r="AM2602">
        <f>AM2600-AM2601</f>
        <v/>
      </c>
      <c r="AR2602">
        <f>AR2600-AR2601</f>
        <v/>
      </c>
    </row>
    <row r="2603">
      <c r="A2603" t="inlineStr">
        <is>
          <t>Link check</t>
        </is>
      </c>
      <c r="F2603">
        <f>F2600-F1344</f>
        <v/>
      </c>
      <c r="G2603">
        <f>G2600-G1344</f>
        <v/>
      </c>
      <c r="H2603">
        <f>H2600-H1344</f>
        <v/>
      </c>
      <c r="I2603">
        <f>I2600-I1344</f>
        <v/>
      </c>
      <c r="K2603">
        <f>K2600-K1344</f>
        <v/>
      </c>
      <c r="L2603">
        <f>L2600-L1344</f>
        <v/>
      </c>
      <c r="M2603">
        <f>M2600-M1344</f>
        <v/>
      </c>
      <c r="N2603">
        <f>N2600-N1344</f>
        <v/>
      </c>
      <c r="S2603">
        <f>S2600-S1344</f>
        <v/>
      </c>
      <c r="X2603">
        <f>X2600-X1344</f>
        <v/>
      </c>
      <c r="AC2603">
        <f>AC2600-AC1344</f>
        <v/>
      </c>
      <c r="AH2603">
        <f>AH2600-AH1344</f>
        <v/>
      </c>
      <c r="AM2603">
        <f>AM2600-AM1344</f>
        <v/>
      </c>
      <c r="AR2603">
        <f>AR2600-AR1344</f>
        <v/>
      </c>
    </row>
    <row r="2604">
      <c r="N2604" t="inlineStr">
        <is>
          <t xml:space="preserve"> </t>
        </is>
      </c>
    </row>
    <row r="2605">
      <c r="A2605" t="inlineStr">
        <is>
          <t>Property-specific borrowing</t>
        </is>
      </c>
    </row>
    <row r="2606">
      <c r="A2606" t="inlineStr">
        <is>
          <t>Average rate</t>
        </is>
      </c>
    </row>
    <row r="2607">
      <c r="A2607" t="inlineStr">
        <is>
          <t>Real estate</t>
        </is>
      </c>
      <c r="C2607" t="inlineStr">
        <is>
          <t>Percent</t>
        </is>
      </c>
      <c r="D2607" t="inlineStr">
        <is>
          <t>QQQQ</t>
        </is>
      </c>
      <c r="N2607" t="n">
        <v>4.5</v>
      </c>
      <c r="P2607" t="n">
        <v>4.4</v>
      </c>
      <c r="Q2607" t="n">
        <v>4.4</v>
      </c>
      <c r="R2607" t="n">
        <v>4.4</v>
      </c>
      <c r="S2607" t="n">
        <v>4.4</v>
      </c>
      <c r="U2607" t="n">
        <v>4.5</v>
      </c>
      <c r="V2607" t="n">
        <v>4.6</v>
      </c>
      <c r="W2607" t="n">
        <v>4.5</v>
      </c>
      <c r="X2607" t="n">
        <v>4.7</v>
      </c>
      <c r="Z2607" t="n">
        <v>4.8</v>
      </c>
      <c r="AA2607" t="n">
        <v>4.9</v>
      </c>
      <c r="AB2607" t="n">
        <v>4.7</v>
      </c>
      <c r="AC2607" t="n">
        <v>4.4</v>
      </c>
      <c r="AE2607" t="n">
        <v>4.1</v>
      </c>
      <c r="AF2607" t="n">
        <v>3.6</v>
      </c>
      <c r="AG2607" t="n">
        <v>3.6</v>
      </c>
      <c r="AH2607" t="n">
        <v>3.8</v>
      </c>
      <c r="AJ2607" t="n">
        <v>3.7</v>
      </c>
      <c r="AK2607" t="n">
        <v>3.6</v>
      </c>
      <c r="AL2607" t="n">
        <v>3.6</v>
      </c>
      <c r="AM2607" t="n">
        <v>3.6</v>
      </c>
      <c r="AO2607" t="n">
        <v>3.7</v>
      </c>
      <c r="AP2607" t="n">
        <v>4.2</v>
      </c>
      <c r="AQ2607" t="n">
        <v>5.4</v>
      </c>
    </row>
    <row r="2608">
      <c r="A2608" t="inlineStr">
        <is>
          <t>Real estate (post restructuring in Q4 2022)</t>
        </is>
      </c>
      <c r="C2608" t="inlineStr">
        <is>
          <t>Percent</t>
        </is>
      </c>
      <c r="D2608" t="inlineStr">
        <is>
          <t>QQQQ</t>
        </is>
      </c>
      <c r="AR2608" t="n">
        <v>6.1</v>
      </c>
      <c r="AT2608" t="n">
        <v>6.6</v>
      </c>
    </row>
    <row r="2609">
      <c r="A2609" t="inlineStr">
        <is>
          <t>Renewable power and transition</t>
        </is>
      </c>
      <c r="C2609" t="inlineStr">
        <is>
          <t>Percent</t>
        </is>
      </c>
      <c r="D2609" t="inlineStr">
        <is>
          <t>QQQQ</t>
        </is>
      </c>
      <c r="N2609" t="n">
        <v>6.6</v>
      </c>
      <c r="P2609" t="n">
        <v>6.6</v>
      </c>
      <c r="Q2609" t="n">
        <v>6.3</v>
      </c>
      <c r="R2609" t="n">
        <v>6.1</v>
      </c>
      <c r="S2609" t="n">
        <v>5.9</v>
      </c>
      <c r="U2609" t="n">
        <v>6</v>
      </c>
      <c r="V2609" t="n">
        <v>5.3</v>
      </c>
      <c r="W2609" t="n">
        <v>5.4</v>
      </c>
      <c r="X2609" t="n">
        <v>5.4</v>
      </c>
      <c r="Z2609" t="n">
        <v>5.4</v>
      </c>
      <c r="AA2609" t="n">
        <v>5.3</v>
      </c>
      <c r="AB2609" t="n">
        <v>5.2</v>
      </c>
      <c r="AC2609" t="n">
        <v>5</v>
      </c>
      <c r="AE2609" t="n">
        <v>5</v>
      </c>
      <c r="AF2609" t="n">
        <v>4.7</v>
      </c>
      <c r="AG2609" t="n">
        <v>4.9</v>
      </c>
      <c r="AH2609" t="n">
        <v>4.3</v>
      </c>
      <c r="AJ2609" t="n">
        <v>3.9</v>
      </c>
      <c r="AK2609" t="n">
        <v>4.2</v>
      </c>
      <c r="AL2609" t="n">
        <v>4.3</v>
      </c>
      <c r="AM2609" t="n">
        <v>4.5</v>
      </c>
      <c r="AO2609" t="n">
        <v>4.4</v>
      </c>
      <c r="AP2609" t="n">
        <v>4.7</v>
      </c>
      <c r="AQ2609" t="n">
        <v>4.9</v>
      </c>
      <c r="AR2609" t="n">
        <v>5.3</v>
      </c>
      <c r="AT2609" t="n">
        <v>6.5</v>
      </c>
    </row>
    <row r="2610">
      <c r="A2610" t="inlineStr">
        <is>
          <t>Infrastructure</t>
        </is>
      </c>
      <c r="C2610" t="inlineStr">
        <is>
          <t>Percent</t>
        </is>
      </c>
      <c r="D2610" t="inlineStr">
        <is>
          <t>QQQQ</t>
        </is>
      </c>
      <c r="N2610" t="n">
        <v>4.9</v>
      </c>
      <c r="P2610" t="n">
        <v>4.6</v>
      </c>
      <c r="Q2610" t="n">
        <v>4.6</v>
      </c>
      <c r="R2610" t="n">
        <v>4.6</v>
      </c>
      <c r="S2610" t="n">
        <v>4.7</v>
      </c>
      <c r="U2610" t="n">
        <v>4.8</v>
      </c>
      <c r="V2610" t="n">
        <v>5.2</v>
      </c>
      <c r="W2610" t="n">
        <v>5.3</v>
      </c>
      <c r="X2610" t="n">
        <v>5.2</v>
      </c>
      <c r="Z2610" t="n">
        <v>5.6</v>
      </c>
      <c r="AA2610" t="n">
        <v>5.4</v>
      </c>
      <c r="AB2610" t="n">
        <v>5.3</v>
      </c>
      <c r="AC2610" t="n">
        <v>4.7</v>
      </c>
      <c r="AE2610" t="n">
        <v>4.3</v>
      </c>
      <c r="AF2610" t="n">
        <v>3.9</v>
      </c>
      <c r="AG2610" t="n">
        <v>4.2</v>
      </c>
      <c r="AH2610" t="n">
        <v>4.3</v>
      </c>
      <c r="AJ2610" t="n">
        <v>4.5</v>
      </c>
      <c r="AK2610" t="n">
        <v>4.5</v>
      </c>
      <c r="AL2610" t="n">
        <v>3.9</v>
      </c>
      <c r="AM2610" t="n">
        <v>4.3</v>
      </c>
      <c r="AO2610" t="n">
        <v>5</v>
      </c>
      <c r="AP2610" t="n">
        <v>5.5</v>
      </c>
      <c r="AQ2610" t="n">
        <v>5.9</v>
      </c>
      <c r="AR2610" t="n">
        <v>6.5</v>
      </c>
      <c r="AT2610" t="n">
        <v>6.7</v>
      </c>
    </row>
    <row r="2611">
      <c r="A2611" t="inlineStr">
        <is>
          <t>Private equity (post restructuring in Q4 2022)</t>
        </is>
      </c>
      <c r="C2611" t="inlineStr">
        <is>
          <t>Percent</t>
        </is>
      </c>
      <c r="D2611" t="inlineStr">
        <is>
          <t>QQQQ</t>
        </is>
      </c>
      <c r="AR2611" t="n">
        <v>7.3</v>
      </c>
      <c r="AT2611" t="n">
        <v>7.7</v>
      </c>
    </row>
    <row r="2612">
      <c r="A2612" t="inlineStr">
        <is>
          <t>Private equity</t>
        </is>
      </c>
      <c r="C2612" t="inlineStr">
        <is>
          <t>Percent</t>
        </is>
      </c>
      <c r="D2612" t="inlineStr">
        <is>
          <t>QQQQ</t>
        </is>
      </c>
      <c r="N2612" t="n">
        <v>4.4</v>
      </c>
      <c r="P2612" t="n">
        <v>4.3</v>
      </c>
      <c r="Q2612" t="n">
        <v>6.6</v>
      </c>
      <c r="R2612" t="n">
        <v>6.9</v>
      </c>
      <c r="S2612" t="n">
        <v>6.7</v>
      </c>
      <c r="U2612" t="n">
        <v>6.2</v>
      </c>
      <c r="V2612" t="n">
        <v>6.2</v>
      </c>
      <c r="W2612" t="n">
        <v>6.1</v>
      </c>
      <c r="X2612" t="n">
        <v>6.2</v>
      </c>
      <c r="Z2612" t="n">
        <v>6.8</v>
      </c>
      <c r="AA2612" t="n">
        <v>6.1</v>
      </c>
      <c r="AB2612" t="n">
        <v>5.9</v>
      </c>
      <c r="AC2612" t="n">
        <v>5.4</v>
      </c>
      <c r="AE2612" t="n">
        <v>5.2</v>
      </c>
      <c r="AF2612" t="n">
        <v>4.9</v>
      </c>
      <c r="AG2612" t="n">
        <v>5</v>
      </c>
      <c r="AH2612" t="n">
        <v>5.2</v>
      </c>
      <c r="AJ2612" t="n">
        <v>4.8</v>
      </c>
      <c r="AK2612" t="n">
        <v>5</v>
      </c>
      <c r="AL2612" t="n">
        <v>4.6</v>
      </c>
      <c r="AM2612" t="n">
        <v>4.7</v>
      </c>
      <c r="AO2612" t="n">
        <v>5</v>
      </c>
      <c r="AP2612" t="n">
        <v>4.9</v>
      </c>
      <c r="AQ2612" t="n">
        <v>6.2</v>
      </c>
    </row>
    <row r="2613">
      <c r="A2613" t="inlineStr">
        <is>
          <t>Residential development</t>
        </is>
      </c>
      <c r="C2613" t="inlineStr">
        <is>
          <t>Percent</t>
        </is>
      </c>
      <c r="D2613" t="inlineStr">
        <is>
          <t>QQQQ</t>
        </is>
      </c>
      <c r="N2613" t="n">
        <v>8.6</v>
      </c>
      <c r="P2613" t="n">
        <v>8.699999999999999</v>
      </c>
      <c r="Q2613" t="n">
        <v>8.199999999999999</v>
      </c>
      <c r="R2613" t="n">
        <v>6.2</v>
      </c>
      <c r="S2613" t="n">
        <v>9.6</v>
      </c>
      <c r="U2613" t="n">
        <v>9.300000000000001</v>
      </c>
      <c r="V2613" t="n">
        <v>9.4</v>
      </c>
      <c r="W2613" t="n">
        <v>8.6</v>
      </c>
      <c r="X2613" t="n">
        <v>8</v>
      </c>
      <c r="Z2613" t="n">
        <v>7</v>
      </c>
      <c r="AA2613" t="n">
        <v>6.5</v>
      </c>
      <c r="AB2613" t="n">
        <v>5.8</v>
      </c>
      <c r="AC2613" t="n">
        <v>5.4</v>
      </c>
      <c r="AE2613" t="n">
        <v>4.6</v>
      </c>
      <c r="AF2613" t="n">
        <v>5.1</v>
      </c>
      <c r="AG2613" t="n">
        <v>4.8</v>
      </c>
      <c r="AH2613" t="n">
        <v>5.1</v>
      </c>
      <c r="AJ2613" t="n">
        <v>5</v>
      </c>
      <c r="AK2613" t="n">
        <v>3.3</v>
      </c>
      <c r="AL2613" t="n">
        <v>2.8</v>
      </c>
      <c r="AM2613" t="n">
        <v>4.4</v>
      </c>
      <c r="AO2613" t="n">
        <v>5.3</v>
      </c>
      <c r="AP2613" t="n">
        <v>4.8</v>
      </c>
      <c r="AQ2613" t="n">
        <v>6.3</v>
      </c>
    </row>
    <row r="2614">
      <c r="A2614" t="inlineStr">
        <is>
          <t>Total</t>
        </is>
      </c>
      <c r="C2614" t="inlineStr">
        <is>
          <t>Percent</t>
        </is>
      </c>
      <c r="D2614" t="inlineStr">
        <is>
          <t>QQQQ</t>
        </is>
      </c>
      <c r="N2614" t="n">
        <v>4.9</v>
      </c>
      <c r="P2614" t="n">
        <v>4.8</v>
      </c>
      <c r="Q2614" t="n">
        <v>4.8</v>
      </c>
      <c r="R2614" t="n">
        <v>4.8</v>
      </c>
      <c r="S2614" t="n">
        <v>4.9</v>
      </c>
      <c r="U2614" t="n">
        <v>5</v>
      </c>
      <c r="V2614" t="n">
        <v>5</v>
      </c>
      <c r="W2614" t="n">
        <v>5</v>
      </c>
      <c r="X2614" t="n">
        <v>5</v>
      </c>
      <c r="Z2614" t="n">
        <v>5.2</v>
      </c>
      <c r="AA2614" t="n">
        <v>5.2</v>
      </c>
      <c r="AB2614" t="n">
        <v>5.1</v>
      </c>
      <c r="AC2614" t="n">
        <v>4.7</v>
      </c>
      <c r="AE2614" t="n">
        <v>4.5</v>
      </c>
      <c r="AF2614" t="n">
        <v>4</v>
      </c>
      <c r="AG2614" t="n">
        <v>4.1</v>
      </c>
      <c r="AH2614" t="n">
        <v>4.2</v>
      </c>
      <c r="AJ2614" t="n">
        <v>4.1</v>
      </c>
      <c r="AK2614" t="n">
        <v>4.1</v>
      </c>
      <c r="AL2614" t="n">
        <v>3.9</v>
      </c>
      <c r="AM2614" t="n">
        <v>4</v>
      </c>
      <c r="AO2614" t="n">
        <v>4.3</v>
      </c>
      <c r="AP2614" t="n">
        <v>4.7</v>
      </c>
      <c r="AQ2614" t="n">
        <v>5.6</v>
      </c>
      <c r="AR2614" t="n">
        <v>6.4</v>
      </c>
      <c r="AT2614" t="n">
        <v>6.9</v>
      </c>
    </row>
    <row r="2616">
      <c r="A2616" t="inlineStr">
        <is>
          <t>Average term (years)</t>
        </is>
      </c>
    </row>
    <row r="2617">
      <c r="A2617" t="inlineStr">
        <is>
          <t>Real estate</t>
        </is>
      </c>
      <c r="C2617" t="inlineStr">
        <is>
          <t>Actual</t>
        </is>
      </c>
      <c r="D2617" t="inlineStr">
        <is>
          <t>QQQQ</t>
        </is>
      </c>
      <c r="F2617" t="n">
        <v>4</v>
      </c>
      <c r="G2617" t="n">
        <v>4</v>
      </c>
      <c r="H2617" t="n">
        <v>4</v>
      </c>
      <c r="I2617" t="n">
        <v>4</v>
      </c>
      <c r="K2617" t="n">
        <v>4</v>
      </c>
      <c r="L2617" t="n">
        <v>4</v>
      </c>
      <c r="M2617" t="n">
        <v>4</v>
      </c>
      <c r="N2617" t="n">
        <v>4</v>
      </c>
      <c r="P2617" t="n">
        <v>4</v>
      </c>
      <c r="Q2617" t="n">
        <v>5</v>
      </c>
      <c r="R2617" t="n">
        <v>5</v>
      </c>
      <c r="S2617" t="n">
        <v>4</v>
      </c>
      <c r="U2617" t="n">
        <v>4</v>
      </c>
      <c r="V2617" t="n">
        <v>4</v>
      </c>
      <c r="W2617" t="n">
        <v>4</v>
      </c>
      <c r="X2617" t="n">
        <v>4</v>
      </c>
      <c r="Z2617" t="n">
        <v>4</v>
      </c>
      <c r="AA2617" t="n">
        <v>4</v>
      </c>
      <c r="AB2617" t="n">
        <v>5</v>
      </c>
      <c r="AC2617" t="n">
        <v>4</v>
      </c>
      <c r="AE2617" t="n">
        <v>4</v>
      </c>
      <c r="AF2617" t="n">
        <v>4</v>
      </c>
      <c r="AG2617" t="n">
        <v>4</v>
      </c>
      <c r="AH2617" t="n">
        <v>4</v>
      </c>
      <c r="AJ2617" t="n">
        <v>4</v>
      </c>
      <c r="AK2617" t="n">
        <v>3</v>
      </c>
      <c r="AL2617" t="n">
        <v>4</v>
      </c>
      <c r="AM2617" t="n">
        <v>3</v>
      </c>
      <c r="AO2617" t="n">
        <v>3</v>
      </c>
      <c r="AP2617" t="n">
        <v>3</v>
      </c>
      <c r="AQ2617" t="n">
        <v>3</v>
      </c>
    </row>
    <row r="2618">
      <c r="A2618" t="inlineStr">
        <is>
          <t>Real estate (post restructuring in Q4 2022)</t>
        </is>
      </c>
      <c r="C2618" t="inlineStr">
        <is>
          <t>Actual</t>
        </is>
      </c>
      <c r="D2618" t="inlineStr">
        <is>
          <t>QQQQ</t>
        </is>
      </c>
      <c r="AR2618" t="n">
        <v>3</v>
      </c>
      <c r="AT2618" t="n">
        <v>3</v>
      </c>
    </row>
    <row r="2619">
      <c r="A2619" t="inlineStr">
        <is>
          <t>Renewable power and transition</t>
        </is>
      </c>
      <c r="C2619" t="inlineStr">
        <is>
          <t>Actual</t>
        </is>
      </c>
      <c r="D2619" t="inlineStr">
        <is>
          <t>QQQQ</t>
        </is>
      </c>
      <c r="F2619" t="n">
        <v>10</v>
      </c>
      <c r="G2619" t="n">
        <v>10</v>
      </c>
      <c r="H2619" t="n">
        <v>10</v>
      </c>
      <c r="I2619" t="n">
        <v>9</v>
      </c>
      <c r="K2619" t="n">
        <v>8</v>
      </c>
      <c r="L2619" t="n">
        <v>8</v>
      </c>
      <c r="M2619" t="n">
        <v>8</v>
      </c>
      <c r="N2619" t="n">
        <v>8</v>
      </c>
      <c r="P2619" t="n">
        <v>8</v>
      </c>
      <c r="Q2619" t="n">
        <v>9</v>
      </c>
      <c r="R2619" t="n">
        <v>9</v>
      </c>
      <c r="S2619" t="n">
        <v>9</v>
      </c>
      <c r="U2619" t="n">
        <v>10</v>
      </c>
      <c r="V2619" t="n">
        <v>9</v>
      </c>
      <c r="W2619" t="n">
        <v>10</v>
      </c>
      <c r="X2619" t="n">
        <v>10</v>
      </c>
      <c r="Z2619" t="n">
        <v>9</v>
      </c>
      <c r="AA2619" t="n">
        <v>9</v>
      </c>
      <c r="AB2619" t="n">
        <v>9</v>
      </c>
      <c r="AC2619" t="n">
        <v>9</v>
      </c>
      <c r="AE2619" t="n">
        <v>10</v>
      </c>
      <c r="AF2619" t="n">
        <v>9</v>
      </c>
      <c r="AG2619" t="n">
        <v>10</v>
      </c>
      <c r="AH2619" t="n">
        <v>10</v>
      </c>
      <c r="AJ2619" t="n">
        <v>9</v>
      </c>
      <c r="AK2619" t="n">
        <v>9</v>
      </c>
      <c r="AL2619" t="n">
        <v>9</v>
      </c>
      <c r="AM2619" t="n">
        <v>10</v>
      </c>
      <c r="AO2619" t="n">
        <v>10</v>
      </c>
      <c r="AP2619" t="n">
        <v>10</v>
      </c>
      <c r="AQ2619" t="n">
        <v>9</v>
      </c>
      <c r="AR2619" t="n">
        <v>9</v>
      </c>
      <c r="AT2619" t="n">
        <v>9</v>
      </c>
    </row>
    <row r="2620">
      <c r="A2620" t="inlineStr">
        <is>
          <t>Infrastructure</t>
        </is>
      </c>
      <c r="C2620" t="inlineStr">
        <is>
          <t>Actual</t>
        </is>
      </c>
      <c r="D2620" t="inlineStr">
        <is>
          <t>QQQQ</t>
        </is>
      </c>
      <c r="F2620" t="n">
        <v>10</v>
      </c>
      <c r="G2620" t="n">
        <v>9</v>
      </c>
      <c r="H2620" t="n">
        <v>9</v>
      </c>
      <c r="I2620" t="n">
        <v>9</v>
      </c>
      <c r="K2620" t="n">
        <v>8</v>
      </c>
      <c r="L2620" t="n">
        <v>9</v>
      </c>
      <c r="M2620" t="n">
        <v>8</v>
      </c>
      <c r="N2620" t="n">
        <v>9</v>
      </c>
      <c r="P2620" t="n">
        <v>8</v>
      </c>
      <c r="Q2620" t="n">
        <v>8</v>
      </c>
      <c r="R2620" t="n">
        <v>7</v>
      </c>
      <c r="S2620" t="n">
        <v>8</v>
      </c>
      <c r="U2620" t="n">
        <v>8</v>
      </c>
      <c r="V2620" t="n">
        <v>7</v>
      </c>
      <c r="W2620" t="n">
        <v>7</v>
      </c>
      <c r="X2620" t="n">
        <v>6</v>
      </c>
      <c r="Z2620" t="n">
        <v>6</v>
      </c>
      <c r="AA2620" t="n">
        <v>6</v>
      </c>
      <c r="AB2620" t="n">
        <v>7</v>
      </c>
      <c r="AC2620" t="n">
        <v>7</v>
      </c>
      <c r="AE2620" t="n">
        <v>7</v>
      </c>
      <c r="AF2620" t="n">
        <v>7</v>
      </c>
      <c r="AG2620" t="n">
        <v>8</v>
      </c>
      <c r="AH2620" t="n">
        <v>8</v>
      </c>
      <c r="AJ2620" t="n">
        <v>7</v>
      </c>
      <c r="AK2620" t="n">
        <v>8</v>
      </c>
      <c r="AL2620" t="n">
        <v>6</v>
      </c>
      <c r="AM2620" t="n">
        <v>7</v>
      </c>
      <c r="AO2620" t="n">
        <v>7</v>
      </c>
      <c r="AP2620" t="n">
        <v>7</v>
      </c>
      <c r="AQ2620" t="n">
        <v>6</v>
      </c>
      <c r="AR2620" t="n">
        <v>6</v>
      </c>
      <c r="AT2620" t="n">
        <v>6</v>
      </c>
    </row>
    <row r="2621">
      <c r="A2621" t="inlineStr">
        <is>
          <t>Residential development</t>
        </is>
      </c>
      <c r="C2621" t="inlineStr">
        <is>
          <t>Actual</t>
        </is>
      </c>
      <c r="D2621" t="inlineStr">
        <is>
          <t>QQQQ</t>
        </is>
      </c>
      <c r="F2621" t="n">
        <v>2</v>
      </c>
      <c r="G2621" t="n">
        <v>1</v>
      </c>
      <c r="H2621" t="n">
        <v>1</v>
      </c>
      <c r="I2621" t="n">
        <v>2</v>
      </c>
      <c r="K2621" t="n">
        <v>1</v>
      </c>
      <c r="L2621" t="n">
        <v>1</v>
      </c>
      <c r="M2621" t="n">
        <v>1</v>
      </c>
      <c r="N2621" t="n">
        <v>1</v>
      </c>
      <c r="P2621" t="n">
        <v>1</v>
      </c>
      <c r="Q2621" t="n">
        <v>2</v>
      </c>
      <c r="R2621" t="n">
        <v>2</v>
      </c>
      <c r="S2621" t="n">
        <v>2</v>
      </c>
      <c r="U2621" t="n">
        <v>2</v>
      </c>
      <c r="V2621" t="n">
        <v>2</v>
      </c>
      <c r="W2621" t="n">
        <v>1</v>
      </c>
      <c r="X2621" t="n">
        <v>2</v>
      </c>
      <c r="Z2621" t="n">
        <v>2</v>
      </c>
      <c r="AA2621" t="n">
        <v>2</v>
      </c>
      <c r="AB2621" t="n">
        <v>3</v>
      </c>
      <c r="AC2621" t="n">
        <v>3</v>
      </c>
      <c r="AE2621" t="n">
        <v>3</v>
      </c>
      <c r="AF2621" t="n">
        <v>3</v>
      </c>
      <c r="AG2621" t="n">
        <v>3</v>
      </c>
      <c r="AH2621" t="n">
        <v>3</v>
      </c>
      <c r="AJ2621" t="n">
        <v>3</v>
      </c>
      <c r="AK2621" t="n">
        <v>3</v>
      </c>
      <c r="AL2621" t="n">
        <v>2</v>
      </c>
      <c r="AM2621" t="n">
        <v>2</v>
      </c>
      <c r="AO2621" t="n">
        <v>2</v>
      </c>
      <c r="AP2621" t="n">
        <v>2</v>
      </c>
      <c r="AQ2621" t="n">
        <v>1</v>
      </c>
    </row>
    <row r="2622">
      <c r="A2622" t="inlineStr">
        <is>
          <t>Private equity (post restructuring in Q4 2022)</t>
        </is>
      </c>
      <c r="C2622" t="inlineStr">
        <is>
          <t>Actual</t>
        </is>
      </c>
      <c r="D2622" t="inlineStr">
        <is>
          <t>QQQQ</t>
        </is>
      </c>
      <c r="AR2622" t="n">
        <v>6</v>
      </c>
      <c r="AT2622" t="n">
        <v>5</v>
      </c>
    </row>
    <row r="2623">
      <c r="A2623" t="inlineStr">
        <is>
          <t>Private equity and other</t>
        </is>
      </c>
      <c r="C2623" t="inlineStr">
        <is>
          <t>Actual</t>
        </is>
      </c>
      <c r="D2623" t="inlineStr">
        <is>
          <t>QQQQ</t>
        </is>
      </c>
      <c r="F2623" t="n">
        <v>3</v>
      </c>
      <c r="G2623" t="n">
        <v>3</v>
      </c>
      <c r="H2623" t="n">
        <v>3</v>
      </c>
      <c r="I2623" t="n">
        <v>3</v>
      </c>
      <c r="K2623" t="n">
        <v>3</v>
      </c>
      <c r="L2623" t="n">
        <v>3</v>
      </c>
      <c r="M2623" t="n">
        <v>3</v>
      </c>
      <c r="N2623" t="n">
        <v>3</v>
      </c>
      <c r="P2623" t="n">
        <v>3</v>
      </c>
      <c r="Q2623" t="n">
        <v>6</v>
      </c>
      <c r="R2623" t="n">
        <v>5</v>
      </c>
      <c r="S2623" t="n">
        <v>6</v>
      </c>
      <c r="U2623" t="n">
        <v>6</v>
      </c>
      <c r="V2623" t="n">
        <v>5</v>
      </c>
      <c r="W2623" t="n">
        <v>6</v>
      </c>
      <c r="X2623" t="n">
        <v>6</v>
      </c>
      <c r="Z2623" t="n">
        <v>6</v>
      </c>
      <c r="AA2623" t="n">
        <v>6</v>
      </c>
      <c r="AB2623" t="n">
        <v>6</v>
      </c>
      <c r="AC2623" t="n">
        <v>6</v>
      </c>
      <c r="AE2623" t="n">
        <v>5</v>
      </c>
      <c r="AF2623" t="n">
        <v>5</v>
      </c>
      <c r="AG2623" t="n">
        <v>5</v>
      </c>
      <c r="AH2623" t="n">
        <v>5</v>
      </c>
      <c r="AJ2623" t="n">
        <v>5</v>
      </c>
      <c r="AK2623" t="n">
        <v>5</v>
      </c>
      <c r="AL2623" t="n">
        <v>5</v>
      </c>
      <c r="AM2623" t="n">
        <v>5</v>
      </c>
      <c r="AO2623" t="n">
        <v>5</v>
      </c>
      <c r="AP2623" t="n">
        <v>4</v>
      </c>
      <c r="AQ2623" t="n">
        <v>4</v>
      </c>
    </row>
    <row r="2624">
      <c r="A2624" t="inlineStr">
        <is>
          <t>Corporate</t>
        </is>
      </c>
      <c r="C2624" t="inlineStr">
        <is>
          <t>Actual</t>
        </is>
      </c>
      <c r="D2624" t="inlineStr">
        <is>
          <t>QQQQ</t>
        </is>
      </c>
      <c r="F2624" t="n">
        <v>1</v>
      </c>
      <c r="G2624" t="n">
        <v>1</v>
      </c>
    </row>
    <row r="2625">
      <c r="A2625" t="inlineStr">
        <is>
          <t>Total</t>
        </is>
      </c>
      <c r="C2625" t="inlineStr">
        <is>
          <t>Actual</t>
        </is>
      </c>
      <c r="D2625" t="inlineStr">
        <is>
          <t>QQQQ</t>
        </is>
      </c>
      <c r="F2625" t="n">
        <v>6</v>
      </c>
      <c r="G2625" t="n">
        <v>6</v>
      </c>
      <c r="H2625" t="n">
        <v>6</v>
      </c>
      <c r="I2625" t="n">
        <v>5</v>
      </c>
      <c r="K2625" t="n">
        <v>5</v>
      </c>
      <c r="L2625" t="n">
        <v>5</v>
      </c>
      <c r="M2625" t="n">
        <v>5</v>
      </c>
      <c r="N2625" t="n">
        <v>5</v>
      </c>
      <c r="P2625" t="n">
        <v>5</v>
      </c>
      <c r="Q2625" t="n">
        <v>6</v>
      </c>
      <c r="R2625" t="n">
        <v>6</v>
      </c>
      <c r="S2625" t="n">
        <v>6</v>
      </c>
      <c r="U2625" t="n">
        <v>6</v>
      </c>
      <c r="V2625" t="n">
        <v>6</v>
      </c>
      <c r="W2625" t="n">
        <v>6</v>
      </c>
      <c r="X2625" t="n">
        <v>6</v>
      </c>
      <c r="Z2625" t="n">
        <v>5</v>
      </c>
      <c r="AA2625" t="n">
        <v>5</v>
      </c>
      <c r="AB2625" t="n">
        <v>6</v>
      </c>
      <c r="AC2625" t="n">
        <v>6</v>
      </c>
      <c r="AE2625" t="n">
        <v>6</v>
      </c>
      <c r="AF2625" t="n">
        <v>5</v>
      </c>
      <c r="AG2625" t="n">
        <v>5</v>
      </c>
      <c r="AH2625" t="n">
        <v>6</v>
      </c>
      <c r="AJ2625" t="n">
        <v>5</v>
      </c>
      <c r="AK2625" t="n">
        <v>5</v>
      </c>
      <c r="AL2625" t="n">
        <v>5</v>
      </c>
      <c r="AM2625" t="n">
        <v>5</v>
      </c>
      <c r="AO2625" t="n">
        <v>5</v>
      </c>
      <c r="AP2625" t="n">
        <v>5</v>
      </c>
      <c r="AQ2625" t="n">
        <v>4</v>
      </c>
      <c r="AR2625" t="n">
        <v>5</v>
      </c>
      <c r="AT2625" t="n">
        <v>5</v>
      </c>
    </row>
    <row r="2627">
      <c r="A2627" t="inlineStr">
        <is>
          <t>Consolidated</t>
        </is>
      </c>
    </row>
    <row r="2628">
      <c r="A2628" t="inlineStr">
        <is>
          <t>Real estate</t>
        </is>
      </c>
      <c r="C2628" t="inlineStr">
        <is>
          <t>Million</t>
        </is>
      </c>
      <c r="D2628" t="inlineStr">
        <is>
          <t>QQQQ</t>
        </is>
      </c>
      <c r="F2628" t="n">
        <v>25094</v>
      </c>
      <c r="G2628" t="n">
        <v>25331</v>
      </c>
      <c r="H2628" t="n">
        <v>31316</v>
      </c>
      <c r="I2628" t="n">
        <v>31191</v>
      </c>
      <c r="K2628" t="n">
        <v>32565</v>
      </c>
      <c r="L2628" t="n">
        <v>31870</v>
      </c>
      <c r="M2628" t="n">
        <v>32133</v>
      </c>
      <c r="N2628" t="n">
        <v>34322</v>
      </c>
      <c r="P2628" t="n">
        <v>37842</v>
      </c>
      <c r="Q2628" t="n">
        <v>37021</v>
      </c>
      <c r="R2628" t="n">
        <v>36981</v>
      </c>
      <c r="S2628" t="n">
        <v>37235</v>
      </c>
      <c r="U2628" t="n">
        <v>39240</v>
      </c>
      <c r="V2628" t="n">
        <v>39920</v>
      </c>
      <c r="W2628" t="n">
        <v>55228</v>
      </c>
      <c r="X2628" t="n">
        <v>63494</v>
      </c>
      <c r="Z2628" t="n">
        <v>63686</v>
      </c>
      <c r="AA2628" t="n">
        <v>61958</v>
      </c>
      <c r="AB2628" t="n">
        <v>61560</v>
      </c>
      <c r="AC2628" t="n">
        <v>67909</v>
      </c>
      <c r="AE2628" t="n">
        <v>66708</v>
      </c>
      <c r="AF2628" t="n">
        <v>68886</v>
      </c>
      <c r="AG2628" t="n">
        <v>67567</v>
      </c>
      <c r="AH2628" t="n">
        <v>67073</v>
      </c>
      <c r="AJ2628" t="n">
        <v>67625</v>
      </c>
      <c r="AK2628" t="n">
        <v>72663</v>
      </c>
      <c r="AL2628" t="n">
        <v>72488</v>
      </c>
      <c r="AM2628" t="n">
        <v>74978</v>
      </c>
      <c r="AO2628" t="n">
        <v>78467</v>
      </c>
      <c r="AP2628" t="n">
        <v>80875</v>
      </c>
      <c r="AQ2628" t="n">
        <v>81137</v>
      </c>
    </row>
    <row r="2629">
      <c r="A2629" t="inlineStr">
        <is>
          <t>Real estate (post restructuring in Q4 2022)</t>
        </is>
      </c>
      <c r="C2629" t="inlineStr">
        <is>
          <t>Million</t>
        </is>
      </c>
      <c r="D2629" t="inlineStr">
        <is>
          <t>QQQQ</t>
        </is>
      </c>
      <c r="AR2629" t="n">
        <v>86050</v>
      </c>
      <c r="AT2629" t="n">
        <v>85981</v>
      </c>
    </row>
    <row r="2630">
      <c r="A2630" t="inlineStr">
        <is>
          <t>Renewable power and transition</t>
        </is>
      </c>
      <c r="C2630" t="inlineStr">
        <is>
          <t>Million</t>
        </is>
      </c>
      <c r="D2630" t="inlineStr">
        <is>
          <t>QQQQ</t>
        </is>
      </c>
      <c r="F2630" t="n">
        <v>6023</v>
      </c>
      <c r="G2630" t="n">
        <v>5944</v>
      </c>
      <c r="H2630" t="n">
        <v>5729</v>
      </c>
      <c r="I2630" t="n">
        <v>5602</v>
      </c>
      <c r="K2630" t="n">
        <v>8354</v>
      </c>
      <c r="L2630" t="n">
        <v>8527</v>
      </c>
      <c r="M2630" t="n">
        <v>8168</v>
      </c>
      <c r="N2630" t="n">
        <v>7963</v>
      </c>
      <c r="P2630" t="n">
        <v>7906</v>
      </c>
      <c r="Q2630" t="n">
        <v>7890</v>
      </c>
      <c r="R2630" t="n">
        <v>8270</v>
      </c>
      <c r="S2630" t="n">
        <v>14230</v>
      </c>
      <c r="U2630" t="n">
        <v>12812</v>
      </c>
      <c r="V2630" t="n">
        <v>14773</v>
      </c>
      <c r="W2630" t="n">
        <v>14542</v>
      </c>
      <c r="X2630" t="n">
        <v>14233</v>
      </c>
      <c r="Z2630" t="n">
        <v>14185</v>
      </c>
      <c r="AA2630" t="n">
        <v>14744</v>
      </c>
      <c r="AB2630" t="n">
        <v>14999</v>
      </c>
      <c r="AC2630" t="n">
        <v>15787</v>
      </c>
      <c r="AE2630" t="n">
        <v>15391</v>
      </c>
      <c r="AF2630" t="n">
        <v>15912</v>
      </c>
      <c r="AG2630" t="n">
        <v>15984</v>
      </c>
      <c r="AH2630" t="n">
        <v>16353</v>
      </c>
      <c r="AJ2630" t="n">
        <v>17965</v>
      </c>
      <c r="AK2630" t="n">
        <v>17709</v>
      </c>
      <c r="AL2630" t="n">
        <v>18163</v>
      </c>
      <c r="AM2630" t="n">
        <v>19893</v>
      </c>
      <c r="AO2630" t="n">
        <v>21450</v>
      </c>
      <c r="AP2630" t="n">
        <v>22040</v>
      </c>
      <c r="AQ2630" t="n">
        <v>22723</v>
      </c>
      <c r="AR2630" t="n">
        <v>22826</v>
      </c>
      <c r="AT2630" t="n">
        <v>22964</v>
      </c>
    </row>
    <row r="2631">
      <c r="A2631" t="inlineStr">
        <is>
          <t>Infrastructure</t>
        </is>
      </c>
      <c r="C2631" t="inlineStr">
        <is>
          <t>Million</t>
        </is>
      </c>
      <c r="D2631" t="inlineStr">
        <is>
          <t>QQQQ</t>
        </is>
      </c>
      <c r="F2631" t="n">
        <v>6230</v>
      </c>
      <c r="G2631" t="n">
        <v>6275</v>
      </c>
      <c r="H2631" t="n">
        <v>6254</v>
      </c>
      <c r="I2631" t="n">
        <v>6325</v>
      </c>
      <c r="K2631" t="n">
        <v>6702</v>
      </c>
      <c r="L2631" t="n">
        <v>7601</v>
      </c>
      <c r="M2631" t="n">
        <v>7911</v>
      </c>
      <c r="N2631" t="n">
        <v>7901</v>
      </c>
      <c r="P2631" t="n">
        <v>9011</v>
      </c>
      <c r="Q2631" t="n">
        <v>8556</v>
      </c>
      <c r="R2631" t="n">
        <v>8677</v>
      </c>
      <c r="S2631" t="n">
        <v>9010</v>
      </c>
      <c r="U2631" t="n">
        <v>9021</v>
      </c>
      <c r="V2631" t="n">
        <v>10361</v>
      </c>
      <c r="W2631" t="n">
        <v>10599</v>
      </c>
      <c r="X2631" t="n">
        <v>14334</v>
      </c>
      <c r="Z2631" t="n">
        <v>15732</v>
      </c>
      <c r="AA2631" t="n">
        <v>15748</v>
      </c>
      <c r="AB2631" t="n">
        <v>14528</v>
      </c>
      <c r="AC2631" t="n">
        <v>20776</v>
      </c>
      <c r="AE2631" t="n">
        <v>18827</v>
      </c>
      <c r="AF2631" t="n">
        <v>19027</v>
      </c>
      <c r="AG2631" t="n">
        <v>22032</v>
      </c>
      <c r="AH2631" t="n">
        <v>21309</v>
      </c>
      <c r="AJ2631" t="n">
        <v>20739</v>
      </c>
      <c r="AK2631" t="n">
        <v>21001</v>
      </c>
      <c r="AL2631" t="n">
        <v>29969</v>
      </c>
      <c r="AM2631" t="n">
        <v>28515</v>
      </c>
      <c r="AO2631" t="n">
        <v>30518</v>
      </c>
      <c r="AP2631" t="n">
        <v>28691</v>
      </c>
      <c r="AQ2631" t="n">
        <v>27749</v>
      </c>
      <c r="AR2631" t="n">
        <v>29881</v>
      </c>
      <c r="AT2631" t="n">
        <v>35910</v>
      </c>
    </row>
    <row r="2632">
      <c r="A2632" t="inlineStr">
        <is>
          <t>Residential development</t>
        </is>
      </c>
      <c r="C2632" t="inlineStr">
        <is>
          <t>Million</t>
        </is>
      </c>
      <c r="D2632" t="inlineStr">
        <is>
          <t>QQQQ</t>
        </is>
      </c>
      <c r="F2632" t="n">
        <v>1364</v>
      </c>
      <c r="G2632" t="n">
        <v>924</v>
      </c>
      <c r="H2632" t="n">
        <v>664</v>
      </c>
      <c r="I2632" t="n">
        <v>626</v>
      </c>
      <c r="K2632" t="n">
        <v>637</v>
      </c>
      <c r="L2632" t="n">
        <v>606</v>
      </c>
      <c r="M2632" t="n">
        <v>550</v>
      </c>
      <c r="N2632" t="n">
        <v>420</v>
      </c>
      <c r="P2632" t="n">
        <v>357</v>
      </c>
      <c r="Q2632" t="n">
        <v>283</v>
      </c>
      <c r="R2632" t="n">
        <v>380</v>
      </c>
      <c r="S2632" t="n">
        <v>348</v>
      </c>
      <c r="U2632" t="n">
        <v>350</v>
      </c>
      <c r="V2632" t="n">
        <v>330</v>
      </c>
      <c r="W2632" t="n">
        <v>329</v>
      </c>
      <c r="X2632" t="n">
        <v>328</v>
      </c>
      <c r="Z2632" t="n">
        <v>313</v>
      </c>
      <c r="AA2632" t="n">
        <v>420</v>
      </c>
      <c r="AB2632" t="n">
        <v>276</v>
      </c>
      <c r="AC2632" t="n">
        <v>292</v>
      </c>
      <c r="AE2632" t="n">
        <v>336</v>
      </c>
      <c r="AF2632" t="n">
        <v>402</v>
      </c>
      <c r="AG2632" t="n">
        <v>444</v>
      </c>
      <c r="AH2632" t="n">
        <v>488</v>
      </c>
      <c r="AJ2632" t="n">
        <v>504</v>
      </c>
      <c r="AK2632" t="n">
        <v>599</v>
      </c>
      <c r="AL2632" t="n">
        <v>606</v>
      </c>
      <c r="AM2632" t="n">
        <v>728</v>
      </c>
      <c r="AO2632" t="n">
        <v>765</v>
      </c>
      <c r="AP2632" t="n">
        <v>752</v>
      </c>
      <c r="AQ2632" t="n">
        <v>759</v>
      </c>
    </row>
    <row r="2633">
      <c r="A2633" t="inlineStr">
        <is>
          <t>Private equity (post restructuring in Q4 2022)</t>
        </is>
      </c>
      <c r="C2633" t="inlineStr">
        <is>
          <t>Million</t>
        </is>
      </c>
      <c r="D2633" t="inlineStr">
        <is>
          <t>QQQQ</t>
        </is>
      </c>
      <c r="AR2633" t="n">
        <v>48787</v>
      </c>
      <c r="AT2633" t="n">
        <v>49323</v>
      </c>
    </row>
    <row r="2634">
      <c r="A2634" t="inlineStr">
        <is>
          <t>Private equity and other</t>
        </is>
      </c>
      <c r="C2634" t="inlineStr">
        <is>
          <t>Million</t>
        </is>
      </c>
      <c r="D2634" t="inlineStr">
        <is>
          <t>QQQQ</t>
        </is>
      </c>
      <c r="F2634" t="n">
        <v>793</v>
      </c>
      <c r="G2634" t="n">
        <v>1838</v>
      </c>
      <c r="H2634" t="n">
        <v>2465</v>
      </c>
      <c r="I2634" t="n">
        <v>2300</v>
      </c>
      <c r="K2634" t="n">
        <v>2441</v>
      </c>
      <c r="L2634" t="n">
        <v>2283</v>
      </c>
      <c r="M2634" t="n">
        <v>2148</v>
      </c>
      <c r="N2634" t="n">
        <v>1836</v>
      </c>
      <c r="P2634" t="n">
        <v>1519</v>
      </c>
      <c r="Q2634" t="n">
        <v>3496</v>
      </c>
      <c r="R2634" t="n">
        <v>3787</v>
      </c>
      <c r="S2634" t="n">
        <v>2898</v>
      </c>
      <c r="U2634" t="n">
        <v>4478</v>
      </c>
      <c r="V2634" t="n">
        <v>5254</v>
      </c>
      <c r="W2634" t="n">
        <v>10853</v>
      </c>
      <c r="X2634" t="n">
        <v>10820</v>
      </c>
      <c r="Z2634" t="n">
        <v>10326</v>
      </c>
      <c r="AA2634" t="n">
        <v>24276</v>
      </c>
      <c r="AB2634" t="n">
        <v>23206</v>
      </c>
      <c r="AC2634" t="n">
        <v>23105</v>
      </c>
      <c r="AE2634" t="n">
        <v>23232</v>
      </c>
      <c r="AF2634" t="n">
        <v>22642</v>
      </c>
      <c r="AG2634" t="n">
        <v>23619</v>
      </c>
      <c r="AH2634" t="n">
        <v>23333</v>
      </c>
      <c r="AJ2634" t="n">
        <v>23210</v>
      </c>
      <c r="AK2634" t="n">
        <v>22243</v>
      </c>
      <c r="AL2634" t="n">
        <v>21569</v>
      </c>
      <c r="AM2634" t="n">
        <v>27894</v>
      </c>
      <c r="AO2634" t="n">
        <v>28981</v>
      </c>
      <c r="AP2634" t="n">
        <v>40308</v>
      </c>
      <c r="AQ2634" t="n">
        <v>45561</v>
      </c>
    </row>
    <row r="2635">
      <c r="A2635" t="inlineStr">
        <is>
          <t>Corporate</t>
        </is>
      </c>
      <c r="C2635" t="inlineStr">
        <is>
          <t>Million</t>
        </is>
      </c>
      <c r="D2635" t="inlineStr">
        <is>
          <t>QQQQ</t>
        </is>
      </c>
      <c r="F2635" t="n">
        <v>20</v>
      </c>
      <c r="G2635" t="n">
        <v>20</v>
      </c>
    </row>
    <row r="2636">
      <c r="A2636" t="inlineStr">
        <is>
          <t>Total</t>
        </is>
      </c>
      <c r="C2636" t="inlineStr">
        <is>
          <t>Million</t>
        </is>
      </c>
      <c r="D2636" t="inlineStr">
        <is>
          <t>QQQQ</t>
        </is>
      </c>
      <c r="F2636" t="n">
        <v>39524</v>
      </c>
      <c r="G2636" t="n">
        <v>40332</v>
      </c>
      <c r="H2636" t="n">
        <v>46428</v>
      </c>
      <c r="I2636" t="n">
        <v>46044</v>
      </c>
      <c r="K2636" t="n">
        <v>50699</v>
      </c>
      <c r="L2636" t="n">
        <v>50887</v>
      </c>
      <c r="M2636" t="n">
        <v>50910</v>
      </c>
      <c r="N2636" t="n">
        <v>52442</v>
      </c>
      <c r="P2636" t="n">
        <v>56635</v>
      </c>
      <c r="Q2636" t="n">
        <v>57246</v>
      </c>
      <c r="R2636" t="n">
        <v>58095</v>
      </c>
      <c r="S2636" t="n">
        <v>63721</v>
      </c>
      <c r="U2636" t="n">
        <v>65901</v>
      </c>
      <c r="V2636" t="n">
        <v>70638</v>
      </c>
      <c r="W2636" t="n">
        <v>91551</v>
      </c>
      <c r="X2636" t="n">
        <v>103209</v>
      </c>
      <c r="Z2636" t="n">
        <v>104242</v>
      </c>
      <c r="AA2636" t="n">
        <v>117146</v>
      </c>
      <c r="AB2636" t="n">
        <v>114569</v>
      </c>
      <c r="AC2636" t="n">
        <v>127869</v>
      </c>
      <c r="AE2636" t="n">
        <v>124494</v>
      </c>
      <c r="AF2636" t="n">
        <v>126869</v>
      </c>
      <c r="AG2636" t="n">
        <v>129646</v>
      </c>
      <c r="AH2636" t="n">
        <v>128556</v>
      </c>
      <c r="AJ2636" t="n">
        <v>130043</v>
      </c>
      <c r="AK2636" t="n">
        <v>134215</v>
      </c>
      <c r="AL2636" t="n">
        <v>142795</v>
      </c>
      <c r="AM2636" t="n">
        <v>152008</v>
      </c>
      <c r="AO2636" t="n">
        <v>160181</v>
      </c>
      <c r="AP2636" t="n">
        <v>172666</v>
      </c>
      <c r="AQ2636" t="n">
        <v>177929</v>
      </c>
      <c r="AR2636" t="n">
        <v>187544</v>
      </c>
      <c r="AT2636" t="n">
        <v>194178</v>
      </c>
    </row>
    <row r="2637">
      <c r="A2637" t="inlineStr">
        <is>
          <t>Total-c</t>
        </is>
      </c>
      <c r="F2637">
        <f>SUM(F2628:F2635)</f>
        <v/>
      </c>
      <c r="G2637">
        <f>SUM(G2628:G2635)</f>
        <v/>
      </c>
      <c r="H2637">
        <f>SUM(H2628:H2635)</f>
        <v/>
      </c>
      <c r="I2637">
        <f>SUM(I2628:I2635)</f>
        <v/>
      </c>
      <c r="K2637">
        <f>SUM(K2628:K2635)</f>
        <v/>
      </c>
      <c r="L2637">
        <f>SUM(L2628:L2635)</f>
        <v/>
      </c>
      <c r="M2637">
        <f>SUM(M2628:M2635)</f>
        <v/>
      </c>
      <c r="N2637">
        <f>SUM(N2628:N2635)</f>
        <v/>
      </c>
      <c r="P2637">
        <f>SUM(P2628:P2635)</f>
        <v/>
      </c>
      <c r="Q2637">
        <f>SUM(Q2628:Q2635)</f>
        <v/>
      </c>
      <c r="R2637">
        <f>SUM(R2628:R2635)</f>
        <v/>
      </c>
      <c r="S2637">
        <f>SUM(S2628:S2635)</f>
        <v/>
      </c>
      <c r="U2637">
        <f>SUM(U2628:U2635)</f>
        <v/>
      </c>
      <c r="V2637">
        <f>SUM(V2628:V2635)</f>
        <v/>
      </c>
      <c r="W2637">
        <f>SUM(W2628:W2635)</f>
        <v/>
      </c>
      <c r="X2637">
        <f>SUM(X2628:X2635)</f>
        <v/>
      </c>
      <c r="Z2637">
        <f>SUM(Z2628:Z2635)</f>
        <v/>
      </c>
      <c r="AA2637">
        <f>SUM(AA2628:AA2635)</f>
        <v/>
      </c>
      <c r="AB2637">
        <f>SUM(AB2628:AB2635)</f>
        <v/>
      </c>
      <c r="AC2637">
        <f>SUM(AC2628:AC2635)</f>
        <v/>
      </c>
      <c r="AE2637">
        <f>SUM(AE2628:AE2635)</f>
        <v/>
      </c>
      <c r="AF2637">
        <f>SUM(AF2628:AF2635)</f>
        <v/>
      </c>
      <c r="AG2637">
        <f>SUM(AG2628:AG2635)</f>
        <v/>
      </c>
      <c r="AH2637">
        <f>SUM(AH2628:AH2635)</f>
        <v/>
      </c>
      <c r="AJ2637">
        <f>SUM(AJ2628:AJ2635)</f>
        <v/>
      </c>
      <c r="AK2637">
        <f>SUM(AK2628:AK2635)</f>
        <v/>
      </c>
      <c r="AL2637">
        <f>SUM(AL2628:AL2635)</f>
        <v/>
      </c>
      <c r="AM2637">
        <f>SUM(AM2628:AM2635)</f>
        <v/>
      </c>
      <c r="AO2637">
        <f>SUM(AO2628:AO2635)</f>
        <v/>
      </c>
      <c r="AP2637">
        <f>SUM(AP2628:AP2635)</f>
        <v/>
      </c>
      <c r="AQ2637">
        <f>SUM(AQ2628:AQ2635)</f>
        <v/>
      </c>
      <c r="AR2637">
        <f>SUM(AR2628:AR2635)</f>
        <v/>
      </c>
      <c r="AT2637">
        <f>SUM(AT2628:AT2635)</f>
        <v/>
      </c>
    </row>
    <row r="2638">
      <c r="A2638" t="inlineStr">
        <is>
          <t>Sum check</t>
        </is>
      </c>
      <c r="F2638">
        <f>F2636-F2637</f>
        <v/>
      </c>
      <c r="G2638">
        <f>G2636-G2637</f>
        <v/>
      </c>
      <c r="H2638">
        <f>H2636-H2637</f>
        <v/>
      </c>
      <c r="I2638">
        <f>I2636-I2637</f>
        <v/>
      </c>
      <c r="K2638">
        <f>K2636-K2637</f>
        <v/>
      </c>
      <c r="L2638">
        <f>L2636-L2637</f>
        <v/>
      </c>
      <c r="M2638">
        <f>M2636-M2637</f>
        <v/>
      </c>
      <c r="N2638">
        <f>N2636-N2637</f>
        <v/>
      </c>
      <c r="P2638">
        <f>P2636-P2637</f>
        <v/>
      </c>
      <c r="Q2638">
        <f>Q2636-Q2637</f>
        <v/>
      </c>
      <c r="R2638">
        <f>R2636-R2637</f>
        <v/>
      </c>
      <c r="S2638">
        <f>S2636-S2637</f>
        <v/>
      </c>
      <c r="U2638">
        <f>U2636-U2637</f>
        <v/>
      </c>
      <c r="V2638">
        <f>V2636-V2637</f>
        <v/>
      </c>
      <c r="W2638">
        <f>W2636-W2637</f>
        <v/>
      </c>
      <c r="X2638">
        <f>X2636-X2637</f>
        <v/>
      </c>
      <c r="Z2638">
        <f>Z2636-Z2637</f>
        <v/>
      </c>
      <c r="AA2638">
        <f>AA2636-AA2637</f>
        <v/>
      </c>
      <c r="AB2638">
        <f>AB2636-AB2637</f>
        <v/>
      </c>
      <c r="AC2638">
        <f>AC2636-AC2637</f>
        <v/>
      </c>
      <c r="AE2638">
        <f>AE2636-AE2637</f>
        <v/>
      </c>
      <c r="AF2638">
        <f>AF2636-AF2637</f>
        <v/>
      </c>
      <c r="AG2638">
        <f>AG2636-AG2637</f>
        <v/>
      </c>
      <c r="AH2638">
        <f>AH2636-AH2637</f>
        <v/>
      </c>
      <c r="AJ2638">
        <f>AJ2636-AJ2637</f>
        <v/>
      </c>
      <c r="AK2638">
        <f>AK2636-AK2637</f>
        <v/>
      </c>
      <c r="AL2638">
        <f>AL2636-AL2637</f>
        <v/>
      </c>
      <c r="AM2638">
        <f>AM2636-AM2637</f>
        <v/>
      </c>
      <c r="AO2638">
        <f>AO2636-AO2637</f>
        <v/>
      </c>
      <c r="AP2638">
        <f>AP2636-AP2637</f>
        <v/>
      </c>
      <c r="AQ2638">
        <f>AQ2636-AQ2637</f>
        <v/>
      </c>
      <c r="AR2638">
        <f>AR2636-AR2637</f>
        <v/>
      </c>
      <c r="AT2638">
        <f>AT2636-AT2637</f>
        <v/>
      </c>
    </row>
    <row r="2639">
      <c r="A2639" t="inlineStr">
        <is>
          <t>Link check</t>
        </is>
      </c>
      <c r="F2639">
        <f>F2636-F1340</f>
        <v/>
      </c>
      <c r="G2639">
        <f>G2636-G1340</f>
        <v/>
      </c>
      <c r="H2639">
        <f>H2636-H1340</f>
        <v/>
      </c>
      <c r="I2639">
        <f>I2636-I1340</f>
        <v/>
      </c>
      <c r="K2639">
        <f>K2636-K1340</f>
        <v/>
      </c>
      <c r="L2639">
        <f>L2636-L1340</f>
        <v/>
      </c>
      <c r="M2639">
        <f>M2636-M1340</f>
        <v/>
      </c>
      <c r="N2639">
        <f>N2636-N1340</f>
        <v/>
      </c>
      <c r="P2639">
        <f>P2636-P1340</f>
        <v/>
      </c>
      <c r="Q2639">
        <f>Q2636-Q1340</f>
        <v/>
      </c>
      <c r="R2639">
        <f>R2636-R1340</f>
        <v/>
      </c>
      <c r="S2639">
        <f>S2636-S1340</f>
        <v/>
      </c>
      <c r="U2639">
        <f>U2636-U2487</f>
        <v/>
      </c>
      <c r="V2639">
        <f>V2636-V2487</f>
        <v/>
      </c>
      <c r="W2639">
        <f>W2636-W2487</f>
        <v/>
      </c>
      <c r="X2639">
        <f>X2636-X2487</f>
        <v/>
      </c>
      <c r="Z2639">
        <f>Z2636-Z2487</f>
        <v/>
      </c>
      <c r="AA2639">
        <f>AA2636-AA2487</f>
        <v/>
      </c>
      <c r="AB2639">
        <f>AB2636-AB2487</f>
        <v/>
      </c>
      <c r="AC2639">
        <f>AC2636-AC2487</f>
        <v/>
      </c>
      <c r="AE2639">
        <f>AE2636-AE2487</f>
        <v/>
      </c>
      <c r="AF2639">
        <f>AF2636-AF2487</f>
        <v/>
      </c>
      <c r="AG2639">
        <f>AG2636-AG2487</f>
        <v/>
      </c>
      <c r="AH2639">
        <f>AH2636-AH2487</f>
        <v/>
      </c>
      <c r="AJ2639">
        <f>AJ2636-AJ2487</f>
        <v/>
      </c>
      <c r="AK2639">
        <f>AK2636-AK2487</f>
        <v/>
      </c>
      <c r="AL2639">
        <f>AL2636-AL2487</f>
        <v/>
      </c>
      <c r="AM2639">
        <f>AM2636-AM2487</f>
        <v/>
      </c>
      <c r="AO2639">
        <f>AO2636-AO2487</f>
        <v/>
      </c>
      <c r="AP2639">
        <f>AP2636-AP2487</f>
        <v/>
      </c>
      <c r="AQ2639">
        <f>AQ2636-AQ2487</f>
        <v/>
      </c>
      <c r="AR2639">
        <f>AR2636-AR2487</f>
        <v/>
      </c>
      <c r="AT2639">
        <f>AT2636-AT2487</f>
        <v/>
      </c>
    </row>
    <row r="2641">
      <c r="A2641" t="inlineStr">
        <is>
          <t>Fixed and floating interest rate exposure</t>
        </is>
      </c>
    </row>
    <row r="2642">
      <c r="A2642" t="inlineStr">
        <is>
          <t>Floating rate</t>
        </is>
      </c>
    </row>
    <row r="2643">
      <c r="A2643" t="inlineStr">
        <is>
          <t>Average rate</t>
        </is>
      </c>
    </row>
    <row r="2644">
      <c r="A2644" t="inlineStr">
        <is>
          <t>Corporate borrowings</t>
        </is>
      </c>
      <c r="C2644" t="inlineStr">
        <is>
          <t>Percent</t>
        </is>
      </c>
      <c r="D2644" t="inlineStr">
        <is>
          <t>QQQQ</t>
        </is>
      </c>
      <c r="S2644" t="n">
        <v>1.6</v>
      </c>
      <c r="W2644" t="n">
        <v>2</v>
      </c>
    </row>
    <row r="2645">
      <c r="A2645" t="inlineStr">
        <is>
          <t>Property-specific borrowings</t>
        </is>
      </c>
      <c r="C2645" t="inlineStr">
        <is>
          <t>Percent</t>
        </is>
      </c>
      <c r="D2645" t="inlineStr">
        <is>
          <t>QQQQ</t>
        </is>
      </c>
      <c r="N2645" t="n">
        <v>4.6</v>
      </c>
      <c r="P2645" t="n">
        <v>4.4</v>
      </c>
      <c r="Q2645" t="n">
        <v>4.7</v>
      </c>
      <c r="R2645" t="n">
        <v>4.8</v>
      </c>
      <c r="S2645" t="n">
        <v>4.8</v>
      </c>
      <c r="U2645" t="n">
        <v>5</v>
      </c>
      <c r="V2645" t="n">
        <v>5</v>
      </c>
      <c r="W2645" t="n">
        <v>5</v>
      </c>
      <c r="X2645" t="n">
        <v>5.1</v>
      </c>
      <c r="Z2645" t="n">
        <v>5.2</v>
      </c>
      <c r="AA2645" t="n">
        <v>5.1</v>
      </c>
      <c r="AB2645" t="n">
        <v>4.9</v>
      </c>
      <c r="AC2645" t="n">
        <v>4.4</v>
      </c>
      <c r="AE2645" t="n">
        <v>4</v>
      </c>
      <c r="AF2645" t="n">
        <v>3.3</v>
      </c>
      <c r="AG2645" t="n">
        <v>3.3</v>
      </c>
      <c r="AH2645" t="n">
        <v>3.4</v>
      </c>
      <c r="AJ2645" t="n">
        <v>3.2</v>
      </c>
      <c r="AK2645" t="n">
        <v>3.4</v>
      </c>
      <c r="AL2645" t="n">
        <v>3.4</v>
      </c>
      <c r="AM2645" t="n">
        <v>3.6</v>
      </c>
      <c r="AO2645" t="n">
        <v>3.9</v>
      </c>
      <c r="AP2645" t="n">
        <v>4.3</v>
      </c>
      <c r="AQ2645" t="n">
        <v>5.8</v>
      </c>
      <c r="AR2645" t="n">
        <v>7.1</v>
      </c>
      <c r="AT2645" t="n">
        <v>7.7</v>
      </c>
    </row>
    <row r="2646">
      <c r="A2646" t="inlineStr">
        <is>
          <t>Subsidiary borrowings</t>
        </is>
      </c>
      <c r="C2646" t="inlineStr">
        <is>
          <t>Percent</t>
        </is>
      </c>
      <c r="D2646" t="inlineStr">
        <is>
          <t>QQQQ</t>
        </is>
      </c>
      <c r="N2646" t="n">
        <v>2.7</v>
      </c>
      <c r="P2646" t="n">
        <v>2.7</v>
      </c>
      <c r="Q2646" t="n">
        <v>3.1</v>
      </c>
      <c r="R2646" t="n">
        <v>3.2</v>
      </c>
      <c r="S2646" t="n">
        <v>3.2</v>
      </c>
      <c r="U2646" t="n">
        <v>3.5</v>
      </c>
      <c r="V2646" t="n">
        <v>3.8</v>
      </c>
      <c r="W2646" t="n">
        <v>4</v>
      </c>
      <c r="X2646" t="n">
        <v>4</v>
      </c>
      <c r="Z2646" t="n">
        <v>4.3</v>
      </c>
      <c r="AA2646" t="n">
        <v>4</v>
      </c>
      <c r="AB2646" t="n">
        <v>3.9</v>
      </c>
      <c r="AC2646" t="n">
        <v>3.4</v>
      </c>
      <c r="AE2646" t="n">
        <v>2.7</v>
      </c>
      <c r="AF2646" t="n">
        <v>1.9</v>
      </c>
      <c r="AG2646" t="n">
        <v>1.6</v>
      </c>
      <c r="AH2646" t="n">
        <v>1.7</v>
      </c>
      <c r="AJ2646" t="n">
        <v>1.8</v>
      </c>
      <c r="AK2646" t="n">
        <v>1.9</v>
      </c>
      <c r="AL2646" t="n">
        <v>1.9</v>
      </c>
      <c r="AM2646" t="n">
        <v>2.4</v>
      </c>
      <c r="AO2646" t="n">
        <v>2.8</v>
      </c>
      <c r="AP2646" t="n">
        <v>3.6</v>
      </c>
      <c r="AQ2646" t="n">
        <v>5.1</v>
      </c>
      <c r="AR2646" t="n">
        <v>6.3</v>
      </c>
      <c r="AT2646" t="n">
        <v>7</v>
      </c>
    </row>
    <row r="2647">
      <c r="A2647" t="inlineStr">
        <is>
          <t>Total</t>
        </is>
      </c>
      <c r="C2647" t="inlineStr">
        <is>
          <t>Percent</t>
        </is>
      </c>
      <c r="D2647" t="inlineStr">
        <is>
          <t>QQQQ</t>
        </is>
      </c>
      <c r="N2647" t="n">
        <v>4.4</v>
      </c>
      <c r="P2647" t="n">
        <v>4.2</v>
      </c>
      <c r="Q2647" t="n">
        <v>4.3</v>
      </c>
      <c r="R2647" t="n">
        <v>4.5</v>
      </c>
      <c r="S2647" t="n">
        <v>4.6</v>
      </c>
      <c r="U2647" t="n">
        <v>4.9</v>
      </c>
      <c r="V2647" t="n">
        <v>4.9</v>
      </c>
      <c r="W2647" t="n">
        <v>4.9</v>
      </c>
      <c r="X2647" t="n">
        <v>5</v>
      </c>
      <c r="Z2647" t="n">
        <v>5.2</v>
      </c>
      <c r="AA2647" t="n">
        <v>5.1</v>
      </c>
      <c r="AB2647" t="n">
        <v>4.8</v>
      </c>
      <c r="AC2647" t="n">
        <v>4.4</v>
      </c>
      <c r="AE2647" t="n">
        <v>3.9</v>
      </c>
      <c r="AF2647" t="n">
        <v>3.2</v>
      </c>
      <c r="AG2647" t="n">
        <v>3.3</v>
      </c>
      <c r="AH2647" t="n">
        <v>3.4</v>
      </c>
      <c r="AJ2647" t="n">
        <v>3.2</v>
      </c>
      <c r="AK2647" t="n">
        <v>3.4</v>
      </c>
      <c r="AL2647" t="n">
        <v>3.4</v>
      </c>
      <c r="AM2647" t="n">
        <v>3.5</v>
      </c>
      <c r="AO2647" t="n">
        <v>3.9</v>
      </c>
      <c r="AP2647" t="n">
        <v>4.3</v>
      </c>
      <c r="AQ2647" t="n">
        <v>5.8</v>
      </c>
      <c r="AR2647" t="n">
        <v>7</v>
      </c>
      <c r="AT2647" t="n">
        <v>7.6</v>
      </c>
    </row>
    <row r="2649">
      <c r="A2649" t="inlineStr">
        <is>
          <t>Consolidated</t>
        </is>
      </c>
    </row>
    <row r="2650">
      <c r="A2650" t="inlineStr">
        <is>
          <t>Corporate borrowings</t>
        </is>
      </c>
      <c r="C2650" t="inlineStr">
        <is>
          <t>Million</t>
        </is>
      </c>
      <c r="D2650" t="inlineStr">
        <is>
          <t>QQQQ</t>
        </is>
      </c>
      <c r="S2650" t="n">
        <v>103</v>
      </c>
      <c r="W2650" t="n">
        <v>184</v>
      </c>
    </row>
    <row r="2651">
      <c r="A2651" t="inlineStr">
        <is>
          <t>Property-specific borrowings</t>
        </is>
      </c>
      <c r="C2651" t="inlineStr">
        <is>
          <t>Million</t>
        </is>
      </c>
      <c r="D2651" t="inlineStr">
        <is>
          <t>QQQQ</t>
        </is>
      </c>
      <c r="N2651" t="n">
        <v>23911</v>
      </c>
      <c r="Q2651" t="n">
        <v>27445</v>
      </c>
      <c r="R2651" t="n">
        <v>26415</v>
      </c>
      <c r="S2651" t="n">
        <v>30615</v>
      </c>
      <c r="U2651" t="n">
        <v>32336</v>
      </c>
      <c r="V2651" t="n">
        <v>38264</v>
      </c>
      <c r="W2651" t="n">
        <v>53589</v>
      </c>
      <c r="X2651" t="n">
        <v>63891</v>
      </c>
      <c r="Z2651" t="n">
        <v>63249</v>
      </c>
      <c r="AA2651" t="n">
        <v>69672</v>
      </c>
      <c r="AB2651" t="n">
        <v>68821</v>
      </c>
      <c r="AC2651" t="n">
        <v>78255</v>
      </c>
      <c r="AE2651" t="n">
        <v>71994</v>
      </c>
      <c r="AF2651" t="n">
        <v>76062</v>
      </c>
      <c r="AG2651" t="n">
        <v>75803</v>
      </c>
      <c r="AH2651" t="n">
        <v>73857</v>
      </c>
      <c r="AJ2651" t="n">
        <v>76226</v>
      </c>
      <c r="AK2651" t="n">
        <v>84109</v>
      </c>
      <c r="AL2651" t="n">
        <v>88887</v>
      </c>
      <c r="AM2651" t="n">
        <v>93616</v>
      </c>
      <c r="AO2651" t="n">
        <v>101358</v>
      </c>
      <c r="AP2651" t="n">
        <v>107549</v>
      </c>
      <c r="AQ2651" t="n">
        <v>124927</v>
      </c>
      <c r="AR2651" t="n">
        <v>129637</v>
      </c>
      <c r="AT2651" t="n">
        <v>135307</v>
      </c>
    </row>
    <row r="2652">
      <c r="A2652" t="inlineStr">
        <is>
          <t>Subsidiary borrowings</t>
        </is>
      </c>
      <c r="C2652" t="inlineStr">
        <is>
          <t>Million</t>
        </is>
      </c>
      <c r="D2652" t="inlineStr">
        <is>
          <t>QQQQ</t>
        </is>
      </c>
      <c r="N2652" t="n">
        <v>3379</v>
      </c>
      <c r="Q2652" t="n">
        <v>4820</v>
      </c>
      <c r="R2652" t="n">
        <v>3926</v>
      </c>
      <c r="S2652" t="n">
        <v>4209</v>
      </c>
      <c r="U2652" t="n">
        <v>3220</v>
      </c>
      <c r="V2652" t="n">
        <v>3570</v>
      </c>
      <c r="W2652" t="n">
        <v>3327</v>
      </c>
      <c r="X2652" t="n">
        <v>3304</v>
      </c>
      <c r="Z2652" t="n">
        <v>1667</v>
      </c>
      <c r="AA2652" t="n">
        <v>325</v>
      </c>
      <c r="AB2652" t="n">
        <v>2325</v>
      </c>
      <c r="AC2652" t="n">
        <v>2271</v>
      </c>
      <c r="AE2652" t="n">
        <v>3084</v>
      </c>
      <c r="AF2652" t="n">
        <v>2615</v>
      </c>
      <c r="AG2652" t="n">
        <v>2698</v>
      </c>
      <c r="AH2652" t="n">
        <v>3085</v>
      </c>
      <c r="AJ2652" t="n">
        <v>1587</v>
      </c>
      <c r="AK2652" t="n">
        <v>322</v>
      </c>
      <c r="AL2652" t="n">
        <v>4894</v>
      </c>
      <c r="AM2652" t="n">
        <v>4430</v>
      </c>
      <c r="AO2652" t="n">
        <v>5017</v>
      </c>
      <c r="AP2652" t="n">
        <v>6104</v>
      </c>
      <c r="AQ2652" t="n">
        <v>6737</v>
      </c>
      <c r="AR2652" t="n">
        <v>5794</v>
      </c>
      <c r="AT2652" t="n">
        <v>5759</v>
      </c>
    </row>
    <row r="2653">
      <c r="A2653" t="inlineStr">
        <is>
          <t>Total</t>
        </is>
      </c>
      <c r="C2653" t="inlineStr">
        <is>
          <t>Million</t>
        </is>
      </c>
      <c r="D2653" t="inlineStr">
        <is>
          <t>QQQQ</t>
        </is>
      </c>
      <c r="N2653" t="n">
        <v>27290</v>
      </c>
      <c r="Q2653" t="n">
        <v>32265</v>
      </c>
      <c r="R2653" t="n">
        <v>30341</v>
      </c>
      <c r="S2653" t="n">
        <v>34927</v>
      </c>
      <c r="U2653" t="n">
        <v>35556</v>
      </c>
      <c r="V2653" t="n">
        <v>41834</v>
      </c>
      <c r="W2653" t="n">
        <v>57100</v>
      </c>
      <c r="X2653" t="n">
        <v>67195</v>
      </c>
      <c r="Z2653" t="n">
        <v>64916</v>
      </c>
      <c r="AA2653" t="n">
        <v>69997</v>
      </c>
      <c r="AB2653" t="n">
        <v>71146</v>
      </c>
      <c r="AC2653" t="n">
        <v>80526</v>
      </c>
      <c r="AE2653" t="n">
        <v>75078</v>
      </c>
      <c r="AF2653" t="n">
        <v>78677</v>
      </c>
      <c r="AG2653" t="n">
        <v>78501</v>
      </c>
      <c r="AH2653" t="n">
        <v>76942</v>
      </c>
      <c r="AJ2653" t="n">
        <v>77813</v>
      </c>
      <c r="AK2653" t="n">
        <v>84431</v>
      </c>
      <c r="AL2653" t="n">
        <v>93781</v>
      </c>
      <c r="AM2653" t="n">
        <v>98046</v>
      </c>
      <c r="AO2653" t="n">
        <v>106375</v>
      </c>
      <c r="AP2653" t="n">
        <v>113653</v>
      </c>
      <c r="AQ2653" t="n">
        <v>131664</v>
      </c>
      <c r="AR2653" t="n">
        <v>135431</v>
      </c>
      <c r="AT2653" t="n">
        <v>141066</v>
      </c>
    </row>
    <row r="2654">
      <c r="A2654" t="inlineStr">
        <is>
          <t>Total-c</t>
        </is>
      </c>
      <c r="N2654">
        <f>SUM(N2650:N2652)</f>
        <v/>
      </c>
      <c r="Q2654">
        <f>SUM(Q2650:Q2652)</f>
        <v/>
      </c>
      <c r="R2654">
        <f>SUM(R2650:R2652)</f>
        <v/>
      </c>
      <c r="S2654">
        <f>SUM(S2650:S2652)</f>
        <v/>
      </c>
      <c r="U2654">
        <f>SUM(U2650:U2652)</f>
        <v/>
      </c>
      <c r="V2654">
        <f>SUM(V2650:V2652)</f>
        <v/>
      </c>
      <c r="W2654">
        <f>SUM(W2650:W2652)</f>
        <v/>
      </c>
      <c r="X2654">
        <f>SUM(X2650:X2652)</f>
        <v/>
      </c>
      <c r="Z2654">
        <f>SUM(Z2650:Z2652)</f>
        <v/>
      </c>
      <c r="AA2654">
        <f>SUM(AA2650:AA2652)</f>
        <v/>
      </c>
      <c r="AB2654">
        <f>SUM(AB2650:AB2652)</f>
        <v/>
      </c>
      <c r="AC2654">
        <f>SUM(AC2650:AC2652)</f>
        <v/>
      </c>
      <c r="AE2654">
        <f>SUM(AE2650:AE2652)</f>
        <v/>
      </c>
      <c r="AF2654">
        <f>SUM(AF2650:AF2652)</f>
        <v/>
      </c>
      <c r="AG2654">
        <f>SUM(AG2650:AG2652)</f>
        <v/>
      </c>
      <c r="AH2654">
        <f>SUM(AH2650:AH2652)</f>
        <v/>
      </c>
      <c r="AJ2654">
        <f>SUM(AJ2650:AJ2652)</f>
        <v/>
      </c>
      <c r="AK2654">
        <f>SUM(AK2650:AK2652)</f>
        <v/>
      </c>
      <c r="AL2654">
        <f>SUM(AL2650:AL2652)</f>
        <v/>
      </c>
      <c r="AM2654">
        <f>SUM(AM2650:AM2652)</f>
        <v/>
      </c>
      <c r="AO2654">
        <f>SUM(AO2650:AO2652)</f>
        <v/>
      </c>
      <c r="AP2654">
        <f>SUM(AP2650:AP2652)</f>
        <v/>
      </c>
      <c r="AQ2654">
        <f>SUM(AQ2650:AQ2652)</f>
        <v/>
      </c>
      <c r="AR2654">
        <f>SUM(AR2650:AR2652)</f>
        <v/>
      </c>
      <c r="AT2654">
        <f>SUM(AT2650:AT2652)</f>
        <v/>
      </c>
    </row>
    <row r="2655">
      <c r="A2655" t="inlineStr">
        <is>
          <t>Sum check</t>
        </is>
      </c>
      <c r="N2655">
        <f>N2653-N2654</f>
        <v/>
      </c>
      <c r="Q2655">
        <f>Q2653-Q2654</f>
        <v/>
      </c>
      <c r="R2655">
        <f>R2653-R2654</f>
        <v/>
      </c>
      <c r="S2655">
        <f>S2653-S2654</f>
        <v/>
      </c>
      <c r="U2655">
        <f>U2653-U2654</f>
        <v/>
      </c>
      <c r="V2655">
        <f>V2653-V2654</f>
        <v/>
      </c>
      <c r="W2655">
        <f>W2653-W2654</f>
        <v/>
      </c>
      <c r="X2655">
        <f>X2653-X2654</f>
        <v/>
      </c>
      <c r="Z2655">
        <f>Z2653-Z2654</f>
        <v/>
      </c>
      <c r="AA2655">
        <f>AA2653-AA2654</f>
        <v/>
      </c>
      <c r="AB2655">
        <f>AB2653-AB2654</f>
        <v/>
      </c>
      <c r="AC2655">
        <f>AC2653-AC2654</f>
        <v/>
      </c>
      <c r="AE2655">
        <f>AE2653-AE2654</f>
        <v/>
      </c>
      <c r="AF2655">
        <f>AF2653-AF2654</f>
        <v/>
      </c>
      <c r="AG2655">
        <f>AG2653-AG2654</f>
        <v/>
      </c>
      <c r="AH2655">
        <f>AH2653-AH2654</f>
        <v/>
      </c>
      <c r="AJ2655">
        <f>AJ2653-AJ2654</f>
        <v/>
      </c>
      <c r="AK2655">
        <f>AK2653-AK2654</f>
        <v/>
      </c>
      <c r="AL2655">
        <f>AL2653-AL2654</f>
        <v/>
      </c>
      <c r="AM2655">
        <f>AM2653-AM2654</f>
        <v/>
      </c>
      <c r="AO2655">
        <f>AO2653-AO2654</f>
        <v/>
      </c>
      <c r="AP2655">
        <f>AP2653-AP2654</f>
        <v/>
      </c>
      <c r="AQ2655">
        <f>AQ2653-AQ2654</f>
        <v/>
      </c>
      <c r="AR2655">
        <f>AR2653-AR2654</f>
        <v/>
      </c>
      <c r="AT2655">
        <f>AT2653-AT2654</f>
        <v/>
      </c>
    </row>
    <row r="2657">
      <c r="A2657" t="inlineStr">
        <is>
          <t>Fixed rate</t>
        </is>
      </c>
    </row>
    <row r="2658">
      <c r="A2658" t="inlineStr">
        <is>
          <t>Average rate</t>
        </is>
      </c>
    </row>
    <row r="2659">
      <c r="A2659" t="inlineStr">
        <is>
          <t>Corporate borrowings</t>
        </is>
      </c>
      <c r="C2659" t="inlineStr">
        <is>
          <t>Percent</t>
        </is>
      </c>
      <c r="D2659" t="inlineStr">
        <is>
          <t>QQQQ</t>
        </is>
      </c>
      <c r="N2659" t="n">
        <v>4.8</v>
      </c>
      <c r="P2659" t="n">
        <v>4.7</v>
      </c>
      <c r="Q2659" t="n">
        <v>4.6</v>
      </c>
      <c r="R2659" t="n">
        <v>4.6</v>
      </c>
      <c r="S2659" t="n">
        <v>4.6</v>
      </c>
      <c r="U2659" t="n">
        <v>4.6</v>
      </c>
      <c r="V2659" t="n">
        <v>4.6</v>
      </c>
      <c r="W2659" t="n">
        <v>4.6</v>
      </c>
      <c r="X2659" t="n">
        <v>4.5</v>
      </c>
      <c r="Z2659" t="n">
        <v>4.6</v>
      </c>
      <c r="AA2659" t="n">
        <v>4.6</v>
      </c>
      <c r="AB2659" t="n">
        <v>4.6</v>
      </c>
      <c r="AC2659" t="n">
        <v>4.6</v>
      </c>
      <c r="AE2659" t="n">
        <v>4.5</v>
      </c>
      <c r="AF2659" t="n">
        <v>4.5</v>
      </c>
      <c r="AG2659" t="n">
        <v>4.4</v>
      </c>
      <c r="AH2659" t="n">
        <v>4.4</v>
      </c>
      <c r="AJ2659" t="n">
        <v>4.4</v>
      </c>
      <c r="AK2659" t="n">
        <v>4.4</v>
      </c>
      <c r="AL2659" t="n">
        <v>4.2</v>
      </c>
      <c r="AM2659" t="n">
        <v>4.2</v>
      </c>
      <c r="AO2659" t="n">
        <v>4.2</v>
      </c>
      <c r="AP2659" t="n">
        <v>3.9</v>
      </c>
      <c r="AQ2659" t="n">
        <v>4.1</v>
      </c>
      <c r="AR2659" t="n">
        <v>4.2</v>
      </c>
      <c r="AT2659" t="n">
        <v>4.3</v>
      </c>
    </row>
    <row r="2660">
      <c r="A2660" t="inlineStr">
        <is>
          <t>Property specific borrowings</t>
        </is>
      </c>
      <c r="C2660" t="inlineStr">
        <is>
          <t>Percent</t>
        </is>
      </c>
      <c r="D2660" t="inlineStr">
        <is>
          <t>QQQQ</t>
        </is>
      </c>
      <c r="N2660" t="n">
        <v>5.2</v>
      </c>
      <c r="P2660" t="n">
        <v>5.1</v>
      </c>
      <c r="Q2660" t="n">
        <v>4.9</v>
      </c>
      <c r="R2660" t="n">
        <v>4.8</v>
      </c>
      <c r="S2660" t="n">
        <v>5</v>
      </c>
      <c r="U2660" t="n">
        <v>5</v>
      </c>
      <c r="V2660" t="n">
        <v>4.9</v>
      </c>
      <c r="W2660" t="n">
        <v>4.9</v>
      </c>
      <c r="X2660" t="n">
        <v>4.9</v>
      </c>
      <c r="Z2660" t="n">
        <v>5.2</v>
      </c>
      <c r="AA2660" t="n">
        <v>5.3</v>
      </c>
      <c r="AB2660" t="n">
        <v>5.3</v>
      </c>
      <c r="AC2660" t="n">
        <v>5.2</v>
      </c>
      <c r="AE2660" t="n">
        <v>5.1</v>
      </c>
      <c r="AF2660" t="n">
        <v>5</v>
      </c>
      <c r="AG2660" t="n">
        <v>5.2</v>
      </c>
      <c r="AH2660" t="n">
        <v>5.2</v>
      </c>
      <c r="AJ2660" t="n">
        <v>5.1</v>
      </c>
      <c r="AK2660" t="n">
        <v>5</v>
      </c>
      <c r="AL2660" t="n">
        <v>4.8</v>
      </c>
      <c r="AM2660" t="n">
        <v>4.8</v>
      </c>
      <c r="AO2660" t="n">
        <v>4.9</v>
      </c>
      <c r="AP2660" t="n">
        <v>5.1</v>
      </c>
      <c r="AQ2660" t="n">
        <v>5</v>
      </c>
      <c r="AR2660" t="n">
        <v>4.9</v>
      </c>
      <c r="AT2660" t="n">
        <v>5.1</v>
      </c>
    </row>
    <row r="2661">
      <c r="A2661" t="inlineStr">
        <is>
          <t>Subsidiary borrowings</t>
        </is>
      </c>
      <c r="C2661" t="inlineStr">
        <is>
          <t>Percent</t>
        </is>
      </c>
      <c r="D2661" t="inlineStr">
        <is>
          <t>QQQQ</t>
        </is>
      </c>
      <c r="N2661" t="n">
        <v>5.1</v>
      </c>
      <c r="P2661" t="n">
        <v>4.9</v>
      </c>
      <c r="Q2661" t="n">
        <v>4.8</v>
      </c>
      <c r="R2661" t="n">
        <v>4.8</v>
      </c>
      <c r="S2661" t="n">
        <v>4.8</v>
      </c>
      <c r="U2661" t="n">
        <v>4.8</v>
      </c>
      <c r="V2661" t="n">
        <v>4.9</v>
      </c>
      <c r="W2661" t="n">
        <v>4.8</v>
      </c>
      <c r="X2661" t="n">
        <v>4.8</v>
      </c>
      <c r="Z2661" t="n">
        <v>4.7</v>
      </c>
      <c r="AA2661" t="n">
        <v>4.7</v>
      </c>
      <c r="AB2661" t="n">
        <v>4.7</v>
      </c>
      <c r="AC2661" t="n">
        <v>4.6</v>
      </c>
      <c r="AE2661" t="n">
        <v>4.5</v>
      </c>
      <c r="AF2661" t="n">
        <v>4.4</v>
      </c>
      <c r="AG2661" t="n">
        <v>4.3</v>
      </c>
      <c r="AH2661" t="n">
        <v>4.3</v>
      </c>
      <c r="AJ2661" t="n">
        <v>4.2</v>
      </c>
      <c r="AK2661" t="n">
        <v>4</v>
      </c>
      <c r="AL2661" t="n">
        <v>4</v>
      </c>
      <c r="AM2661" t="n">
        <v>4</v>
      </c>
      <c r="AO2661" t="n">
        <v>4.1</v>
      </c>
      <c r="AP2661" t="n">
        <v>4.3</v>
      </c>
      <c r="AQ2661" t="n">
        <v>4.3</v>
      </c>
      <c r="AR2661" t="n">
        <v>4.5</v>
      </c>
      <c r="AT2661" t="n">
        <v>4.7</v>
      </c>
    </row>
    <row r="2662">
      <c r="A2662" t="inlineStr">
        <is>
          <t>Total</t>
        </is>
      </c>
      <c r="C2662" t="inlineStr">
        <is>
          <t>Percent</t>
        </is>
      </c>
      <c r="D2662" t="inlineStr">
        <is>
          <t>QQQQ</t>
        </is>
      </c>
      <c r="N2662" t="n">
        <v>5.1</v>
      </c>
      <c r="P2662" t="n">
        <v>5</v>
      </c>
      <c r="Q2662" t="n">
        <v>4.9</v>
      </c>
      <c r="R2662" t="n">
        <v>4.8</v>
      </c>
      <c r="S2662" t="n">
        <v>5</v>
      </c>
      <c r="U2662" t="n">
        <v>4.9</v>
      </c>
      <c r="V2662" t="n">
        <v>4.9</v>
      </c>
      <c r="W2662" t="n">
        <v>4.9</v>
      </c>
      <c r="X2662" t="n">
        <v>4.9</v>
      </c>
      <c r="Z2662" t="n">
        <v>5</v>
      </c>
      <c r="AA2662" t="n">
        <v>5.2</v>
      </c>
      <c r="AB2662" t="n">
        <v>5.1</v>
      </c>
      <c r="AC2662" t="n">
        <v>5</v>
      </c>
      <c r="AE2662" t="n">
        <v>5</v>
      </c>
      <c r="AF2662" t="n">
        <v>4.9</v>
      </c>
      <c r="AG2662" t="n">
        <v>5</v>
      </c>
      <c r="AH2662" t="n">
        <v>5</v>
      </c>
      <c r="AJ2662" t="n">
        <v>4.9</v>
      </c>
      <c r="AK2662" t="n">
        <v>4.8</v>
      </c>
      <c r="AL2662" t="n">
        <v>4.6</v>
      </c>
      <c r="AM2662" t="n">
        <v>4.7</v>
      </c>
      <c r="AO2662" t="n">
        <v>4.7</v>
      </c>
      <c r="AP2662" t="n">
        <v>4.8</v>
      </c>
      <c r="AQ2662" t="n">
        <v>4.8</v>
      </c>
      <c r="AR2662" t="n">
        <v>4.7</v>
      </c>
      <c r="AT2662" t="n">
        <v>4.9</v>
      </c>
    </row>
    <row r="2664">
      <c r="A2664" t="inlineStr">
        <is>
          <t>Consolidated</t>
        </is>
      </c>
    </row>
    <row r="2665">
      <c r="A2665" t="inlineStr">
        <is>
          <t>Corporate borrowings</t>
        </is>
      </c>
      <c r="C2665" t="inlineStr">
        <is>
          <t>Million</t>
        </is>
      </c>
      <c r="D2665" t="inlineStr">
        <is>
          <t>QQQQ</t>
        </is>
      </c>
      <c r="N2665" t="n">
        <v>4500</v>
      </c>
      <c r="Q2665" t="n">
        <v>4924</v>
      </c>
      <c r="R2665" t="n">
        <v>5705</v>
      </c>
      <c r="S2665" t="n">
        <v>5556</v>
      </c>
      <c r="U2665" t="n">
        <v>6476</v>
      </c>
      <c r="V2665" t="n">
        <v>6424</v>
      </c>
      <c r="W2665" t="n">
        <v>6477</v>
      </c>
      <c r="X2665" t="n">
        <v>6409</v>
      </c>
      <c r="Z2665" t="n">
        <v>7459</v>
      </c>
      <c r="AA2665" t="n">
        <v>7060</v>
      </c>
      <c r="AB2665" t="n">
        <v>7035</v>
      </c>
      <c r="AC2665" t="n">
        <v>7083</v>
      </c>
      <c r="AE2665" t="n">
        <v>7235</v>
      </c>
      <c r="AF2665" t="n">
        <v>8051</v>
      </c>
      <c r="AG2665" t="n">
        <v>8587</v>
      </c>
      <c r="AH2665" t="n">
        <v>9077</v>
      </c>
      <c r="AJ2665" t="n">
        <v>9102</v>
      </c>
      <c r="AK2665" t="n">
        <v>9145</v>
      </c>
      <c r="AL2665" t="n">
        <v>10309</v>
      </c>
      <c r="AM2665" t="n">
        <v>10875</v>
      </c>
      <c r="AO2665" t="n">
        <v>11154</v>
      </c>
      <c r="AP2665" t="n">
        <v>12054</v>
      </c>
      <c r="AQ2665" t="n">
        <v>11296</v>
      </c>
      <c r="AR2665" t="n">
        <v>11390</v>
      </c>
      <c r="AT2665" t="n">
        <v>12367</v>
      </c>
    </row>
    <row r="2666">
      <c r="A2666" t="inlineStr">
        <is>
          <t>Link check</t>
        </is>
      </c>
      <c r="N2666">
        <f>N2665-N1339+N2650</f>
        <v/>
      </c>
      <c r="Q2666">
        <f>Q2665-Q1339+Q2650</f>
        <v/>
      </c>
      <c r="R2666">
        <f>R2665-R1339+R2650</f>
        <v/>
      </c>
      <c r="S2666">
        <f>S2665-S1339+S2650</f>
        <v/>
      </c>
      <c r="U2666">
        <f>U2665-U1339+U2650</f>
        <v/>
      </c>
      <c r="V2666">
        <f>V2665-V1339+V2650</f>
        <v/>
      </c>
      <c r="W2666">
        <f>W2665-W1339+W2650</f>
        <v/>
      </c>
      <c r="X2666">
        <f>X2665-X1339+X2650</f>
        <v/>
      </c>
      <c r="Z2666">
        <f>Z2665-Z1339+Z2650</f>
        <v/>
      </c>
      <c r="AA2666">
        <f>AA2665-AA1339+AA2650</f>
        <v/>
      </c>
      <c r="AB2666">
        <f>AB2665-AB1339+AB2650</f>
        <v/>
      </c>
      <c r="AC2666">
        <f>AC2665-AC1339+AC2650</f>
        <v/>
      </c>
      <c r="AE2666">
        <f>AE2665-AE1339+AE2650</f>
        <v/>
      </c>
      <c r="AF2666">
        <f>AF2665-AF1339+AF2650</f>
        <v/>
      </c>
      <c r="AG2666">
        <f>AG2665-AG1339+AG2650</f>
        <v/>
      </c>
      <c r="AH2666">
        <f>AH2665-AH1339+AH2650</f>
        <v/>
      </c>
      <c r="AJ2666">
        <f>AJ2665-AJ1339+AJ2650</f>
        <v/>
      </c>
      <c r="AK2666">
        <f>AK2665-AK1339+AK2650</f>
        <v/>
      </c>
      <c r="AL2666">
        <f>AL2665-AL1339+AL2650</f>
        <v/>
      </c>
      <c r="AM2666">
        <f>AM2665-AM1339+AM2650</f>
        <v/>
      </c>
      <c r="AO2666">
        <f>AO2665-AO1339+AO2650</f>
        <v/>
      </c>
      <c r="AP2666">
        <f>AP2665-AP1339+AP2650</f>
        <v/>
      </c>
      <c r="AQ2666">
        <f>AQ2665-AQ1339+AQ2650</f>
        <v/>
      </c>
      <c r="AR2666">
        <f>AR2665-AR1339+AR2650</f>
        <v/>
      </c>
    </row>
    <row r="2667">
      <c r="A2667" t="inlineStr">
        <is>
          <t>Property specific borrowings</t>
        </is>
      </c>
      <c r="C2667" t="inlineStr">
        <is>
          <t>Million</t>
        </is>
      </c>
      <c r="D2667" t="inlineStr">
        <is>
          <t>QQQQ</t>
        </is>
      </c>
      <c r="N2667" t="n">
        <v>28531</v>
      </c>
      <c r="Q2667" t="n">
        <v>29801</v>
      </c>
      <c r="R2667" t="n">
        <v>30680</v>
      </c>
      <c r="S2667" t="n">
        <v>33106</v>
      </c>
      <c r="U2667" t="n">
        <v>33565</v>
      </c>
      <c r="V2667" t="n">
        <v>32374</v>
      </c>
      <c r="W2667" t="n">
        <v>37962</v>
      </c>
      <c r="X2667" t="n">
        <v>39318</v>
      </c>
      <c r="Z2667" t="n">
        <v>40993</v>
      </c>
      <c r="AA2667" t="n">
        <v>47474</v>
      </c>
      <c r="AB2667" t="n">
        <v>45748</v>
      </c>
      <c r="AC2667" t="n">
        <v>49614</v>
      </c>
      <c r="AE2667" t="n">
        <v>52500</v>
      </c>
      <c r="AF2667" t="n">
        <v>50807</v>
      </c>
      <c r="AG2667" t="n">
        <v>53843</v>
      </c>
      <c r="AH2667" t="n">
        <v>54699</v>
      </c>
      <c r="AJ2667" t="n">
        <v>53816</v>
      </c>
      <c r="AK2667" t="n">
        <v>50106</v>
      </c>
      <c r="AL2667" t="n">
        <v>53908</v>
      </c>
      <c r="AM2667" t="n">
        <v>58392</v>
      </c>
      <c r="AO2667" t="n">
        <v>58823</v>
      </c>
      <c r="AP2667" t="n">
        <v>65117</v>
      </c>
      <c r="AQ2667" t="n">
        <v>53003</v>
      </c>
      <c r="AR2667" t="n">
        <v>57908</v>
      </c>
      <c r="AT2667" t="n">
        <v>58871</v>
      </c>
    </row>
    <row r="2668">
      <c r="A2668" t="inlineStr">
        <is>
          <t>Subsidiary borrowings</t>
        </is>
      </c>
      <c r="C2668" t="inlineStr">
        <is>
          <t>Million</t>
        </is>
      </c>
      <c r="D2668" t="inlineStr">
        <is>
          <t>QQQQ</t>
        </is>
      </c>
      <c r="N2668" t="n">
        <v>4570</v>
      </c>
      <c r="Q2668" t="n">
        <v>5009</v>
      </c>
      <c r="R2668" t="n">
        <v>5561</v>
      </c>
      <c r="S2668" t="n">
        <v>4800</v>
      </c>
      <c r="U2668" t="n">
        <v>4718</v>
      </c>
      <c r="V2668" t="n">
        <v>4537</v>
      </c>
      <c r="W2668" t="n">
        <v>5435</v>
      </c>
      <c r="X2668" t="n">
        <v>5296</v>
      </c>
      <c r="Z2668" t="n">
        <v>5641</v>
      </c>
      <c r="AA2668" t="n">
        <v>5900</v>
      </c>
      <c r="AB2668" t="n">
        <v>6310</v>
      </c>
      <c r="AC2668" t="n">
        <v>6152</v>
      </c>
      <c r="AE2668" t="n">
        <v>6182</v>
      </c>
      <c r="AF2668" t="n">
        <v>6878</v>
      </c>
      <c r="AG2668" t="n">
        <v>7886</v>
      </c>
      <c r="AH2668" t="n">
        <v>7683</v>
      </c>
      <c r="AJ2668" t="n">
        <v>7857</v>
      </c>
      <c r="AK2668" t="n">
        <v>8589</v>
      </c>
      <c r="AL2668" t="n">
        <v>8476</v>
      </c>
      <c r="AM2668" t="n">
        <v>8619</v>
      </c>
      <c r="AO2668" t="n">
        <v>8682</v>
      </c>
      <c r="AP2668" t="n">
        <v>8815</v>
      </c>
      <c r="AQ2668" t="n">
        <v>8514</v>
      </c>
      <c r="AR2668" t="n">
        <v>9346</v>
      </c>
      <c r="AT2668" t="n">
        <v>10523</v>
      </c>
    </row>
    <row r="2669">
      <c r="A2669" t="inlineStr">
        <is>
          <t>Total</t>
        </is>
      </c>
      <c r="C2669" t="inlineStr">
        <is>
          <t>Million</t>
        </is>
      </c>
      <c r="D2669" t="inlineStr">
        <is>
          <t>QQQQ</t>
        </is>
      </c>
      <c r="N2669" t="n">
        <v>37601</v>
      </c>
      <c r="Q2669" t="n">
        <v>39734</v>
      </c>
      <c r="R2669" t="n">
        <v>41946</v>
      </c>
      <c r="S2669" t="n">
        <v>43462</v>
      </c>
      <c r="U2669" t="n">
        <v>44759</v>
      </c>
      <c r="V2669" t="n">
        <v>43335</v>
      </c>
      <c r="W2669" t="n">
        <v>49874</v>
      </c>
      <c r="X2669" t="n">
        <v>51023</v>
      </c>
      <c r="Z2669" t="n">
        <v>54093</v>
      </c>
      <c r="AA2669" t="n">
        <v>60434</v>
      </c>
      <c r="AB2669" t="n">
        <v>59093</v>
      </c>
      <c r="AC2669" t="n">
        <v>62849</v>
      </c>
      <c r="AE2669" t="n">
        <v>65917</v>
      </c>
      <c r="AF2669" t="n">
        <v>65736</v>
      </c>
      <c r="AG2669" t="n">
        <v>70316</v>
      </c>
      <c r="AH2669" t="n">
        <v>71459</v>
      </c>
      <c r="AJ2669" t="n">
        <v>70775</v>
      </c>
      <c r="AK2669" t="n">
        <v>67840</v>
      </c>
      <c r="AL2669" t="n">
        <v>72693</v>
      </c>
      <c r="AM2669" t="n">
        <v>77886</v>
      </c>
      <c r="AO2669" t="n">
        <v>78659</v>
      </c>
      <c r="AP2669" t="n">
        <v>85986</v>
      </c>
      <c r="AQ2669" t="n">
        <v>72813</v>
      </c>
      <c r="AR2669" t="n">
        <v>78644</v>
      </c>
      <c r="AT2669" t="n">
        <v>81761</v>
      </c>
    </row>
    <row r="2670">
      <c r="A2670" t="inlineStr">
        <is>
          <t>Total-c</t>
        </is>
      </c>
      <c r="N2670">
        <f>SUM(N2667:N2668,N2665)</f>
        <v/>
      </c>
      <c r="Q2670">
        <f>SUM(Q2667:Q2668,Q2665)</f>
        <v/>
      </c>
      <c r="R2670">
        <f>SUM(R2667:R2668,R2665)</f>
        <v/>
      </c>
      <c r="S2670">
        <f>SUM(S2667:S2668,S2665)</f>
        <v/>
      </c>
      <c r="U2670">
        <f>SUM(U2667:U2668,U2665)</f>
        <v/>
      </c>
      <c r="V2670">
        <f>SUM(V2667:V2668,V2665)</f>
        <v/>
      </c>
      <c r="W2670">
        <f>SUM(W2667:W2668,W2665)</f>
        <v/>
      </c>
      <c r="X2670">
        <f>SUM(X2667:X2668,X2665)</f>
        <v/>
      </c>
      <c r="Z2670">
        <f>SUM(Z2667:Z2668,Z2665)</f>
        <v/>
      </c>
      <c r="AA2670">
        <f>SUM(AA2667:AA2668,AA2665)</f>
        <v/>
      </c>
      <c r="AB2670">
        <f>SUM(AB2667:AB2668,AB2665)</f>
        <v/>
      </c>
      <c r="AC2670">
        <f>SUM(AC2667:AC2668,AC2665)</f>
        <v/>
      </c>
      <c r="AE2670">
        <f>SUM(AE2667:AE2668,AE2665)</f>
        <v/>
      </c>
      <c r="AF2670">
        <f>SUM(AF2667:AF2668,AF2665)</f>
        <v/>
      </c>
      <c r="AG2670">
        <f>SUM(AG2667:AG2668,AG2665)</f>
        <v/>
      </c>
      <c r="AH2670">
        <f>SUM(AH2667:AH2668,AH2665)</f>
        <v/>
      </c>
      <c r="AJ2670">
        <f>SUM(AJ2667:AJ2668,AJ2665)</f>
        <v/>
      </c>
      <c r="AK2670">
        <f>SUM(AK2667:AK2668,AK2665)</f>
        <v/>
      </c>
      <c r="AL2670">
        <f>SUM(AL2667:AL2668,AL2665)</f>
        <v/>
      </c>
      <c r="AM2670">
        <f>SUM(AM2667:AM2668,AM2665)</f>
        <v/>
      </c>
      <c r="AO2670">
        <f>SUM(AO2667:AO2668,AO2665)</f>
        <v/>
      </c>
      <c r="AP2670">
        <f>SUM(AP2667:AP2668,AP2665)</f>
        <v/>
      </c>
      <c r="AQ2670">
        <f>SUM(AQ2667:AQ2668,AQ2665)</f>
        <v/>
      </c>
      <c r="AR2670">
        <f>SUM(AR2667:AR2668,AR2665)</f>
        <v/>
      </c>
      <c r="AT2670">
        <f>SUM(AT2667:AT2668,AT2665)</f>
        <v/>
      </c>
    </row>
    <row r="2671">
      <c r="A2671" t="inlineStr">
        <is>
          <t>Sum check</t>
        </is>
      </c>
      <c r="N2671">
        <f>N2669-N2670</f>
        <v/>
      </c>
      <c r="Q2671">
        <f>Q2669-Q2670</f>
        <v/>
      </c>
      <c r="R2671">
        <f>R2669-R2670</f>
        <v/>
      </c>
      <c r="S2671">
        <f>S2669-S2670</f>
        <v/>
      </c>
      <c r="U2671">
        <f>U2669-U2670</f>
        <v/>
      </c>
      <c r="V2671">
        <f>V2669-V2670</f>
        <v/>
      </c>
      <c r="W2671">
        <f>W2669-W2670</f>
        <v/>
      </c>
      <c r="X2671">
        <f>X2669-X2670</f>
        <v/>
      </c>
      <c r="Z2671">
        <f>Z2669-Z2670</f>
        <v/>
      </c>
      <c r="AA2671">
        <f>AA2669-AA2670</f>
        <v/>
      </c>
      <c r="AB2671">
        <f>AB2669-AB2670</f>
        <v/>
      </c>
      <c r="AC2671">
        <f>AC2669-AC2670</f>
        <v/>
      </c>
      <c r="AE2671">
        <f>AE2669-AE2670</f>
        <v/>
      </c>
      <c r="AF2671">
        <f>AF2669-AF2670</f>
        <v/>
      </c>
      <c r="AG2671">
        <f>AG2669-AG2670</f>
        <v/>
      </c>
      <c r="AH2671">
        <f>AH2669-AH2670</f>
        <v/>
      </c>
      <c r="AJ2671">
        <f>AJ2669-AJ2670</f>
        <v/>
      </c>
      <c r="AK2671">
        <f>AK2669-AK2670</f>
        <v/>
      </c>
      <c r="AL2671">
        <f>AL2669-AL2670</f>
        <v/>
      </c>
      <c r="AM2671">
        <f>AM2669-AM2670</f>
        <v/>
      </c>
      <c r="AO2671">
        <f>AO2669-AO2670</f>
        <v/>
      </c>
      <c r="AP2671">
        <f>AP2669-AP2670</f>
        <v/>
      </c>
      <c r="AQ2671">
        <f>AQ2669-AQ2670</f>
        <v/>
      </c>
      <c r="AR2671">
        <f>AR2669-AR2670</f>
        <v/>
      </c>
      <c r="AT2671">
        <f>AT2669-AT2670</f>
        <v/>
      </c>
    </row>
    <row r="2673">
      <c r="A2673" t="inlineStr">
        <is>
          <t>Preferred equity</t>
        </is>
      </c>
    </row>
    <row r="2674">
      <c r="A2674" t="inlineStr">
        <is>
          <t>Average rate</t>
        </is>
      </c>
    </row>
    <row r="2675">
      <c r="A2675" t="inlineStr">
        <is>
          <t>Floating rate perpetual</t>
        </is>
      </c>
      <c r="C2675" t="inlineStr">
        <is>
          <t>Percent</t>
        </is>
      </c>
      <c r="D2675" t="inlineStr">
        <is>
          <t>QQQQ</t>
        </is>
      </c>
      <c r="F2675" t="n">
        <v>1.98</v>
      </c>
      <c r="G2675" t="n">
        <v>1.99</v>
      </c>
      <c r="H2675" t="n">
        <v>1.87</v>
      </c>
      <c r="I2675" t="n">
        <v>1.92</v>
      </c>
      <c r="K2675" t="n">
        <v>1.94</v>
      </c>
      <c r="L2675" t="n">
        <v>1.99</v>
      </c>
      <c r="M2675" t="n">
        <v>1.98</v>
      </c>
      <c r="N2675" t="n">
        <v>1.97</v>
      </c>
      <c r="P2675" t="n">
        <v>2</v>
      </c>
      <c r="Q2675" t="n">
        <v>2</v>
      </c>
      <c r="R2675" t="n">
        <v>2.8</v>
      </c>
      <c r="S2675" t="n">
        <v>2.3</v>
      </c>
      <c r="U2675" t="n">
        <v>2.4</v>
      </c>
      <c r="V2675" t="n">
        <v>2.6</v>
      </c>
      <c r="W2675" t="n">
        <v>2.7</v>
      </c>
      <c r="X2675" t="n">
        <v>2.9</v>
      </c>
      <c r="Z2675" t="n">
        <v>2.9</v>
      </c>
      <c r="AA2675" t="n">
        <v>2.9</v>
      </c>
      <c r="AB2675" t="n">
        <v>2.9</v>
      </c>
      <c r="AC2675" t="n">
        <v>2.9</v>
      </c>
      <c r="AE2675" t="n">
        <v>2.9</v>
      </c>
      <c r="AF2675" t="n">
        <v>2</v>
      </c>
      <c r="AG2675" t="n">
        <v>1.8</v>
      </c>
      <c r="AH2675" t="n">
        <v>1.8</v>
      </c>
      <c r="AJ2675" t="n">
        <v>1.8</v>
      </c>
      <c r="AK2675" t="n">
        <v>1.8</v>
      </c>
      <c r="AL2675" t="n">
        <v>2.2</v>
      </c>
      <c r="AM2675" t="n">
        <v>2.3</v>
      </c>
      <c r="AO2675" t="n">
        <v>3.1</v>
      </c>
      <c r="AP2675" t="n">
        <v>3.6</v>
      </c>
      <c r="AQ2675" t="n">
        <v>3.8</v>
      </c>
      <c r="AR2675" t="n">
        <v>4.3</v>
      </c>
      <c r="AT2675" t="n">
        <v>4.8</v>
      </c>
    </row>
    <row r="2676">
      <c r="A2676" t="inlineStr">
        <is>
          <t>Fixed rate perpetual</t>
        </is>
      </c>
      <c r="C2676" t="inlineStr">
        <is>
          <t>Percent</t>
        </is>
      </c>
      <c r="D2676" t="inlineStr">
        <is>
          <t>QQQQ</t>
        </is>
      </c>
      <c r="F2676" t="n">
        <v>4.82</v>
      </c>
      <c r="G2676" t="n">
        <v>4.82</v>
      </c>
      <c r="H2676" t="n">
        <v>4.82</v>
      </c>
      <c r="I2676" t="n">
        <v>4.82</v>
      </c>
      <c r="K2676" t="n">
        <v>4.82</v>
      </c>
      <c r="L2676" t="n">
        <v>4.82</v>
      </c>
      <c r="M2676" t="n">
        <v>4.82</v>
      </c>
      <c r="N2676" t="n">
        <v>4.82</v>
      </c>
      <c r="P2676" t="n">
        <v>4.8</v>
      </c>
      <c r="Q2676" t="n">
        <v>4.8</v>
      </c>
      <c r="R2676" t="n">
        <v>4.8</v>
      </c>
      <c r="S2676" t="n">
        <v>4.8</v>
      </c>
      <c r="U2676" t="n">
        <v>4.8</v>
      </c>
      <c r="V2676" t="n">
        <v>4.8</v>
      </c>
      <c r="W2676" t="n">
        <v>4.8</v>
      </c>
      <c r="X2676" t="n">
        <v>4.8</v>
      </c>
      <c r="Z2676" t="n">
        <v>4.8</v>
      </c>
      <c r="AA2676" t="n">
        <v>4.8</v>
      </c>
      <c r="AB2676" t="n">
        <v>4.8</v>
      </c>
      <c r="AC2676" t="n">
        <v>4.8</v>
      </c>
      <c r="AE2676" t="n">
        <v>4.8</v>
      </c>
      <c r="AF2676" t="n">
        <v>4.8</v>
      </c>
      <c r="AG2676" t="n">
        <v>4.8</v>
      </c>
      <c r="AH2676" t="n">
        <v>4.8</v>
      </c>
      <c r="AJ2676" t="n">
        <v>4.8</v>
      </c>
      <c r="AK2676" t="n">
        <v>4.7</v>
      </c>
      <c r="AL2676" t="n">
        <v>4.8</v>
      </c>
      <c r="AM2676" t="n">
        <v>4.8</v>
      </c>
      <c r="AO2676" t="n">
        <v>4.8</v>
      </c>
      <c r="AP2676" t="n">
        <v>4.8</v>
      </c>
      <c r="AQ2676" t="n">
        <v>4.8</v>
      </c>
      <c r="AR2676" t="n">
        <v>4.8</v>
      </c>
      <c r="AT2676" t="n">
        <v>4.8</v>
      </c>
    </row>
    <row r="2677">
      <c r="A2677" t="inlineStr">
        <is>
          <t>Fixed rate reset perpetual</t>
        </is>
      </c>
      <c r="C2677" t="inlineStr">
        <is>
          <t>Percent</t>
        </is>
      </c>
      <c r="D2677" t="inlineStr">
        <is>
          <t>QQQQ</t>
        </is>
      </c>
      <c r="F2677" t="n">
        <v>4.59</v>
      </c>
      <c r="G2677" t="n">
        <v>4.59</v>
      </c>
      <c r="H2677" t="n">
        <v>4.59</v>
      </c>
      <c r="I2677" t="n">
        <v>4.63</v>
      </c>
      <c r="K2677" t="n">
        <v>4.63</v>
      </c>
      <c r="L2677" t="n">
        <v>4.61</v>
      </c>
      <c r="M2677" t="n">
        <v>4.39</v>
      </c>
      <c r="N2677" t="n">
        <v>4.42</v>
      </c>
      <c r="P2677" t="n">
        <v>4.4</v>
      </c>
      <c r="Q2677" t="n">
        <v>4.3</v>
      </c>
      <c r="R2677" t="n">
        <v>4.2</v>
      </c>
      <c r="S2677" t="n">
        <v>4.2</v>
      </c>
      <c r="U2677" t="n">
        <v>4.2</v>
      </c>
      <c r="V2677" t="n">
        <v>4.2</v>
      </c>
      <c r="W2677" t="n">
        <v>4.2</v>
      </c>
      <c r="X2677" t="n">
        <v>4.3</v>
      </c>
      <c r="Z2677" t="n">
        <v>4.3</v>
      </c>
      <c r="AA2677" t="n">
        <v>4.3</v>
      </c>
      <c r="AB2677" t="n">
        <v>4.3</v>
      </c>
      <c r="AC2677" t="n">
        <v>4.3</v>
      </c>
      <c r="AE2677" t="n">
        <v>4.2</v>
      </c>
      <c r="AF2677" t="n">
        <v>4.2</v>
      </c>
      <c r="AG2677" t="n">
        <v>4.1</v>
      </c>
      <c r="AH2677" t="n">
        <v>4.1</v>
      </c>
      <c r="AJ2677" t="n">
        <v>4.1</v>
      </c>
      <c r="AK2677" t="n">
        <v>4.1</v>
      </c>
      <c r="AL2677" t="n">
        <v>4.1</v>
      </c>
      <c r="AM2677" t="n">
        <v>4.1</v>
      </c>
      <c r="AO2677" t="n">
        <v>4.2</v>
      </c>
      <c r="AP2677" t="n">
        <v>4.3</v>
      </c>
      <c r="AQ2677" t="n">
        <v>4.3</v>
      </c>
      <c r="AR2677" t="n">
        <v>4.3</v>
      </c>
      <c r="AT2677" t="n">
        <v>4.6</v>
      </c>
    </row>
    <row r="2678">
      <c r="A2678" t="inlineStr">
        <is>
          <t>Total</t>
        </is>
      </c>
      <c r="C2678" t="inlineStr">
        <is>
          <t>Percent</t>
        </is>
      </c>
      <c r="D2678" t="inlineStr">
        <is>
          <t>QQQQ</t>
        </is>
      </c>
      <c r="F2678" t="n">
        <v>4.29</v>
      </c>
      <c r="G2678" t="n">
        <v>4.29</v>
      </c>
      <c r="H2678" t="n">
        <v>4.27</v>
      </c>
      <c r="I2678" t="n">
        <v>4.32</v>
      </c>
      <c r="K2678" t="n">
        <v>4.35</v>
      </c>
      <c r="L2678" t="n">
        <v>4.29</v>
      </c>
      <c r="M2678" t="n">
        <v>4.14</v>
      </c>
      <c r="N2678" t="n">
        <v>4.17</v>
      </c>
      <c r="P2678" t="n">
        <v>4.2</v>
      </c>
      <c r="Q2678" t="n">
        <v>4.1</v>
      </c>
      <c r="R2678" t="n">
        <v>4.1</v>
      </c>
      <c r="S2678" t="n">
        <v>4.1</v>
      </c>
      <c r="U2678" t="n">
        <v>4.1</v>
      </c>
      <c r="V2678" t="n">
        <v>4.1</v>
      </c>
      <c r="W2678" t="n">
        <v>4.1</v>
      </c>
      <c r="X2678" t="n">
        <v>4.2</v>
      </c>
      <c r="Z2678" t="n">
        <v>4.2</v>
      </c>
      <c r="AA2678" t="n">
        <v>4.2</v>
      </c>
      <c r="AB2678" t="n">
        <v>4.2</v>
      </c>
      <c r="AC2678" t="n">
        <v>4.2</v>
      </c>
      <c r="AE2678" t="n">
        <v>4.2</v>
      </c>
      <c r="AF2678" t="n">
        <v>4</v>
      </c>
      <c r="AG2678" t="n">
        <v>3.9</v>
      </c>
      <c r="AH2678" t="n">
        <v>3.9</v>
      </c>
      <c r="AJ2678" t="n">
        <v>3.9</v>
      </c>
      <c r="AK2678" t="n">
        <v>3.9</v>
      </c>
      <c r="AL2678" t="n">
        <v>4</v>
      </c>
      <c r="AM2678" t="n">
        <v>4</v>
      </c>
      <c r="AO2678" t="n">
        <v>4.1</v>
      </c>
      <c r="AP2678" t="n">
        <v>4.3</v>
      </c>
      <c r="AQ2678" t="n">
        <v>4.3</v>
      </c>
      <c r="AR2678" t="n">
        <v>4.4</v>
      </c>
      <c r="AT2678" t="n">
        <v>4.6</v>
      </c>
    </row>
    <row r="2680">
      <c r="A2680" t="inlineStr">
        <is>
          <t>Amount</t>
        </is>
      </c>
    </row>
    <row r="2681">
      <c r="A2681" t="inlineStr">
        <is>
          <t>Fixed rate-reset</t>
        </is>
      </c>
      <c r="C2681" t="inlineStr">
        <is>
          <t>Million</t>
        </is>
      </c>
      <c r="D2681" t="inlineStr">
        <is>
          <t>QQQQ</t>
        </is>
      </c>
      <c r="F2681" t="n">
        <v>2316</v>
      </c>
      <c r="G2681" t="n">
        <v>2316</v>
      </c>
      <c r="H2681" t="n">
        <v>2316</v>
      </c>
      <c r="I2681" t="n">
        <v>2506</v>
      </c>
      <c r="K2681" t="n">
        <v>2506</v>
      </c>
      <c r="L2681" t="n">
        <v>2501</v>
      </c>
      <c r="M2681" t="n">
        <v>2464</v>
      </c>
      <c r="N2681" t="n">
        <v>2669</v>
      </c>
      <c r="P2681" t="n">
        <v>2669</v>
      </c>
      <c r="Q2681" t="n">
        <v>2669</v>
      </c>
      <c r="R2681" t="n">
        <v>2915</v>
      </c>
      <c r="S2681" t="n">
        <v>2912</v>
      </c>
      <c r="U2681" t="n">
        <v>2912</v>
      </c>
      <c r="V2681" t="n">
        <v>2912</v>
      </c>
      <c r="W2681" t="n">
        <v>2912</v>
      </c>
      <c r="X2681" t="n">
        <v>2893</v>
      </c>
      <c r="Z2681" t="n">
        <v>2878</v>
      </c>
      <c r="AA2681" t="n">
        <v>2877</v>
      </c>
      <c r="AB2681" t="n">
        <v>2876</v>
      </c>
      <c r="AC2681" t="n">
        <v>2875</v>
      </c>
      <c r="AE2681" t="n">
        <v>2875</v>
      </c>
      <c r="AF2681" t="n">
        <v>2875</v>
      </c>
      <c r="AG2681" t="n">
        <v>2875</v>
      </c>
      <c r="AH2681" t="n">
        <v>2875</v>
      </c>
      <c r="AJ2681" t="n">
        <v>2875</v>
      </c>
      <c r="AK2681" t="n">
        <v>2875</v>
      </c>
      <c r="AL2681" t="n">
        <v>2875</v>
      </c>
      <c r="AM2681" t="n">
        <v>2901</v>
      </c>
      <c r="AO2681" t="n">
        <v>2901</v>
      </c>
      <c r="AP2681" t="n">
        <v>2901</v>
      </c>
      <c r="AQ2681" t="n">
        <v>2901</v>
      </c>
      <c r="AR2681" t="n">
        <v>2901</v>
      </c>
      <c r="AT2681" t="n">
        <v>2901</v>
      </c>
    </row>
    <row r="2682">
      <c r="A2682" t="inlineStr">
        <is>
          <t>Fixed rate</t>
        </is>
      </c>
      <c r="C2682" t="inlineStr">
        <is>
          <t>Million</t>
        </is>
      </c>
      <c r="D2682" t="inlineStr">
        <is>
          <t>QQQQ</t>
        </is>
      </c>
      <c r="F2682" t="n">
        <v>753</v>
      </c>
      <c r="G2682" t="n">
        <v>753</v>
      </c>
      <c r="H2682" t="n">
        <v>753</v>
      </c>
      <c r="I2682" t="n">
        <v>753</v>
      </c>
      <c r="K2682" t="n">
        <v>753</v>
      </c>
      <c r="L2682" t="n">
        <v>753</v>
      </c>
      <c r="M2682" t="n">
        <v>753</v>
      </c>
      <c r="N2682" t="n">
        <v>753</v>
      </c>
      <c r="P2682" t="n">
        <v>749</v>
      </c>
      <c r="Q2682" t="n">
        <v>749</v>
      </c>
      <c r="R2682" t="n">
        <v>749</v>
      </c>
      <c r="S2682" t="n">
        <v>749</v>
      </c>
      <c r="U2682" t="n">
        <v>749</v>
      </c>
      <c r="V2682" t="n">
        <v>749</v>
      </c>
      <c r="W2682" t="n">
        <v>749</v>
      </c>
      <c r="X2682" t="n">
        <v>744</v>
      </c>
      <c r="Z2682" t="n">
        <v>740</v>
      </c>
      <c r="AA2682" t="n">
        <v>738</v>
      </c>
      <c r="AB2682" t="n">
        <v>738</v>
      </c>
      <c r="AC2682" t="n">
        <v>739</v>
      </c>
      <c r="AE2682" t="n">
        <v>739</v>
      </c>
      <c r="AF2682" t="n">
        <v>739</v>
      </c>
      <c r="AG2682" t="n">
        <v>739</v>
      </c>
      <c r="AH2682" t="n">
        <v>739</v>
      </c>
      <c r="AJ2682" t="n">
        <v>739</v>
      </c>
      <c r="AK2682" t="n">
        <v>739</v>
      </c>
      <c r="AL2682" t="n">
        <v>739</v>
      </c>
      <c r="AM2682" t="n">
        <v>739</v>
      </c>
      <c r="AO2682" t="n">
        <v>739</v>
      </c>
      <c r="AP2682" t="n">
        <v>739</v>
      </c>
      <c r="AQ2682" t="n">
        <v>739</v>
      </c>
      <c r="AR2682" t="n">
        <v>739</v>
      </c>
      <c r="AT2682" t="n">
        <v>739</v>
      </c>
    </row>
    <row r="2683">
      <c r="A2683" t="inlineStr">
        <is>
          <t>Floating rate</t>
        </is>
      </c>
      <c r="C2683" t="inlineStr">
        <is>
          <t>Million</t>
        </is>
      </c>
      <c r="D2683" t="inlineStr">
        <is>
          <t>QQQQ</t>
        </is>
      </c>
      <c r="F2683" t="n">
        <v>480</v>
      </c>
      <c r="G2683" t="n">
        <v>480</v>
      </c>
      <c r="H2683" t="n">
        <v>480</v>
      </c>
      <c r="I2683" t="n">
        <v>480</v>
      </c>
      <c r="K2683" t="n">
        <v>480</v>
      </c>
      <c r="L2683" t="n">
        <v>480</v>
      </c>
      <c r="M2683" t="n">
        <v>515</v>
      </c>
      <c r="N2683" t="n">
        <v>532</v>
      </c>
      <c r="P2683" t="n">
        <v>532</v>
      </c>
      <c r="Q2683" t="n">
        <v>531</v>
      </c>
      <c r="R2683" t="n">
        <v>532</v>
      </c>
      <c r="S2683" t="n">
        <v>531</v>
      </c>
      <c r="U2683" t="n">
        <v>531</v>
      </c>
      <c r="V2683" t="n">
        <v>531</v>
      </c>
      <c r="W2683" t="n">
        <v>531</v>
      </c>
      <c r="X2683" t="n">
        <v>531</v>
      </c>
      <c r="Z2683" t="n">
        <v>531</v>
      </c>
      <c r="AA2683" t="n">
        <v>531</v>
      </c>
      <c r="AB2683" t="n">
        <v>531</v>
      </c>
      <c r="AC2683" t="n">
        <v>531</v>
      </c>
      <c r="AE2683" t="n">
        <v>531</v>
      </c>
      <c r="AF2683" t="n">
        <v>531</v>
      </c>
      <c r="AG2683" t="n">
        <v>531</v>
      </c>
      <c r="AH2683" t="n">
        <v>531</v>
      </c>
      <c r="AJ2683" t="n">
        <v>531</v>
      </c>
      <c r="AK2683" t="n">
        <v>531</v>
      </c>
      <c r="AL2683" t="n">
        <v>531</v>
      </c>
      <c r="AM2683" t="n">
        <v>505</v>
      </c>
      <c r="AO2683" t="n">
        <v>505</v>
      </c>
      <c r="AP2683" t="n">
        <v>505</v>
      </c>
      <c r="AQ2683" t="n">
        <v>505</v>
      </c>
      <c r="AR2683" t="n">
        <v>505</v>
      </c>
      <c r="AT2683" t="n">
        <v>463</v>
      </c>
    </row>
    <row r="2684">
      <c r="A2684" t="inlineStr">
        <is>
          <t>Total</t>
        </is>
      </c>
      <c r="C2684" t="inlineStr">
        <is>
          <t>Million</t>
        </is>
      </c>
      <c r="D2684" t="inlineStr">
        <is>
          <t>QQQQ</t>
        </is>
      </c>
      <c r="F2684" t="n">
        <v>3549</v>
      </c>
      <c r="G2684" t="n">
        <v>3549</v>
      </c>
      <c r="H2684" t="n">
        <v>3549</v>
      </c>
      <c r="I2684" t="n">
        <v>3739</v>
      </c>
      <c r="K2684" t="n">
        <v>3739</v>
      </c>
      <c r="L2684" t="n">
        <v>3734</v>
      </c>
      <c r="M2684" t="n">
        <v>3732</v>
      </c>
      <c r="N2684" t="n">
        <v>3954</v>
      </c>
      <c r="P2684" t="n">
        <v>3950</v>
      </c>
      <c r="Q2684" t="n">
        <v>3949</v>
      </c>
      <c r="R2684" t="n">
        <v>4196</v>
      </c>
      <c r="S2684" t="n">
        <v>4192</v>
      </c>
      <c r="U2684" t="n">
        <v>4192</v>
      </c>
      <c r="V2684" t="n">
        <v>4192</v>
      </c>
      <c r="W2684" t="n">
        <v>4192</v>
      </c>
      <c r="X2684" t="n">
        <v>4168</v>
      </c>
      <c r="Z2684" t="n">
        <v>4149</v>
      </c>
      <c r="AA2684" t="n">
        <v>4146</v>
      </c>
      <c r="AB2684" t="n">
        <v>4145</v>
      </c>
      <c r="AC2684" t="n">
        <v>4145</v>
      </c>
      <c r="AE2684" t="n">
        <v>4145</v>
      </c>
      <c r="AF2684" t="n">
        <v>4145</v>
      </c>
      <c r="AG2684" t="n">
        <v>4145</v>
      </c>
      <c r="AH2684" t="n">
        <v>4145</v>
      </c>
      <c r="AJ2684" t="n">
        <v>4145</v>
      </c>
      <c r="AK2684" t="n">
        <v>4145</v>
      </c>
      <c r="AL2684" t="n">
        <v>4145</v>
      </c>
      <c r="AM2684" t="n">
        <v>4145</v>
      </c>
      <c r="AO2684" t="n">
        <v>4145</v>
      </c>
      <c r="AP2684" t="n">
        <v>4145</v>
      </c>
      <c r="AQ2684" t="n">
        <v>4145</v>
      </c>
      <c r="AR2684" t="n">
        <v>4145</v>
      </c>
      <c r="AT2684" t="n">
        <v>4103</v>
      </c>
    </row>
    <row r="2685">
      <c r="A2685" t="inlineStr">
        <is>
          <t>Total-c</t>
        </is>
      </c>
      <c r="F2685">
        <f>SUM(F2681:F2683)</f>
        <v/>
      </c>
      <c r="G2685">
        <f>SUM(G2681:G2683)</f>
        <v/>
      </c>
      <c r="H2685">
        <f>SUM(H2681:H2683)</f>
        <v/>
      </c>
      <c r="I2685">
        <f>SUM(I2681:I2683)</f>
        <v/>
      </c>
      <c r="K2685">
        <f>SUM(K2681:K2683)</f>
        <v/>
      </c>
      <c r="L2685">
        <f>SUM(L2681:L2683)</f>
        <v/>
      </c>
      <c r="M2685">
        <f>SUM(M2681:M2683)</f>
        <v/>
      </c>
      <c r="N2685">
        <f>SUM(N2681:N2683)</f>
        <v/>
      </c>
      <c r="P2685">
        <f>SUM(P2681:P2683)</f>
        <v/>
      </c>
      <c r="Q2685">
        <f>SUM(Q2681:Q2683)</f>
        <v/>
      </c>
      <c r="R2685">
        <f>SUM(R2681:R2683)</f>
        <v/>
      </c>
      <c r="S2685">
        <f>SUM(S2681:S2683)</f>
        <v/>
      </c>
      <c r="U2685">
        <f>SUM(U2681:U2683)</f>
        <v/>
      </c>
      <c r="V2685">
        <f>SUM(V2681:V2683)</f>
        <v/>
      </c>
      <c r="W2685">
        <f>SUM(W2681:W2683)</f>
        <v/>
      </c>
      <c r="X2685">
        <f>SUM(X2681:X2683)</f>
        <v/>
      </c>
      <c r="Z2685">
        <f>SUM(Z2681:Z2683)</f>
        <v/>
      </c>
      <c r="AA2685">
        <f>SUM(AA2681:AA2683)</f>
        <v/>
      </c>
      <c r="AB2685">
        <f>SUM(AB2681:AB2683)</f>
        <v/>
      </c>
      <c r="AC2685">
        <f>SUM(AC2681:AC2683)</f>
        <v/>
      </c>
      <c r="AE2685">
        <f>SUM(AE2681:AE2683)</f>
        <v/>
      </c>
      <c r="AF2685">
        <f>SUM(AF2681:AF2683)</f>
        <v/>
      </c>
      <c r="AG2685">
        <f>SUM(AG2681:AG2683)</f>
        <v/>
      </c>
      <c r="AH2685">
        <f>SUM(AH2681:AH2683)</f>
        <v/>
      </c>
      <c r="AJ2685">
        <f>SUM(AJ2681:AJ2683)</f>
        <v/>
      </c>
      <c r="AK2685">
        <f>SUM(AK2681:AK2683)</f>
        <v/>
      </c>
      <c r="AL2685">
        <f>SUM(AL2681:AL2683)</f>
        <v/>
      </c>
      <c r="AM2685">
        <f>SUM(AM2681:AM2683)</f>
        <v/>
      </c>
      <c r="AO2685">
        <f>SUM(AO2681:AO2683)</f>
        <v/>
      </c>
      <c r="AP2685">
        <f>SUM(AP2681:AP2683)</f>
        <v/>
      </c>
      <c r="AQ2685">
        <f>SUM(AQ2681:AQ2683)</f>
        <v/>
      </c>
      <c r="AR2685">
        <f>SUM(AR2681:AR2683)</f>
        <v/>
      </c>
      <c r="AT2685">
        <f>SUM(AT2681:AT2683)</f>
        <v/>
      </c>
    </row>
    <row r="2686">
      <c r="A2686" t="inlineStr">
        <is>
          <t>Sum check</t>
        </is>
      </c>
      <c r="F2686">
        <f>F2684-F2685</f>
        <v/>
      </c>
      <c r="G2686">
        <f>G2684-G2685</f>
        <v/>
      </c>
      <c r="H2686">
        <f>H2684-H2685</f>
        <v/>
      </c>
      <c r="I2686">
        <f>I2684-I2685</f>
        <v/>
      </c>
      <c r="K2686">
        <f>K2684-K2685</f>
        <v/>
      </c>
      <c r="L2686">
        <f>L2684-L2685</f>
        <v/>
      </c>
      <c r="M2686">
        <f>M2684-M2685</f>
        <v/>
      </c>
      <c r="N2686">
        <f>N2684-N2685</f>
        <v/>
      </c>
      <c r="P2686">
        <f>P2684-P2685</f>
        <v/>
      </c>
      <c r="Q2686">
        <f>Q2684-Q2685</f>
        <v/>
      </c>
      <c r="R2686">
        <f>R2684-R2685</f>
        <v/>
      </c>
      <c r="S2686">
        <f>S2684-S2685</f>
        <v/>
      </c>
      <c r="U2686">
        <f>U2684-U2685</f>
        <v/>
      </c>
      <c r="V2686">
        <f>V2684-V2685</f>
        <v/>
      </c>
      <c r="W2686">
        <f>W2684-W2685</f>
        <v/>
      </c>
      <c r="X2686">
        <f>X2684-X2685</f>
        <v/>
      </c>
      <c r="Z2686">
        <f>Z2684-Z2685</f>
        <v/>
      </c>
      <c r="AA2686">
        <f>AA2684-AA2685</f>
        <v/>
      </c>
      <c r="AB2686">
        <f>AB2684-AB2685</f>
        <v/>
      </c>
      <c r="AC2686">
        <f>AC2684-AC2685</f>
        <v/>
      </c>
      <c r="AE2686">
        <f>AE2684-AE2685</f>
        <v/>
      </c>
      <c r="AF2686">
        <f>AF2684-AF2685</f>
        <v/>
      </c>
      <c r="AG2686">
        <f>AG2684-AG2685</f>
        <v/>
      </c>
      <c r="AH2686">
        <f>AH2684-AH2685</f>
        <v/>
      </c>
      <c r="AJ2686">
        <f>AJ2684-AJ2685</f>
        <v/>
      </c>
      <c r="AK2686">
        <f>AK2684-AK2685</f>
        <v/>
      </c>
      <c r="AL2686">
        <f>AL2684-AL2685</f>
        <v/>
      </c>
      <c r="AM2686">
        <f>AM2684-AM2685</f>
        <v/>
      </c>
      <c r="AO2686">
        <f>AO2684-AO2685</f>
        <v/>
      </c>
      <c r="AP2686">
        <f>AP2684-AP2685</f>
        <v/>
      </c>
      <c r="AQ2686">
        <f>AQ2684-AQ2685</f>
        <v/>
      </c>
      <c r="AR2686">
        <f>AR2684-AR2685</f>
        <v/>
      </c>
      <c r="AT2686">
        <f>AT2684-AT2685</f>
        <v/>
      </c>
    </row>
    <row r="2687">
      <c r="A2687" t="inlineStr">
        <is>
          <t>Link check</t>
        </is>
      </c>
      <c r="F2687">
        <f>F2684-F1347</f>
        <v/>
      </c>
      <c r="G2687">
        <f>G2684-G1347</f>
        <v/>
      </c>
      <c r="H2687">
        <f>H2684-H1347</f>
        <v/>
      </c>
      <c r="I2687">
        <f>I2684-I1347</f>
        <v/>
      </c>
      <c r="K2687">
        <f>K2684-K1347</f>
        <v/>
      </c>
      <c r="L2687">
        <f>L2684-L1347</f>
        <v/>
      </c>
      <c r="M2687">
        <f>M2684-M1347</f>
        <v/>
      </c>
      <c r="N2687">
        <f>N2684-N1347</f>
        <v/>
      </c>
      <c r="P2687">
        <f>P2684-P1347</f>
        <v/>
      </c>
      <c r="Q2687">
        <f>Q2684-Q1347</f>
        <v/>
      </c>
      <c r="R2687">
        <f>R2684-R1347</f>
        <v/>
      </c>
      <c r="S2687">
        <f>S2684-S1347</f>
        <v/>
      </c>
      <c r="U2687">
        <f>U2684-U1347</f>
        <v/>
      </c>
      <c r="V2687">
        <f>V2684-V1347</f>
        <v/>
      </c>
      <c r="W2687">
        <f>W2684-W1347</f>
        <v/>
      </c>
      <c r="X2687">
        <f>X2684-X1347</f>
        <v/>
      </c>
      <c r="Z2687">
        <f>Z2684-Z1347</f>
        <v/>
      </c>
      <c r="AA2687">
        <f>AA2684-AA1347</f>
        <v/>
      </c>
      <c r="AB2687">
        <f>AB2684-AB1347</f>
        <v/>
      </c>
      <c r="AC2687">
        <f>AC2684-AC1347</f>
        <v/>
      </c>
      <c r="AE2687">
        <f>AE2684-AE1347</f>
        <v/>
      </c>
      <c r="AF2687">
        <f>AF2684-AF1347</f>
        <v/>
      </c>
      <c r="AG2687">
        <f>AG2684-AG1347</f>
        <v/>
      </c>
      <c r="AH2687">
        <f>AH2684-AH1347</f>
        <v/>
      </c>
      <c r="AJ2687">
        <f>AJ2684-AJ1347</f>
        <v/>
      </c>
      <c r="AK2687">
        <f>AK2684-AK1347</f>
        <v/>
      </c>
      <c r="AL2687">
        <f>AL2684-AL1347</f>
        <v/>
      </c>
      <c r="AM2687">
        <f>AM2684-AM1347</f>
        <v/>
      </c>
      <c r="AO2687">
        <f>AO2684-AO1347</f>
        <v/>
      </c>
      <c r="AP2687">
        <f>AP2684-AP1347</f>
        <v/>
      </c>
      <c r="AQ2687">
        <f>AQ2684-AQ1347</f>
        <v/>
      </c>
      <c r="AR2687">
        <f>AR2684-AR1347</f>
        <v/>
      </c>
      <c r="AT2687">
        <f>AT2684-AT1347</f>
        <v/>
      </c>
    </row>
    <row r="2689">
      <c r="A2689" t="inlineStr">
        <is>
          <t>Common equity</t>
        </is>
      </c>
    </row>
    <row r="2690">
      <c r="A2690" t="inlineStr">
        <is>
          <t>Issued and outstanding shares</t>
        </is>
      </c>
    </row>
    <row r="2691">
      <c r="A2691" t="inlineStr">
        <is>
          <t>Outstanding beginning of year</t>
        </is>
      </c>
      <c r="C2691" t="inlineStr">
        <is>
          <t>Million</t>
        </is>
      </c>
      <c r="D2691" t="inlineStr">
        <is>
          <t>QQQQ</t>
        </is>
      </c>
      <c r="F2691" t="n">
        <v>928.2</v>
      </c>
      <c r="G2691" t="n">
        <v>927.1</v>
      </c>
      <c r="H2691" t="n">
        <v>960.3</v>
      </c>
      <c r="I2691" t="n">
        <v>957.1</v>
      </c>
      <c r="J2691" t="n">
        <v>928.2</v>
      </c>
      <c r="K2691" t="n">
        <v>961.3</v>
      </c>
      <c r="L2691" t="n">
        <v>958.6</v>
      </c>
      <c r="M2691" t="n">
        <v>959</v>
      </c>
      <c r="N2691" t="n">
        <v>959.3</v>
      </c>
      <c r="O2691" t="n">
        <v>961.3</v>
      </c>
      <c r="P2691" t="n">
        <v>958.2</v>
      </c>
      <c r="Q2691" t="n">
        <v>958.6</v>
      </c>
      <c r="R2691" t="n">
        <v>958.7</v>
      </c>
      <c r="S2691" t="n">
        <v>959.3</v>
      </c>
      <c r="T2691" t="n">
        <v>958.2</v>
      </c>
      <c r="U2691" t="n">
        <v>958.8</v>
      </c>
      <c r="V2691" t="n">
        <v>957</v>
      </c>
      <c r="W2691" t="n">
        <v>957.5</v>
      </c>
      <c r="X2691" t="n">
        <v>958.9</v>
      </c>
      <c r="Y2691" t="n">
        <v>958.8</v>
      </c>
      <c r="Z2691" t="n">
        <v>955.1</v>
      </c>
      <c r="AA2691" t="n">
        <v>955.3</v>
      </c>
      <c r="AB2691" t="n">
        <v>955.9</v>
      </c>
      <c r="AC2691" t="n">
        <v>1007.2</v>
      </c>
      <c r="AD2691" t="n">
        <v>955.1</v>
      </c>
      <c r="AE2691" t="n">
        <v>1509.3</v>
      </c>
      <c r="AF2691" t="n">
        <v>1513.1</v>
      </c>
      <c r="AG2691" t="n">
        <v>1511.5</v>
      </c>
      <c r="AH2691" t="n">
        <v>1512.3</v>
      </c>
      <c r="AI2691" t="n">
        <v>1509.3</v>
      </c>
      <c r="AJ2691" t="n">
        <v>1510.7</v>
      </c>
      <c r="AK2691" t="n">
        <v>1510</v>
      </c>
      <c r="AL2691" t="n">
        <v>1506.7</v>
      </c>
      <c r="AM2691" t="n">
        <v>1568</v>
      </c>
      <c r="AN2691" t="n">
        <v>1510.7</v>
      </c>
      <c r="AO2691" t="n">
        <v>1568.8</v>
      </c>
      <c r="AP2691" t="n">
        <v>1566.3</v>
      </c>
      <c r="AQ2691" t="n">
        <v>1561.9</v>
      </c>
      <c r="AR2691" t="n">
        <v>1575.5</v>
      </c>
      <c r="AS2691" t="n">
        <v>1568.8</v>
      </c>
      <c r="AT2691" t="n">
        <v>1573.4</v>
      </c>
    </row>
    <row r="2692">
      <c r="A2692" t="inlineStr">
        <is>
          <t>Issuances</t>
        </is>
      </c>
      <c r="C2692" t="inlineStr">
        <is>
          <t>Million</t>
        </is>
      </c>
      <c r="D2692" t="inlineStr">
        <is>
          <t>QQQQ</t>
        </is>
      </c>
      <c r="G2692" t="n">
        <v>32.9</v>
      </c>
      <c r="J2692" t="n">
        <v>32.9</v>
      </c>
      <c r="AB2692" t="n">
        <v>52.8</v>
      </c>
      <c r="AD2692" t="n">
        <v>52.8</v>
      </c>
      <c r="AL2692" t="n">
        <v>61.3</v>
      </c>
      <c r="AN2692" t="n">
        <v>61.3</v>
      </c>
      <c r="AP2692" t="n">
        <v>0.1</v>
      </c>
      <c r="AR2692" t="n">
        <v>1.3</v>
      </c>
      <c r="AS2692" t="n">
        <v>1.4</v>
      </c>
      <c r="AT2692" t="n">
        <v>0.3</v>
      </c>
    </row>
    <row r="2693">
      <c r="A2693" t="inlineStr">
        <is>
          <t>Repurchases</t>
        </is>
      </c>
      <c r="C2693" t="inlineStr">
        <is>
          <t>Million</t>
        </is>
      </c>
      <c r="D2693" t="inlineStr">
        <is>
          <t>QQQQ</t>
        </is>
      </c>
      <c r="F2693" t="n">
        <v>-4.2</v>
      </c>
      <c r="G2693" t="n">
        <v>-0.7</v>
      </c>
      <c r="H2693" t="n">
        <v>-4.1</v>
      </c>
      <c r="I2693" t="n">
        <v>-2.5</v>
      </c>
      <c r="J2693" t="n">
        <v>-11.5</v>
      </c>
      <c r="K2693" t="n">
        <v>-3.3</v>
      </c>
      <c r="M2693" t="n">
        <v>-0.1</v>
      </c>
      <c r="N2693" t="n">
        <v>-1.4</v>
      </c>
      <c r="O2693" t="n">
        <v>-4.7</v>
      </c>
      <c r="P2693" t="n">
        <v>-1.9</v>
      </c>
      <c r="Q2693" t="n">
        <v>-0.1</v>
      </c>
      <c r="S2693" t="n">
        <v>-1.4</v>
      </c>
      <c r="T2693" t="n">
        <v>-3.4</v>
      </c>
      <c r="U2693" t="n">
        <v>-5.2</v>
      </c>
      <c r="X2693" t="n">
        <v>-4.3</v>
      </c>
      <c r="Y2693" t="n">
        <v>-9.6</v>
      </c>
      <c r="Z2693" t="n">
        <v>-1</v>
      </c>
      <c r="AA2693" t="n">
        <v>-1.1</v>
      </c>
      <c r="AB2693" t="n">
        <v>-2.7</v>
      </c>
      <c r="AC2693" t="n">
        <v>-2.4</v>
      </c>
      <c r="AD2693" t="n">
        <v>-7.2</v>
      </c>
      <c r="AE2693" t="n">
        <v>-2.9</v>
      </c>
      <c r="AF2693" t="n">
        <v>-2.6</v>
      </c>
      <c r="AG2693" t="n">
        <v>-0.7</v>
      </c>
      <c r="AH2693" t="n">
        <v>-2.7</v>
      </c>
      <c r="AI2693" t="n">
        <v>-8.9</v>
      </c>
      <c r="AJ2693" t="n">
        <v>-2.5</v>
      </c>
      <c r="AK2693" t="n">
        <v>-4.2</v>
      </c>
      <c r="AL2693" t="n">
        <v>-2.1</v>
      </c>
      <c r="AM2693" t="n">
        <v>-0.9</v>
      </c>
      <c r="AN2693" t="n">
        <v>-9.699999999999999</v>
      </c>
      <c r="AO2693" t="n">
        <v>-3.9</v>
      </c>
      <c r="AP2693" t="n">
        <v>-5.1</v>
      </c>
      <c r="AQ2693" t="n">
        <v>-2.9</v>
      </c>
      <c r="AR2693" t="n">
        <v>-5.4</v>
      </c>
      <c r="AS2693" t="n">
        <v>-17.2</v>
      </c>
      <c r="AT2693" t="n">
        <v>-10.5</v>
      </c>
    </row>
    <row r="2694">
      <c r="A2694" t="inlineStr">
        <is>
          <t>Long-term share ownership plans</t>
        </is>
      </c>
      <c r="C2694" t="inlineStr">
        <is>
          <t>Million</t>
        </is>
      </c>
      <c r="D2694" t="inlineStr">
        <is>
          <t>QQQQ</t>
        </is>
      </c>
      <c r="F2694" t="n">
        <v>3</v>
      </c>
      <c r="G2694" t="n">
        <v>1</v>
      </c>
      <c r="H2694" t="n">
        <v>0.8</v>
      </c>
      <c r="I2694" t="n">
        <v>6.6</v>
      </c>
      <c r="J2694" t="n">
        <v>11.4</v>
      </c>
      <c r="K2694" t="n">
        <v>0.5</v>
      </c>
      <c r="L2694" t="n">
        <v>0.3</v>
      </c>
      <c r="M2694" t="n">
        <v>0.3</v>
      </c>
      <c r="N2694" t="n">
        <v>0.2</v>
      </c>
      <c r="O2694" t="n">
        <v>1.3</v>
      </c>
      <c r="P2694" t="n">
        <v>2.2</v>
      </c>
      <c r="Q2694" t="n">
        <v>0.2</v>
      </c>
      <c r="R2694" t="n">
        <v>0.5</v>
      </c>
      <c r="S2694" t="n">
        <v>0.9</v>
      </c>
      <c r="T2694" t="n">
        <v>3.8</v>
      </c>
      <c r="U2694" t="n">
        <v>3.4</v>
      </c>
      <c r="V2694" t="n">
        <v>0.4</v>
      </c>
      <c r="W2694" t="n">
        <v>1.4</v>
      </c>
      <c r="X2694" t="n">
        <v>0.5</v>
      </c>
      <c r="Y2694" t="n">
        <v>5.7</v>
      </c>
      <c r="Z2694" t="n">
        <v>1.1</v>
      </c>
      <c r="AA2694" t="n">
        <v>1.7</v>
      </c>
      <c r="AB2694" t="n">
        <v>1.2</v>
      </c>
      <c r="AC2694" t="n">
        <v>1.4</v>
      </c>
      <c r="AD2694" t="n">
        <v>5.4</v>
      </c>
      <c r="AE2694" t="n">
        <v>6.6</v>
      </c>
      <c r="AF2694" t="n">
        <v>1</v>
      </c>
      <c r="AG2694" t="n">
        <v>1.4</v>
      </c>
      <c r="AH2694" t="n">
        <v>1.1</v>
      </c>
      <c r="AI2694" t="n">
        <v>10.1</v>
      </c>
      <c r="AJ2694" t="n">
        <v>1.8</v>
      </c>
      <c r="AK2694" t="n">
        <v>0.8</v>
      </c>
      <c r="AL2694" t="n">
        <v>2.1</v>
      </c>
      <c r="AM2694" t="n">
        <v>1.7</v>
      </c>
      <c r="AN2694" t="n">
        <v>6.4</v>
      </c>
      <c r="AO2694" t="n">
        <v>1.3</v>
      </c>
      <c r="AP2694" t="n">
        <v>0.6</v>
      </c>
      <c r="AQ2694" t="n">
        <v>16.4</v>
      </c>
      <c r="AR2694" t="n">
        <v>0.9</v>
      </c>
      <c r="AS2694" t="n">
        <v>19.1</v>
      </c>
      <c r="AT2694" t="n">
        <v>1.2</v>
      </c>
    </row>
    <row r="2695">
      <c r="A2695" t="inlineStr">
        <is>
          <t>Dividend reinvestment plan</t>
        </is>
      </c>
      <c r="C2695" t="inlineStr">
        <is>
          <t>Million</t>
        </is>
      </c>
      <c r="D2695" t="inlineStr">
        <is>
          <t>QQQQ</t>
        </is>
      </c>
      <c r="F2695" t="n">
        <v>0.1</v>
      </c>
      <c r="H2695" t="n">
        <v>0.1</v>
      </c>
      <c r="I2695" t="n">
        <v>0.1</v>
      </c>
      <c r="J2695" t="n">
        <v>0.3</v>
      </c>
      <c r="K2695" t="n">
        <v>0.1</v>
      </c>
      <c r="L2695" t="n">
        <v>0.1</v>
      </c>
      <c r="M2695" t="n">
        <v>0.1</v>
      </c>
      <c r="N2695" t="n">
        <v>0.1</v>
      </c>
      <c r="O2695" t="n">
        <v>0.3</v>
      </c>
      <c r="P2695" t="n">
        <v>0.1</v>
      </c>
      <c r="R2695" t="n">
        <v>0.1</v>
      </c>
      <c r="T2695" t="n">
        <v>0.2</v>
      </c>
      <c r="V2695" t="n">
        <v>0.1</v>
      </c>
      <c r="Y2695" t="n">
        <v>0.2</v>
      </c>
      <c r="Z2695" t="n">
        <v>0.1</v>
      </c>
      <c r="AD2695" t="n">
        <v>0.1</v>
      </c>
      <c r="AE2695" t="n">
        <v>0.1</v>
      </c>
      <c r="AG2695" t="n">
        <v>0.1</v>
      </c>
      <c r="AI2695" t="n">
        <v>0.2</v>
      </c>
      <c r="AK2695" t="n">
        <v>0.1</v>
      </c>
      <c r="AN2695" t="n">
        <v>0.1</v>
      </c>
      <c r="AO2695" t="n">
        <v>0.1</v>
      </c>
      <c r="AQ2695" t="n">
        <v>0.1</v>
      </c>
      <c r="AR2695" t="n">
        <v>1.1</v>
      </c>
      <c r="AS2695" t="n">
        <v>1.3</v>
      </c>
    </row>
    <row r="2696">
      <c r="A2696" t="inlineStr">
        <is>
          <t>Outstanding at end of year</t>
        </is>
      </c>
      <c r="C2696" t="inlineStr">
        <is>
          <t>Million</t>
        </is>
      </c>
      <c r="D2696" t="inlineStr">
        <is>
          <t>QQQQ</t>
        </is>
      </c>
      <c r="F2696" t="n">
        <v>927.1</v>
      </c>
      <c r="G2696" t="n">
        <v>960.3</v>
      </c>
      <c r="H2696" t="n">
        <v>957.1</v>
      </c>
      <c r="I2696" t="n">
        <v>961.3</v>
      </c>
      <c r="J2696" t="n">
        <v>961.3</v>
      </c>
      <c r="K2696" t="n">
        <v>958.6</v>
      </c>
      <c r="L2696" t="n">
        <v>959</v>
      </c>
      <c r="M2696" t="n">
        <v>959.3</v>
      </c>
      <c r="N2696" t="n">
        <v>958.2</v>
      </c>
      <c r="O2696" t="n">
        <v>958.2</v>
      </c>
      <c r="P2696" t="n">
        <v>958.6</v>
      </c>
      <c r="Q2696" t="n">
        <v>958.7</v>
      </c>
      <c r="R2696" t="n">
        <v>959.3</v>
      </c>
      <c r="S2696" t="n">
        <v>958.8</v>
      </c>
      <c r="T2696" t="n">
        <v>958.8</v>
      </c>
      <c r="U2696" t="n">
        <v>957</v>
      </c>
      <c r="V2696" t="n">
        <v>957.5</v>
      </c>
      <c r="W2696" t="n">
        <v>958.9</v>
      </c>
      <c r="X2696" t="n">
        <v>955.1</v>
      </c>
      <c r="Y2696" t="n">
        <v>955.1</v>
      </c>
      <c r="Z2696" t="n">
        <v>955.3</v>
      </c>
      <c r="AA2696" t="n">
        <v>955.9</v>
      </c>
      <c r="AB2696" t="n">
        <v>1007.2</v>
      </c>
      <c r="AC2696" t="n">
        <v>1006.2</v>
      </c>
      <c r="AD2696" t="n">
        <v>1006.2</v>
      </c>
      <c r="AE2696" t="n">
        <v>1513.1</v>
      </c>
      <c r="AF2696" t="n">
        <v>1511.5</v>
      </c>
      <c r="AG2696" t="n">
        <v>1512.3</v>
      </c>
      <c r="AH2696" t="n">
        <v>1510.7</v>
      </c>
      <c r="AI2696" t="n">
        <v>1510.7</v>
      </c>
      <c r="AJ2696" t="n">
        <v>1510</v>
      </c>
      <c r="AK2696" t="n">
        <v>1506.7</v>
      </c>
      <c r="AL2696" t="n">
        <v>1568</v>
      </c>
      <c r="AM2696" t="n">
        <v>1568.8</v>
      </c>
      <c r="AN2696" t="n">
        <v>1568.8</v>
      </c>
      <c r="AO2696" t="n">
        <v>1566.3</v>
      </c>
      <c r="AP2696" t="n">
        <v>1561.9</v>
      </c>
      <c r="AQ2696" t="n">
        <v>1575.5</v>
      </c>
      <c r="AR2696" t="n">
        <v>1573.4</v>
      </c>
      <c r="AS2696" t="n">
        <v>1573.4</v>
      </c>
      <c r="AT2696" t="n">
        <v>1564.4</v>
      </c>
    </row>
    <row r="2697">
      <c r="A2697" t="inlineStr">
        <is>
          <t>Outstanding at end of year-c</t>
        </is>
      </c>
      <c r="F2697">
        <f>SUM(F2691:F2695)</f>
        <v/>
      </c>
      <c r="G2697">
        <f>SUM(G2691:G2695)</f>
        <v/>
      </c>
      <c r="H2697">
        <f>SUM(H2691:H2695)</f>
        <v/>
      </c>
      <c r="I2697">
        <f>SUM(I2691:I2695)</f>
        <v/>
      </c>
      <c r="J2697">
        <f>SUM(J2691:J2695)</f>
        <v/>
      </c>
      <c r="K2697">
        <f>SUM(K2691:K2695)</f>
        <v/>
      </c>
      <c r="L2697">
        <f>SUM(L2691:L2695)</f>
        <v/>
      </c>
      <c r="M2697">
        <f>SUM(M2691:M2695)</f>
        <v/>
      </c>
      <c r="N2697">
        <f>SUM(N2691:N2695)</f>
        <v/>
      </c>
      <c r="O2697">
        <f>SUM(O2691:O2695)</f>
        <v/>
      </c>
      <c r="P2697">
        <f>SUM(P2691:P2695)</f>
        <v/>
      </c>
      <c r="Q2697">
        <f>SUM(Q2691:Q2695)</f>
        <v/>
      </c>
      <c r="R2697">
        <f>SUM(R2691:R2695)</f>
        <v/>
      </c>
      <c r="S2697">
        <f>SUM(S2691:S2695)</f>
        <v/>
      </c>
      <c r="T2697">
        <f>SUM(T2691:T2695)</f>
        <v/>
      </c>
      <c r="U2697">
        <f>SUM(U2691:U2695)</f>
        <v/>
      </c>
      <c r="V2697">
        <f>SUM(V2691:V2695)</f>
        <v/>
      </c>
      <c r="W2697">
        <f>SUM(W2691:W2695)</f>
        <v/>
      </c>
      <c r="X2697">
        <f>SUM(X2691:X2695)</f>
        <v/>
      </c>
      <c r="Y2697">
        <f>SUM(Y2691:Y2695)</f>
        <v/>
      </c>
      <c r="Z2697">
        <f>SUM(Z2691:Z2695)</f>
        <v/>
      </c>
      <c r="AA2697">
        <f>SUM(AA2691:AA2695)</f>
        <v/>
      </c>
      <c r="AB2697">
        <f>SUM(AB2691:AB2695)</f>
        <v/>
      </c>
      <c r="AC2697">
        <f>SUM(AC2691:AC2695)</f>
        <v/>
      </c>
      <c r="AD2697">
        <f>SUM(AD2691:AD2695)</f>
        <v/>
      </c>
      <c r="AE2697">
        <f>SUM(AE2691:AE2695)</f>
        <v/>
      </c>
      <c r="AF2697">
        <f>SUM(AF2691:AF2695)</f>
        <v/>
      </c>
      <c r="AG2697">
        <f>SUM(AG2691:AG2695)</f>
        <v/>
      </c>
      <c r="AH2697">
        <f>SUM(AH2691:AH2695)</f>
        <v/>
      </c>
      <c r="AI2697">
        <f>SUM(AI2691:AI2695)</f>
        <v/>
      </c>
      <c r="AJ2697">
        <f>SUM(AJ2691:AJ2695)</f>
        <v/>
      </c>
      <c r="AK2697">
        <f>SUM(AK2691:AK2695)</f>
        <v/>
      </c>
      <c r="AL2697">
        <f>SUM(AL2691:AL2695)</f>
        <v/>
      </c>
      <c r="AM2697">
        <f>SUM(AM2691:AM2695)</f>
        <v/>
      </c>
      <c r="AN2697">
        <f>SUM(AN2691:AN2695)</f>
        <v/>
      </c>
      <c r="AO2697">
        <f>SUM(AO2691:AO2695)</f>
        <v/>
      </c>
      <c r="AP2697">
        <f>SUM(AP2691:AP2695)</f>
        <v/>
      </c>
      <c r="AQ2697">
        <f>SUM(AQ2691:AQ2695)</f>
        <v/>
      </c>
      <c r="AR2697">
        <f>SUM(AR2691:AR2695)</f>
        <v/>
      </c>
      <c r="AS2697">
        <f>SUM(AS2691:AS2695)</f>
        <v/>
      </c>
      <c r="AT2697">
        <f>SUM(AT2691:AT2695)</f>
        <v/>
      </c>
    </row>
    <row r="2698">
      <c r="A2698" t="inlineStr">
        <is>
          <t>Sum check</t>
        </is>
      </c>
      <c r="F2698">
        <f>F2696-F2697</f>
        <v/>
      </c>
      <c r="G2698">
        <f>G2696-G2697</f>
        <v/>
      </c>
      <c r="H2698">
        <f>H2696-H2697</f>
        <v/>
      </c>
      <c r="I2698">
        <f>I2696-I2697</f>
        <v/>
      </c>
      <c r="J2698">
        <f>J2696-J2697</f>
        <v/>
      </c>
      <c r="K2698">
        <f>K2696-K2697</f>
        <v/>
      </c>
      <c r="L2698">
        <f>L2696-L2697</f>
        <v/>
      </c>
      <c r="M2698">
        <f>M2696-M2697</f>
        <v/>
      </c>
      <c r="N2698">
        <f>N2696-N2697</f>
        <v/>
      </c>
      <c r="O2698">
        <f>O2696-O2697</f>
        <v/>
      </c>
      <c r="P2698">
        <f>P2696-P2697</f>
        <v/>
      </c>
      <c r="Q2698">
        <f>Q2696-Q2697</f>
        <v/>
      </c>
      <c r="R2698">
        <f>R2696-R2697</f>
        <v/>
      </c>
      <c r="S2698">
        <f>S2696-S2697</f>
        <v/>
      </c>
      <c r="T2698">
        <f>T2696-T2697</f>
        <v/>
      </c>
      <c r="U2698">
        <f>U2696-U2697</f>
        <v/>
      </c>
      <c r="V2698">
        <f>V2696-V2697</f>
        <v/>
      </c>
      <c r="W2698">
        <f>W2696-W2697</f>
        <v/>
      </c>
      <c r="X2698">
        <f>X2696-X2697</f>
        <v/>
      </c>
      <c r="Y2698">
        <f>Y2696-Y2697</f>
        <v/>
      </c>
      <c r="Z2698">
        <f>Z2696-Z2697</f>
        <v/>
      </c>
      <c r="AA2698">
        <f>AA2696-AA2697</f>
        <v/>
      </c>
      <c r="AB2698">
        <f>AB2696-AB2697</f>
        <v/>
      </c>
      <c r="AC2698">
        <f>AC2696-AC2697</f>
        <v/>
      </c>
      <c r="AD2698">
        <f>AD2696-AD2697</f>
        <v/>
      </c>
      <c r="AE2698">
        <f>AE2696-AE2697</f>
        <v/>
      </c>
      <c r="AF2698">
        <f>AF2696-AF2697</f>
        <v/>
      </c>
      <c r="AG2698">
        <f>AG2696-AG2697</f>
        <v/>
      </c>
      <c r="AH2698">
        <f>AH2696-AH2697</f>
        <v/>
      </c>
      <c r="AI2698">
        <f>AI2696-AI2697</f>
        <v/>
      </c>
      <c r="AJ2698">
        <f>AJ2696-AJ2697</f>
        <v/>
      </c>
      <c r="AK2698">
        <f>AK2696-AK2697</f>
        <v/>
      </c>
      <c r="AL2698">
        <f>AL2696-AL2697</f>
        <v/>
      </c>
      <c r="AM2698">
        <f>AM2696-AM2697</f>
        <v/>
      </c>
      <c r="AN2698">
        <f>AN2696-AN2697</f>
        <v/>
      </c>
      <c r="AO2698">
        <f>AO2696-AO2697</f>
        <v/>
      </c>
      <c r="AP2698">
        <f>AP2696-AP2697</f>
        <v/>
      </c>
      <c r="AQ2698">
        <f>AQ2696-AQ2697</f>
        <v/>
      </c>
      <c r="AR2698">
        <f>AR2696-AR2697</f>
        <v/>
      </c>
      <c r="AS2698">
        <f>AS2696-AS2697</f>
        <v/>
      </c>
      <c r="AT2698">
        <f>AT2696-AT2697</f>
        <v/>
      </c>
    </row>
    <row r="2700">
      <c r="A2700" t="inlineStr">
        <is>
          <t>Unexercised options and other share based plans and exchangeable shares of affiliate</t>
        </is>
      </c>
      <c r="C2700" t="inlineStr">
        <is>
          <t>Million</t>
        </is>
      </c>
      <c r="D2700" t="inlineStr">
        <is>
          <t>QQQQ</t>
        </is>
      </c>
      <c r="F2700" t="n">
        <v>56.1</v>
      </c>
      <c r="G2700" t="n">
        <v>54.8</v>
      </c>
      <c r="H2700" t="n">
        <v>52.8</v>
      </c>
      <c r="I2700" t="n">
        <v>42</v>
      </c>
      <c r="J2700" t="n">
        <v>42</v>
      </c>
      <c r="K2700" t="n">
        <v>46.9</v>
      </c>
      <c r="L2700" t="n">
        <v>45.3</v>
      </c>
      <c r="M2700" t="n">
        <v>45.3</v>
      </c>
      <c r="N2700" t="n">
        <v>43.8</v>
      </c>
      <c r="O2700" t="n">
        <v>43.8</v>
      </c>
      <c r="P2700" t="n">
        <v>47.7</v>
      </c>
      <c r="Q2700" t="n">
        <v>49.3</v>
      </c>
      <c r="R2700" t="n">
        <v>48.1</v>
      </c>
      <c r="S2700" t="n">
        <v>47.5</v>
      </c>
      <c r="T2700" t="n">
        <v>47.5</v>
      </c>
      <c r="U2700" t="n">
        <v>46.5</v>
      </c>
      <c r="V2700" t="n">
        <v>46.2</v>
      </c>
      <c r="W2700" t="n">
        <v>46.1</v>
      </c>
      <c r="X2700" t="n">
        <v>42.1</v>
      </c>
      <c r="Y2700" t="n">
        <v>42.1</v>
      </c>
      <c r="Z2700" t="n">
        <v>49.7</v>
      </c>
      <c r="AA2700" t="n">
        <v>47.3</v>
      </c>
      <c r="AB2700" t="n">
        <v>47.1</v>
      </c>
      <c r="AC2700" t="n">
        <v>46.7</v>
      </c>
      <c r="AD2700" t="n">
        <v>46.7</v>
      </c>
      <c r="AE2700" t="n">
        <v>58.1</v>
      </c>
      <c r="AF2700" t="n">
        <v>60.4</v>
      </c>
      <c r="AG2700" t="n">
        <v>58.6</v>
      </c>
      <c r="AH2700" t="n">
        <v>63</v>
      </c>
      <c r="AI2700" t="n">
        <v>63</v>
      </c>
      <c r="AJ2700" t="n">
        <v>67</v>
      </c>
      <c r="AK2700" t="n">
        <v>80.7</v>
      </c>
      <c r="AL2700" t="n">
        <v>82.3</v>
      </c>
      <c r="AM2700" t="n">
        <v>82.8</v>
      </c>
      <c r="AN2700" t="n">
        <v>82.8</v>
      </c>
      <c r="AO2700" t="n">
        <v>84.7</v>
      </c>
      <c r="AP2700" t="n">
        <v>76.2</v>
      </c>
      <c r="AQ2700" t="n">
        <v>59.8</v>
      </c>
      <c r="AR2700" t="n">
        <v>55.5</v>
      </c>
      <c r="AS2700" t="n">
        <v>55.5</v>
      </c>
      <c r="AT2700" t="n">
        <v>56.9</v>
      </c>
    </row>
    <row r="2701">
      <c r="A2701" t="inlineStr">
        <is>
          <t>Total diluted shares end of year</t>
        </is>
      </c>
      <c r="C2701" t="inlineStr">
        <is>
          <t>Million</t>
        </is>
      </c>
      <c r="D2701" t="inlineStr">
        <is>
          <t>QQQQ</t>
        </is>
      </c>
      <c r="F2701" t="n">
        <v>983.2</v>
      </c>
      <c r="G2701" t="n">
        <v>1015.1</v>
      </c>
      <c r="H2701" t="n">
        <v>1009.9</v>
      </c>
      <c r="I2701" t="n">
        <v>1003.3</v>
      </c>
      <c r="J2701" t="n">
        <v>1003.3</v>
      </c>
      <c r="K2701" t="n">
        <v>1005.5</v>
      </c>
      <c r="L2701" t="n">
        <v>1004.3</v>
      </c>
      <c r="M2701" t="n">
        <v>1004.6</v>
      </c>
      <c r="N2701" t="n">
        <v>1002</v>
      </c>
      <c r="O2701" t="n">
        <v>1002</v>
      </c>
      <c r="P2701" t="n">
        <v>1006.3</v>
      </c>
      <c r="Q2701" t="n">
        <v>1008</v>
      </c>
      <c r="R2701" t="n">
        <v>1007.4</v>
      </c>
      <c r="S2701" t="n">
        <v>1006.3</v>
      </c>
      <c r="T2701" t="n">
        <v>1006.3</v>
      </c>
      <c r="U2701" t="n">
        <v>1003.5</v>
      </c>
      <c r="V2701" t="n">
        <v>1003.7</v>
      </c>
      <c r="W2701" t="n">
        <v>1005</v>
      </c>
      <c r="X2701" t="n">
        <v>997.2</v>
      </c>
      <c r="Y2701" t="n">
        <v>997.2</v>
      </c>
      <c r="Z2701" t="n">
        <v>1005</v>
      </c>
      <c r="AA2701" t="n">
        <v>1003.2</v>
      </c>
      <c r="AB2701" t="n">
        <v>1054.3</v>
      </c>
      <c r="AC2701" t="n">
        <v>1052.9</v>
      </c>
      <c r="AD2701" t="n">
        <v>1052.9</v>
      </c>
      <c r="AE2701" t="n">
        <v>1571.2</v>
      </c>
      <c r="AF2701" t="n">
        <v>1571.9</v>
      </c>
      <c r="AG2701" t="n">
        <v>1570.9</v>
      </c>
      <c r="AH2701" t="n">
        <v>1573.7</v>
      </c>
      <c r="AI2701" t="n">
        <v>1573.7</v>
      </c>
      <c r="AJ2701" t="n">
        <v>1577</v>
      </c>
      <c r="AK2701" t="n">
        <v>1587.4</v>
      </c>
      <c r="AL2701" t="n">
        <v>1650.3</v>
      </c>
      <c r="AM2701" t="n">
        <v>1651.6</v>
      </c>
      <c r="AN2701" t="n">
        <v>1651.6</v>
      </c>
      <c r="AO2701" t="n">
        <v>1651</v>
      </c>
      <c r="AP2701" t="n">
        <v>1638.1</v>
      </c>
      <c r="AQ2701" t="n">
        <v>1635.3</v>
      </c>
      <c r="AR2701" t="n">
        <v>1628.9</v>
      </c>
      <c r="AS2701" t="n">
        <v>1628.9</v>
      </c>
      <c r="AT2701" t="n">
        <v>1621.3</v>
      </c>
    </row>
    <row r="2702">
      <c r="A2702" t="inlineStr">
        <is>
          <t>Total diluted shares end of year-c</t>
        </is>
      </c>
      <c r="F2702">
        <f>SUM(F2696,F2700)</f>
        <v/>
      </c>
      <c r="G2702">
        <f>SUM(G2696,G2700)</f>
        <v/>
      </c>
      <c r="H2702">
        <f>SUM(H2696,H2700)</f>
        <v/>
      </c>
      <c r="I2702">
        <f>SUM(I2696,I2700)</f>
        <v/>
      </c>
      <c r="J2702">
        <f>SUM(J2696,J2700)</f>
        <v/>
      </c>
      <c r="K2702">
        <f>SUM(K2696,K2700)</f>
        <v/>
      </c>
      <c r="L2702">
        <f>SUM(L2696,L2700)</f>
        <v/>
      </c>
      <c r="M2702">
        <f>SUM(M2696,M2700)</f>
        <v/>
      </c>
      <c r="N2702">
        <f>SUM(N2696,N2700)</f>
        <v/>
      </c>
      <c r="O2702">
        <f>SUM(O2696,O2700)</f>
        <v/>
      </c>
      <c r="P2702">
        <f>SUM(P2696,P2700)</f>
        <v/>
      </c>
      <c r="Q2702">
        <f>SUM(Q2696,Q2700)</f>
        <v/>
      </c>
      <c r="R2702">
        <f>SUM(R2696,R2700)</f>
        <v/>
      </c>
      <c r="S2702">
        <f>SUM(S2696,S2700)</f>
        <v/>
      </c>
      <c r="T2702">
        <f>SUM(T2696,T2700)</f>
        <v/>
      </c>
      <c r="U2702">
        <f>SUM(U2696,U2700)</f>
        <v/>
      </c>
      <c r="V2702">
        <f>SUM(V2696,V2700)</f>
        <v/>
      </c>
      <c r="W2702">
        <f>SUM(W2696,W2700)</f>
        <v/>
      </c>
      <c r="X2702">
        <f>SUM(X2696,X2700)</f>
        <v/>
      </c>
      <c r="Y2702">
        <f>SUM(Y2696,Y2700)</f>
        <v/>
      </c>
      <c r="Z2702">
        <f>SUM(Z2696,Z2700)</f>
        <v/>
      </c>
      <c r="AA2702">
        <f>SUM(AA2696,AA2700)</f>
        <v/>
      </c>
      <c r="AB2702">
        <f>SUM(AB2696,AB2700)</f>
        <v/>
      </c>
      <c r="AC2702">
        <f>SUM(AC2696,AC2700)</f>
        <v/>
      </c>
      <c r="AD2702">
        <f>SUM(AD2696,AD2700)</f>
        <v/>
      </c>
      <c r="AE2702">
        <f>SUM(AE2696,AE2700)</f>
        <v/>
      </c>
      <c r="AF2702">
        <f>SUM(AF2696,AF2700)</f>
        <v/>
      </c>
      <c r="AG2702">
        <f>SUM(AG2696,AG2700)</f>
        <v/>
      </c>
      <c r="AH2702">
        <f>SUM(AH2696,AH2700)</f>
        <v/>
      </c>
      <c r="AI2702">
        <f>SUM(AI2696,AI2700)</f>
        <v/>
      </c>
      <c r="AJ2702">
        <f>SUM(AJ2696,AJ2700)</f>
        <v/>
      </c>
      <c r="AK2702">
        <f>SUM(AK2696,AK2700)</f>
        <v/>
      </c>
      <c r="AL2702">
        <f>SUM(AL2696,AL2700)</f>
        <v/>
      </c>
      <c r="AM2702">
        <f>SUM(AM2696,AM2700)</f>
        <v/>
      </c>
      <c r="AN2702">
        <f>SUM(AN2696,AN2700)</f>
        <v/>
      </c>
      <c r="AO2702">
        <f>SUM(AO2696,AO2700)</f>
        <v/>
      </c>
      <c r="AP2702">
        <f>SUM(AP2696,AP2700)</f>
        <v/>
      </c>
      <c r="AQ2702">
        <f>SUM(AQ2696,AQ2700)</f>
        <v/>
      </c>
      <c r="AR2702">
        <f>SUM(AR2696,AR2700)</f>
        <v/>
      </c>
      <c r="AS2702">
        <f>SUM(AS2696,AS2700)</f>
        <v/>
      </c>
      <c r="AT2702">
        <f>SUM(AT2696,AT2700)</f>
        <v/>
      </c>
    </row>
    <row r="2703">
      <c r="A2703" t="inlineStr">
        <is>
          <t>Sum check</t>
        </is>
      </c>
      <c r="F2703">
        <f>F2701-F2702</f>
        <v/>
      </c>
      <c r="G2703">
        <f>G2701-G2702</f>
        <v/>
      </c>
      <c r="H2703">
        <f>H2701-H2702</f>
        <v/>
      </c>
      <c r="I2703">
        <f>I2701-I2702</f>
        <v/>
      </c>
      <c r="J2703">
        <f>J2701-J2702</f>
        <v/>
      </c>
      <c r="K2703">
        <f>K2701-K2702</f>
        <v/>
      </c>
      <c r="L2703">
        <f>L2701-L2702</f>
        <v/>
      </c>
      <c r="M2703">
        <f>M2701-M2702</f>
        <v/>
      </c>
      <c r="N2703">
        <f>N2701-N2702</f>
        <v/>
      </c>
      <c r="O2703">
        <f>O2701-O2702</f>
        <v/>
      </c>
      <c r="P2703">
        <f>P2701-P2702</f>
        <v/>
      </c>
      <c r="Q2703">
        <f>Q2701-Q2702</f>
        <v/>
      </c>
      <c r="R2703">
        <f>R2701-R2702</f>
        <v/>
      </c>
      <c r="S2703">
        <f>S2701-S2702</f>
        <v/>
      </c>
      <c r="T2703">
        <f>T2701-T2702</f>
        <v/>
      </c>
      <c r="U2703">
        <f>U2701-U2702</f>
        <v/>
      </c>
      <c r="V2703">
        <f>V2701-V2702</f>
        <v/>
      </c>
      <c r="W2703">
        <f>W2701-W2702</f>
        <v/>
      </c>
      <c r="X2703">
        <f>X2701-X2702</f>
        <v/>
      </c>
      <c r="Y2703">
        <f>Y2701-Y2702</f>
        <v/>
      </c>
      <c r="Z2703">
        <f>Z2701-Z2702</f>
        <v/>
      </c>
      <c r="AA2703">
        <f>AA2701-AA2702</f>
        <v/>
      </c>
      <c r="AB2703">
        <f>AB2701-AB2702</f>
        <v/>
      </c>
      <c r="AC2703">
        <f>AC2701-AC2702</f>
        <v/>
      </c>
      <c r="AD2703">
        <f>AD2701-AD2702</f>
        <v/>
      </c>
      <c r="AE2703">
        <f>AE2701-AE2702</f>
        <v/>
      </c>
      <c r="AF2703">
        <f>AF2701-AF2702</f>
        <v/>
      </c>
      <c r="AG2703">
        <f>AG2701-AG2702</f>
        <v/>
      </c>
      <c r="AH2703">
        <f>AH2701-AH2702</f>
        <v/>
      </c>
      <c r="AI2703">
        <f>AI2701-AI2702</f>
        <v/>
      </c>
      <c r="AJ2703">
        <f>AJ2701-AJ2702</f>
        <v/>
      </c>
      <c r="AK2703">
        <f>AK2701-AK2702</f>
        <v/>
      </c>
      <c r="AL2703">
        <f>AL2701-AL2702</f>
        <v/>
      </c>
      <c r="AM2703">
        <f>AM2701-AM2702</f>
        <v/>
      </c>
      <c r="AN2703">
        <f>AN2701-AN2702</f>
        <v/>
      </c>
      <c r="AO2703">
        <f>AO2701-AO2702</f>
        <v/>
      </c>
      <c r="AP2703">
        <f>AP2701-AP2702</f>
        <v/>
      </c>
      <c r="AQ2703">
        <f>AQ2701-AQ2702</f>
        <v/>
      </c>
      <c r="AR2703">
        <f>AR2701-AR2702</f>
        <v/>
      </c>
      <c r="AS2703">
        <f>AS2701-AS2702</f>
        <v/>
      </c>
      <c r="AT2703">
        <f>AT2701-AT2702</f>
        <v/>
      </c>
    </row>
    <row r="2704">
      <c r="A2704" t="inlineStr">
        <is>
          <t>Link check</t>
        </is>
      </c>
      <c r="F2704">
        <f>F2701-(F2714/1000000)</f>
        <v/>
      </c>
      <c r="G2704">
        <f>G2701-(G2714/1000000)</f>
        <v/>
      </c>
      <c r="H2704">
        <f>H2701-(H2714/1000000)</f>
        <v/>
      </c>
      <c r="I2704">
        <f>I2701-(I2714/1000000)</f>
        <v/>
      </c>
      <c r="K2704">
        <f>K2701-(K2714/1000000)</f>
        <v/>
      </c>
      <c r="L2704">
        <f>L2701-(L2714/1000000)</f>
        <v/>
      </c>
      <c r="M2704">
        <f>M2701-(M2714/1000000)</f>
        <v/>
      </c>
      <c r="N2704">
        <f>N2701-(N2714/1000000)</f>
        <v/>
      </c>
      <c r="P2704">
        <f>P2701-(P2714/1000000)</f>
        <v/>
      </c>
      <c r="Q2704">
        <f>Q2701-(Q2714/1000000)</f>
        <v/>
      </c>
      <c r="R2704">
        <f>R2701-(R2714/1000000)</f>
        <v/>
      </c>
      <c r="S2704">
        <f>S2701-(S2714/1000000)</f>
        <v/>
      </c>
      <c r="U2704">
        <f>U2701-(U2714/1000000)</f>
        <v/>
      </c>
      <c r="V2704">
        <f>V2701-(V2714/1000000)</f>
        <v/>
      </c>
      <c r="W2704">
        <f>W2701-(W2714/1000000)</f>
        <v/>
      </c>
      <c r="X2704">
        <f>X2701-(X2714/1000000)</f>
        <v/>
      </c>
      <c r="Z2704">
        <f>Z2701-(Z2714/1000000)</f>
        <v/>
      </c>
      <c r="AA2704">
        <f>AA2701-(AA2714/1000000)</f>
        <v/>
      </c>
      <c r="AB2704">
        <f>AB2701-(AB2714/1000000)</f>
        <v/>
      </c>
      <c r="AC2704">
        <f>AC2701-(AC2714/1000000)</f>
        <v/>
      </c>
      <c r="AE2704">
        <f>AE2701-(AE2714/1000000)</f>
        <v/>
      </c>
      <c r="AF2704">
        <f>AF2701-(AF2714/1000000)</f>
        <v/>
      </c>
      <c r="AG2704">
        <f>AG2701-(AG2714/1000000)</f>
        <v/>
      </c>
      <c r="AH2704">
        <f>AH2701-(AH2714/1000000)</f>
        <v/>
      </c>
      <c r="AJ2704">
        <f>AJ2701-(AJ2714/1000000)</f>
        <v/>
      </c>
      <c r="AK2704">
        <f>AK2701-(AK2714/1000000)</f>
        <v/>
      </c>
      <c r="AL2704">
        <f>AL2701-(AL2714/1000000)</f>
        <v/>
      </c>
      <c r="AM2704">
        <f>AM2701-(AM2714/1000000)</f>
        <v/>
      </c>
      <c r="AO2704">
        <f>AO2701-(AO2714/1000000)</f>
        <v/>
      </c>
      <c r="AP2704">
        <f>AP2701-(AP2714/1000000)</f>
        <v/>
      </c>
      <c r="AQ2704">
        <f>AQ2701-(AQ2714/1000000)</f>
        <v/>
      </c>
      <c r="AR2704">
        <f>AR2701-(AR2714/1000000)</f>
        <v/>
      </c>
      <c r="AT2704">
        <f>AT2701-(AT2714/1000000)</f>
        <v/>
      </c>
    </row>
    <row r="2706">
      <c r="A2706" t="inlineStr">
        <is>
          <t>Number of issued and outstanding class A and class B shares and unexercised options</t>
        </is>
      </c>
    </row>
    <row r="2707">
      <c r="A2707" t="inlineStr">
        <is>
          <t>Class A shares</t>
        </is>
      </c>
      <c r="C2707" t="inlineStr">
        <is>
          <t>Actual</t>
        </is>
      </c>
      <c r="D2707" t="inlineStr">
        <is>
          <t>QQQQ</t>
        </is>
      </c>
      <c r="F2707" t="n">
        <v>927023148</v>
      </c>
      <c r="G2707" t="n">
        <v>960249928</v>
      </c>
      <c r="H2707" t="n">
        <v>957022066</v>
      </c>
      <c r="I2707" t="n">
        <v>961205719</v>
      </c>
      <c r="K2707" t="n">
        <v>958555796</v>
      </c>
      <c r="L2707" t="n">
        <v>958908373</v>
      </c>
      <c r="M2707" t="n">
        <v>959175279</v>
      </c>
      <c r="N2707" t="n">
        <v>958083297</v>
      </c>
      <c r="P2707" t="n">
        <v>958475288</v>
      </c>
      <c r="Q2707" t="n">
        <v>958634468</v>
      </c>
      <c r="R2707" t="n">
        <v>959237071</v>
      </c>
      <c r="S2707" t="n">
        <v>958688000</v>
      </c>
      <c r="U2707" t="n">
        <v>956903419</v>
      </c>
      <c r="V2707" t="n">
        <v>957397177</v>
      </c>
      <c r="W2707" t="n">
        <v>958790366</v>
      </c>
      <c r="X2707" t="n">
        <v>955057721</v>
      </c>
      <c r="Z2707" t="n">
        <v>955226597</v>
      </c>
      <c r="AA2707" t="n">
        <v>955780076</v>
      </c>
      <c r="AB2707" t="n">
        <v>1007150547</v>
      </c>
      <c r="AC2707" t="n">
        <v>1006110641</v>
      </c>
      <c r="AE2707" t="n">
        <v>1512970254</v>
      </c>
      <c r="AF2707" t="n">
        <v>1511444429</v>
      </c>
      <c r="AG2707" t="n">
        <v>1512219694</v>
      </c>
      <c r="AH2707" t="n">
        <v>1510635291</v>
      </c>
      <c r="AJ2707" t="n">
        <v>1509936133</v>
      </c>
      <c r="AK2707" t="n">
        <v>1506623821</v>
      </c>
      <c r="AL2707" t="n">
        <v>1567948137</v>
      </c>
      <c r="AM2707" t="n">
        <v>1568743821</v>
      </c>
      <c r="AO2707" t="n">
        <v>1566230559</v>
      </c>
      <c r="AP2707" t="n">
        <v>1561825093</v>
      </c>
      <c r="AQ2707" t="n">
        <v>1575406027</v>
      </c>
      <c r="AR2707" t="n">
        <v>1573286748</v>
      </c>
      <c r="AT2707" t="n">
        <v>1564308809</v>
      </c>
    </row>
    <row r="2708">
      <c r="A2708" t="inlineStr">
        <is>
          <t>Class B shares</t>
        </is>
      </c>
      <c r="C2708" t="inlineStr">
        <is>
          <t>Actual</t>
        </is>
      </c>
      <c r="D2708" t="inlineStr">
        <is>
          <t>QQQQ</t>
        </is>
      </c>
      <c r="F2708" t="n">
        <v>85120</v>
      </c>
      <c r="G2708" t="n">
        <v>85120</v>
      </c>
      <c r="H2708" t="n">
        <v>85120</v>
      </c>
      <c r="I2708" t="n">
        <v>85120</v>
      </c>
      <c r="K2708" t="n">
        <v>85120</v>
      </c>
      <c r="L2708" t="n">
        <v>85120</v>
      </c>
      <c r="M2708" t="n">
        <v>85120</v>
      </c>
      <c r="N2708" t="n">
        <v>85120</v>
      </c>
      <c r="P2708" t="n">
        <v>85120</v>
      </c>
      <c r="Q2708" t="n">
        <v>85120</v>
      </c>
      <c r="R2708" t="n">
        <v>85120</v>
      </c>
      <c r="S2708" t="n">
        <v>85120</v>
      </c>
      <c r="U2708" t="n">
        <v>85120</v>
      </c>
      <c r="V2708" t="n">
        <v>85120</v>
      </c>
      <c r="W2708" t="n">
        <v>85120</v>
      </c>
      <c r="X2708" t="n">
        <v>85120</v>
      </c>
      <c r="Z2708" t="n">
        <v>85120</v>
      </c>
      <c r="AA2708" t="n">
        <v>85120</v>
      </c>
      <c r="AB2708" t="n">
        <v>85120</v>
      </c>
      <c r="AC2708" t="n">
        <v>85120</v>
      </c>
      <c r="AE2708" t="n">
        <v>85120</v>
      </c>
      <c r="AF2708" t="n">
        <v>85120</v>
      </c>
      <c r="AG2708" t="n">
        <v>85120</v>
      </c>
      <c r="AH2708" t="n">
        <v>85120</v>
      </c>
      <c r="AJ2708" t="n">
        <v>85120</v>
      </c>
      <c r="AK2708" t="n">
        <v>85120</v>
      </c>
      <c r="AL2708" t="n">
        <v>85120</v>
      </c>
      <c r="AM2708" t="n">
        <v>85120</v>
      </c>
      <c r="AO2708" t="n">
        <v>85120</v>
      </c>
      <c r="AP2708" t="n">
        <v>85120</v>
      </c>
      <c r="AQ2708" t="n">
        <v>85120</v>
      </c>
      <c r="AR2708" t="n">
        <v>85120</v>
      </c>
      <c r="AT2708" t="n">
        <v>85120</v>
      </c>
    </row>
    <row r="2709">
      <c r="A2709" t="inlineStr">
        <is>
          <t>Shares outstanding</t>
        </is>
      </c>
      <c r="C2709" t="inlineStr">
        <is>
          <t>Actual</t>
        </is>
      </c>
      <c r="D2709" t="inlineStr">
        <is>
          <t>QQQQ</t>
        </is>
      </c>
      <c r="F2709" t="n">
        <v>927108268</v>
      </c>
      <c r="G2709" t="n">
        <v>960335048</v>
      </c>
      <c r="H2709" t="n">
        <v>957107186</v>
      </c>
      <c r="I2709" t="n">
        <v>961290839</v>
      </c>
      <c r="K2709" t="n">
        <v>958640916</v>
      </c>
      <c r="L2709" t="n">
        <v>958993493</v>
      </c>
      <c r="M2709" t="n">
        <v>959260399</v>
      </c>
      <c r="N2709" t="n">
        <v>958168417</v>
      </c>
      <c r="P2709" t="n">
        <v>958560408</v>
      </c>
      <c r="Q2709" t="n">
        <v>958719588</v>
      </c>
      <c r="R2709" t="n">
        <v>959322191</v>
      </c>
      <c r="S2709" t="n">
        <v>958773120</v>
      </c>
      <c r="U2709" t="n">
        <v>956988539</v>
      </c>
      <c r="V2709" t="n">
        <v>957482297</v>
      </c>
      <c r="W2709" t="n">
        <v>958875486</v>
      </c>
      <c r="X2709" t="n">
        <v>955142841</v>
      </c>
      <c r="Z2709" t="n">
        <v>955311717</v>
      </c>
      <c r="AA2709" t="n">
        <v>955865196</v>
      </c>
      <c r="AB2709" t="n">
        <v>1007235667</v>
      </c>
      <c r="AC2709" t="n">
        <v>1006195761</v>
      </c>
      <c r="AE2709" t="n">
        <v>1513055374</v>
      </c>
      <c r="AF2709" t="n">
        <v>1511529549</v>
      </c>
      <c r="AG2709" t="n">
        <v>1512304814</v>
      </c>
      <c r="AH2709" t="n">
        <v>1510720411</v>
      </c>
      <c r="AJ2709" t="n">
        <v>1510021253</v>
      </c>
      <c r="AK2709" t="n">
        <v>1506708941</v>
      </c>
      <c r="AL2709" t="n">
        <v>1568033257</v>
      </c>
      <c r="AM2709" t="n">
        <v>1568828941</v>
      </c>
      <c r="AO2709" t="n">
        <v>1566315679</v>
      </c>
      <c r="AP2709" t="n">
        <v>1561910213</v>
      </c>
      <c r="AQ2709" t="n">
        <v>1575491147</v>
      </c>
      <c r="AR2709" t="n">
        <v>1573371868</v>
      </c>
      <c r="AT2709" t="n">
        <v>1564393929</v>
      </c>
    </row>
    <row r="2710">
      <c r="A2710" t="inlineStr">
        <is>
          <t>Shares outstanding-c</t>
        </is>
      </c>
      <c r="F2710">
        <f>SUM(F2707:F2708)</f>
        <v/>
      </c>
      <c r="G2710">
        <f>SUM(G2707:G2708)</f>
        <v/>
      </c>
      <c r="H2710">
        <f>SUM(H2707:H2708)</f>
        <v/>
      </c>
      <c r="I2710">
        <f>SUM(I2707:I2708)</f>
        <v/>
      </c>
      <c r="K2710">
        <f>SUM(K2707:K2708)</f>
        <v/>
      </c>
      <c r="L2710">
        <f>SUM(L2707:L2708)</f>
        <v/>
      </c>
      <c r="M2710">
        <f>SUM(M2707:M2708)</f>
        <v/>
      </c>
      <c r="N2710">
        <f>SUM(N2707:N2708)</f>
        <v/>
      </c>
      <c r="P2710">
        <f>SUM(P2707:P2708)</f>
        <v/>
      </c>
      <c r="Q2710">
        <f>SUM(Q2707:Q2708)</f>
        <v/>
      </c>
      <c r="R2710">
        <f>SUM(R2707:R2708)</f>
        <v/>
      </c>
      <c r="S2710">
        <f>SUM(S2707:S2708)</f>
        <v/>
      </c>
      <c r="U2710">
        <f>SUM(U2707:U2708)</f>
        <v/>
      </c>
      <c r="V2710">
        <f>SUM(V2707:V2708)</f>
        <v/>
      </c>
      <c r="W2710">
        <f>SUM(W2707:W2708)</f>
        <v/>
      </c>
      <c r="X2710">
        <f>SUM(X2707:X2708)</f>
        <v/>
      </c>
      <c r="Z2710">
        <f>SUM(Z2707:Z2708)</f>
        <v/>
      </c>
      <c r="AA2710">
        <f>SUM(AA2707:AA2708)</f>
        <v/>
      </c>
      <c r="AB2710">
        <f>SUM(AB2707:AB2708)</f>
        <v/>
      </c>
      <c r="AC2710">
        <f>SUM(AC2707:AC2708)</f>
        <v/>
      </c>
      <c r="AE2710">
        <f>SUM(AE2707:AE2708)</f>
        <v/>
      </c>
      <c r="AF2710">
        <f>SUM(AF2707:AF2708)</f>
        <v/>
      </c>
      <c r="AG2710">
        <f>SUM(AG2707:AG2708)</f>
        <v/>
      </c>
      <c r="AH2710">
        <f>SUM(AH2707:AH2708)</f>
        <v/>
      </c>
      <c r="AJ2710">
        <f>SUM(AJ2707:AJ2708)</f>
        <v/>
      </c>
      <c r="AK2710">
        <f>SUM(AK2707:AK2708)</f>
        <v/>
      </c>
      <c r="AL2710">
        <f>SUM(AL2707:AL2708)</f>
        <v/>
      </c>
      <c r="AM2710">
        <f>SUM(AM2707:AM2708)</f>
        <v/>
      </c>
      <c r="AO2710">
        <f>SUM(AO2707:AO2708)</f>
        <v/>
      </c>
      <c r="AP2710">
        <f>SUM(AP2707:AP2708)</f>
        <v/>
      </c>
      <c r="AQ2710">
        <f>SUM(AQ2707:AQ2708)</f>
        <v/>
      </c>
      <c r="AR2710">
        <f>SUM(AR2707:AR2708)</f>
        <v/>
      </c>
      <c r="AT2710">
        <f>SUM(AT2707:AT2708)</f>
        <v/>
      </c>
    </row>
    <row r="2711">
      <c r="A2711" t="inlineStr">
        <is>
          <t>Sum check</t>
        </is>
      </c>
      <c r="F2711">
        <f>F2709-F2710</f>
        <v/>
      </c>
      <c r="G2711">
        <f>G2709-G2710</f>
        <v/>
      </c>
      <c r="H2711">
        <f>H2709-H2710</f>
        <v/>
      </c>
      <c r="I2711">
        <f>I2709-I2710</f>
        <v/>
      </c>
      <c r="K2711">
        <f>K2709-K2710</f>
        <v/>
      </c>
      <c r="L2711">
        <f>L2709-L2710</f>
        <v/>
      </c>
      <c r="M2711">
        <f>M2709-M2710</f>
        <v/>
      </c>
      <c r="N2711">
        <f>N2709-N2710</f>
        <v/>
      </c>
      <c r="P2711">
        <f>P2709-P2710</f>
        <v/>
      </c>
      <c r="Q2711">
        <f>Q2709-Q2710</f>
        <v/>
      </c>
      <c r="R2711">
        <f>R2709-R2710</f>
        <v/>
      </c>
      <c r="S2711">
        <f>S2709-S2710</f>
        <v/>
      </c>
      <c r="U2711">
        <f>U2709-U2710</f>
        <v/>
      </c>
      <c r="V2711">
        <f>V2709-V2710</f>
        <v/>
      </c>
      <c r="W2711">
        <f>W2709-W2710</f>
        <v/>
      </c>
      <c r="X2711">
        <f>X2709-X2710</f>
        <v/>
      </c>
      <c r="Z2711">
        <f>Z2709-Z2710</f>
        <v/>
      </c>
      <c r="AA2711">
        <f>AA2709-AA2710</f>
        <v/>
      </c>
      <c r="AB2711">
        <f>AB2709-AB2710</f>
        <v/>
      </c>
      <c r="AC2711">
        <f>AC2709-AC2710</f>
        <v/>
      </c>
      <c r="AE2711">
        <f>AE2709-AE2710</f>
        <v/>
      </c>
      <c r="AF2711">
        <f>AF2709-AF2710</f>
        <v/>
      </c>
      <c r="AG2711">
        <f>AG2709-AG2710</f>
        <v/>
      </c>
      <c r="AH2711">
        <f>AH2709-AH2710</f>
        <v/>
      </c>
      <c r="AJ2711">
        <f>AJ2709-AJ2710</f>
        <v/>
      </c>
      <c r="AK2711">
        <f>AK2709-AK2710</f>
        <v/>
      </c>
      <c r="AL2711">
        <f>AL2709-AL2710</f>
        <v/>
      </c>
      <c r="AM2711">
        <f>AM2709-AM2710</f>
        <v/>
      </c>
      <c r="AO2711">
        <f>AO2709-AO2710</f>
        <v/>
      </c>
      <c r="AP2711">
        <f>AP2709-AP2710</f>
        <v/>
      </c>
      <c r="AQ2711">
        <f>AQ2709-AQ2710</f>
        <v/>
      </c>
      <c r="AR2711">
        <f>AR2709-AR2710</f>
        <v/>
      </c>
      <c r="AT2711">
        <f>AT2709-AT2710</f>
        <v/>
      </c>
    </row>
    <row r="2713">
      <c r="A2713" t="inlineStr">
        <is>
          <t>Unexercised options, other share-based plans, and exchangeable shares of affiliate</t>
        </is>
      </c>
      <c r="C2713" t="inlineStr">
        <is>
          <t>Actual</t>
        </is>
      </c>
      <c r="D2713" t="inlineStr">
        <is>
          <t>QQQQ</t>
        </is>
      </c>
      <c r="F2713" t="n">
        <v>56059738</v>
      </c>
      <c r="G2713" t="n">
        <v>54738894</v>
      </c>
      <c r="H2713" t="n">
        <v>52755960</v>
      </c>
      <c r="I2713" t="n">
        <v>41978628</v>
      </c>
      <c r="K2713" t="n">
        <v>46878356</v>
      </c>
      <c r="L2713" t="n">
        <v>45324589</v>
      </c>
      <c r="M2713" t="n">
        <v>45289259</v>
      </c>
      <c r="N2713" t="n">
        <v>43798733</v>
      </c>
      <c r="P2713" t="n">
        <v>47740125</v>
      </c>
      <c r="Q2713" t="n">
        <v>49313428</v>
      </c>
      <c r="R2713" t="n">
        <v>48139441</v>
      </c>
      <c r="S2713" t="n">
        <v>47474284</v>
      </c>
      <c r="U2713" t="n">
        <v>46511607</v>
      </c>
      <c r="V2713" t="n">
        <v>46238799</v>
      </c>
      <c r="W2713" t="n">
        <v>46143777</v>
      </c>
      <c r="X2713" t="n">
        <v>42086712</v>
      </c>
      <c r="Z2713" t="n">
        <v>49649621</v>
      </c>
      <c r="AA2713" t="n">
        <v>47354351</v>
      </c>
      <c r="AB2713" t="n">
        <v>47118104</v>
      </c>
      <c r="AC2713" t="n">
        <v>46678774</v>
      </c>
      <c r="AE2713" t="n">
        <v>58124933</v>
      </c>
      <c r="AF2713" t="n">
        <v>60336551</v>
      </c>
      <c r="AG2713" t="n">
        <v>58609760</v>
      </c>
      <c r="AH2713" t="n">
        <v>62975947</v>
      </c>
      <c r="AJ2713" t="n">
        <v>67008118</v>
      </c>
      <c r="AK2713" t="n">
        <v>80654203</v>
      </c>
      <c r="AL2713" t="n">
        <v>82245527</v>
      </c>
      <c r="AM2713" t="n">
        <v>82825207</v>
      </c>
      <c r="AO2713" t="n">
        <v>84716588</v>
      </c>
      <c r="AP2713" t="n">
        <v>76213826</v>
      </c>
      <c r="AQ2713" t="n">
        <v>59836711</v>
      </c>
      <c r="AR2713" t="n">
        <v>55500881</v>
      </c>
      <c r="AT2713" t="n">
        <v>56862856</v>
      </c>
    </row>
    <row r="2714">
      <c r="A2714" t="inlineStr">
        <is>
          <t>Total diluted shares</t>
        </is>
      </c>
      <c r="C2714" t="inlineStr">
        <is>
          <t>Actual</t>
        </is>
      </c>
      <c r="D2714" t="inlineStr">
        <is>
          <t>QQQQ</t>
        </is>
      </c>
      <c r="F2714" t="n">
        <v>983168006</v>
      </c>
      <c r="G2714" t="n">
        <v>1015073942</v>
      </c>
      <c r="H2714" t="n">
        <v>1009863146</v>
      </c>
      <c r="I2714" t="n">
        <v>1003269467</v>
      </c>
      <c r="K2714" t="n">
        <v>1005519272</v>
      </c>
      <c r="L2714" t="n">
        <v>1004318082</v>
      </c>
      <c r="M2714" t="n">
        <v>1004549658</v>
      </c>
      <c r="N2714" t="n">
        <v>1001967150</v>
      </c>
      <c r="P2714" t="n">
        <v>1006300533</v>
      </c>
      <c r="Q2714" t="n">
        <v>1008033016</v>
      </c>
      <c r="R2714" t="n">
        <v>1007461632</v>
      </c>
      <c r="S2714" t="n">
        <v>1006247404</v>
      </c>
      <c r="U2714" t="n">
        <v>1003500146</v>
      </c>
      <c r="V2714" t="n">
        <v>1003721096</v>
      </c>
      <c r="W2714" t="n">
        <v>1005019263</v>
      </c>
      <c r="X2714" t="n">
        <v>997229553</v>
      </c>
      <c r="Z2714" t="n">
        <v>1004961338</v>
      </c>
      <c r="AA2714" t="n">
        <v>1003219547</v>
      </c>
      <c r="AB2714" t="n">
        <v>1054353771</v>
      </c>
      <c r="AC2714" t="n">
        <v>1052874535</v>
      </c>
      <c r="AE2714" t="n">
        <v>1571180307</v>
      </c>
      <c r="AF2714" t="n">
        <v>1571866100</v>
      </c>
      <c r="AG2714" t="n">
        <v>1570914574</v>
      </c>
      <c r="AH2714" t="n">
        <v>1573696358</v>
      </c>
      <c r="AJ2714" t="n">
        <v>1577029371</v>
      </c>
      <c r="AK2714" t="n">
        <v>1587363144</v>
      </c>
      <c r="AL2714" t="n">
        <v>1650278784</v>
      </c>
      <c r="AM2714" t="n">
        <v>1651654148</v>
      </c>
      <c r="AO2714" t="n">
        <v>1651032267</v>
      </c>
      <c r="AP2714" t="n">
        <v>1638124039</v>
      </c>
      <c r="AQ2714" t="n">
        <v>1635327858</v>
      </c>
      <c r="AR2714" t="n">
        <v>1628872749</v>
      </c>
      <c r="AT2714" t="n">
        <v>1621256785</v>
      </c>
    </row>
    <row r="2715">
      <c r="A2715" t="inlineStr">
        <is>
          <t>Total diluted shares-c</t>
        </is>
      </c>
      <c r="F2715">
        <f>SUM(F2709,F2713)</f>
        <v/>
      </c>
      <c r="G2715">
        <f>SUM(G2709,G2713)</f>
        <v/>
      </c>
      <c r="H2715">
        <f>SUM(H2709,H2713)</f>
        <v/>
      </c>
      <c r="I2715">
        <f>SUM(I2709,I2713)</f>
        <v/>
      </c>
      <c r="K2715">
        <f>SUM(K2709,K2713)</f>
        <v/>
      </c>
      <c r="L2715">
        <f>SUM(L2709,L2713)</f>
        <v/>
      </c>
      <c r="M2715">
        <f>SUM(M2709,M2713)</f>
        <v/>
      </c>
      <c r="N2715">
        <f>SUM(N2709,N2713)</f>
        <v/>
      </c>
      <c r="P2715">
        <f>SUM(P2709,P2713)</f>
        <v/>
      </c>
      <c r="Q2715">
        <f>SUM(Q2709,Q2713)</f>
        <v/>
      </c>
      <c r="R2715">
        <f>SUM(R2709,R2713)</f>
        <v/>
      </c>
      <c r="S2715">
        <f>SUM(S2709,S2713)</f>
        <v/>
      </c>
      <c r="U2715">
        <f>SUM(U2709,U2713)</f>
        <v/>
      </c>
      <c r="V2715">
        <f>SUM(V2709,V2713)</f>
        <v/>
      </c>
      <c r="W2715">
        <f>SUM(W2709,W2713)</f>
        <v/>
      </c>
      <c r="X2715">
        <f>SUM(X2709,X2713)</f>
        <v/>
      </c>
      <c r="Z2715">
        <f>SUM(Z2709,Z2713)</f>
        <v/>
      </c>
      <c r="AA2715">
        <f>SUM(AA2709,AA2713)</f>
        <v/>
      </c>
      <c r="AB2715">
        <f>SUM(AB2709,AB2713)</f>
        <v/>
      </c>
      <c r="AC2715">
        <f>SUM(AC2709,AC2713)</f>
        <v/>
      </c>
      <c r="AE2715">
        <f>SUM(AE2709,AE2713)</f>
        <v/>
      </c>
      <c r="AF2715">
        <f>SUM(AF2709,AF2713)</f>
        <v/>
      </c>
      <c r="AG2715">
        <f>SUM(AG2709,AG2713)</f>
        <v/>
      </c>
      <c r="AH2715">
        <f>SUM(AH2709,AH2713)</f>
        <v/>
      </c>
      <c r="AJ2715">
        <f>SUM(AJ2709,AJ2713)</f>
        <v/>
      </c>
      <c r="AK2715">
        <f>SUM(AK2709,AK2713)</f>
        <v/>
      </c>
      <c r="AL2715">
        <f>SUM(AL2709,AL2713)</f>
        <v/>
      </c>
      <c r="AM2715">
        <f>SUM(AM2709,AM2713)</f>
        <v/>
      </c>
      <c r="AO2715">
        <f>SUM(AO2709,AO2713)</f>
        <v/>
      </c>
      <c r="AP2715">
        <f>SUM(AP2709,AP2713)</f>
        <v/>
      </c>
      <c r="AQ2715">
        <f>SUM(AQ2709,AQ2713)</f>
        <v/>
      </c>
      <c r="AR2715">
        <f>SUM(AR2709,AR2713)</f>
        <v/>
      </c>
      <c r="AT2715">
        <f>SUM(AT2709,AT2713)</f>
        <v/>
      </c>
    </row>
    <row r="2716">
      <c r="A2716" t="inlineStr">
        <is>
          <t>Sum check</t>
        </is>
      </c>
      <c r="F2716">
        <f>F2714-F2715</f>
        <v/>
      </c>
      <c r="G2716">
        <f>G2714-G2715</f>
        <v/>
      </c>
      <c r="H2716">
        <f>H2714-H2715</f>
        <v/>
      </c>
      <c r="I2716">
        <f>I2714-I2715</f>
        <v/>
      </c>
      <c r="K2716">
        <f>K2714-K2715</f>
        <v/>
      </c>
      <c r="L2716">
        <f>L2714-L2715</f>
        <v/>
      </c>
      <c r="M2716">
        <f>M2714-M2715</f>
        <v/>
      </c>
      <c r="N2716">
        <f>N2714-N2715</f>
        <v/>
      </c>
      <c r="P2716">
        <f>P2714-P2715</f>
        <v/>
      </c>
      <c r="Q2716">
        <f>Q2714-Q2715</f>
        <v/>
      </c>
      <c r="R2716">
        <f>R2714-R2715</f>
        <v/>
      </c>
      <c r="S2716">
        <f>S2714-S2715</f>
        <v/>
      </c>
      <c r="U2716">
        <f>U2714-U2715</f>
        <v/>
      </c>
      <c r="V2716">
        <f>V2714-V2715</f>
        <v/>
      </c>
      <c r="W2716">
        <f>W2714-W2715</f>
        <v/>
      </c>
      <c r="X2716">
        <f>X2714-X2715</f>
        <v/>
      </c>
      <c r="Z2716">
        <f>Z2714-Z2715</f>
        <v/>
      </c>
      <c r="AA2716">
        <f>AA2714-AA2715</f>
        <v/>
      </c>
      <c r="AB2716">
        <f>AB2714-AB2715</f>
        <v/>
      </c>
      <c r="AC2716">
        <f>AC2714-AC2715</f>
        <v/>
      </c>
      <c r="AE2716">
        <f>AE2714-AE2715</f>
        <v/>
      </c>
      <c r="AF2716">
        <f>AF2714-AF2715</f>
        <v/>
      </c>
      <c r="AG2716">
        <f>AG2714-AG2715</f>
        <v/>
      </c>
      <c r="AH2716">
        <f>AH2714-AH2715</f>
        <v/>
      </c>
      <c r="AJ2716">
        <f>AJ2714-AJ2715</f>
        <v/>
      </c>
      <c r="AK2716">
        <f>AK2714-AK2715</f>
        <v/>
      </c>
      <c r="AL2716">
        <f>AL2714-AL2715</f>
        <v/>
      </c>
      <c r="AM2716">
        <f>AM2714-AM2715</f>
        <v/>
      </c>
      <c r="AO2716">
        <f>AO2714-AO2715</f>
        <v/>
      </c>
      <c r="AP2716">
        <f>AP2714-AP2715</f>
        <v/>
      </c>
      <c r="AQ2716">
        <f>AQ2714-AQ2715</f>
        <v/>
      </c>
      <c r="AR2716">
        <f>AR2714-AR2715</f>
        <v/>
      </c>
      <c r="AT2716">
        <f>AT2714-AT2715</f>
        <v/>
      </c>
    </row>
    <row r="2718">
      <c r="A2718" t="inlineStr">
        <is>
          <t>Authorized shares</t>
        </is>
      </c>
    </row>
    <row r="2719">
      <c r="A2719" t="inlineStr">
        <is>
          <t>Outstanding, beginning of period</t>
        </is>
      </c>
      <c r="C2719" t="inlineStr">
        <is>
          <t>Actual</t>
        </is>
      </c>
      <c r="D2719" t="inlineStr">
        <is>
          <t>QQQQ</t>
        </is>
      </c>
      <c r="F2719" t="n">
        <v>928227520</v>
      </c>
      <c r="G2719" t="n">
        <v>927108268</v>
      </c>
      <c r="H2719" t="n">
        <v>960335048</v>
      </c>
      <c r="I2719" t="n">
        <v>928227520</v>
      </c>
      <c r="K2719" t="n">
        <v>961290839</v>
      </c>
      <c r="L2719" t="n">
        <v>958640916</v>
      </c>
      <c r="M2719" t="n">
        <v>958993493</v>
      </c>
      <c r="N2719" t="n">
        <v>961290839</v>
      </c>
      <c r="P2719" t="n">
        <v>958168417</v>
      </c>
      <c r="Q2719" t="n">
        <v>958560408</v>
      </c>
      <c r="R2719" t="n">
        <v>958719588</v>
      </c>
      <c r="S2719" t="n">
        <v>958168417</v>
      </c>
      <c r="U2719" t="n">
        <v>958773120</v>
      </c>
      <c r="V2719" t="n">
        <v>956988539</v>
      </c>
      <c r="W2719" t="n">
        <v>957482297</v>
      </c>
      <c r="X2719" t="n">
        <v>958773120</v>
      </c>
      <c r="Z2719" t="n">
        <v>955142841</v>
      </c>
      <c r="AA2719" t="n">
        <v>955311717</v>
      </c>
      <c r="AB2719" t="n">
        <v>955865196</v>
      </c>
      <c r="AC2719" t="n">
        <v>955142841</v>
      </c>
      <c r="AE2719" t="n">
        <v>1509293641</v>
      </c>
      <c r="AF2719" t="n">
        <v>1513055374</v>
      </c>
      <c r="AG2719" t="n">
        <v>1511529549</v>
      </c>
      <c r="AH2719" t="n">
        <v>1509293641</v>
      </c>
      <c r="AJ2719" t="n">
        <v>1510720411</v>
      </c>
      <c r="AK2719" t="n">
        <v>1510021253</v>
      </c>
      <c r="AL2719" t="n">
        <v>1506708941</v>
      </c>
      <c r="AM2719" t="n">
        <v>1510720411</v>
      </c>
      <c r="AO2719" t="n">
        <v>1568828941</v>
      </c>
      <c r="AP2719" t="n">
        <v>1566315679</v>
      </c>
      <c r="AQ2719" t="n">
        <v>1561910213</v>
      </c>
      <c r="AR2719" t="n">
        <v>1568828941</v>
      </c>
      <c r="AT2719" t="n">
        <v>1573371868</v>
      </c>
    </row>
    <row r="2720">
      <c r="A2720" t="inlineStr">
        <is>
          <t>Issuances</t>
        </is>
      </c>
      <c r="C2720" t="inlineStr">
        <is>
          <t>Actual</t>
        </is>
      </c>
      <c r="D2720" t="inlineStr">
        <is>
          <t>QQQA</t>
        </is>
      </c>
      <c r="G2720" t="n">
        <v>32901133</v>
      </c>
      <c r="I2720" t="n">
        <v>32901133</v>
      </c>
      <c r="AB2720" t="n">
        <v>52757437</v>
      </c>
      <c r="AC2720" t="n">
        <v>52757437</v>
      </c>
      <c r="AL2720" t="n">
        <v>61250243</v>
      </c>
      <c r="AM2720" t="n">
        <v>61276716</v>
      </c>
      <c r="AO2720" t="n">
        <v>32365</v>
      </c>
      <c r="AP2720" t="n">
        <v>2194</v>
      </c>
      <c r="AQ2720" t="n">
        <v>68358</v>
      </c>
      <c r="AR2720" t="n">
        <v>1406586</v>
      </c>
      <c r="AT2720" t="n">
        <v>260981</v>
      </c>
    </row>
    <row r="2721">
      <c r="A2721" t="inlineStr">
        <is>
          <t>Repurchases</t>
        </is>
      </c>
      <c r="C2721" t="inlineStr">
        <is>
          <t>Actual</t>
        </is>
      </c>
      <c r="D2721" t="inlineStr">
        <is>
          <t>QQQA</t>
        </is>
      </c>
      <c r="F2721" t="n">
        <v>-4188096</v>
      </c>
      <c r="G2721" t="n">
        <v>-770818</v>
      </c>
      <c r="H2721" t="n">
        <v>-4052703</v>
      </c>
      <c r="I2721" t="n">
        <v>-11504163</v>
      </c>
      <c r="K2721" t="n">
        <v>-3268726</v>
      </c>
      <c r="L2721" t="n">
        <v>4767</v>
      </c>
      <c r="M2721" t="n">
        <v>-62916</v>
      </c>
      <c r="N2721" t="n">
        <v>-4707132</v>
      </c>
      <c r="P2721" t="n">
        <v>-1908728</v>
      </c>
      <c r="Q2721" t="n">
        <v>-132948</v>
      </c>
      <c r="R2721" t="n">
        <v>-5989</v>
      </c>
      <c r="S2721" t="n">
        <v>-3448665</v>
      </c>
      <c r="U2721" t="n">
        <v>-5231624</v>
      </c>
      <c r="V2721" t="n">
        <v>-11496</v>
      </c>
      <c r="W2721" t="n">
        <v>-3442</v>
      </c>
      <c r="X2721" t="n">
        <v>-9579740</v>
      </c>
      <c r="Z2721" t="n">
        <v>-966128</v>
      </c>
      <c r="AA2721" t="n">
        <v>-1176680</v>
      </c>
      <c r="AB2721" t="n">
        <v>-2631890</v>
      </c>
      <c r="AC2721" t="n">
        <v>-7188534</v>
      </c>
      <c r="AE2721" t="n">
        <v>-2894624</v>
      </c>
      <c r="AF2721" t="n">
        <v>-2618685</v>
      </c>
      <c r="AG2721" t="n">
        <v>-725164</v>
      </c>
      <c r="AH2721" t="n">
        <v>-8932576</v>
      </c>
      <c r="AJ2721" t="n">
        <v>-2492421</v>
      </c>
      <c r="AK2721" t="n">
        <v>-4177571</v>
      </c>
      <c r="AL2721" t="n">
        <v>-2054305</v>
      </c>
      <c r="AM2721" t="n">
        <v>-9662117</v>
      </c>
      <c r="AO2721" t="n">
        <v>-3901144</v>
      </c>
      <c r="AP2721" t="n">
        <v>-5080468</v>
      </c>
      <c r="AQ2721" t="n">
        <v>-2909620</v>
      </c>
      <c r="AR2721" t="n">
        <v>-17247660</v>
      </c>
      <c r="AT2721" t="n">
        <v>-10486881</v>
      </c>
    </row>
    <row r="2722">
      <c r="A2722" t="inlineStr">
        <is>
          <t>Long-term share ownership plans</t>
        </is>
      </c>
      <c r="C2722" t="inlineStr">
        <is>
          <t>Actual</t>
        </is>
      </c>
      <c r="D2722" t="inlineStr">
        <is>
          <t>QQQA</t>
        </is>
      </c>
      <c r="F2722" t="n">
        <v>3010168</v>
      </c>
      <c r="G2722" t="n">
        <v>1032957</v>
      </c>
      <c r="H2722" t="n">
        <v>764428</v>
      </c>
      <c r="I2722" t="n">
        <v>11409312</v>
      </c>
      <c r="K2722" t="n">
        <v>542108</v>
      </c>
      <c r="L2722" t="n">
        <v>275818</v>
      </c>
      <c r="M2722" t="n">
        <v>276666</v>
      </c>
      <c r="N2722" t="n">
        <v>1312463</v>
      </c>
      <c r="P2722" t="n">
        <v>2242790</v>
      </c>
      <c r="Q2722" t="n">
        <v>227738</v>
      </c>
      <c r="R2722" t="n">
        <v>545918</v>
      </c>
      <c r="S2722" t="n">
        <v>3826248</v>
      </c>
      <c r="U2722" t="n">
        <v>3396095</v>
      </c>
      <c r="V2722" t="n">
        <v>449598</v>
      </c>
      <c r="W2722" t="n">
        <v>1353014</v>
      </c>
      <c r="X2722" t="n">
        <v>5752331</v>
      </c>
      <c r="Z2722" t="n">
        <v>1092896</v>
      </c>
      <c r="AA2722" t="n">
        <v>1694347</v>
      </c>
      <c r="AB2722" t="n">
        <v>1214129</v>
      </c>
      <c r="AC2722" t="n">
        <v>5346417</v>
      </c>
      <c r="AE2722" t="n">
        <v>6587665</v>
      </c>
      <c r="AF2722" t="n">
        <v>1034483</v>
      </c>
      <c r="AG2722" t="n">
        <v>1444155</v>
      </c>
      <c r="AH2722" t="n">
        <v>10137294</v>
      </c>
      <c r="AJ2722" t="n">
        <v>1755650</v>
      </c>
      <c r="AK2722" t="n">
        <v>842404</v>
      </c>
      <c r="AL2722" t="n">
        <v>2097824</v>
      </c>
      <c r="AM2722" t="n">
        <v>6369972</v>
      </c>
      <c r="AO2722" t="n">
        <v>1308332</v>
      </c>
      <c r="AP2722" t="n">
        <v>606497</v>
      </c>
      <c r="AQ2722" t="n">
        <v>16366945</v>
      </c>
      <c r="AR2722" t="n">
        <v>19138775</v>
      </c>
      <c r="AT2722" t="n">
        <v>1182535</v>
      </c>
    </row>
    <row r="2723">
      <c r="A2723" t="inlineStr">
        <is>
          <t>Dividend reinvestment plan and other</t>
        </is>
      </c>
      <c r="C2723" t="inlineStr">
        <is>
          <t>Actual</t>
        </is>
      </c>
      <c r="D2723" t="inlineStr">
        <is>
          <t>QQQA</t>
        </is>
      </c>
      <c r="F2723" t="n">
        <v>58676</v>
      </c>
      <c r="G2723" t="n">
        <v>63270</v>
      </c>
      <c r="H2723" t="n">
        <v>60353</v>
      </c>
      <c r="I2723" t="n">
        <v>256679</v>
      </c>
      <c r="K2723" t="n">
        <v>76695</v>
      </c>
      <c r="L2723" t="n">
        <v>71992</v>
      </c>
      <c r="M2723" t="n">
        <v>53156</v>
      </c>
      <c r="N2723" t="n">
        <v>272247</v>
      </c>
      <c r="P2723" t="n">
        <v>57929</v>
      </c>
      <c r="Q2723" t="n">
        <v>64390</v>
      </c>
      <c r="R2723" t="n">
        <v>62674</v>
      </c>
      <c r="S2723" t="n">
        <v>227120</v>
      </c>
      <c r="U2723" t="n">
        <v>50948</v>
      </c>
      <c r="V2723" t="n">
        <v>55656</v>
      </c>
      <c r="W2723" t="n">
        <v>43617</v>
      </c>
      <c r="X2723" t="n">
        <v>197130</v>
      </c>
      <c r="Z2723" t="n">
        <v>42108</v>
      </c>
      <c r="AA2723" t="n">
        <v>35812</v>
      </c>
      <c r="AB2723" t="n">
        <v>30795</v>
      </c>
      <c r="AC2723" t="n">
        <v>137600</v>
      </c>
      <c r="AE2723" t="n">
        <v>68692</v>
      </c>
      <c r="AF2723" t="n">
        <v>58377</v>
      </c>
      <c r="AG2723" t="n">
        <v>56274</v>
      </c>
      <c r="AH2723" t="n">
        <v>222052</v>
      </c>
      <c r="AJ2723" t="n">
        <v>37613</v>
      </c>
      <c r="AK2723" t="n">
        <v>22855</v>
      </c>
      <c r="AL2723" t="n">
        <v>30554</v>
      </c>
      <c r="AM2723" t="n">
        <v>123959</v>
      </c>
      <c r="AO2723" t="n">
        <v>47185</v>
      </c>
      <c r="AP2723" t="n">
        <v>66311</v>
      </c>
      <c r="AQ2723" t="n">
        <v>55251</v>
      </c>
      <c r="AR2723" t="n">
        <v>1245226</v>
      </c>
      <c r="AT2723" t="n">
        <v>65426</v>
      </c>
    </row>
    <row r="2724">
      <c r="A2724" t="inlineStr">
        <is>
          <t>Other</t>
        </is>
      </c>
      <c r="C2724" t="inlineStr">
        <is>
          <t>Actual</t>
        </is>
      </c>
      <c r="D2724" t="inlineStr">
        <is>
          <t>QQQA</t>
        </is>
      </c>
      <c r="G2724" t="n">
        <v>238</v>
      </c>
      <c r="H2724" t="n">
        <v>60</v>
      </c>
      <c r="I2724" t="n">
        <v>358</v>
      </c>
    </row>
    <row r="2725">
      <c r="A2725" t="inlineStr">
        <is>
          <t>Outstanding, end of year</t>
        </is>
      </c>
      <c r="C2725" t="inlineStr">
        <is>
          <t>Actual</t>
        </is>
      </c>
      <c r="D2725" t="inlineStr">
        <is>
          <t>QQQQ</t>
        </is>
      </c>
      <c r="F2725" t="n">
        <v>927108268</v>
      </c>
      <c r="G2725" t="n">
        <v>960335048</v>
      </c>
      <c r="H2725" t="n">
        <v>957107186</v>
      </c>
      <c r="I2725" t="n">
        <v>961290839</v>
      </c>
      <c r="K2725" t="n">
        <v>958640916</v>
      </c>
      <c r="L2725" t="n">
        <v>958993493</v>
      </c>
      <c r="M2725" t="n">
        <v>959260399</v>
      </c>
      <c r="N2725" t="n">
        <v>958168417</v>
      </c>
      <c r="P2725" t="n">
        <v>958560408</v>
      </c>
      <c r="Q2725" t="n">
        <v>958719588</v>
      </c>
      <c r="R2725" t="n">
        <v>959322191</v>
      </c>
      <c r="S2725" t="n">
        <v>958773120</v>
      </c>
      <c r="U2725" t="n">
        <v>956988539</v>
      </c>
      <c r="V2725" t="n">
        <v>957482297</v>
      </c>
      <c r="W2725" t="n">
        <v>958875486</v>
      </c>
      <c r="X2725" t="n">
        <v>955142841</v>
      </c>
      <c r="Z2725" t="n">
        <v>955311717</v>
      </c>
      <c r="AA2725" t="n">
        <v>955865196</v>
      </c>
      <c r="AB2725" t="n">
        <v>1007235667</v>
      </c>
      <c r="AC2725" t="n">
        <v>1006195761</v>
      </c>
      <c r="AE2725" t="n">
        <v>1513055374</v>
      </c>
      <c r="AF2725" t="n">
        <v>1511529549</v>
      </c>
      <c r="AG2725" t="n">
        <v>1512304814</v>
      </c>
      <c r="AH2725" t="n">
        <v>1510720411</v>
      </c>
      <c r="AJ2725" t="n">
        <v>1510021253</v>
      </c>
      <c r="AK2725" t="n">
        <v>1506708941</v>
      </c>
      <c r="AL2725" t="n">
        <v>1568033257</v>
      </c>
      <c r="AM2725" t="n">
        <v>1568828941</v>
      </c>
      <c r="AO2725" t="n">
        <v>1566315679</v>
      </c>
      <c r="AP2725" t="n">
        <v>1561910213</v>
      </c>
      <c r="AQ2725" t="n">
        <v>1575491147</v>
      </c>
      <c r="AR2725" t="n">
        <v>1573371868</v>
      </c>
      <c r="AT2725" t="n">
        <v>1564393929</v>
      </c>
    </row>
    <row r="2726">
      <c r="A2726" t="inlineStr">
        <is>
          <t>Outstanding, end of year-c</t>
        </is>
      </c>
      <c r="F2726">
        <f>SUM(F2719:F2724)</f>
        <v/>
      </c>
      <c r="G2726">
        <f>SUM(G2719:G2724)</f>
        <v/>
      </c>
      <c r="H2726">
        <f>SUM(H2719:H2724)</f>
        <v/>
      </c>
      <c r="I2726">
        <f>SUM(I2719:I2724)</f>
        <v/>
      </c>
      <c r="K2726">
        <f>SUM(K2719:K2724)</f>
        <v/>
      </c>
      <c r="L2726">
        <f>SUM(L2719:L2724)</f>
        <v/>
      </c>
      <c r="M2726">
        <f>SUM(M2719:M2724)</f>
        <v/>
      </c>
      <c r="N2726">
        <f>SUM(N2719:N2724)</f>
        <v/>
      </c>
      <c r="P2726">
        <f>SUM(P2719:P2724)</f>
        <v/>
      </c>
      <c r="Q2726">
        <f>SUM(Q2719:Q2724)</f>
        <v/>
      </c>
      <c r="R2726">
        <f>SUM(R2719:R2724)</f>
        <v/>
      </c>
      <c r="S2726">
        <f>SUM(S2719:S2724)</f>
        <v/>
      </c>
      <c r="U2726">
        <f>SUM(U2719:U2724)</f>
        <v/>
      </c>
      <c r="V2726">
        <f>SUM(V2719:V2724)</f>
        <v/>
      </c>
      <c r="W2726">
        <f>SUM(W2719:W2724)</f>
        <v/>
      </c>
      <c r="X2726">
        <f>SUM(X2719:X2724)</f>
        <v/>
      </c>
      <c r="Z2726">
        <f>SUM(Z2719:Z2724)</f>
        <v/>
      </c>
      <c r="AA2726">
        <f>SUM(AA2719:AA2724)</f>
        <v/>
      </c>
      <c r="AB2726">
        <f>SUM(AB2719:AB2724)</f>
        <v/>
      </c>
      <c r="AC2726">
        <f>SUM(AC2719:AC2724)</f>
        <v/>
      </c>
      <c r="AE2726">
        <f>SUM(AE2719:AE2724)</f>
        <v/>
      </c>
      <c r="AF2726">
        <f>SUM(AF2719:AF2724)</f>
        <v/>
      </c>
      <c r="AG2726">
        <f>SUM(AG2719:AG2724)</f>
        <v/>
      </c>
      <c r="AH2726">
        <f>SUM(AH2719:AH2724)</f>
        <v/>
      </c>
      <c r="AJ2726">
        <f>SUM(AJ2719:AJ2724)</f>
        <v/>
      </c>
      <c r="AK2726">
        <f>SUM(AK2719:AK2724)</f>
        <v/>
      </c>
      <c r="AL2726">
        <f>SUM(AL2719:AL2724)</f>
        <v/>
      </c>
      <c r="AM2726">
        <f>SUM(AM2719:AM2724)</f>
        <v/>
      </c>
      <c r="AO2726">
        <f>SUM(AO2719:AO2724)</f>
        <v/>
      </c>
      <c r="AP2726">
        <f>SUM(AP2719:AP2724)</f>
        <v/>
      </c>
      <c r="AQ2726">
        <f>SUM(AQ2719:AQ2724)</f>
        <v/>
      </c>
      <c r="AR2726">
        <f>SUM(AR2719:AR2724)</f>
        <v/>
      </c>
      <c r="AT2726">
        <f>SUM(AT2719:AT2724)</f>
        <v/>
      </c>
    </row>
    <row r="2727">
      <c r="A2727" t="inlineStr">
        <is>
          <t>Sum check</t>
        </is>
      </c>
      <c r="F2727">
        <f>F2725-F2726</f>
        <v/>
      </c>
      <c r="G2727">
        <f>G2725-G2726</f>
        <v/>
      </c>
      <c r="H2727">
        <f>H2725-H2726</f>
        <v/>
      </c>
      <c r="I2727">
        <f>I2725-I2726</f>
        <v/>
      </c>
      <c r="K2727">
        <f>K2725-K2726</f>
        <v/>
      </c>
      <c r="L2727">
        <f>L2725-L2726</f>
        <v/>
      </c>
      <c r="M2727">
        <f>M2725-M2726</f>
        <v/>
      </c>
      <c r="N2727">
        <f>N2725-N2726</f>
        <v/>
      </c>
      <c r="P2727">
        <f>P2725-P2726</f>
        <v/>
      </c>
      <c r="Q2727">
        <f>Q2725-Q2726</f>
        <v/>
      </c>
      <c r="R2727">
        <f>R2725-R2726</f>
        <v/>
      </c>
      <c r="S2727">
        <f>S2725-S2726</f>
        <v/>
      </c>
      <c r="U2727">
        <f>U2725-U2726</f>
        <v/>
      </c>
      <c r="V2727">
        <f>V2725-V2726</f>
        <v/>
      </c>
      <c r="W2727">
        <f>W2725-W2726</f>
        <v/>
      </c>
      <c r="X2727">
        <f>X2725-X2726</f>
        <v/>
      </c>
      <c r="Z2727">
        <f>Z2725-Z2726</f>
        <v/>
      </c>
      <c r="AA2727">
        <f>AA2725-AA2726</f>
        <v/>
      </c>
      <c r="AB2727">
        <f>AB2725-AB2726</f>
        <v/>
      </c>
      <c r="AC2727">
        <f>AC2725-AC2726</f>
        <v/>
      </c>
      <c r="AE2727">
        <f>AE2725-AE2726</f>
        <v/>
      </c>
      <c r="AF2727">
        <f>AF2725-AF2726</f>
        <v/>
      </c>
      <c r="AG2727">
        <f>AG2725-AG2726</f>
        <v/>
      </c>
      <c r="AH2727">
        <f>AH2725-AH2726</f>
        <v/>
      </c>
      <c r="AJ2727">
        <f>AJ2725-AJ2726</f>
        <v/>
      </c>
      <c r="AK2727">
        <f>AK2725-AK2726</f>
        <v/>
      </c>
      <c r="AL2727">
        <f>AL2725-AL2726</f>
        <v/>
      </c>
      <c r="AM2727">
        <f>AM2725-AM2726</f>
        <v/>
      </c>
      <c r="AO2727">
        <f>AO2725-AO2726</f>
        <v/>
      </c>
      <c r="AP2727">
        <f>AP2725-AP2726</f>
        <v/>
      </c>
      <c r="AQ2727">
        <f>AQ2725-AQ2726</f>
        <v/>
      </c>
      <c r="AR2727">
        <f>AR2725-AR2726</f>
        <v/>
      </c>
      <c r="AT2727">
        <f>AT2725-AT2726</f>
        <v/>
      </c>
    </row>
    <row r="2729">
      <c r="A2729" t="inlineStr">
        <is>
          <t>Distributable earnings</t>
        </is>
      </c>
    </row>
    <row r="2730">
      <c r="A2730" t="inlineStr">
        <is>
          <t xml:space="preserve">Fee revenues </t>
        </is>
      </c>
      <c r="C2730" t="inlineStr">
        <is>
          <t>Million</t>
        </is>
      </c>
      <c r="D2730" t="inlineStr">
        <is>
          <t>QQQQ</t>
        </is>
      </c>
      <c r="AK2730" t="n">
        <v>890</v>
      </c>
      <c r="AL2730" t="n">
        <v>857</v>
      </c>
      <c r="AM2730" t="n">
        <v>975</v>
      </c>
      <c r="AN2730" t="n">
        <v>3523</v>
      </c>
      <c r="AO2730" t="n">
        <v>965</v>
      </c>
      <c r="AP2730" t="n">
        <v>993</v>
      </c>
      <c r="AQ2730" t="n">
        <v>1021</v>
      </c>
    </row>
    <row r="2731">
      <c r="A2731" t="inlineStr">
        <is>
          <t xml:space="preserve">Direct costs </t>
        </is>
      </c>
      <c r="C2731" t="inlineStr">
        <is>
          <t>Million</t>
        </is>
      </c>
      <c r="D2731" t="inlineStr">
        <is>
          <t>QQQQ</t>
        </is>
      </c>
      <c r="AK2731" t="n">
        <v>-369</v>
      </c>
      <c r="AL2731" t="n">
        <v>-365</v>
      </c>
      <c r="AM2731" t="n">
        <v>-380</v>
      </c>
      <c r="AN2731" t="n">
        <v>-1468</v>
      </c>
      <c r="AO2731" t="n">
        <v>-426</v>
      </c>
      <c r="AP2731" t="n">
        <v>-433</v>
      </c>
      <c r="AQ2731" t="n">
        <v>-454</v>
      </c>
    </row>
    <row r="2732">
      <c r="A2732" t="inlineStr">
        <is>
          <t>Total</t>
        </is>
      </c>
      <c r="C2732" t="inlineStr">
        <is>
          <t>Million</t>
        </is>
      </c>
      <c r="D2732" t="inlineStr">
        <is>
          <t>QQQQ</t>
        </is>
      </c>
      <c r="AK2732" t="n">
        <v>521</v>
      </c>
      <c r="AL2732" t="n">
        <v>492</v>
      </c>
      <c r="AM2732" t="n">
        <v>595</v>
      </c>
      <c r="AN2732" t="n">
        <v>2055</v>
      </c>
      <c r="AO2732" t="n">
        <v>539</v>
      </c>
      <c r="AP2732" t="n">
        <v>560</v>
      </c>
      <c r="AQ2732" t="n">
        <v>567</v>
      </c>
    </row>
    <row r="2733">
      <c r="A2733" t="inlineStr">
        <is>
          <t>Total-c</t>
        </is>
      </c>
      <c r="AK2733">
        <f>SUM(AK2730:AK2731)</f>
        <v/>
      </c>
      <c r="AL2733">
        <f>SUM(AL2730:AL2731)</f>
        <v/>
      </c>
      <c r="AM2733">
        <f>SUM(AM2730:AM2731)</f>
        <v/>
      </c>
      <c r="AN2733">
        <f>SUM(AN2730:AN2731)</f>
        <v/>
      </c>
      <c r="AO2733">
        <f>SUM(AO2730:AO2731)</f>
        <v/>
      </c>
      <c r="AP2733">
        <f>SUM(AP2730:AP2731)</f>
        <v/>
      </c>
      <c r="AQ2733">
        <f>SUM(AQ2730:AQ2731)</f>
        <v/>
      </c>
    </row>
    <row r="2734">
      <c r="A2734" t="inlineStr">
        <is>
          <t>Sum check</t>
        </is>
      </c>
      <c r="AK2734">
        <f>AK2732-AK2733</f>
        <v/>
      </c>
      <c r="AL2734">
        <f>AL2732-AL2733</f>
        <v/>
      </c>
      <c r="AM2734">
        <f>AM2732-AM2733</f>
        <v/>
      </c>
      <c r="AN2734">
        <f>AN2732-AN2733</f>
        <v/>
      </c>
      <c r="AO2734">
        <f>AO2732-AO2733</f>
        <v/>
      </c>
      <c r="AP2734">
        <f>AP2732-AP2733</f>
        <v/>
      </c>
      <c r="AQ2734">
        <f>AQ2732-AQ2733</f>
        <v/>
      </c>
    </row>
    <row r="2736">
      <c r="A2736" t="inlineStr">
        <is>
          <t xml:space="preserve">Amounts not attributable to brookfield shareholders </t>
        </is>
      </c>
      <c r="C2736" t="inlineStr">
        <is>
          <t>Million</t>
        </is>
      </c>
      <c r="D2736" t="inlineStr">
        <is>
          <t>QQQQ</t>
        </is>
      </c>
      <c r="AK2736" t="n">
        <v>-38</v>
      </c>
      <c r="AL2736" t="n">
        <v>-41</v>
      </c>
      <c r="AM2736" t="n">
        <v>-43</v>
      </c>
      <c r="AN2736" t="n">
        <v>-156</v>
      </c>
      <c r="AO2736" t="n">
        <v>-38</v>
      </c>
      <c r="AP2736" t="n">
        <v>-35</v>
      </c>
      <c r="AQ2736" t="n">
        <v>-36</v>
      </c>
    </row>
    <row r="2737">
      <c r="A2737" s="2" t="inlineStr">
        <is>
          <t xml:space="preserve">Fee-related earnings </t>
        </is>
      </c>
      <c r="B2737" s="2" t="n"/>
      <c r="C2737" s="2" t="inlineStr">
        <is>
          <t>Million</t>
        </is>
      </c>
      <c r="D2737" s="2" t="inlineStr">
        <is>
          <t>QQQQ</t>
        </is>
      </c>
      <c r="E2737" s="2" t="n"/>
      <c r="F2737" s="2" t="n"/>
      <c r="G2737" s="2" t="n"/>
      <c r="H2737" s="2" t="n"/>
      <c r="I2737" s="2" t="n"/>
      <c r="J2737" s="2" t="n"/>
      <c r="K2737" s="2" t="n"/>
      <c r="L2737" s="2" t="n"/>
      <c r="M2737" s="2" t="n"/>
      <c r="N2737" s="2" t="n"/>
      <c r="O2737" s="2" t="n"/>
      <c r="P2737" s="2" t="n"/>
      <c r="Q2737" s="2" t="n"/>
      <c r="R2737" s="2" t="n"/>
      <c r="S2737" s="2" t="n"/>
      <c r="T2737" s="2" t="n"/>
      <c r="U2737" s="2" t="n"/>
      <c r="V2737" s="2" t="n"/>
      <c r="W2737" s="2" t="n"/>
      <c r="X2737" s="2" t="n"/>
      <c r="Y2737" s="2" t="n"/>
      <c r="Z2737" s="2" t="n"/>
      <c r="AA2737" s="2" t="n"/>
      <c r="AB2737" s="2" t="n"/>
      <c r="AC2737" s="2" t="n"/>
      <c r="AD2737" s="2" t="n"/>
      <c r="AE2737" s="2" t="n"/>
      <c r="AF2737" s="2" t="n"/>
      <c r="AG2737" s="2" t="n"/>
      <c r="AH2737" s="2" t="n"/>
      <c r="AI2737" s="2" t="n"/>
      <c r="AJ2737" s="2" t="n"/>
      <c r="AK2737" s="2" t="n">
        <v>483</v>
      </c>
      <c r="AL2737" s="2" t="n">
        <v>451</v>
      </c>
      <c r="AM2737" s="2" t="n">
        <v>552</v>
      </c>
      <c r="AN2737" s="2" t="n">
        <v>1899</v>
      </c>
      <c r="AO2737" s="2" t="n">
        <v>501</v>
      </c>
      <c r="AP2737" s="2" t="n">
        <v>525</v>
      </c>
      <c r="AQ2737" s="2" t="n">
        <v>531</v>
      </c>
      <c r="AR2737" s="2" t="n">
        <v>576</v>
      </c>
      <c r="AS2737" s="2" t="n">
        <v>2108</v>
      </c>
      <c r="AT2737" s="2" t="n"/>
    </row>
    <row r="2738">
      <c r="A2738" t="inlineStr">
        <is>
          <t>Fee-related earnings -c</t>
        </is>
      </c>
      <c r="AK2738">
        <f>SUM(AK2736,AK2732)</f>
        <v/>
      </c>
      <c r="AL2738">
        <f>SUM(AL2736,AL2732)</f>
        <v/>
      </c>
      <c r="AM2738">
        <f>SUM(AM2736,AM2732)</f>
        <v/>
      </c>
      <c r="AN2738">
        <f>SUM(AN2736,AN2732)</f>
        <v/>
      </c>
      <c r="AO2738">
        <f>SUM(AO2736,AO2732)</f>
        <v/>
      </c>
      <c r="AP2738">
        <f>SUM(AP2736,AP2732)</f>
        <v/>
      </c>
      <c r="AQ2738">
        <f>SUM(AQ2736,AQ2732)</f>
        <v/>
      </c>
    </row>
    <row r="2739">
      <c r="A2739" t="inlineStr">
        <is>
          <t>Sum check</t>
        </is>
      </c>
      <c r="AK2739">
        <f>AK2737-AK2738</f>
        <v/>
      </c>
      <c r="AL2739">
        <f>AL2737-AL2738</f>
        <v/>
      </c>
      <c r="AM2739">
        <f>AM2737-AM2738</f>
        <v/>
      </c>
      <c r="AN2739">
        <f>AN2737-AN2738</f>
        <v/>
      </c>
      <c r="AO2739">
        <f>AO2737-AO2738</f>
        <v/>
      </c>
      <c r="AP2739">
        <f>AP2737-AP2738</f>
        <v/>
      </c>
      <c r="AQ2739">
        <f>AQ2737-AQ2738</f>
        <v/>
      </c>
    </row>
    <row r="2741">
      <c r="A2741" t="inlineStr">
        <is>
          <t>Cash taxes</t>
        </is>
      </c>
      <c r="C2741" t="inlineStr">
        <is>
          <t>Million</t>
        </is>
      </c>
      <c r="D2741" t="inlineStr">
        <is>
          <t>QQQQ</t>
        </is>
      </c>
      <c r="AR2741" t="n">
        <v>-35</v>
      </c>
      <c r="AS2741" t="n">
        <v>-98</v>
      </c>
    </row>
    <row r="2742">
      <c r="A2742" t="inlineStr">
        <is>
          <t>Other income</t>
        </is>
      </c>
      <c r="C2742" t="inlineStr">
        <is>
          <t>Million</t>
        </is>
      </c>
      <c r="D2742" t="inlineStr">
        <is>
          <t>QQQQ</t>
        </is>
      </c>
      <c r="AR2742" t="n">
        <v>3</v>
      </c>
      <c r="AS2742" t="n">
        <v>-14</v>
      </c>
    </row>
    <row r="2743">
      <c r="A2743" t="inlineStr">
        <is>
          <t>Add back: equity-based compensation costs</t>
        </is>
      </c>
      <c r="C2743" t="inlineStr">
        <is>
          <t>Million</t>
        </is>
      </c>
      <c r="D2743" t="inlineStr">
        <is>
          <t>QQQQ</t>
        </is>
      </c>
      <c r="AR2743" t="n">
        <v>25</v>
      </c>
      <c r="AS2743" t="n">
        <v>100</v>
      </c>
    </row>
    <row r="2744">
      <c r="A2744" t="inlineStr">
        <is>
          <t>Distributable earnings-asset management business</t>
        </is>
      </c>
      <c r="C2744" t="inlineStr">
        <is>
          <t>Million</t>
        </is>
      </c>
      <c r="D2744" t="inlineStr">
        <is>
          <t>QQQQ</t>
        </is>
      </c>
      <c r="AR2744" t="n">
        <v>569</v>
      </c>
      <c r="AS2744" t="n">
        <v>2096</v>
      </c>
    </row>
    <row r="2745">
      <c r="A2745" t="inlineStr">
        <is>
          <t>Distributable earnings-asset management business-c</t>
        </is>
      </c>
      <c r="AR2745">
        <f>SUM(AR2741:AR2743,AR2737)</f>
        <v/>
      </c>
      <c r="AS2745">
        <f>SUM(AS2741:AS2743,AS2737)</f>
        <v/>
      </c>
    </row>
    <row r="2746">
      <c r="A2746" t="inlineStr">
        <is>
          <t>Sum check</t>
        </is>
      </c>
      <c r="AR2746">
        <f>AR2744-AR2745</f>
        <v/>
      </c>
      <c r="AS2746">
        <f>AS2744-AS2745</f>
        <v/>
      </c>
    </row>
    <row r="2748">
      <c r="A2748" t="inlineStr">
        <is>
          <t>Amounts not attributable to the corporation</t>
        </is>
      </c>
      <c r="C2748" t="inlineStr">
        <is>
          <t>Million</t>
        </is>
      </c>
      <c r="D2748" t="inlineStr">
        <is>
          <t>QQQQ</t>
        </is>
      </c>
      <c r="AR2748" t="n">
        <v>-35</v>
      </c>
      <c r="AS2748" t="n">
        <v>-35</v>
      </c>
    </row>
    <row r="2749">
      <c r="A2749" t="inlineStr">
        <is>
          <t>Distributions from asset management business</t>
        </is>
      </c>
      <c r="C2749" t="inlineStr">
        <is>
          <t>Million</t>
        </is>
      </c>
      <c r="D2749" t="inlineStr">
        <is>
          <t>QQQQ</t>
        </is>
      </c>
      <c r="AR2749" t="n">
        <v>534</v>
      </c>
      <c r="AS2749" t="n">
        <v>2061</v>
      </c>
    </row>
    <row r="2750">
      <c r="A2750" t="inlineStr">
        <is>
          <t>Distributions from asset management business-c</t>
        </is>
      </c>
      <c r="AR2750">
        <f>SUM(AR2748,AR2744)</f>
        <v/>
      </c>
      <c r="AS2750">
        <f>SUM(AS2748,AS2744)</f>
        <v/>
      </c>
    </row>
    <row r="2751">
      <c r="A2751" t="inlineStr">
        <is>
          <t>Sum check</t>
        </is>
      </c>
      <c r="AR2751">
        <f>AR2749-AR2750</f>
        <v/>
      </c>
      <c r="AS2751">
        <f>AS2749-AS2750</f>
        <v/>
      </c>
    </row>
    <row r="2753">
      <c r="A2753" t="inlineStr">
        <is>
          <t>BAM</t>
        </is>
      </c>
      <c r="C2753" t="inlineStr">
        <is>
          <t>Million</t>
        </is>
      </c>
      <c r="D2753" t="inlineStr">
        <is>
          <t>QQQQ</t>
        </is>
      </c>
      <c r="AT2753" t="n">
        <v>422</v>
      </c>
    </row>
    <row r="2754">
      <c r="A2754" t="inlineStr">
        <is>
          <t>Direct investments</t>
        </is>
      </c>
      <c r="C2754" t="inlineStr">
        <is>
          <t>Million</t>
        </is>
      </c>
      <c r="D2754" t="inlineStr">
        <is>
          <t>QQQQ</t>
        </is>
      </c>
      <c r="AT2754" t="n">
        <v>256</v>
      </c>
    </row>
    <row r="2755">
      <c r="A2755" t="inlineStr">
        <is>
          <t>Assets managemnet</t>
        </is>
      </c>
      <c r="C2755" t="inlineStr">
        <is>
          <t>Million</t>
        </is>
      </c>
      <c r="D2755" t="inlineStr">
        <is>
          <t>QQQQ</t>
        </is>
      </c>
      <c r="AT2755" t="n">
        <v>678</v>
      </c>
    </row>
    <row r="2756">
      <c r="A2756" t="inlineStr">
        <is>
          <t>Assets managemnet-c</t>
        </is>
      </c>
      <c r="AT2756">
        <f>SUM(AT2753:AT2754)</f>
        <v/>
      </c>
    </row>
    <row r="2757">
      <c r="A2757" t="inlineStr">
        <is>
          <t>Sum check</t>
        </is>
      </c>
      <c r="AT2757">
        <f>AT2755-AT2756</f>
        <v/>
      </c>
    </row>
    <row r="2759">
      <c r="A2759" t="inlineStr">
        <is>
          <t>Fee related earnings before performance fees</t>
        </is>
      </c>
      <c r="C2759" t="inlineStr">
        <is>
          <t>Million</t>
        </is>
      </c>
      <c r="D2759" t="inlineStr">
        <is>
          <t>QQQQ</t>
        </is>
      </c>
      <c r="AB2759" t="n">
        <v>306</v>
      </c>
    </row>
    <row r="2760">
      <c r="A2760" t="inlineStr">
        <is>
          <t>Fee-related earnings, excluding Oaktree</t>
        </is>
      </c>
      <c r="C2760" t="inlineStr">
        <is>
          <t>Million</t>
        </is>
      </c>
      <c r="D2760" t="inlineStr">
        <is>
          <t>QQQQ</t>
        </is>
      </c>
      <c r="X2760" t="n">
        <v>227</v>
      </c>
      <c r="Y2760" t="n">
        <v>1129</v>
      </c>
      <c r="Z2760" t="n">
        <v>238</v>
      </c>
      <c r="AA2760" t="n">
        <v>263</v>
      </c>
      <c r="AB2760" t="n">
        <v>306</v>
      </c>
      <c r="AC2760" t="n">
        <v>362</v>
      </c>
      <c r="AD2760" t="n">
        <v>1169</v>
      </c>
      <c r="AE2760" t="n">
        <v>286</v>
      </c>
      <c r="AF2760" t="n">
        <v>279</v>
      </c>
      <c r="AG2760" t="n">
        <v>323</v>
      </c>
      <c r="AH2760" t="n">
        <v>354</v>
      </c>
      <c r="AI2760" t="n">
        <v>1242</v>
      </c>
      <c r="AJ2760" t="n">
        <v>359</v>
      </c>
    </row>
    <row r="2761">
      <c r="A2761" t="inlineStr">
        <is>
          <t>Our share of Oaktree's distributable earnings, excluding carried interest</t>
        </is>
      </c>
      <c r="C2761" t="inlineStr">
        <is>
          <t>Million</t>
        </is>
      </c>
      <c r="D2761" t="inlineStr">
        <is>
          <t>QQQQ</t>
        </is>
      </c>
      <c r="AJ2761" t="n">
        <v>76</v>
      </c>
    </row>
    <row r="2762">
      <c r="A2762" t="inlineStr">
        <is>
          <t>Our share of Oaktree's distributable earnings</t>
        </is>
      </c>
      <c r="C2762" t="inlineStr">
        <is>
          <t>Million</t>
        </is>
      </c>
      <c r="D2762" t="inlineStr">
        <is>
          <t>QQQQ</t>
        </is>
      </c>
      <c r="AC2762" t="n">
        <v>42</v>
      </c>
      <c r="AD2762" t="n">
        <v>42</v>
      </c>
      <c r="AE2762" t="n">
        <v>55</v>
      </c>
      <c r="AF2762" t="n">
        <v>58</v>
      </c>
      <c r="AG2762" t="n">
        <v>41</v>
      </c>
      <c r="AH2762" t="n">
        <v>105</v>
      </c>
      <c r="AI2762" t="n">
        <v>259</v>
      </c>
    </row>
    <row r="2763">
      <c r="A2763" t="inlineStr">
        <is>
          <t xml:space="preserve">Perpetual affiliates </t>
        </is>
      </c>
      <c r="C2763" t="inlineStr">
        <is>
          <t>Million</t>
        </is>
      </c>
      <c r="D2763" t="inlineStr">
        <is>
          <t>QQQQ</t>
        </is>
      </c>
      <c r="AL2763" t="n">
        <v>509</v>
      </c>
      <c r="AM2763" t="n">
        <v>551</v>
      </c>
      <c r="AN2763" t="n">
        <v>1870</v>
      </c>
      <c r="AO2763" t="n">
        <v>533</v>
      </c>
      <c r="AP2763" t="n">
        <v>548</v>
      </c>
      <c r="AQ2763" t="n">
        <v>537</v>
      </c>
      <c r="AR2763" t="n">
        <v>619</v>
      </c>
      <c r="AS2763" t="n">
        <v>2434</v>
      </c>
    </row>
    <row r="2764">
      <c r="A2764" t="inlineStr">
        <is>
          <t>BPY</t>
        </is>
      </c>
      <c r="C2764" t="inlineStr">
        <is>
          <t>Million</t>
        </is>
      </c>
      <c r="D2764" t="inlineStr">
        <is>
          <t>QQQQ</t>
        </is>
      </c>
      <c r="X2764" t="n">
        <v>189</v>
      </c>
      <c r="Y2764" t="n">
        <v>725</v>
      </c>
      <c r="Z2764" t="n">
        <v>181</v>
      </c>
      <c r="AA2764" t="n">
        <v>174</v>
      </c>
    </row>
    <row r="2765">
      <c r="A2765" t="inlineStr">
        <is>
          <t>BEP</t>
        </is>
      </c>
      <c r="C2765" t="inlineStr">
        <is>
          <t>Million</t>
        </is>
      </c>
      <c r="D2765" t="inlineStr">
        <is>
          <t>QQQQ</t>
        </is>
      </c>
      <c r="X2765" t="n">
        <v>92</v>
      </c>
      <c r="Y2765" t="n">
        <v>370</v>
      </c>
      <c r="Z2765" t="n">
        <v>99</v>
      </c>
      <c r="AA2765" t="n">
        <v>97</v>
      </c>
      <c r="AT2765" t="n">
        <v>105</v>
      </c>
    </row>
    <row r="2766">
      <c r="A2766" t="inlineStr">
        <is>
          <t>BIP</t>
        </is>
      </c>
      <c r="C2766" t="inlineStr">
        <is>
          <t>Million</t>
        </is>
      </c>
      <c r="D2766" t="inlineStr">
        <is>
          <t>QQQQ</t>
        </is>
      </c>
      <c r="X2766" t="n">
        <v>57</v>
      </c>
      <c r="Y2766" t="n">
        <v>222</v>
      </c>
      <c r="Z2766" t="n">
        <v>61</v>
      </c>
      <c r="AA2766" t="n">
        <v>60</v>
      </c>
      <c r="AT2766" t="n">
        <v>80</v>
      </c>
    </row>
    <row r="2767">
      <c r="A2767" t="inlineStr">
        <is>
          <t>BPG</t>
        </is>
      </c>
      <c r="C2767" t="inlineStr">
        <is>
          <t>Million</t>
        </is>
      </c>
      <c r="D2767" t="inlineStr">
        <is>
          <t>QQQQ</t>
        </is>
      </c>
      <c r="AT2767" t="n">
        <v>145</v>
      </c>
    </row>
    <row r="2768">
      <c r="A2768" t="inlineStr">
        <is>
          <t>BBU</t>
        </is>
      </c>
      <c r="C2768" t="inlineStr">
        <is>
          <t>Million</t>
        </is>
      </c>
      <c r="D2768" t="inlineStr">
        <is>
          <t>QQQQ</t>
        </is>
      </c>
      <c r="X2768" t="n">
        <v>6</v>
      </c>
      <c r="Y2768" t="n">
        <v>22</v>
      </c>
      <c r="Z2768" t="n">
        <v>5</v>
      </c>
      <c r="AA2768" t="n">
        <v>5</v>
      </c>
      <c r="AT2768" t="n">
        <v>9</v>
      </c>
    </row>
    <row r="2769">
      <c r="A2769" t="inlineStr">
        <is>
          <t>Other</t>
        </is>
      </c>
      <c r="C2769" t="inlineStr">
        <is>
          <t>Million</t>
        </is>
      </c>
      <c r="D2769" t="inlineStr">
        <is>
          <t>QQQQ</t>
        </is>
      </c>
      <c r="AT2769" t="n">
        <v>-35</v>
      </c>
    </row>
    <row r="2770">
      <c r="A2770" t="inlineStr">
        <is>
          <t>Listed affiliates</t>
        </is>
      </c>
      <c r="C2770" t="inlineStr">
        <is>
          <t>Million</t>
        </is>
      </c>
      <c r="D2770" t="inlineStr">
        <is>
          <t>QQQQ</t>
        </is>
      </c>
      <c r="X2770" t="n">
        <v>344</v>
      </c>
      <c r="Y2770" t="n">
        <v>1339</v>
      </c>
      <c r="Z2770" t="n">
        <v>346</v>
      </c>
      <c r="AA2770" t="n">
        <v>336</v>
      </c>
      <c r="AB2770" t="n">
        <v>337</v>
      </c>
      <c r="AC2770" t="n">
        <v>338</v>
      </c>
      <c r="AD2770" t="n">
        <v>1359</v>
      </c>
      <c r="AE2770" t="n">
        <v>349</v>
      </c>
      <c r="AF2770" t="n">
        <v>348</v>
      </c>
      <c r="AG2770" t="n">
        <v>342</v>
      </c>
      <c r="AH2770" t="n">
        <v>351</v>
      </c>
      <c r="AI2770" t="n">
        <v>1390</v>
      </c>
      <c r="AJ2770" t="n">
        <v>365</v>
      </c>
      <c r="AK2770" t="n">
        <v>361</v>
      </c>
    </row>
    <row r="2771">
      <c r="A2771" t="inlineStr">
        <is>
          <t>Listed affiliates-c</t>
        </is>
      </c>
      <c r="X2771">
        <f>SUM(X2764:X2768)</f>
        <v/>
      </c>
      <c r="Y2771">
        <f>SUM(Y2764:Y2768)</f>
        <v/>
      </c>
      <c r="Z2771">
        <f>SUM(Z2764:Z2768)</f>
        <v/>
      </c>
      <c r="AA2771">
        <f>SUM(AA2764:AA2768)</f>
        <v/>
      </c>
    </row>
    <row r="2772">
      <c r="A2772" t="inlineStr">
        <is>
          <t>Sum check</t>
        </is>
      </c>
      <c r="X2772">
        <f>X2770-X2771</f>
        <v/>
      </c>
      <c r="Y2772">
        <f>Y2770-Y2771</f>
        <v/>
      </c>
      <c r="Z2772">
        <f>Z2770-Z2771</f>
        <v/>
      </c>
      <c r="AA2772">
        <f>AA2770-AA2771</f>
        <v/>
      </c>
    </row>
    <row r="2774">
      <c r="A2774" t="inlineStr">
        <is>
          <t>Corporate cash and financial assets</t>
        </is>
      </c>
      <c r="C2774" t="inlineStr">
        <is>
          <t>Million</t>
        </is>
      </c>
      <c r="D2774" t="inlineStr">
        <is>
          <t>QQQQ</t>
        </is>
      </c>
      <c r="X2774" t="n">
        <v>64</v>
      </c>
      <c r="Y2774" t="n">
        <v>156</v>
      </c>
      <c r="Z2774" t="n">
        <v>7</v>
      </c>
      <c r="AA2774" t="n">
        <v>24</v>
      </c>
      <c r="AB2774" t="n">
        <v>55</v>
      </c>
      <c r="AC2774" t="n">
        <v>46</v>
      </c>
      <c r="AD2774" t="n">
        <v>132</v>
      </c>
      <c r="AE2774" t="n">
        <v>193</v>
      </c>
      <c r="AF2774" t="n">
        <v>79</v>
      </c>
      <c r="AG2774" t="n">
        <v>94</v>
      </c>
      <c r="AH2774" t="n">
        <v>220</v>
      </c>
      <c r="AI2774" t="n">
        <v>448</v>
      </c>
      <c r="AJ2774" t="n">
        <v>73</v>
      </c>
      <c r="AK2774" t="n">
        <v>20</v>
      </c>
      <c r="AL2774" t="n">
        <v>-29</v>
      </c>
      <c r="AM2774" t="n">
        <v>-22</v>
      </c>
      <c r="AN2774" t="n">
        <v>42</v>
      </c>
      <c r="AO2774" t="n">
        <v>25</v>
      </c>
      <c r="AP2774" t="n">
        <v>-31</v>
      </c>
      <c r="AQ2774" t="n">
        <v>89</v>
      </c>
      <c r="AR2774" t="n">
        <v>-6</v>
      </c>
      <c r="AS2774" t="n">
        <v>77</v>
      </c>
    </row>
    <row r="2775">
      <c r="A2775" t="inlineStr">
        <is>
          <t>Other principal investments</t>
        </is>
      </c>
      <c r="C2775" t="inlineStr">
        <is>
          <t>Million</t>
        </is>
      </c>
      <c r="D2775" t="inlineStr">
        <is>
          <t>QQQQ</t>
        </is>
      </c>
      <c r="AK2775" t="n">
        <v>96</v>
      </c>
      <c r="AL2775" t="n">
        <v>92</v>
      </c>
      <c r="AM2775" t="n">
        <v>131</v>
      </c>
      <c r="AN2775" t="n">
        <v>286</v>
      </c>
      <c r="AO2775" t="n">
        <v>64</v>
      </c>
      <c r="AP2775" t="n">
        <v>95</v>
      </c>
      <c r="AQ2775" t="n">
        <v>70</v>
      </c>
      <c r="AR2775" t="n">
        <v>11</v>
      </c>
      <c r="AS2775" t="n">
        <v>47</v>
      </c>
    </row>
    <row r="2776">
      <c r="A2776" t="inlineStr">
        <is>
          <t>Other investments</t>
        </is>
      </c>
      <c r="C2776" t="inlineStr">
        <is>
          <t>Million</t>
        </is>
      </c>
      <c r="D2776" t="inlineStr">
        <is>
          <t>QQQQ</t>
        </is>
      </c>
      <c r="X2776" t="n">
        <v>32</v>
      </c>
      <c r="Y2776" t="n">
        <v>203</v>
      </c>
      <c r="Z2776" t="n">
        <v>30</v>
      </c>
    </row>
    <row r="2777">
      <c r="A2777" t="inlineStr">
        <is>
          <t>Norbord/West Fraser</t>
        </is>
      </c>
      <c r="C2777" t="inlineStr">
        <is>
          <t>Million</t>
        </is>
      </c>
      <c r="D2777" t="inlineStr">
        <is>
          <t>QQQQ</t>
        </is>
      </c>
      <c r="AA2777" t="n">
        <v>10</v>
      </c>
      <c r="AB2777" t="n">
        <v>11</v>
      </c>
      <c r="AC2777" t="n">
        <v>5</v>
      </c>
      <c r="AD2777" t="n">
        <v>37</v>
      </c>
      <c r="AE2777" t="n">
        <v>5</v>
      </c>
      <c r="AF2777" t="n">
        <v>1</v>
      </c>
      <c r="AG2777" t="n">
        <v>8</v>
      </c>
      <c r="AH2777" t="n">
        <v>17</v>
      </c>
      <c r="AI2777" t="n">
        <v>31</v>
      </c>
      <c r="AJ2777" t="n">
        <v>1</v>
      </c>
    </row>
    <row r="2778">
      <c r="A2778" t="inlineStr">
        <is>
          <t>Other</t>
        </is>
      </c>
      <c r="C2778" t="inlineStr">
        <is>
          <t>Million</t>
        </is>
      </c>
      <c r="D2778" t="inlineStr">
        <is>
          <t>QQQQ</t>
        </is>
      </c>
      <c r="AA2778" t="n">
        <v>19</v>
      </c>
      <c r="AB2778" t="n">
        <v>17</v>
      </c>
      <c r="AC2778" t="n">
        <v>15</v>
      </c>
      <c r="AD2778" t="n">
        <v>70</v>
      </c>
      <c r="AE2778" t="n">
        <v>15</v>
      </c>
      <c r="AF2778" t="n">
        <v>15</v>
      </c>
      <c r="AG2778" t="n">
        <v>15</v>
      </c>
      <c r="AH2778" t="n">
        <v>15</v>
      </c>
      <c r="AI2778" t="n">
        <v>60</v>
      </c>
      <c r="AJ2778" t="n">
        <v>15</v>
      </c>
    </row>
    <row r="2779">
      <c r="A2779" t="inlineStr">
        <is>
          <t xml:space="preserve">Distributions from investments </t>
        </is>
      </c>
      <c r="C2779" t="inlineStr">
        <is>
          <t>Million</t>
        </is>
      </c>
      <c r="D2779" t="inlineStr">
        <is>
          <t>QQQQ</t>
        </is>
      </c>
      <c r="X2779" t="n">
        <v>440</v>
      </c>
      <c r="Y2779" t="n">
        <v>1698</v>
      </c>
      <c r="Z2779" t="n">
        <v>383</v>
      </c>
      <c r="AA2779" t="n">
        <v>389</v>
      </c>
      <c r="AB2779" t="n">
        <v>420</v>
      </c>
      <c r="AC2779" t="n">
        <v>404</v>
      </c>
      <c r="AD2779" t="n">
        <v>1598</v>
      </c>
      <c r="AE2779" t="n">
        <v>562</v>
      </c>
      <c r="AF2779" t="n">
        <v>443</v>
      </c>
      <c r="AG2779" t="n">
        <v>459</v>
      </c>
      <c r="AH2779" t="n">
        <v>603</v>
      </c>
      <c r="AI2779" t="n">
        <v>1929</v>
      </c>
      <c r="AJ2779" t="n">
        <v>454</v>
      </c>
      <c r="AK2779" t="n">
        <v>477</v>
      </c>
      <c r="AL2779" t="n">
        <v>572</v>
      </c>
      <c r="AM2779" t="n">
        <v>660</v>
      </c>
      <c r="AN2779" t="n">
        <v>2198</v>
      </c>
      <c r="AO2779" t="n">
        <v>622</v>
      </c>
      <c r="AP2779" t="n">
        <v>612</v>
      </c>
      <c r="AQ2779" t="n">
        <v>696</v>
      </c>
      <c r="AR2779" t="n">
        <v>624</v>
      </c>
      <c r="AS2779" t="n">
        <v>2558</v>
      </c>
    </row>
    <row r="2780">
      <c r="A2780" t="inlineStr">
        <is>
          <t>Distributions from investments -c</t>
        </is>
      </c>
      <c r="X2780">
        <f>SUM(X2774:X2778,X2770,X2763)</f>
        <v/>
      </c>
      <c r="Y2780">
        <f>SUM(Y2774:Y2778,Y2770,Y2763)</f>
        <v/>
      </c>
      <c r="Z2780">
        <f>SUM(Z2774:Z2778,Z2770,Z2763)</f>
        <v/>
      </c>
      <c r="AA2780">
        <f>SUM(AA2774:AA2778,AA2770,AA2763)</f>
        <v/>
      </c>
      <c r="AB2780">
        <f>SUM(AB2774:AB2778,AB2770,AB2763)</f>
        <v/>
      </c>
      <c r="AC2780">
        <f>SUM(AC2774:AC2778,AC2770,AC2763)</f>
        <v/>
      </c>
      <c r="AD2780">
        <f>SUM(AD2774:AD2778,AD2770,AD2763)</f>
        <v/>
      </c>
      <c r="AE2780">
        <f>SUM(AE2774:AE2778,AE2770,AE2763)</f>
        <v/>
      </c>
      <c r="AF2780">
        <f>SUM(AF2774:AF2778,AF2770,AF2763)</f>
        <v/>
      </c>
      <c r="AG2780">
        <f>SUM(AG2774:AG2778,AG2770,AG2763)</f>
        <v/>
      </c>
      <c r="AH2780">
        <f>SUM(AH2774:AH2778,AH2770,AH2763)</f>
        <v/>
      </c>
      <c r="AI2780">
        <f>SUM(AI2774:AI2778,AI2770,AI2763)</f>
        <v/>
      </c>
      <c r="AJ2780">
        <f>SUM(AJ2774:AJ2778,AJ2770,AJ2763)</f>
        <v/>
      </c>
      <c r="AK2780">
        <f>SUM(AK2774:AK2778,AK2770,AK2763)</f>
        <v/>
      </c>
      <c r="AL2780">
        <f>SUM(AL2774:AL2778,AL2770,AL2763)</f>
        <v/>
      </c>
      <c r="AM2780">
        <f>SUM(AM2774:AM2778,AM2770,AM2763)</f>
        <v/>
      </c>
      <c r="AN2780">
        <f>SUM(AN2774:AN2778,AN2770,AN2763)</f>
        <v/>
      </c>
      <c r="AO2780">
        <f>SUM(AO2774:AO2778,AO2770,AO2763)</f>
        <v/>
      </c>
      <c r="AP2780">
        <f>SUM(AP2774:AP2778,AP2770,AP2763)</f>
        <v/>
      </c>
      <c r="AQ2780">
        <f>SUM(AQ2774:AQ2778,AQ2770,AQ2763)</f>
        <v/>
      </c>
      <c r="AR2780">
        <f>SUM(AR2774:AR2778,AR2770,AR2763)</f>
        <v/>
      </c>
      <c r="AS2780">
        <f>SUM(AS2774:AS2778,AS2770,AS2763)</f>
        <v/>
      </c>
    </row>
    <row r="2781">
      <c r="A2781" t="inlineStr">
        <is>
          <t>Sum check</t>
        </is>
      </c>
      <c r="X2781">
        <f>X2779-X2780</f>
        <v/>
      </c>
      <c r="Y2781">
        <f>Y2779-Y2780</f>
        <v/>
      </c>
      <c r="Z2781">
        <f>Z2779-Z2780</f>
        <v/>
      </c>
      <c r="AA2781">
        <f>AA2779-AA2780</f>
        <v/>
      </c>
      <c r="AB2781">
        <f>AB2779-AB2780</f>
        <v/>
      </c>
      <c r="AC2781">
        <f>AC2779-AC2780</f>
        <v/>
      </c>
      <c r="AD2781">
        <f>AD2779-AD2780</f>
        <v/>
      </c>
      <c r="AE2781">
        <f>AE2779-AE2780</f>
        <v/>
      </c>
      <c r="AF2781">
        <f>AF2779-AF2780</f>
        <v/>
      </c>
      <c r="AG2781">
        <f>AG2779-AG2780</f>
        <v/>
      </c>
      <c r="AH2781">
        <f>AH2779-AH2780</f>
        <v/>
      </c>
      <c r="AI2781">
        <f>AI2779-AI2780</f>
        <v/>
      </c>
      <c r="AJ2781">
        <f>AJ2779-AJ2780</f>
        <v/>
      </c>
      <c r="AK2781">
        <f>AK2779-AK2780</f>
        <v/>
      </c>
      <c r="AL2781">
        <f>AL2779-AL2780</f>
        <v/>
      </c>
      <c r="AM2781">
        <f>AM2779-AM2780</f>
        <v/>
      </c>
      <c r="AN2781">
        <f>AN2779-AN2780</f>
        <v/>
      </c>
      <c r="AO2781">
        <f>AO2779-AO2780</f>
        <v/>
      </c>
      <c r="AP2781">
        <f>AP2779-AP2780</f>
        <v/>
      </c>
      <c r="AQ2781">
        <f>AQ2779-AQ2780</f>
        <v/>
      </c>
      <c r="AR2781">
        <f>AR2779-AR2780</f>
        <v/>
      </c>
      <c r="AS2781">
        <f>AS2779-AS2780</f>
        <v/>
      </c>
    </row>
    <row r="2783">
      <c r="A2783" t="inlineStr">
        <is>
          <t xml:space="preserve">Insurance solutions operating earnings </t>
        </is>
      </c>
      <c r="C2783" t="inlineStr">
        <is>
          <t>Million</t>
        </is>
      </c>
      <c r="D2783" t="inlineStr">
        <is>
          <t>QQQQ</t>
        </is>
      </c>
      <c r="AP2783" t="n">
        <v>46</v>
      </c>
      <c r="AQ2783" t="n">
        <v>159</v>
      </c>
      <c r="AR2783" t="n">
        <v>170</v>
      </c>
      <c r="AS2783" t="n">
        <v>388</v>
      </c>
      <c r="AT2783" t="n">
        <v>145</v>
      </c>
    </row>
    <row r="2784">
      <c r="A2784" t="inlineStr">
        <is>
          <t xml:space="preserve">Corporate activities </t>
        </is>
      </c>
      <c r="C2784" t="inlineStr">
        <is>
          <t>Million</t>
        </is>
      </c>
      <c r="D2784" t="inlineStr">
        <is>
          <t>QQQQ</t>
        </is>
      </c>
      <c r="X2784" t="n">
        <v>-139</v>
      </c>
      <c r="Y2784" t="n">
        <v>-486</v>
      </c>
      <c r="Z2784" t="n">
        <v>-124</v>
      </c>
      <c r="AA2784" t="n">
        <v>-122</v>
      </c>
      <c r="AB2784" t="n">
        <v>-96</v>
      </c>
      <c r="AC2784" t="n">
        <v>-141</v>
      </c>
      <c r="AD2784" t="n">
        <v>-483</v>
      </c>
      <c r="AE2784" t="n">
        <v>-126</v>
      </c>
      <c r="AF2784" t="n">
        <v>-134</v>
      </c>
      <c r="AG2784" t="n">
        <v>-135</v>
      </c>
      <c r="AH2784" t="n">
        <v>-144</v>
      </c>
      <c r="AI2784" t="n">
        <v>-539</v>
      </c>
      <c r="AJ2784" t="n">
        <v>-152</v>
      </c>
      <c r="AK2784" t="n">
        <v>-144</v>
      </c>
      <c r="AL2784" t="n">
        <v>-144</v>
      </c>
      <c r="AM2784" t="n">
        <v>-152</v>
      </c>
      <c r="AN2784" t="n">
        <v>-592</v>
      </c>
      <c r="AO2784" t="n">
        <v>-173</v>
      </c>
      <c r="AP2784" t="n">
        <v>-174</v>
      </c>
      <c r="AQ2784" t="n">
        <v>-173</v>
      </c>
      <c r="AR2784" t="n">
        <v>-163</v>
      </c>
      <c r="AS2784" t="n">
        <v>-595</v>
      </c>
    </row>
    <row r="2785">
      <c r="A2785" t="inlineStr">
        <is>
          <t>Other wholly owned investments</t>
        </is>
      </c>
      <c r="C2785" t="inlineStr">
        <is>
          <t>Million</t>
        </is>
      </c>
      <c r="D2785" t="inlineStr">
        <is>
          <t>QQQQ</t>
        </is>
      </c>
      <c r="X2785" t="n">
        <v>54</v>
      </c>
      <c r="Y2785" t="n">
        <v>41</v>
      </c>
      <c r="Z2785" t="n">
        <v>-39</v>
      </c>
      <c r="AA2785" t="n">
        <v>-30</v>
      </c>
      <c r="AB2785" t="n">
        <v>1</v>
      </c>
      <c r="AC2785" t="n">
        <v>32</v>
      </c>
      <c r="AD2785" t="n">
        <v>-36</v>
      </c>
      <c r="AE2785" t="n">
        <v>-46</v>
      </c>
      <c r="AF2785" t="n">
        <v>-35</v>
      </c>
      <c r="AG2785" t="n">
        <v>46</v>
      </c>
      <c r="AH2785" t="n">
        <v>51</v>
      </c>
      <c r="AI2785" t="n">
        <v>16</v>
      </c>
      <c r="AJ2785" t="n">
        <v>12</v>
      </c>
    </row>
    <row r="2786">
      <c r="A2786" t="inlineStr">
        <is>
          <t>Total</t>
        </is>
      </c>
      <c r="C2786" t="inlineStr">
        <is>
          <t>Million</t>
        </is>
      </c>
      <c r="D2786" t="inlineStr">
        <is>
          <t>QQQQ</t>
        </is>
      </c>
      <c r="X2786" t="n">
        <v>-85</v>
      </c>
      <c r="Y2786" t="n">
        <v>-445</v>
      </c>
      <c r="Z2786" t="n">
        <v>-163</v>
      </c>
      <c r="AA2786" t="n">
        <v>-152</v>
      </c>
      <c r="AB2786" t="n">
        <v>-95</v>
      </c>
      <c r="AC2786" t="n">
        <v>-109</v>
      </c>
      <c r="AD2786" t="n">
        <v>-519</v>
      </c>
      <c r="AE2786" t="n">
        <v>-172</v>
      </c>
      <c r="AF2786" t="n">
        <v>-169</v>
      </c>
      <c r="AG2786" t="n">
        <v>-89</v>
      </c>
      <c r="AH2786" t="n">
        <v>-93</v>
      </c>
      <c r="AI2786" t="n">
        <v>-523</v>
      </c>
      <c r="AJ2786" t="n">
        <v>-140</v>
      </c>
    </row>
    <row r="2787">
      <c r="A2787" t="inlineStr">
        <is>
          <t>Total-c</t>
        </is>
      </c>
      <c r="X2787">
        <f>SUM(X2784:X2785)</f>
        <v/>
      </c>
      <c r="Y2787">
        <f>SUM(Y2784:Y2785)</f>
        <v/>
      </c>
      <c r="Z2787">
        <f>SUM(Z2784:Z2785)</f>
        <v/>
      </c>
      <c r="AA2787">
        <f>SUM(AA2784:AA2785)</f>
        <v/>
      </c>
      <c r="AB2787">
        <f>SUM(AB2784:AB2785)</f>
        <v/>
      </c>
      <c r="AC2787">
        <f>SUM(AC2784:AC2785)</f>
        <v/>
      </c>
      <c r="AD2787">
        <f>SUM(AD2784:AD2785)</f>
        <v/>
      </c>
      <c r="AE2787">
        <f>SUM(AE2784:AE2785)</f>
        <v/>
      </c>
      <c r="AF2787">
        <f>SUM(AF2784:AF2785)</f>
        <v/>
      </c>
      <c r="AG2787">
        <f>SUM(AG2784:AG2785)</f>
        <v/>
      </c>
      <c r="AH2787">
        <f>SUM(AH2784:AH2785)</f>
        <v/>
      </c>
      <c r="AI2787">
        <f>SUM(AI2784:AI2785)</f>
        <v/>
      </c>
      <c r="AJ2787">
        <f>SUM(AJ2784:AJ2785)</f>
        <v/>
      </c>
    </row>
    <row r="2788">
      <c r="A2788" t="inlineStr">
        <is>
          <t>Sum check</t>
        </is>
      </c>
      <c r="X2788">
        <f>X2786-X2787</f>
        <v/>
      </c>
      <c r="Y2788">
        <f>Y2786-Y2787</f>
        <v/>
      </c>
      <c r="Z2788">
        <f>Z2786-Z2787</f>
        <v/>
      </c>
      <c r="AA2788">
        <f>AA2786-AA2787</f>
        <v/>
      </c>
      <c r="AB2788">
        <f>AB2786-AB2787</f>
        <v/>
      </c>
      <c r="AC2788">
        <f>AC2786-AC2787</f>
        <v/>
      </c>
      <c r="AD2788">
        <f>AD2786-AD2787</f>
        <v/>
      </c>
      <c r="AE2788">
        <f>AE2786-AE2787</f>
        <v/>
      </c>
      <c r="AF2788">
        <f>AF2786-AF2787</f>
        <v/>
      </c>
      <c r="AG2788">
        <f>AG2786-AG2787</f>
        <v/>
      </c>
      <c r="AH2788">
        <f>AH2786-AH2787</f>
        <v/>
      </c>
      <c r="AI2788">
        <f>AI2786-AI2787</f>
        <v/>
      </c>
      <c r="AJ2788">
        <f>AJ2786-AJ2787</f>
        <v/>
      </c>
    </row>
    <row r="2790">
      <c r="A2790" t="inlineStr">
        <is>
          <t xml:space="preserve">Preferred share dividends </t>
        </is>
      </c>
      <c r="C2790" t="inlineStr">
        <is>
          <t>Million</t>
        </is>
      </c>
      <c r="D2790" t="inlineStr">
        <is>
          <t>QQQQ</t>
        </is>
      </c>
      <c r="X2790" t="n">
        <v>-37</v>
      </c>
      <c r="Y2790" t="n">
        <v>-151</v>
      </c>
      <c r="Z2790" t="n">
        <v>-37</v>
      </c>
      <c r="AA2790" t="n">
        <v>-38</v>
      </c>
      <c r="AB2790" t="n">
        <v>-38</v>
      </c>
      <c r="AC2790" t="n">
        <v>-39</v>
      </c>
      <c r="AD2790" t="n">
        <v>-152</v>
      </c>
      <c r="AE2790" t="n">
        <v>-35</v>
      </c>
      <c r="AF2790" t="n">
        <v>-36</v>
      </c>
      <c r="AG2790" t="n">
        <v>-34</v>
      </c>
      <c r="AH2790" t="n">
        <v>-37</v>
      </c>
      <c r="AI2790" t="n">
        <v>-142</v>
      </c>
      <c r="AJ2790" t="n">
        <v>-39</v>
      </c>
      <c r="AK2790" t="n">
        <v>-41</v>
      </c>
      <c r="AL2790" t="n">
        <v>-39</v>
      </c>
      <c r="AM2790" t="n">
        <v>-38</v>
      </c>
      <c r="AN2790" t="n">
        <v>-157</v>
      </c>
      <c r="AO2790" t="n">
        <v>-40</v>
      </c>
      <c r="AP2790" t="n">
        <v>-39</v>
      </c>
      <c r="AQ2790" t="n">
        <v>-40</v>
      </c>
      <c r="AR2790" t="n">
        <v>-41</v>
      </c>
      <c r="AS2790" t="n">
        <v>-160</v>
      </c>
    </row>
    <row r="2791">
      <c r="A2791" t="inlineStr">
        <is>
          <t>Total</t>
        </is>
      </c>
      <c r="C2791" t="inlineStr">
        <is>
          <t>Million</t>
        </is>
      </c>
      <c r="D2791" t="inlineStr">
        <is>
          <t>QQQQ</t>
        </is>
      </c>
      <c r="AK2791" t="n">
        <v>-185</v>
      </c>
      <c r="AL2791" t="n">
        <v>-183</v>
      </c>
      <c r="AM2791" t="n">
        <v>-190</v>
      </c>
      <c r="AN2791" t="n">
        <v>-749</v>
      </c>
      <c r="AO2791" t="n">
        <v>-213</v>
      </c>
      <c r="AP2791" t="n">
        <v>-213</v>
      </c>
      <c r="AQ2791" t="n">
        <v>-213</v>
      </c>
      <c r="AR2791" t="n">
        <v>-204</v>
      </c>
      <c r="AS2791" t="n">
        <v>-755</v>
      </c>
    </row>
    <row r="2792">
      <c r="A2792" t="inlineStr">
        <is>
          <t>Total-c</t>
        </is>
      </c>
      <c r="AK2792">
        <f>SUM(AK2784,AK2790)</f>
        <v/>
      </c>
      <c r="AL2792">
        <f>SUM(AL2784,AL2790)</f>
        <v/>
      </c>
      <c r="AM2792">
        <f>SUM(AM2784,AM2790)</f>
        <v/>
      </c>
      <c r="AN2792">
        <f>SUM(AN2784,AN2790)</f>
        <v/>
      </c>
      <c r="AO2792">
        <f>SUM(AO2784,AO2790)</f>
        <v/>
      </c>
      <c r="AP2792">
        <f>SUM(AP2784,AP2790)</f>
        <v/>
      </c>
      <c r="AQ2792">
        <f>SUM(AQ2784,AQ2790)</f>
        <v/>
      </c>
      <c r="AR2792">
        <f>SUM(AR2784,AR2790)</f>
        <v/>
      </c>
      <c r="AS2792">
        <f>SUM(AS2784,AS2790)</f>
        <v/>
      </c>
    </row>
    <row r="2793">
      <c r="A2793" t="inlineStr">
        <is>
          <t>Sum check</t>
        </is>
      </c>
      <c r="AK2793">
        <f>AK2791-AK2792</f>
        <v/>
      </c>
      <c r="AL2793">
        <f>AL2791-AL2792</f>
        <v/>
      </c>
      <c r="AM2793">
        <f>AM2791-AM2792</f>
        <v/>
      </c>
      <c r="AN2793">
        <f>AN2791-AN2792</f>
        <v/>
      </c>
      <c r="AO2793">
        <f>AO2791-AO2792</f>
        <v/>
      </c>
      <c r="AP2793">
        <f>AP2791-AP2792</f>
        <v/>
      </c>
      <c r="AQ2793">
        <f>AQ2791-AQ2792</f>
        <v/>
      </c>
      <c r="AR2793">
        <f>AR2791-AR2792</f>
        <v/>
      </c>
      <c r="AS2793">
        <f>AS2791-AS2792</f>
        <v/>
      </c>
    </row>
    <row r="2795">
      <c r="A2795" t="inlineStr">
        <is>
          <t xml:space="preserve">Operating businesses </t>
        </is>
      </c>
      <c r="C2795" t="inlineStr">
        <is>
          <t>Million</t>
        </is>
      </c>
      <c r="D2795" t="inlineStr">
        <is>
          <t>QQQQ</t>
        </is>
      </c>
      <c r="AT2795" t="n">
        <v>304</v>
      </c>
    </row>
    <row r="2796">
      <c r="A2796" t="inlineStr">
        <is>
          <t xml:space="preserve">Operating businesses-c </t>
        </is>
      </c>
      <c r="AT2796">
        <f>SUM(AT2765:AT2769)</f>
        <v/>
      </c>
    </row>
    <row r="2797">
      <c r="A2797" t="inlineStr">
        <is>
          <t>Sum check</t>
        </is>
      </c>
      <c r="AT2797">
        <f>AT2795-AT2796</f>
        <v/>
      </c>
    </row>
    <row r="2799">
      <c r="A2799" t="inlineStr">
        <is>
          <t>Corporate costs and other</t>
        </is>
      </c>
      <c r="C2799" t="inlineStr">
        <is>
          <t>Million</t>
        </is>
      </c>
      <c r="D2799" t="inlineStr">
        <is>
          <t>QQQQ</t>
        </is>
      </c>
      <c r="AT2799" t="n">
        <v>-182</v>
      </c>
    </row>
    <row r="2800">
      <c r="A2800" t="inlineStr">
        <is>
          <t xml:space="preserve">Add back: equity-based compensation costs </t>
        </is>
      </c>
      <c r="C2800" t="inlineStr">
        <is>
          <t>Million</t>
        </is>
      </c>
      <c r="D2800" t="inlineStr">
        <is>
          <t>QQQQ</t>
        </is>
      </c>
      <c r="AC2800" t="n">
        <v>24</v>
      </c>
      <c r="AD2800" t="n">
        <v>87</v>
      </c>
      <c r="AE2800" t="n">
        <v>25</v>
      </c>
      <c r="AF2800" t="n">
        <v>21</v>
      </c>
      <c r="AG2800" t="n">
        <v>23</v>
      </c>
      <c r="AH2800" t="n">
        <v>25</v>
      </c>
      <c r="AI2800" t="n">
        <v>94</v>
      </c>
      <c r="AJ2800" t="n">
        <v>29</v>
      </c>
      <c r="AK2800" t="n">
        <v>27</v>
      </c>
      <c r="AL2800" t="n">
        <v>33</v>
      </c>
      <c r="AM2800" t="n">
        <v>30</v>
      </c>
      <c r="AN2800" t="n">
        <v>119</v>
      </c>
      <c r="AO2800" t="n">
        <v>37</v>
      </c>
      <c r="AP2800" t="n">
        <v>39</v>
      </c>
      <c r="AQ2800" t="n">
        <v>43</v>
      </c>
      <c r="AR2800" t="n">
        <v>18</v>
      </c>
      <c r="AS2800" t="n">
        <v>62</v>
      </c>
    </row>
    <row r="2801">
      <c r="A2801" t="inlineStr">
        <is>
          <t xml:space="preserve">Distributable earnings before realizations </t>
        </is>
      </c>
      <c r="C2801" t="inlineStr">
        <is>
          <t>Million</t>
        </is>
      </c>
      <c r="D2801" t="inlineStr">
        <is>
          <t>QQQQ</t>
        </is>
      </c>
      <c r="J2801" t="n">
        <v>1242</v>
      </c>
      <c r="O2801" t="n">
        <v>1633</v>
      </c>
      <c r="T2801" t="n">
        <v>1825</v>
      </c>
      <c r="X2801" t="n">
        <v>545</v>
      </c>
      <c r="Y2801" t="n">
        <v>2231</v>
      </c>
      <c r="Z2801" t="n">
        <v>421</v>
      </c>
      <c r="AA2801" t="n">
        <v>462</v>
      </c>
      <c r="AB2801" t="n">
        <v>593</v>
      </c>
      <c r="AC2801" t="n">
        <v>684</v>
      </c>
      <c r="AD2801" t="n">
        <v>2225</v>
      </c>
      <c r="AE2801" t="n">
        <v>721</v>
      </c>
      <c r="AF2801" t="n">
        <v>596</v>
      </c>
      <c r="AG2801" t="n">
        <v>723</v>
      </c>
      <c r="AH2801" t="n">
        <v>957</v>
      </c>
      <c r="AI2801" t="n">
        <v>2859</v>
      </c>
      <c r="AJ2801" t="n">
        <v>739</v>
      </c>
      <c r="AK2801" t="n">
        <v>802</v>
      </c>
      <c r="AL2801" t="n">
        <v>873</v>
      </c>
      <c r="AM2801" t="n">
        <v>1052</v>
      </c>
      <c r="AN2801" t="n">
        <v>3467</v>
      </c>
      <c r="AO2801" t="n">
        <v>947</v>
      </c>
      <c r="AP2801" t="n">
        <v>1009</v>
      </c>
      <c r="AQ2801" t="n">
        <v>1216</v>
      </c>
      <c r="AR2801" t="n">
        <v>1142</v>
      </c>
      <c r="AS2801" t="n">
        <v>4314</v>
      </c>
      <c r="AT2801" t="n">
        <v>945</v>
      </c>
    </row>
    <row r="2802">
      <c r="A2802" t="inlineStr">
        <is>
          <t>Distributable earnings before realizations -c</t>
        </is>
      </c>
      <c r="X2802">
        <f>SUM(X2800,X2783,X2779,X2737,X2760,X2761,X2784,X2785,X2790)</f>
        <v/>
      </c>
      <c r="Y2802">
        <f>SUM(Y2800,Y2783,Y2779,Y2737,Y2760,Y2761,Y2784,Y2785,Y2790)</f>
        <v/>
      </c>
      <c r="Z2802">
        <f>SUM(Z2800,Z2783,Z2779,Z2737,Z2760,Z2761,Z2784,Z2785,Z2790)</f>
        <v/>
      </c>
      <c r="AA2802">
        <f>SUM(AA2800,AA2783,AA2779,AA2737,AA2760,AA2761,AA2784,AA2785,AA2790)</f>
        <v/>
      </c>
      <c r="AB2802">
        <f>SUM(AB2800,AB2783,AB2779,AB2737,AB2760,AB2761,AB2784,AB2785,AB2790)</f>
        <v/>
      </c>
      <c r="AC2802">
        <f>SUM(AC2800,AC2783,AC2779,AC2737,AC2760,AC2762,AC2784,AC2785,AC2790)</f>
        <v/>
      </c>
      <c r="AD2802">
        <f>SUM(AD2800,AD2783,AD2779,AD2737,AD2760,AD2762,AD2784,AD2785,AD2790)</f>
        <v/>
      </c>
      <c r="AE2802">
        <f>SUM(AE2800,AE2783,AE2779,AE2737,AE2760,AE2762,AE2784,AE2785,AE2790)</f>
        <v/>
      </c>
      <c r="AF2802">
        <f>SUM(AF2800,AF2783,AF2779,AF2737,AF2760,AF2762,AF2784,AF2785,AF2790)</f>
        <v/>
      </c>
      <c r="AG2802">
        <f>SUM(AG2800,AG2783,AG2779,AG2737,AG2760,AG2762,AG2784,AG2785,AG2790)</f>
        <v/>
      </c>
      <c r="AH2802">
        <f>SUM(AH2800,AH2783,AH2779,AH2737,AH2760,AH2762,AH2784,AH2785,AH2790)</f>
        <v/>
      </c>
      <c r="AI2802">
        <f>SUM(AI2800,AI2783,AI2779,AI2737,AI2760,AI2762,AI2784,AI2785,AI2790)</f>
        <v/>
      </c>
      <c r="AJ2802">
        <f>SUM(AJ2800,AJ2783,AJ2779,AJ2737,AJ2760,AJ2761,AJ2784,AJ2785,AJ2790)</f>
        <v/>
      </c>
      <c r="AK2802">
        <f>SUM(AK2800,AK2783,AK2779,AK2737,AK2760,AK2761,AK2784,AK2785,AK2790)</f>
        <v/>
      </c>
      <c r="AL2802">
        <f>SUM(AL2800,AL2783,AL2779,AL2737,AL2760,AL2761,AL2784,AL2785,AL2790)</f>
        <v/>
      </c>
      <c r="AM2802">
        <f>SUM(AM2800,AM2783,AM2779,AM2737,AM2760,AM2761,AM2784,AM2785,AM2790)</f>
        <v/>
      </c>
      <c r="AN2802">
        <f>SUM(AN2800,AN2783,AN2779,AN2737,AN2760,AN2761,AN2784,AN2785,AN2790)</f>
        <v/>
      </c>
      <c r="AO2802">
        <f>SUM(AO2800,AO2783,AO2779,AO2737,AO2760,AO2761,AO2784,AO2785,AO2790)</f>
        <v/>
      </c>
      <c r="AP2802">
        <f>SUM(AP2800,AP2783,AP2779,AP2737,AP2760,AP2761,AP2784,AP2785,AP2790)</f>
        <v/>
      </c>
      <c r="AQ2802">
        <f>SUM(AQ2800,AQ2783,AQ2779,AQ2737,AQ2760,AQ2761,AQ2784,AQ2785,AQ2790)</f>
        <v/>
      </c>
      <c r="AR2802">
        <f>SUM(AR2800,AR2783,AR2779,AR2749,AR2760,AR2761,AR2784,AR2785,AR2790)</f>
        <v/>
      </c>
      <c r="AS2802">
        <f>SUM(AS2800,AS2783,AS2779,AS2749,AS2760,AS2761,AS2784,AS2785,AS2790)</f>
        <v/>
      </c>
      <c r="AT2802">
        <f>SUM(AT2755,AT2783,AT2795,AT2799)</f>
        <v/>
      </c>
    </row>
    <row r="2803">
      <c r="A2803" t="inlineStr">
        <is>
          <t>Sum check</t>
        </is>
      </c>
      <c r="X2803">
        <f>X2801-X2802</f>
        <v/>
      </c>
      <c r="Y2803">
        <f>Y2801-Y2802</f>
        <v/>
      </c>
      <c r="Z2803">
        <f>Z2801-Z2802</f>
        <v/>
      </c>
      <c r="AA2803">
        <f>AA2801-AA2802</f>
        <v/>
      </c>
      <c r="AB2803">
        <f>AB2801-AB2802</f>
        <v/>
      </c>
      <c r="AC2803">
        <f>AC2801-AC2802</f>
        <v/>
      </c>
      <c r="AD2803">
        <f>AD2801-AD2802</f>
        <v/>
      </c>
      <c r="AE2803">
        <f>AE2801-AE2802</f>
        <v/>
      </c>
      <c r="AF2803">
        <f>AF2801-AF2802</f>
        <v/>
      </c>
      <c r="AG2803">
        <f>AG2801-AG2802</f>
        <v/>
      </c>
      <c r="AH2803">
        <f>AH2801-AH2802</f>
        <v/>
      </c>
      <c r="AI2803">
        <f>AI2801-AI2802</f>
        <v/>
      </c>
      <c r="AJ2803">
        <f>AJ2801-AJ2802</f>
        <v/>
      </c>
      <c r="AK2803">
        <f>AK2801-AK2802</f>
        <v/>
      </c>
      <c r="AL2803">
        <f>AL2801-AL2802</f>
        <v/>
      </c>
      <c r="AM2803">
        <f>AM2801-AM2802</f>
        <v/>
      </c>
      <c r="AN2803">
        <f>AN2801-AN2802</f>
        <v/>
      </c>
      <c r="AO2803">
        <f>AO2801-AO2802</f>
        <v/>
      </c>
      <c r="AP2803">
        <f>AP2801-AP2802</f>
        <v/>
      </c>
      <c r="AQ2803">
        <f>AQ2801-AQ2802</f>
        <v/>
      </c>
      <c r="AR2803">
        <f>AR2801-AR2802</f>
        <v/>
      </c>
      <c r="AS2803">
        <f>AS2801-AS2802</f>
        <v/>
      </c>
      <c r="AT2803">
        <f>AT2801-AT2802</f>
        <v/>
      </c>
    </row>
    <row r="2805">
      <c r="A2805" t="inlineStr">
        <is>
          <t xml:space="preserve">Realized carried interest, net </t>
        </is>
      </c>
      <c r="C2805" t="inlineStr">
        <is>
          <t>Million</t>
        </is>
      </c>
      <c r="D2805" t="inlineStr">
        <is>
          <t>QQQQ</t>
        </is>
      </c>
      <c r="X2805" t="n">
        <v>166</v>
      </c>
      <c r="Y2805" t="n">
        <v>188</v>
      </c>
      <c r="Z2805" t="n">
        <v>85</v>
      </c>
      <c r="AA2805" t="n">
        <v>137</v>
      </c>
      <c r="AB2805" t="n">
        <v>39</v>
      </c>
      <c r="AJ2805" t="n">
        <v>223</v>
      </c>
      <c r="AK2805" t="n">
        <v>205</v>
      </c>
      <c r="AL2805" t="n">
        <v>146</v>
      </c>
      <c r="AM2805" t="n">
        <v>141</v>
      </c>
      <c r="AN2805" t="n">
        <v>715</v>
      </c>
      <c r="AO2805" t="n">
        <v>128</v>
      </c>
      <c r="AP2805" t="n">
        <v>48</v>
      </c>
      <c r="AQ2805" t="n">
        <v>99</v>
      </c>
      <c r="AR2805" t="n">
        <v>280</v>
      </c>
      <c r="AS2805" t="n">
        <v>555</v>
      </c>
      <c r="AT2805" t="n">
        <v>206</v>
      </c>
    </row>
    <row r="2806">
      <c r="A2806" t="inlineStr">
        <is>
          <t>Realized carried interest, net, excluding Oaktree</t>
        </is>
      </c>
      <c r="C2806" t="inlineStr">
        <is>
          <t>Million</t>
        </is>
      </c>
      <c r="D2806" t="inlineStr">
        <is>
          <t>QQQQ</t>
        </is>
      </c>
      <c r="AC2806" t="n">
        <v>125</v>
      </c>
      <c r="AD2806" t="n">
        <v>386</v>
      </c>
      <c r="AE2806" t="n">
        <v>30</v>
      </c>
      <c r="AF2806" t="n">
        <v>9</v>
      </c>
      <c r="AG2806" t="n">
        <v>24</v>
      </c>
      <c r="AH2806" t="n">
        <v>181</v>
      </c>
      <c r="AI2806" t="n">
        <v>244</v>
      </c>
    </row>
    <row r="2807">
      <c r="A2807" t="inlineStr">
        <is>
          <t xml:space="preserve">Disposition gains from principal investments </t>
        </is>
      </c>
      <c r="C2807" t="inlineStr">
        <is>
          <t>Million</t>
        </is>
      </c>
      <c r="D2807" t="inlineStr">
        <is>
          <t>QQQQ</t>
        </is>
      </c>
      <c r="AJ2807" t="n">
        <v>1544</v>
      </c>
      <c r="AK2807" t="n">
        <v>225</v>
      </c>
      <c r="AL2807" t="n">
        <v>223</v>
      </c>
      <c r="AM2807" t="n">
        <v>108</v>
      </c>
      <c r="AN2807" t="n">
        <v>2100</v>
      </c>
      <c r="AO2807" t="n">
        <v>107</v>
      </c>
      <c r="AP2807" t="n">
        <v>129</v>
      </c>
      <c r="AQ2807" t="n">
        <v>48</v>
      </c>
      <c r="AR2807" t="n">
        <v>76</v>
      </c>
      <c r="AS2807" t="n">
        <v>360</v>
      </c>
      <c r="AT2807" t="n">
        <v>6</v>
      </c>
    </row>
    <row r="2808">
      <c r="A2808" t="inlineStr">
        <is>
          <t xml:space="preserve">Distributable earnings </t>
        </is>
      </c>
      <c r="C2808" t="inlineStr">
        <is>
          <t>Million</t>
        </is>
      </c>
      <c r="D2808" t="inlineStr">
        <is>
          <t>QQQQ</t>
        </is>
      </c>
      <c r="J2808" t="n">
        <v>1274</v>
      </c>
      <c r="O2808" t="n">
        <v>1782</v>
      </c>
      <c r="T2808" t="n">
        <v>1899</v>
      </c>
      <c r="X2808" t="n">
        <v>711</v>
      </c>
      <c r="Y2808" t="n">
        <v>2419</v>
      </c>
      <c r="Z2808" t="n">
        <v>506</v>
      </c>
      <c r="AA2808" t="n">
        <v>599</v>
      </c>
      <c r="AB2808" t="n">
        <v>632</v>
      </c>
      <c r="AC2808" t="n">
        <v>809</v>
      </c>
      <c r="AD2808" t="n">
        <v>2611</v>
      </c>
      <c r="AE2808" t="n">
        <v>751</v>
      </c>
      <c r="AF2808" t="n">
        <v>605</v>
      </c>
      <c r="AG2808" t="n">
        <v>747</v>
      </c>
      <c r="AH2808" t="n">
        <v>1138</v>
      </c>
      <c r="AI2808" t="n">
        <v>3103</v>
      </c>
      <c r="AJ2808" t="n">
        <v>2506</v>
      </c>
      <c r="AK2808" t="n">
        <v>1232</v>
      </c>
      <c r="AL2808" t="n">
        <v>1242</v>
      </c>
      <c r="AM2808" t="n">
        <v>1301</v>
      </c>
      <c r="AN2808" t="n">
        <v>6282</v>
      </c>
      <c r="AO2808" t="n">
        <v>1182</v>
      </c>
      <c r="AP2808" t="n">
        <v>1186</v>
      </c>
      <c r="AQ2808" t="n">
        <v>1363</v>
      </c>
      <c r="AR2808" t="n">
        <v>1498</v>
      </c>
      <c r="AS2808" t="n">
        <v>5229</v>
      </c>
      <c r="AT2808" t="n">
        <v>1157</v>
      </c>
    </row>
    <row r="2809">
      <c r="A2809" t="inlineStr">
        <is>
          <t>Distributable earnings -c</t>
        </is>
      </c>
      <c r="X2809">
        <f>SUM(X2805:X2807,X2800,X2790,X2785,X2784,X2783,X2774:X2778,X2770,X2763,X2817,X2761,X2760,X2737)</f>
        <v/>
      </c>
      <c r="Y2809">
        <f>SUM(Y2805:Y2807,Y2800,Y2790,Y2785,Y2784,Y2783,Y2774:Y2778,Y2770,Y2763,Y2817,Y2761,Y2760,Y2737)</f>
        <v/>
      </c>
      <c r="Z2809">
        <f>SUM(Z2805:Z2807,Z2800,Z2790,Z2785,Z2784,Z2783,Z2774:Z2778,Z2770,Z2763,Z2817,Z2761,Z2760,Z2737)</f>
        <v/>
      </c>
      <c r="AA2809">
        <f>SUM(AA2805:AA2807,AA2800,AA2790,AA2785,AA2784,AA2783,AA2774:AA2778,AA2770,AA2763,AA2817,AA2761,AA2760,AA2737)</f>
        <v/>
      </c>
      <c r="AB2809">
        <f>SUM(AB2805:AB2807,AB2800,AB2790,AB2785,AB2784,AB2783,AB2774:AB2778,AB2770,AB2763,AB2817,AB2761,AB2760,AB2737)</f>
        <v/>
      </c>
      <c r="AC2809">
        <f>SUM(AC2805:AC2807,AC2800,AC2790,AC2785,AC2784,AC2783,AC2774:AC2778,AC2770,AC2763,AC2817,AC2762,AC2760,AC2737)</f>
        <v/>
      </c>
      <c r="AD2809">
        <f>SUM(AD2805:AD2807,AD2800,AD2790,AD2785,AD2784,AD2783,AD2774:AD2778,AD2770,AD2763,AD2817,AD2762,AD2760,AD2737)</f>
        <v/>
      </c>
      <c r="AE2809">
        <f>SUM(AE2805:AE2807,AE2800,AE2790,AE2785,AE2784,AE2783,AE2774:AE2778,AE2770,AE2763,AE2817,AE2762,AE2760,AE2737)</f>
        <v/>
      </c>
      <c r="AF2809">
        <f>SUM(AF2805:AF2807,AF2800,AF2790,AF2785,AF2784,AF2783,AF2774:AF2778,AF2770,AF2763,AF2817,AF2762,AF2760,AF2737)</f>
        <v/>
      </c>
      <c r="AG2809">
        <f>SUM(AG2805:AG2807,AG2800,AG2790,AG2785,AG2784,AG2783,AG2774:AG2778,AG2770,AG2763,AG2817,AG2762,AG2760,AG2737)</f>
        <v/>
      </c>
      <c r="AH2809">
        <f>SUM(AH2805:AH2807,AH2800,AH2790,AH2785,AH2784,AH2783,AH2774:AH2778,AH2770,AH2763,AH2817,AH2762,AH2760,AH2737)</f>
        <v/>
      </c>
      <c r="AI2809">
        <f>SUM(AI2805:AI2807,AI2800,AI2790,AI2785,AI2784,AI2783,AI2774:AI2778,AI2770,AI2763,AI2817,AI2762,AI2760,AI2737)</f>
        <v/>
      </c>
      <c r="AJ2809">
        <f>SUM(AJ2805:AJ2807,AJ2800,AJ2790,AJ2785,AJ2784,AJ2783,AJ2774:AJ2778,AJ2770,AJ2763,AJ2817,AJ2761,AJ2760,AJ2737)</f>
        <v/>
      </c>
      <c r="AK2809">
        <f>SUM(AK2805:AK2807,AK2800,AK2790,AK2785,AK2784,AK2783,AK2774:AK2778,AK2770,AK2763,AK2817,AK2761,AK2760,AK2737)</f>
        <v/>
      </c>
      <c r="AL2809">
        <f>SUM(AL2805:AL2807,AL2800,AL2790,AL2785,AL2784,AL2783,AL2774:AL2778,AL2770,AL2763,AL2817,AL2761,AL2760,AL2737)</f>
        <v/>
      </c>
      <c r="AM2809">
        <f>SUM(AM2805:AM2807,AM2800,AM2790,AM2785,AM2784,AM2783,AM2774:AM2778,AM2770,AM2763,AM2817,AM2761,AM2760,AM2737)</f>
        <v/>
      </c>
      <c r="AN2809">
        <f>SUM(AN2805:AN2807,AN2800,AN2790,AN2785,AN2784,AN2783,AN2774:AN2778,AN2770,AN2763,AN2817,AN2761,AN2760,AN2737)</f>
        <v/>
      </c>
      <c r="AO2809">
        <f>SUM(AO2805:AO2807,AO2800,AO2790,AO2785,AO2784,AO2783,AO2774:AO2778,AO2770,AO2763,AO2817,AO2761,AO2760,AO2737)</f>
        <v/>
      </c>
      <c r="AP2809">
        <f>SUM(AP2805:AP2807,AP2800,AP2790,AP2785,AP2784,AP2783,AP2774:AP2778,AP2770,AP2763,AP2817,AP2761,AP2760,AP2737)</f>
        <v/>
      </c>
      <c r="AQ2809">
        <f>SUM(AQ2805:AQ2807,AQ2800,AQ2790,AQ2785,AQ2784,AQ2783,AQ2774:AQ2778,AQ2770,AQ2763,AQ2817,AQ2761,AQ2760,AQ2737)</f>
        <v/>
      </c>
      <c r="AR2809">
        <f>SUM(AR2805:AR2807,AR2800,AR2790,AR2785,AR2784,AR2783,AR2774:AR2778,AR2770,AR2763,AR2817,AR2761,AR2760,AR2749)</f>
        <v/>
      </c>
      <c r="AS2809">
        <f>SUM(AS2805:AS2807,AS2800,AS2790,AS2785,AS2784,AS2783,AS2774:AS2778,AS2770,AS2763,AS2817,AS2761,AS2760,AS2749)</f>
        <v/>
      </c>
      <c r="AT2809">
        <f>SUM(AT2801,AT2805:AT2807)</f>
        <v/>
      </c>
    </row>
    <row r="2810">
      <c r="A2810" t="inlineStr">
        <is>
          <t>Sum check</t>
        </is>
      </c>
      <c r="X2810">
        <f>X2808-X2809</f>
        <v/>
      </c>
      <c r="Y2810">
        <f>Y2808-Y2809</f>
        <v/>
      </c>
      <c r="Z2810">
        <f>Z2808-Z2809</f>
        <v/>
      </c>
      <c r="AA2810">
        <f>AA2808-AA2809</f>
        <v/>
      </c>
      <c r="AB2810">
        <f>AB2808-AB2809</f>
        <v/>
      </c>
      <c r="AC2810">
        <f>AC2808-AC2809</f>
        <v/>
      </c>
      <c r="AD2810">
        <f>AD2808-AD2809</f>
        <v/>
      </c>
      <c r="AE2810">
        <f>AE2808-AE2809</f>
        <v/>
      </c>
      <c r="AF2810">
        <f>AF2808-AF2809</f>
        <v/>
      </c>
      <c r="AG2810">
        <f>AG2808-AG2809</f>
        <v/>
      </c>
      <c r="AH2810">
        <f>AH2808-AH2809</f>
        <v/>
      </c>
      <c r="AI2810">
        <f>AI2808-AI2809</f>
        <v/>
      </c>
      <c r="AJ2810">
        <f>AJ2808-AJ2809</f>
        <v/>
      </c>
      <c r="AK2810">
        <f>AK2808-AK2809</f>
        <v/>
      </c>
      <c r="AL2810">
        <f>AL2808-AL2809</f>
        <v/>
      </c>
      <c r="AM2810">
        <f>AM2808-AM2809</f>
        <v/>
      </c>
      <c r="AN2810">
        <f>AN2808-AN2809</f>
        <v/>
      </c>
      <c r="AO2810">
        <f>AO2808-AO2809</f>
        <v/>
      </c>
      <c r="AP2810">
        <f>AP2808-AP2809</f>
        <v/>
      </c>
      <c r="AQ2810">
        <f>AQ2808-AQ2809</f>
        <v/>
      </c>
      <c r="AR2810">
        <f>AR2808-AR2809</f>
        <v/>
      </c>
      <c r="AS2810">
        <f>AS2808-AS2809</f>
        <v/>
      </c>
      <c r="AT2810">
        <f>AT2808-AT2809</f>
        <v/>
      </c>
    </row>
    <row r="2811">
      <c r="A2811" t="inlineStr">
        <is>
          <t>Link check</t>
        </is>
      </c>
      <c r="X2811">
        <f>X2808-X1482</f>
        <v/>
      </c>
      <c r="Y2811">
        <f>Y2808-Y1482</f>
        <v/>
      </c>
      <c r="Z2811">
        <f>Z2808-Z1482</f>
        <v/>
      </c>
      <c r="AA2811">
        <f>AA2808-AA1482</f>
        <v/>
      </c>
      <c r="AB2811">
        <f>AB2808-AB1482</f>
        <v/>
      </c>
      <c r="AC2811">
        <f>AC2808-AC1482</f>
        <v/>
      </c>
      <c r="AD2811">
        <f>AD2808-AD1482</f>
        <v/>
      </c>
      <c r="AE2811">
        <f>AE2808-AE1482</f>
        <v/>
      </c>
      <c r="AF2811">
        <f>AF2808-AF1482</f>
        <v/>
      </c>
      <c r="AG2811">
        <f>AG2808-AG1482</f>
        <v/>
      </c>
      <c r="AH2811">
        <f>AH2808-AH1482</f>
        <v/>
      </c>
      <c r="AI2811">
        <f>AI2808-AI1482</f>
        <v/>
      </c>
      <c r="AJ2811">
        <f>AJ2808-AJ1482</f>
        <v/>
      </c>
      <c r="AK2811">
        <f>AK2808-AK1482</f>
        <v/>
      </c>
      <c r="AL2811">
        <f>AL2808-AL1482</f>
        <v/>
      </c>
      <c r="AM2811">
        <f>AM2808-AM1482</f>
        <v/>
      </c>
      <c r="AN2811">
        <f>AN2808-AN1482</f>
        <v/>
      </c>
      <c r="AO2811">
        <f>AO2808-AO1482</f>
        <v/>
      </c>
      <c r="AP2811">
        <f>AP2808-AP1482</f>
        <v/>
      </c>
      <c r="AQ2811">
        <f>AQ2808-AQ1482</f>
        <v/>
      </c>
      <c r="AR2811">
        <f>AR2808-AR1482</f>
        <v/>
      </c>
      <c r="AS2811">
        <f>AS2808-AS1482</f>
        <v/>
      </c>
      <c r="AT2811">
        <f>AT2808-AT1482</f>
        <v/>
      </c>
    </row>
    <row r="2813">
      <c r="A2813" t="inlineStr">
        <is>
          <t xml:space="preserve">Distributable earnings before realizations </t>
        </is>
      </c>
      <c r="C2813" t="inlineStr">
        <is>
          <t>Dollar</t>
        </is>
      </c>
      <c r="D2813" t="inlineStr">
        <is>
          <t>QQQQ</t>
        </is>
      </c>
      <c r="AM2813" t="n">
        <v>0.64</v>
      </c>
      <c r="AN2813" t="n">
        <v>2.18</v>
      </c>
      <c r="AO2813" t="n">
        <v>0.58</v>
      </c>
      <c r="AP2813" t="n">
        <v>0.62</v>
      </c>
      <c r="AQ2813" t="n">
        <v>0.75</v>
      </c>
      <c r="AR2813" t="n">
        <v>0.71</v>
      </c>
      <c r="AS2813" t="n">
        <v>2.68</v>
      </c>
      <c r="AT2813" t="n">
        <v>0.59</v>
      </c>
    </row>
    <row r="2814">
      <c r="A2814" t="inlineStr">
        <is>
          <t xml:space="preserve">Distributable earnings </t>
        </is>
      </c>
      <c r="C2814" t="inlineStr">
        <is>
          <t>Dollar</t>
        </is>
      </c>
      <c r="D2814" t="inlineStr">
        <is>
          <t>QQQQ</t>
        </is>
      </c>
      <c r="AB2814" t="n">
        <v>0.64</v>
      </c>
      <c r="AC2814" t="n">
        <v>0.78</v>
      </c>
      <c r="AD2814" t="n">
        <v>2.63</v>
      </c>
      <c r="AE2814" t="n">
        <v>0.48</v>
      </c>
      <c r="AF2814" t="n">
        <v>0.39</v>
      </c>
      <c r="AG2814" t="n">
        <v>0.49</v>
      </c>
      <c r="AH2814" t="n">
        <v>0.74</v>
      </c>
      <c r="AI2814" t="n">
        <v>2.01</v>
      </c>
      <c r="AJ2814" t="n">
        <v>1.62</v>
      </c>
      <c r="AK2814" t="n">
        <v>0.79</v>
      </c>
      <c r="AL2814" t="n">
        <v>0.77</v>
      </c>
      <c r="AM2814" t="n">
        <v>0.8</v>
      </c>
      <c r="AN2814" t="n">
        <v>3.96</v>
      </c>
      <c r="AO2814" t="n">
        <v>0.73</v>
      </c>
      <c r="AP2814" t="n">
        <v>0.73</v>
      </c>
      <c r="AQ2814" t="n">
        <v>0.85</v>
      </c>
      <c r="AR2814" t="n">
        <v>0.9399999999999999</v>
      </c>
      <c r="AS2814" t="n">
        <v>3.25</v>
      </c>
      <c r="AT2814" t="n">
        <v>0.72</v>
      </c>
    </row>
    <row r="2816">
      <c r="A2816" t="inlineStr">
        <is>
          <t>Cash available for distribution/ reinvestment</t>
        </is>
      </c>
    </row>
    <row r="2817">
      <c r="A2817" t="inlineStr">
        <is>
          <t>Asset management FFO</t>
        </is>
      </c>
      <c r="C2817" t="inlineStr">
        <is>
          <t>Million</t>
        </is>
      </c>
      <c r="D2817" t="inlineStr">
        <is>
          <t>QQQQ</t>
        </is>
      </c>
      <c r="E2817" t="inlineStr">
        <is>
          <t>Yes</t>
        </is>
      </c>
      <c r="P2817" t="n">
        <v>166</v>
      </c>
      <c r="Q2817" t="n">
        <v>231</v>
      </c>
      <c r="R2817" t="n">
        <v>211</v>
      </c>
      <c r="T2817" t="n">
        <v>970</v>
      </c>
      <c r="U2817" t="n">
        <v>363</v>
      </c>
      <c r="V2817" t="n">
        <v>241</v>
      </c>
      <c r="W2817" t="n">
        <v>320</v>
      </c>
    </row>
    <row r="2818">
      <c r="A2818" t="inlineStr">
        <is>
          <t>Dividends received from listed issuers</t>
        </is>
      </c>
      <c r="C2818" t="inlineStr">
        <is>
          <t>Million</t>
        </is>
      </c>
      <c r="D2818" t="inlineStr">
        <is>
          <t>QQQQ</t>
        </is>
      </c>
      <c r="E2818" t="inlineStr">
        <is>
          <t>Yes</t>
        </is>
      </c>
      <c r="P2818" t="n">
        <v>307</v>
      </c>
      <c r="Q2818" t="n">
        <v>315</v>
      </c>
      <c r="R2818" t="n">
        <v>329</v>
      </c>
      <c r="T2818" t="n">
        <v>1276</v>
      </c>
      <c r="U2818" t="n">
        <v>343</v>
      </c>
      <c r="V2818" t="n">
        <v>344</v>
      </c>
      <c r="W2818" t="n">
        <v>464</v>
      </c>
    </row>
    <row r="2819">
      <c r="A2819" t="inlineStr">
        <is>
          <t>Corporate activities FFO</t>
        </is>
      </c>
    </row>
    <row r="2820">
      <c r="A2820" t="inlineStr">
        <is>
          <t>Financial asset earnings</t>
        </is>
      </c>
      <c r="C2820" t="inlineStr">
        <is>
          <t>Million</t>
        </is>
      </c>
      <c r="D2820" t="inlineStr">
        <is>
          <t>QQQQ</t>
        </is>
      </c>
      <c r="E2820" t="inlineStr">
        <is>
          <t>Yes</t>
        </is>
      </c>
      <c r="P2820" t="n">
        <v>19</v>
      </c>
      <c r="Q2820" t="n">
        <v>11</v>
      </c>
      <c r="R2820" t="n">
        <v>54</v>
      </c>
      <c r="T2820" t="n">
        <v>145</v>
      </c>
      <c r="U2820" t="n">
        <v>22</v>
      </c>
      <c r="V2820" t="n">
        <v>14</v>
      </c>
      <c r="W2820" t="n">
        <v>19</v>
      </c>
    </row>
    <row r="2821">
      <c r="A2821" t="inlineStr">
        <is>
          <t>Corporate costs, cash taxes and other corporate investments</t>
        </is>
      </c>
      <c r="C2821" t="inlineStr">
        <is>
          <t>Million</t>
        </is>
      </c>
      <c r="D2821" t="inlineStr">
        <is>
          <t>QQQQ</t>
        </is>
      </c>
      <c r="E2821" t="inlineStr">
        <is>
          <t>Yes</t>
        </is>
      </c>
      <c r="P2821" t="n">
        <v>-18</v>
      </c>
      <c r="Q2821" t="n">
        <v>5</v>
      </c>
      <c r="R2821" t="n">
        <v>-17</v>
      </c>
      <c r="T2821" t="n">
        <v>-30</v>
      </c>
      <c r="U2821" t="n">
        <v>-38</v>
      </c>
      <c r="V2821" t="n">
        <v>-39</v>
      </c>
      <c r="W2821" t="n">
        <v>-26</v>
      </c>
    </row>
    <row r="2822">
      <c r="A2822" t="inlineStr">
        <is>
          <t>Corporate interest expense</t>
        </is>
      </c>
      <c r="C2822" t="inlineStr">
        <is>
          <t>Million</t>
        </is>
      </c>
      <c r="D2822" t="inlineStr">
        <is>
          <t>QQQQ</t>
        </is>
      </c>
      <c r="E2822" t="inlineStr">
        <is>
          <t>Yes</t>
        </is>
      </c>
      <c r="P2822" t="n">
        <v>-62</v>
      </c>
      <c r="Q2822" t="n">
        <v>-63</v>
      </c>
      <c r="R2822" t="n">
        <v>-66</v>
      </c>
      <c r="T2822" t="n">
        <v>-261</v>
      </c>
      <c r="U2822" t="n">
        <v>-78</v>
      </c>
      <c r="V2822" t="n">
        <v>-80</v>
      </c>
      <c r="W2822" t="n">
        <v>-83</v>
      </c>
    </row>
    <row r="2823">
      <c r="A2823" t="inlineStr">
        <is>
          <t xml:space="preserve">Corporate activities </t>
        </is>
      </c>
      <c r="C2823" t="inlineStr">
        <is>
          <t>Million</t>
        </is>
      </c>
      <c r="D2823" t="inlineStr">
        <is>
          <t>QQQQ</t>
        </is>
      </c>
      <c r="E2823" t="inlineStr">
        <is>
          <t>Yes</t>
        </is>
      </c>
      <c r="P2823" t="n">
        <v>-61</v>
      </c>
      <c r="Q2823" t="n">
        <v>-47</v>
      </c>
      <c r="R2823" t="n">
        <v>-29</v>
      </c>
      <c r="T2823" t="n">
        <v>-146</v>
      </c>
      <c r="U2823" t="n">
        <v>-94</v>
      </c>
      <c r="V2823" t="n">
        <v>-105</v>
      </c>
      <c r="W2823" t="n">
        <v>-90</v>
      </c>
    </row>
    <row r="2824">
      <c r="A2824" t="inlineStr">
        <is>
          <t>Corporate activities -c</t>
        </is>
      </c>
      <c r="P2824">
        <f>SUM(P2820:P2822)</f>
        <v/>
      </c>
      <c r="Q2824">
        <f>SUM(Q2820:Q2822)</f>
        <v/>
      </c>
      <c r="R2824">
        <f>SUM(R2820:R2822)</f>
        <v/>
      </c>
      <c r="T2824">
        <f>SUM(T2820:T2822)</f>
        <v/>
      </c>
      <c r="U2824">
        <f>SUM(U2820:U2822)</f>
        <v/>
      </c>
      <c r="V2824">
        <f>SUM(V2820:V2822)</f>
        <v/>
      </c>
      <c r="W2824">
        <f>SUM(W2820:W2822)</f>
        <v/>
      </c>
    </row>
    <row r="2825">
      <c r="A2825" t="inlineStr">
        <is>
          <t>Sum check</t>
        </is>
      </c>
      <c r="P2825">
        <f>P2823-P2824</f>
        <v/>
      </c>
      <c r="Q2825">
        <f>Q2823-Q2824</f>
        <v/>
      </c>
      <c r="R2825">
        <f>R2823-R2824</f>
        <v/>
      </c>
      <c r="T2825">
        <f>T2823-T2824</f>
        <v/>
      </c>
      <c r="U2825">
        <f>U2823-U2824</f>
        <v/>
      </c>
      <c r="V2825">
        <f>V2823-V2824</f>
        <v/>
      </c>
      <c r="W2825">
        <f>W2823-W2824</f>
        <v/>
      </c>
    </row>
    <row r="2827">
      <c r="A2827" t="inlineStr">
        <is>
          <t xml:space="preserve">Preferred share dividends </t>
        </is>
      </c>
      <c r="C2827" t="inlineStr">
        <is>
          <t>Million</t>
        </is>
      </c>
      <c r="D2827" t="inlineStr">
        <is>
          <t>QQQQ</t>
        </is>
      </c>
      <c r="E2827" t="inlineStr">
        <is>
          <t>Yes</t>
        </is>
      </c>
      <c r="P2827" t="n">
        <v>-36</v>
      </c>
      <c r="Q2827" t="n">
        <v>-35</v>
      </c>
      <c r="R2827" t="n">
        <v>-35</v>
      </c>
      <c r="T2827" t="n">
        <v>-145</v>
      </c>
      <c r="U2827" t="n">
        <v>-38</v>
      </c>
      <c r="V2827" t="n">
        <v>-38</v>
      </c>
      <c r="W2827" t="n">
        <v>-38</v>
      </c>
    </row>
    <row r="2828">
      <c r="A2828" t="inlineStr">
        <is>
          <t>Cash available for distribution/ reinvestment</t>
        </is>
      </c>
      <c r="C2828" t="inlineStr">
        <is>
          <t>Million</t>
        </is>
      </c>
      <c r="D2828" t="inlineStr">
        <is>
          <t>QQQQ</t>
        </is>
      </c>
      <c r="E2828" t="inlineStr">
        <is>
          <t>Yes</t>
        </is>
      </c>
      <c r="P2828" t="n">
        <v>376</v>
      </c>
      <c r="Q2828" t="n">
        <v>464</v>
      </c>
      <c r="R2828" t="n">
        <v>476</v>
      </c>
      <c r="T2828" t="n">
        <v>1955</v>
      </c>
      <c r="U2828" t="n">
        <v>574</v>
      </c>
      <c r="V2828" t="n">
        <v>442</v>
      </c>
      <c r="W2828" t="n">
        <v>656</v>
      </c>
    </row>
    <row r="2829">
      <c r="A2829" t="inlineStr">
        <is>
          <t>Cash available for distribution/ reinvestment-c</t>
        </is>
      </c>
      <c r="P2829">
        <f>SUM(P2827,P2820:P2822,P2817:P2818)</f>
        <v/>
      </c>
      <c r="Q2829">
        <f>SUM(Q2827,Q2820:Q2822,Q2817:Q2818)</f>
        <v/>
      </c>
      <c r="R2829">
        <f>SUM(R2827,R2820:R2822,R2817:R2818)</f>
        <v/>
      </c>
      <c r="T2829">
        <f>SUM(T2827,T2820:T2822,T2817:T2818)</f>
        <v/>
      </c>
      <c r="U2829">
        <f>SUM(U2827,U2820:U2822,U2817:U2818)</f>
        <v/>
      </c>
      <c r="V2829">
        <f>SUM(V2827,V2820:V2822,V2817:V2818)</f>
        <v/>
      </c>
      <c r="W2829">
        <f>SUM(W2827,W2820:W2822,W2817:W2818)</f>
        <v/>
      </c>
    </row>
    <row r="2830">
      <c r="A2830" t="inlineStr">
        <is>
          <t>Sum check</t>
        </is>
      </c>
      <c r="P2830">
        <f>P2828-P2829</f>
        <v/>
      </c>
      <c r="Q2830">
        <f>Q2828-Q2829</f>
        <v/>
      </c>
      <c r="R2830">
        <f>R2828-R2829</f>
        <v/>
      </c>
      <c r="T2830">
        <f>T2828-T2829</f>
        <v/>
      </c>
      <c r="U2830">
        <f>U2828-U2829</f>
        <v/>
      </c>
      <c r="V2830">
        <f>V2828-V2829</f>
        <v/>
      </c>
      <c r="W2830">
        <f>W2828-W2829</f>
        <v/>
      </c>
    </row>
    <row r="2832">
      <c r="A2832" t="inlineStr">
        <is>
          <t>Asset management distributable earnings</t>
        </is>
      </c>
    </row>
    <row r="2833">
      <c r="A2833" t="inlineStr">
        <is>
          <t>Fee revenues</t>
        </is>
      </c>
      <c r="C2833" t="inlineStr">
        <is>
          <t>Million</t>
        </is>
      </c>
      <c r="D2833" t="inlineStr">
        <is>
          <t>QQQQ</t>
        </is>
      </c>
      <c r="AO2833" t="n">
        <v>965</v>
      </c>
      <c r="AT2833" t="n">
        <v>1080</v>
      </c>
    </row>
    <row r="2834">
      <c r="A2834" t="inlineStr">
        <is>
          <t>Direct costs</t>
        </is>
      </c>
      <c r="C2834" t="inlineStr">
        <is>
          <t>Million</t>
        </is>
      </c>
      <c r="D2834" t="inlineStr">
        <is>
          <t>QQQQ</t>
        </is>
      </c>
      <c r="AO2834" t="n">
        <v>-435</v>
      </c>
      <c r="AT2834" t="n">
        <v>-504</v>
      </c>
    </row>
    <row r="2835">
      <c r="A2835" t="inlineStr">
        <is>
          <t>Total</t>
        </is>
      </c>
      <c r="C2835" t="inlineStr">
        <is>
          <t>Million</t>
        </is>
      </c>
      <c r="D2835" t="inlineStr">
        <is>
          <t>QQQQ</t>
        </is>
      </c>
      <c r="AO2835" t="n">
        <v>530</v>
      </c>
      <c r="AT2835" t="n">
        <v>576</v>
      </c>
    </row>
    <row r="2836">
      <c r="A2836" t="inlineStr">
        <is>
          <t>Total-c</t>
        </is>
      </c>
      <c r="AO2836">
        <f>SUM(AO2833:AO2834)</f>
        <v/>
      </c>
      <c r="AT2836">
        <f>SUM(AT2833:AT2834)</f>
        <v/>
      </c>
    </row>
    <row r="2837">
      <c r="A2837" t="inlineStr">
        <is>
          <t>Sum check</t>
        </is>
      </c>
      <c r="AO2837">
        <f>AO2835-AO2836</f>
        <v/>
      </c>
      <c r="AT2837">
        <f>AT2835-AT2836</f>
        <v/>
      </c>
    </row>
    <row r="2839">
      <c r="A2839" t="inlineStr">
        <is>
          <t>Amounts attributable to other shareholders</t>
        </is>
      </c>
      <c r="C2839" t="inlineStr">
        <is>
          <t>Million</t>
        </is>
      </c>
      <c r="D2839" t="inlineStr">
        <is>
          <t>QQQQ</t>
        </is>
      </c>
      <c r="AO2839" t="n">
        <v>-38</v>
      </c>
      <c r="AT2839" t="n">
        <v>-29</v>
      </c>
    </row>
    <row r="2840">
      <c r="A2840" t="inlineStr">
        <is>
          <t>Fee-related earnings</t>
        </is>
      </c>
      <c r="C2840" t="inlineStr">
        <is>
          <t>Million</t>
        </is>
      </c>
      <c r="D2840" t="inlineStr">
        <is>
          <t>QQQQ</t>
        </is>
      </c>
      <c r="AO2840" t="n">
        <v>492</v>
      </c>
      <c r="AT2840" t="n">
        <v>547</v>
      </c>
    </row>
    <row r="2841">
      <c r="A2841" t="inlineStr">
        <is>
          <t>Fee-related earnings-c</t>
        </is>
      </c>
      <c r="AO2841">
        <f>SUM(AO2835,AO2839)</f>
        <v/>
      </c>
      <c r="AT2841">
        <f>SUM(AT2835,AT2839)</f>
        <v/>
      </c>
    </row>
    <row r="2842">
      <c r="A2842" t="inlineStr">
        <is>
          <t>Sum check</t>
        </is>
      </c>
      <c r="AO2842">
        <f>AO2840-AO2841</f>
        <v/>
      </c>
      <c r="AT2842">
        <f>AT2840-AT2841</f>
        <v/>
      </c>
    </row>
    <row r="2844">
      <c r="A2844" t="inlineStr">
        <is>
          <t>Cash taxes</t>
        </is>
      </c>
      <c r="C2844" t="inlineStr">
        <is>
          <t>Million</t>
        </is>
      </c>
      <c r="D2844" t="inlineStr">
        <is>
          <t>QQQQ</t>
        </is>
      </c>
      <c r="AO2844" t="n">
        <v>-21</v>
      </c>
      <c r="AT2844" t="n">
        <v>-37</v>
      </c>
    </row>
    <row r="2845">
      <c r="A2845" t="inlineStr">
        <is>
          <t>Other income expense</t>
        </is>
      </c>
      <c r="C2845" t="inlineStr">
        <is>
          <t>Million</t>
        </is>
      </c>
      <c r="D2845" t="inlineStr">
        <is>
          <t>QQQQ</t>
        </is>
      </c>
      <c r="AO2845" t="n">
        <v>-5</v>
      </c>
      <c r="AT2845" t="n">
        <v>34</v>
      </c>
    </row>
    <row r="2846">
      <c r="A2846" t="inlineStr">
        <is>
          <t>Add back: equitybased compensation costs</t>
        </is>
      </c>
      <c r="C2846" t="inlineStr">
        <is>
          <t>Million</t>
        </is>
      </c>
      <c r="D2846" t="inlineStr">
        <is>
          <t>QQQQ</t>
        </is>
      </c>
      <c r="AO2846" t="n">
        <v>25</v>
      </c>
      <c r="AT2846" t="n">
        <v>19</v>
      </c>
    </row>
    <row r="2847">
      <c r="A2847" t="inlineStr">
        <is>
          <t>Distributable earnings</t>
        </is>
      </c>
      <c r="C2847" t="inlineStr">
        <is>
          <t>Million</t>
        </is>
      </c>
      <c r="D2847" t="inlineStr">
        <is>
          <t>QQQQ</t>
        </is>
      </c>
      <c r="AO2847" t="n">
        <v>491</v>
      </c>
      <c r="AT2847" t="n">
        <v>563</v>
      </c>
    </row>
    <row r="2848">
      <c r="A2848" t="inlineStr">
        <is>
          <t>Distributable earnings-c</t>
        </is>
      </c>
      <c r="AO2848">
        <f>SUM(AO2840,AO2844:AO2846)</f>
        <v/>
      </c>
      <c r="AT2848">
        <f>SUM(AT2840,AT2844:AT2846)</f>
        <v/>
      </c>
    </row>
    <row r="2849">
      <c r="A2849" t="inlineStr">
        <is>
          <t>Sum check</t>
        </is>
      </c>
      <c r="AO2849">
        <f>AO2847-AO2848</f>
        <v/>
      </c>
      <c r="AT2849">
        <f>AT2847-AT2848</f>
        <v/>
      </c>
    </row>
    <row r="2851">
      <c r="A2851" t="inlineStr">
        <is>
          <t>Amounts not attributable to the corporation</t>
        </is>
      </c>
      <c r="C2851" t="inlineStr">
        <is>
          <t>Million</t>
        </is>
      </c>
      <c r="D2851" t="inlineStr">
        <is>
          <t>QQQQ</t>
        </is>
      </c>
      <c r="AT2851" t="n">
        <v>-141</v>
      </c>
    </row>
    <row r="2852">
      <c r="A2852" t="inlineStr">
        <is>
          <t>Distributable earnings at our share</t>
        </is>
      </c>
      <c r="C2852" t="inlineStr">
        <is>
          <t>Million</t>
        </is>
      </c>
      <c r="D2852" t="inlineStr">
        <is>
          <t>QQQQ</t>
        </is>
      </c>
      <c r="AO2852" t="n">
        <v>491</v>
      </c>
      <c r="AT2852" t="n">
        <v>422</v>
      </c>
    </row>
    <row r="2853">
      <c r="A2853" t="inlineStr">
        <is>
          <t>Distributable earnings at our share-c</t>
        </is>
      </c>
      <c r="AO2853">
        <f>SUM(AO2847,AO2851)</f>
        <v/>
      </c>
      <c r="AT2853">
        <f>SUM(AT2847,AT2851)</f>
        <v/>
      </c>
    </row>
    <row r="2854">
      <c r="A2854" t="inlineStr">
        <is>
          <t>Sum check</t>
        </is>
      </c>
      <c r="AO2854">
        <f>AO2852-AO2853</f>
        <v/>
      </c>
      <c r="AT2854">
        <f>AT2852-AT2853</f>
        <v/>
      </c>
    </row>
    <row r="2856">
      <c r="A2856" t="inlineStr">
        <is>
          <t>Less adjustment for the special distribution</t>
        </is>
      </c>
      <c r="C2856" t="inlineStr">
        <is>
          <t>Million</t>
        </is>
      </c>
      <c r="D2856" t="inlineStr">
        <is>
          <t>QQQQ</t>
        </is>
      </c>
      <c r="AO2856" t="n">
        <v>-123</v>
      </c>
    </row>
    <row r="2857">
      <c r="A2857" t="inlineStr">
        <is>
          <t>Distributable earnings before realizations adjusted for special distribution</t>
        </is>
      </c>
      <c r="C2857" t="inlineStr">
        <is>
          <t>Million</t>
        </is>
      </c>
      <c r="D2857" t="inlineStr">
        <is>
          <t>QQQQ</t>
        </is>
      </c>
      <c r="AO2857" t="n">
        <v>368</v>
      </c>
      <c r="AT2857" t="n">
        <v>422</v>
      </c>
    </row>
    <row r="2858">
      <c r="A2858" t="inlineStr">
        <is>
          <t>Distributable earnings before realizations adjusted for special distribution-c</t>
        </is>
      </c>
      <c r="AO2858">
        <f>SUM(AO2852,AO2856)</f>
        <v/>
      </c>
      <c r="AT2858">
        <f>SUM(AT2852,AT2856)</f>
        <v/>
      </c>
    </row>
    <row r="2859">
      <c r="A2859" t="inlineStr">
        <is>
          <t>Sum check</t>
        </is>
      </c>
      <c r="AO2859">
        <f>AO2857-AO2858</f>
        <v/>
      </c>
      <c r="AT2859">
        <f>AT2857-AT2858</f>
        <v/>
      </c>
    </row>
    <row r="2861">
      <c r="A2861" t="inlineStr">
        <is>
          <t xml:space="preserve">Direct investment </t>
        </is>
      </c>
    </row>
    <row r="2862">
      <c r="A2862" t="inlineStr">
        <is>
          <t>IFRS</t>
        </is>
      </c>
    </row>
    <row r="2863">
      <c r="A2863" t="inlineStr">
        <is>
          <t>Direct investments</t>
        </is>
      </c>
      <c r="C2863" t="inlineStr">
        <is>
          <t>Million</t>
        </is>
      </c>
      <c r="D2863" t="inlineStr">
        <is>
          <t>QQQQ</t>
        </is>
      </c>
      <c r="AR2863" t="n">
        <v>11638</v>
      </c>
      <c r="AT2863" t="n">
        <v>12488</v>
      </c>
    </row>
    <row r="2864">
      <c r="A2864" t="inlineStr">
        <is>
          <t>FFO</t>
        </is>
      </c>
    </row>
    <row r="2865">
      <c r="A2865" t="inlineStr">
        <is>
          <t>Direct investments</t>
        </is>
      </c>
      <c r="C2865" t="inlineStr">
        <is>
          <t>Million</t>
        </is>
      </c>
      <c r="D2865" t="inlineStr">
        <is>
          <t>QQQQ</t>
        </is>
      </c>
      <c r="AO2865" t="n">
        <v>117</v>
      </c>
      <c r="AT2865" t="n">
        <v>19</v>
      </c>
    </row>
    <row r="2866">
      <c r="A2866" t="inlineStr">
        <is>
          <t>Disposition gains</t>
        </is>
      </c>
      <c r="C2866" t="inlineStr">
        <is>
          <t>Million</t>
        </is>
      </c>
      <c r="D2866" t="inlineStr">
        <is>
          <t>QQQQ</t>
        </is>
      </c>
      <c r="AO2866" t="n">
        <v>281</v>
      </c>
      <c r="AT2866" t="n">
        <v>52</v>
      </c>
    </row>
    <row r="2867">
      <c r="A2867" t="inlineStr">
        <is>
          <t>Total FFO</t>
        </is>
      </c>
      <c r="C2867" t="inlineStr">
        <is>
          <t>Million</t>
        </is>
      </c>
      <c r="D2867" t="inlineStr">
        <is>
          <t>QQQQ</t>
        </is>
      </c>
      <c r="AO2867" t="n">
        <v>398</v>
      </c>
      <c r="AT2867" t="n">
        <v>71</v>
      </c>
    </row>
    <row r="2868">
      <c r="A2868" t="inlineStr">
        <is>
          <t>Total FFO-c</t>
        </is>
      </c>
      <c r="AO2868">
        <f>SUM(AO2865:AO2866)</f>
        <v/>
      </c>
      <c r="AT2868">
        <f>SUM(AT2865:AT2866)</f>
        <v/>
      </c>
    </row>
    <row r="2869">
      <c r="A2869" t="inlineStr">
        <is>
          <t>Sum check</t>
        </is>
      </c>
      <c r="AO2869">
        <f>AO2867-AO2868</f>
        <v/>
      </c>
      <c r="AT2869">
        <f>AT2867-AT2868</f>
        <v/>
      </c>
    </row>
    <row r="2871">
      <c r="A2871" t="inlineStr">
        <is>
          <t>Cash distributions received</t>
        </is>
      </c>
      <c r="C2871" t="inlineStr">
        <is>
          <t>Million</t>
        </is>
      </c>
      <c r="D2871" t="inlineStr">
        <is>
          <t>QQQQ</t>
        </is>
      </c>
      <c r="AO2871" t="n">
        <v>223</v>
      </c>
      <c r="AT2871" t="n">
        <v>256</v>
      </c>
    </row>
    <row r="2873">
      <c r="A2873" t="inlineStr">
        <is>
          <t xml:space="preserve">Direct investment </t>
        </is>
      </c>
    </row>
    <row r="2874">
      <c r="A2874" t="inlineStr">
        <is>
          <t>Real estate flagship funds</t>
        </is>
      </c>
      <c r="C2874" t="inlineStr">
        <is>
          <t>Percent</t>
        </is>
      </c>
      <c r="D2874" t="inlineStr">
        <is>
          <t>QQQQ</t>
        </is>
      </c>
      <c r="AT2874" t="n">
        <v>62</v>
      </c>
    </row>
    <row r="2875">
      <c r="A2875" t="inlineStr">
        <is>
          <t>Opportunistic and other credit funds</t>
        </is>
      </c>
      <c r="C2875" t="inlineStr">
        <is>
          <t>Percent</t>
        </is>
      </c>
      <c r="D2875" t="inlineStr">
        <is>
          <t>QQQQ</t>
        </is>
      </c>
      <c r="AT2875" t="n">
        <v>13</v>
      </c>
    </row>
    <row r="2876">
      <c r="A2876" t="inlineStr">
        <is>
          <t>Private equity investments</t>
        </is>
      </c>
      <c r="C2876" t="inlineStr">
        <is>
          <t>Percent</t>
        </is>
      </c>
      <c r="D2876" t="inlineStr">
        <is>
          <t>QQQQ</t>
        </is>
      </c>
      <c r="AT2876" t="n">
        <v>12</v>
      </c>
    </row>
    <row r="2877">
      <c r="A2877" t="inlineStr">
        <is>
          <t>Other real estate funds</t>
        </is>
      </c>
      <c r="C2877" t="inlineStr">
        <is>
          <t>Percent</t>
        </is>
      </c>
      <c r="D2877" t="inlineStr">
        <is>
          <t>QQQQ</t>
        </is>
      </c>
      <c r="AT2877" t="n">
        <v>11</v>
      </c>
    </row>
    <row r="2878">
      <c r="A2878" t="inlineStr">
        <is>
          <t>Other investments</t>
        </is>
      </c>
      <c r="C2878" t="inlineStr">
        <is>
          <t>Percent</t>
        </is>
      </c>
      <c r="D2878" t="inlineStr">
        <is>
          <t>QQQQ</t>
        </is>
      </c>
      <c r="AT2878" t="n">
        <v>2</v>
      </c>
    </row>
    <row r="2880">
      <c r="A2880" t="inlineStr">
        <is>
          <t>Insurance solutions</t>
        </is>
      </c>
    </row>
    <row r="2881">
      <c r="A2881" t="inlineStr">
        <is>
          <t>Distributable earnings</t>
        </is>
      </c>
    </row>
    <row r="2882">
      <c r="A2882" t="inlineStr">
        <is>
          <t>Net investment income</t>
        </is>
      </c>
      <c r="C2882" t="inlineStr">
        <is>
          <t>Million</t>
        </is>
      </c>
      <c r="D2882" t="inlineStr">
        <is>
          <t>QQQQ</t>
        </is>
      </c>
      <c r="AO2882" t="n">
        <v>71</v>
      </c>
      <c r="AT2882" t="n">
        <v>451</v>
      </c>
    </row>
    <row r="2883">
      <c r="A2883" t="inlineStr">
        <is>
          <t>Cost of insurance</t>
        </is>
      </c>
      <c r="C2883" t="inlineStr">
        <is>
          <t>Million</t>
        </is>
      </c>
      <c r="D2883" t="inlineStr">
        <is>
          <t>QQQQ</t>
        </is>
      </c>
      <c r="AO2883" t="n">
        <v>-36</v>
      </c>
      <c r="AT2883" t="n">
        <v>-216</v>
      </c>
    </row>
    <row r="2884">
      <c r="A2884" t="inlineStr">
        <is>
          <t>Interest expense</t>
        </is>
      </c>
      <c r="C2884" t="inlineStr">
        <is>
          <t>Million</t>
        </is>
      </c>
      <c r="D2884" t="inlineStr">
        <is>
          <t>QQQQ</t>
        </is>
      </c>
      <c r="AO2884" t="n">
        <v>-9</v>
      </c>
      <c r="AT2884" t="n">
        <v>-60</v>
      </c>
    </row>
    <row r="2885">
      <c r="A2885" t="inlineStr">
        <is>
          <t>Operating expenses and other</t>
        </is>
      </c>
      <c r="C2885" t="inlineStr">
        <is>
          <t>Million</t>
        </is>
      </c>
      <c r="D2885" t="inlineStr">
        <is>
          <t>QQQQ</t>
        </is>
      </c>
      <c r="AO2885" t="n">
        <v>-13</v>
      </c>
      <c r="AT2885" t="n">
        <v>-30</v>
      </c>
    </row>
    <row r="2886">
      <c r="A2886" t="inlineStr">
        <is>
          <t>Distributions</t>
        </is>
      </c>
      <c r="C2886" t="inlineStr">
        <is>
          <t>Million</t>
        </is>
      </c>
      <c r="D2886" t="inlineStr">
        <is>
          <t>QQQQ</t>
        </is>
      </c>
      <c r="AO2886" t="n">
        <v>13</v>
      </c>
      <c r="AT2886" t="n">
        <v>145</v>
      </c>
    </row>
    <row r="2887">
      <c r="A2887" t="inlineStr">
        <is>
          <t>Distributions-c</t>
        </is>
      </c>
      <c r="AO2887">
        <f>SUM(AO2882:AO2885)</f>
        <v/>
      </c>
      <c r="AT2887">
        <f>SUM(AT2882:AT2885)</f>
        <v/>
      </c>
    </row>
    <row r="2888">
      <c r="A2888" t="inlineStr">
        <is>
          <t>Sum check</t>
        </is>
      </c>
      <c r="AO2888">
        <f>AO2886-AO2887</f>
        <v/>
      </c>
      <c r="AT2888">
        <f>AT2886-AT2887</f>
        <v/>
      </c>
    </row>
    <row r="2890">
      <c r="A2890" t="inlineStr">
        <is>
          <t>Fee-related earnings</t>
        </is>
      </c>
    </row>
    <row r="2891">
      <c r="A2891" t="inlineStr">
        <is>
          <t>Base management fees</t>
        </is>
      </c>
    </row>
    <row r="2892">
      <c r="A2892" t="inlineStr">
        <is>
          <t>Renewable power and transition</t>
        </is>
      </c>
      <c r="C2892" t="inlineStr">
        <is>
          <t>Million</t>
        </is>
      </c>
      <c r="D2892" t="inlineStr">
        <is>
          <t>QQQQ</t>
        </is>
      </c>
      <c r="AL2892" t="n">
        <v>99</v>
      </c>
      <c r="AM2892" t="n">
        <v>96</v>
      </c>
      <c r="AN2892" t="n">
        <v>405</v>
      </c>
      <c r="AO2892" t="n">
        <v>122</v>
      </c>
      <c r="AP2892" t="n">
        <v>132</v>
      </c>
      <c r="AQ2892" t="n">
        <v>120</v>
      </c>
      <c r="AR2892" t="n">
        <v>107</v>
      </c>
      <c r="AS2892" t="n">
        <v>481</v>
      </c>
    </row>
    <row r="2893">
      <c r="A2893" t="inlineStr">
        <is>
          <t>Infrastructure</t>
        </is>
      </c>
      <c r="C2893" t="inlineStr">
        <is>
          <t>Million</t>
        </is>
      </c>
      <c r="D2893" t="inlineStr">
        <is>
          <t>QQQQ</t>
        </is>
      </c>
      <c r="AL2893" t="n">
        <v>166</v>
      </c>
      <c r="AM2893" t="n">
        <v>174</v>
      </c>
      <c r="AN2893" t="n">
        <v>661</v>
      </c>
      <c r="AO2893" t="n">
        <v>188</v>
      </c>
      <c r="AP2893" t="n">
        <v>185</v>
      </c>
      <c r="AQ2893" t="n">
        <v>210</v>
      </c>
      <c r="AR2893" t="n">
        <v>211</v>
      </c>
      <c r="AS2893" t="n">
        <v>794</v>
      </c>
    </row>
    <row r="2894">
      <c r="A2894" t="inlineStr">
        <is>
          <t>Private equity</t>
        </is>
      </c>
      <c r="C2894" t="inlineStr">
        <is>
          <t>Million</t>
        </is>
      </c>
      <c r="D2894" t="inlineStr">
        <is>
          <t>QQQQ</t>
        </is>
      </c>
      <c r="AL2894" t="n">
        <v>96</v>
      </c>
      <c r="AM2894" t="n">
        <v>101</v>
      </c>
      <c r="AN2894" t="n">
        <v>374</v>
      </c>
      <c r="AO2894" t="n">
        <v>94</v>
      </c>
      <c r="AP2894" t="n">
        <v>103</v>
      </c>
      <c r="AQ2894" t="n">
        <v>117</v>
      </c>
      <c r="AR2894" t="n">
        <v>113</v>
      </c>
      <c r="AS2894" t="n">
        <v>427</v>
      </c>
    </row>
    <row r="2895">
      <c r="A2895" t="inlineStr">
        <is>
          <t>Real estate</t>
        </is>
      </c>
      <c r="C2895" t="inlineStr">
        <is>
          <t>Million</t>
        </is>
      </c>
      <c r="D2895" t="inlineStr">
        <is>
          <t>QQQQ</t>
        </is>
      </c>
      <c r="AL2895" t="n">
        <v>201</v>
      </c>
      <c r="AM2895" t="n">
        <v>212</v>
      </c>
      <c r="AN2895" t="n">
        <v>741</v>
      </c>
      <c r="AO2895" t="n">
        <v>214</v>
      </c>
      <c r="AP2895" t="n">
        <v>237</v>
      </c>
      <c r="AQ2895" t="n">
        <v>235</v>
      </c>
      <c r="AR2895" t="n">
        <v>251</v>
      </c>
      <c r="AS2895" t="n">
        <v>937</v>
      </c>
    </row>
    <row r="2896">
      <c r="A2896" t="inlineStr">
        <is>
          <t>Credit and other</t>
        </is>
      </c>
      <c r="C2896" t="inlineStr">
        <is>
          <t>Million</t>
        </is>
      </c>
      <c r="D2896" t="inlineStr">
        <is>
          <t>QQQQ</t>
        </is>
      </c>
      <c r="AL2896" t="n">
        <v>221</v>
      </c>
      <c r="AM2896" t="n">
        <v>231</v>
      </c>
      <c r="AN2896" t="n">
        <v>859</v>
      </c>
      <c r="AO2896" t="n">
        <v>232</v>
      </c>
      <c r="AP2896" t="n">
        <v>237</v>
      </c>
      <c r="AQ2896" t="n">
        <v>253</v>
      </c>
      <c r="AR2896" t="n">
        <v>259</v>
      </c>
      <c r="AS2896" t="n">
        <v>981</v>
      </c>
    </row>
    <row r="2897">
      <c r="A2897" t="inlineStr">
        <is>
          <t>Incentive distributions</t>
        </is>
      </c>
      <c r="C2897" t="inlineStr">
        <is>
          <t>Million</t>
        </is>
      </c>
      <c r="D2897" t="inlineStr">
        <is>
          <t>QQQQ</t>
        </is>
      </c>
      <c r="F2897" t="n">
        <v>17</v>
      </c>
      <c r="G2897" t="n">
        <v>18</v>
      </c>
      <c r="H2897" t="n">
        <v>18</v>
      </c>
      <c r="I2897" t="n">
        <v>18</v>
      </c>
      <c r="J2897" t="n">
        <v>72</v>
      </c>
      <c r="K2897" t="n">
        <v>25</v>
      </c>
      <c r="L2897" t="n">
        <v>25</v>
      </c>
      <c r="M2897" t="n">
        <v>27</v>
      </c>
      <c r="N2897" t="n">
        <v>27</v>
      </c>
      <c r="O2897" t="n">
        <v>104</v>
      </c>
      <c r="P2897" t="n">
        <v>38</v>
      </c>
      <c r="Q2897" t="n">
        <v>37</v>
      </c>
      <c r="R2897" t="n">
        <v>38</v>
      </c>
      <c r="S2897" t="n">
        <v>38</v>
      </c>
      <c r="T2897" t="n">
        <v>151</v>
      </c>
      <c r="U2897" t="n">
        <v>50</v>
      </c>
      <c r="V2897" t="n">
        <v>50</v>
      </c>
      <c r="W2897" t="n">
        <v>52</v>
      </c>
      <c r="X2897" t="n">
        <v>54</v>
      </c>
      <c r="Y2897" t="n">
        <v>206</v>
      </c>
      <c r="Z2897" t="n">
        <v>64</v>
      </c>
      <c r="AA2897" t="n">
        <v>64</v>
      </c>
      <c r="AB2897" t="n">
        <v>67</v>
      </c>
      <c r="AC2897" t="n">
        <v>67</v>
      </c>
      <c r="AD2897" t="n">
        <v>262</v>
      </c>
      <c r="AE2897" t="n">
        <v>76</v>
      </c>
      <c r="AF2897" t="n">
        <v>76</v>
      </c>
      <c r="AG2897" t="n">
        <v>77</v>
      </c>
      <c r="AH2897" t="n">
        <v>77</v>
      </c>
      <c r="AI2897" t="n">
        <v>306</v>
      </c>
      <c r="AJ2897" t="n">
        <v>84</v>
      </c>
      <c r="AK2897" t="n">
        <v>84</v>
      </c>
      <c r="AL2897" t="n">
        <v>72</v>
      </c>
      <c r="AM2897" t="n">
        <v>75</v>
      </c>
      <c r="AN2897" t="n">
        <v>315</v>
      </c>
      <c r="AO2897" t="n">
        <v>84</v>
      </c>
      <c r="AP2897" t="n">
        <v>84</v>
      </c>
      <c r="AQ2897" t="n">
        <v>84</v>
      </c>
      <c r="AR2897" t="n">
        <v>83</v>
      </c>
      <c r="AS2897" t="n">
        <v>335</v>
      </c>
    </row>
    <row r="2898">
      <c r="A2898" t="inlineStr">
        <is>
          <t>Transaction and advisory fees</t>
        </is>
      </c>
      <c r="C2898" t="inlineStr">
        <is>
          <t>Million</t>
        </is>
      </c>
      <c r="D2898" t="inlineStr">
        <is>
          <t>QQQQ</t>
        </is>
      </c>
      <c r="X2898" t="n">
        <v>7</v>
      </c>
      <c r="Y2898" t="n">
        <v>14</v>
      </c>
      <c r="AA2898" t="n">
        <v>5</v>
      </c>
      <c r="AB2898" t="n">
        <v>14</v>
      </c>
      <c r="AC2898" t="n">
        <v>25</v>
      </c>
      <c r="AD2898" t="n">
        <v>44</v>
      </c>
      <c r="AE2898" t="n">
        <v>6</v>
      </c>
      <c r="AG2898" t="n">
        <v>17</v>
      </c>
      <c r="AH2898" t="n">
        <v>2</v>
      </c>
      <c r="AI2898" t="n">
        <v>25</v>
      </c>
      <c r="AK2898" t="n">
        <v>1</v>
      </c>
      <c r="AL2898" t="n">
        <v>2</v>
      </c>
      <c r="AM2898" t="n">
        <v>8</v>
      </c>
      <c r="AN2898" t="n">
        <v>11</v>
      </c>
      <c r="AO2898" t="n">
        <v>31</v>
      </c>
      <c r="AP2898" t="n">
        <v>15</v>
      </c>
      <c r="AQ2898" t="n">
        <v>2</v>
      </c>
      <c r="AR2898" t="n">
        <v>45</v>
      </c>
      <c r="AS2898" t="n">
        <v>93</v>
      </c>
    </row>
    <row r="2899">
      <c r="A2899" t="inlineStr">
        <is>
          <t>Long-term private funds</t>
        </is>
      </c>
      <c r="C2899" t="inlineStr">
        <is>
          <t>Million</t>
        </is>
      </c>
      <c r="D2899" t="inlineStr">
        <is>
          <t>QQQQ</t>
        </is>
      </c>
      <c r="AC2899" t="n">
        <v>201</v>
      </c>
      <c r="AD2899" t="n">
        <v>705</v>
      </c>
      <c r="AE2899" t="n">
        <v>189</v>
      </c>
      <c r="AF2899" t="n">
        <v>190</v>
      </c>
      <c r="AG2899" t="n">
        <v>180</v>
      </c>
      <c r="AH2899" t="n">
        <v>186</v>
      </c>
      <c r="AI2899" t="n">
        <v>745</v>
      </c>
      <c r="AJ2899" t="n">
        <v>180</v>
      </c>
      <c r="AK2899" t="n">
        <v>178</v>
      </c>
    </row>
    <row r="2900">
      <c r="A2900" t="inlineStr">
        <is>
          <t>Private funds</t>
        </is>
      </c>
      <c r="C2900" t="inlineStr">
        <is>
          <t>Million</t>
        </is>
      </c>
      <c r="D2900" t="inlineStr">
        <is>
          <t>QQQQ</t>
        </is>
      </c>
      <c r="F2900" t="n">
        <v>65</v>
      </c>
      <c r="G2900" t="n">
        <v>79</v>
      </c>
      <c r="H2900" t="n">
        <v>88</v>
      </c>
      <c r="I2900" t="n">
        <v>108</v>
      </c>
      <c r="J2900" t="n">
        <v>339</v>
      </c>
      <c r="K2900" t="n">
        <v>123</v>
      </c>
      <c r="L2900" t="n">
        <v>142</v>
      </c>
      <c r="M2900" t="n">
        <v>119</v>
      </c>
      <c r="N2900" t="n">
        <v>119</v>
      </c>
      <c r="O2900" t="n">
        <v>495</v>
      </c>
      <c r="P2900" t="n">
        <v>112</v>
      </c>
      <c r="Q2900" t="n">
        <v>112</v>
      </c>
      <c r="R2900" t="n">
        <v>105</v>
      </c>
      <c r="S2900" t="n">
        <v>105</v>
      </c>
      <c r="T2900" t="n">
        <v>418</v>
      </c>
      <c r="U2900" t="n">
        <v>124</v>
      </c>
      <c r="V2900" t="n">
        <v>128</v>
      </c>
      <c r="W2900" t="n">
        <v>136</v>
      </c>
      <c r="X2900" t="n">
        <v>154</v>
      </c>
      <c r="Y2900" t="n">
        <v>542</v>
      </c>
      <c r="Z2900" t="n">
        <v>163</v>
      </c>
      <c r="AA2900" t="n">
        <v>176</v>
      </c>
      <c r="AB2900" t="n">
        <v>191</v>
      </c>
    </row>
    <row r="2901">
      <c r="A2901" t="inlineStr">
        <is>
          <t>Catch-up fees</t>
        </is>
      </c>
      <c r="C2901" t="inlineStr">
        <is>
          <t>Million</t>
        </is>
      </c>
      <c r="D2901" t="inlineStr">
        <is>
          <t>QQQQ</t>
        </is>
      </c>
      <c r="W2901" t="n">
        <v>5</v>
      </c>
      <c r="X2901" t="n">
        <v>20</v>
      </c>
      <c r="Y2901" t="n">
        <v>25</v>
      </c>
      <c r="Z2901" t="n">
        <v>9</v>
      </c>
      <c r="AA2901" t="n">
        <v>4</v>
      </c>
      <c r="AB2901" t="n">
        <v>1</v>
      </c>
      <c r="AC2901" t="n">
        <v>18</v>
      </c>
      <c r="AD2901" t="n">
        <v>32</v>
      </c>
      <c r="AE2901" t="n">
        <v>16</v>
      </c>
      <c r="AH2901" t="n">
        <v>6</v>
      </c>
      <c r="AI2901" t="n">
        <v>22</v>
      </c>
    </row>
    <row r="2902">
      <c r="A2902" t="inlineStr">
        <is>
          <t>Perpetual strategies</t>
        </is>
      </c>
      <c r="C2902" t="inlineStr">
        <is>
          <t>Million</t>
        </is>
      </c>
      <c r="D2902" t="inlineStr">
        <is>
          <t>QQQQ</t>
        </is>
      </c>
      <c r="AC2902" t="n">
        <v>191</v>
      </c>
      <c r="AD2902" t="n">
        <v>662</v>
      </c>
      <c r="AE2902" t="n">
        <v>149</v>
      </c>
      <c r="AF2902" t="n">
        <v>165</v>
      </c>
      <c r="AG2902" t="n">
        <v>202</v>
      </c>
      <c r="AH2902" t="n">
        <v>245</v>
      </c>
      <c r="AI2902" t="n">
        <v>761</v>
      </c>
      <c r="AJ2902" t="n">
        <v>262</v>
      </c>
      <c r="AK2902" t="n">
        <v>262</v>
      </c>
    </row>
    <row r="2903">
      <c r="A2903" t="inlineStr">
        <is>
          <t>Credit strategies</t>
        </is>
      </c>
      <c r="C2903" t="inlineStr">
        <is>
          <t>Million</t>
        </is>
      </c>
      <c r="D2903" t="inlineStr">
        <is>
          <t>QQQQ</t>
        </is>
      </c>
      <c r="AC2903" t="n">
        <v>197</v>
      </c>
      <c r="AD2903" t="n">
        <v>197</v>
      </c>
      <c r="AE2903" t="n">
        <v>213</v>
      </c>
      <c r="AF2903" t="n">
        <v>218</v>
      </c>
      <c r="AG2903" t="n">
        <v>232</v>
      </c>
      <c r="AH2903" t="n">
        <v>234</v>
      </c>
      <c r="AI2903" t="n">
        <v>897</v>
      </c>
      <c r="AJ2903" t="n">
        <v>253</v>
      </c>
      <c r="AK2903" t="n">
        <v>263</v>
      </c>
    </row>
    <row r="2904">
      <c r="A2904" t="inlineStr">
        <is>
          <t>Public securities</t>
        </is>
      </c>
      <c r="C2904" t="inlineStr">
        <is>
          <t>Million</t>
        </is>
      </c>
      <c r="D2904" t="inlineStr">
        <is>
          <t>QQQQ</t>
        </is>
      </c>
      <c r="F2904" t="n">
        <v>27</v>
      </c>
      <c r="G2904" t="n">
        <v>29</v>
      </c>
      <c r="H2904" t="n">
        <v>28</v>
      </c>
      <c r="I2904" t="n">
        <v>27</v>
      </c>
      <c r="J2904" t="n">
        <v>111</v>
      </c>
      <c r="K2904" t="n">
        <v>24</v>
      </c>
      <c r="L2904" t="n">
        <v>24</v>
      </c>
      <c r="M2904" t="n">
        <v>23</v>
      </c>
      <c r="N2904" t="n">
        <v>21</v>
      </c>
      <c r="O2904" t="n">
        <v>92</v>
      </c>
      <c r="P2904" t="n">
        <v>20</v>
      </c>
      <c r="Q2904" t="n">
        <v>21</v>
      </c>
      <c r="R2904" t="n">
        <v>22</v>
      </c>
      <c r="S2904" t="n">
        <v>22</v>
      </c>
      <c r="T2904" t="n">
        <v>85</v>
      </c>
      <c r="U2904" t="n">
        <v>27</v>
      </c>
      <c r="V2904" t="n">
        <v>30</v>
      </c>
      <c r="W2904" t="n">
        <v>32</v>
      </c>
      <c r="X2904" t="n">
        <v>28</v>
      </c>
      <c r="Y2904" t="n">
        <v>117</v>
      </c>
      <c r="Z2904" t="n">
        <v>27</v>
      </c>
      <c r="AA2904" t="n">
        <v>29</v>
      </c>
      <c r="AB2904" t="n">
        <v>29</v>
      </c>
      <c r="AC2904" t="n">
        <v>27</v>
      </c>
      <c r="AD2904" t="n">
        <v>112</v>
      </c>
      <c r="AE2904" t="n">
        <v>25</v>
      </c>
      <c r="AF2904" t="n">
        <v>18</v>
      </c>
      <c r="AG2904" t="n">
        <v>20</v>
      </c>
      <c r="AH2904" t="n">
        <v>21</v>
      </c>
      <c r="AI2904" t="n">
        <v>84</v>
      </c>
      <c r="AJ2904" t="n">
        <v>22</v>
      </c>
      <c r="AK2904" t="n">
        <v>23</v>
      </c>
    </row>
    <row r="2905">
      <c r="A2905" t="inlineStr">
        <is>
          <t>Listed partnerships</t>
        </is>
      </c>
      <c r="C2905" t="inlineStr">
        <is>
          <t>Million</t>
        </is>
      </c>
      <c r="D2905" t="inlineStr">
        <is>
          <t>QQQQ</t>
        </is>
      </c>
      <c r="F2905" t="n">
        <v>94</v>
      </c>
      <c r="G2905" t="n">
        <v>93</v>
      </c>
      <c r="H2905" t="n">
        <v>85</v>
      </c>
      <c r="I2905" t="n">
        <v>90</v>
      </c>
      <c r="J2905" t="n">
        <v>360</v>
      </c>
      <c r="K2905" t="n">
        <v>98</v>
      </c>
      <c r="L2905" t="n">
        <v>101</v>
      </c>
      <c r="M2905" t="n">
        <v>111</v>
      </c>
      <c r="N2905" t="n">
        <v>108</v>
      </c>
      <c r="O2905" t="n">
        <v>418</v>
      </c>
      <c r="P2905" t="n">
        <v>115</v>
      </c>
      <c r="Q2905" t="n">
        <v>135</v>
      </c>
      <c r="R2905" t="n">
        <v>135</v>
      </c>
      <c r="S2905" t="n">
        <v>144</v>
      </c>
      <c r="T2905" t="n">
        <v>529</v>
      </c>
      <c r="U2905" t="n">
        <v>130</v>
      </c>
      <c r="V2905" t="n">
        <v>126</v>
      </c>
      <c r="W2905" t="n">
        <v>140</v>
      </c>
      <c r="X2905" t="n">
        <v>115</v>
      </c>
      <c r="Y2905" t="n">
        <v>511</v>
      </c>
      <c r="Z2905" t="n">
        <v>137</v>
      </c>
      <c r="AA2905" t="n">
        <v>142</v>
      </c>
      <c r="AB2905" t="n">
        <v>166</v>
      </c>
    </row>
    <row r="2906">
      <c r="A2906" t="inlineStr">
        <is>
          <t>Reclassified office funds</t>
        </is>
      </c>
      <c r="C2906" t="inlineStr">
        <is>
          <t>Million</t>
        </is>
      </c>
      <c r="D2906" t="inlineStr">
        <is>
          <t>QQQQ</t>
        </is>
      </c>
      <c r="T2906" t="n">
        <v>16</v>
      </c>
    </row>
    <row r="2907">
      <c r="A2907" t="inlineStr">
        <is>
          <t>Fee credits</t>
        </is>
      </c>
      <c r="C2907" t="inlineStr">
        <is>
          <t>Million</t>
        </is>
      </c>
      <c r="D2907" t="inlineStr">
        <is>
          <t>QQQQ</t>
        </is>
      </c>
      <c r="F2907" t="n">
        <v>-5</v>
      </c>
      <c r="G2907" t="n">
        <v>-9</v>
      </c>
      <c r="H2907" t="n">
        <v>-9</v>
      </c>
      <c r="I2907" t="n">
        <v>-9</v>
      </c>
      <c r="J2907" t="n">
        <v>-30</v>
      </c>
      <c r="K2907" t="n">
        <v>-8</v>
      </c>
    </row>
    <row r="2908">
      <c r="A2908" t="inlineStr">
        <is>
          <t>Total (including incentive distributions)</t>
        </is>
      </c>
      <c r="C2908" t="inlineStr">
        <is>
          <t>Million</t>
        </is>
      </c>
      <c r="D2908" t="inlineStr">
        <is>
          <t>QQQQ</t>
        </is>
      </c>
      <c r="K2908" t="n">
        <v>262</v>
      </c>
      <c r="L2908" t="n">
        <v>292</v>
      </c>
      <c r="M2908" t="n">
        <v>280</v>
      </c>
      <c r="N2908" t="n">
        <v>275</v>
      </c>
      <c r="O2908" t="n">
        <v>1109</v>
      </c>
      <c r="P2908" t="n">
        <v>285</v>
      </c>
      <c r="Q2908" t="n">
        <v>305</v>
      </c>
      <c r="R2908" t="n">
        <v>300</v>
      </c>
      <c r="S2908" t="n">
        <v>309</v>
      </c>
      <c r="T2908" t="n">
        <v>1199</v>
      </c>
      <c r="U2908" t="n">
        <v>331</v>
      </c>
      <c r="V2908" t="n">
        <v>334</v>
      </c>
      <c r="W2908" t="n">
        <v>365</v>
      </c>
      <c r="X2908" t="n">
        <v>378</v>
      </c>
      <c r="Y2908" t="n">
        <v>1415</v>
      </c>
      <c r="Z2908" t="n">
        <v>400</v>
      </c>
      <c r="AA2908" t="n">
        <v>420</v>
      </c>
      <c r="AB2908" t="n">
        <v>468</v>
      </c>
      <c r="AC2908" t="n">
        <v>726</v>
      </c>
      <c r="AD2908" t="n">
        <v>2014</v>
      </c>
      <c r="AE2908" t="n">
        <v>674</v>
      </c>
      <c r="AF2908" t="n">
        <v>667</v>
      </c>
      <c r="AG2908" t="n">
        <v>728</v>
      </c>
      <c r="AH2908" t="n">
        <v>771</v>
      </c>
      <c r="AI2908" t="n">
        <v>2840</v>
      </c>
      <c r="AJ2908" t="n">
        <v>801</v>
      </c>
      <c r="AK2908" t="n">
        <v>811</v>
      </c>
      <c r="AL2908" t="n">
        <v>857</v>
      </c>
      <c r="AM2908" t="n">
        <v>897</v>
      </c>
      <c r="AN2908" t="n">
        <v>3366</v>
      </c>
      <c r="AO2908" t="n">
        <v>965</v>
      </c>
      <c r="AP2908" t="n">
        <v>993</v>
      </c>
      <c r="AQ2908" t="n">
        <v>1021</v>
      </c>
      <c r="AR2908" t="n">
        <v>1069</v>
      </c>
      <c r="AS2908" t="n">
        <v>4048</v>
      </c>
    </row>
    <row r="2909">
      <c r="A2909" t="inlineStr">
        <is>
          <t>Total (including incentive distributions)-c</t>
        </is>
      </c>
      <c r="K2909">
        <f>SUM(K2892:K2907)</f>
        <v/>
      </c>
      <c r="L2909">
        <f>SUM(L2892:L2907)</f>
        <v/>
      </c>
      <c r="M2909">
        <f>SUM(M2892:M2907)</f>
        <v/>
      </c>
      <c r="N2909">
        <f>SUM(N2892:N2907)</f>
        <v/>
      </c>
      <c r="O2909">
        <f>SUM(O2892:O2907)</f>
        <v/>
      </c>
      <c r="P2909">
        <f>SUM(P2892:P2907)</f>
        <v/>
      </c>
      <c r="Q2909">
        <f>SUM(Q2892:Q2907)</f>
        <v/>
      </c>
      <c r="R2909">
        <f>SUM(R2892:R2907)</f>
        <v/>
      </c>
      <c r="S2909">
        <f>SUM(S2892:S2907)</f>
        <v/>
      </c>
      <c r="T2909">
        <f>SUM(T2892:T2907)</f>
        <v/>
      </c>
      <c r="U2909">
        <f>SUM(U2892:U2907)</f>
        <v/>
      </c>
      <c r="V2909">
        <f>SUM(V2892:V2907)</f>
        <v/>
      </c>
      <c r="W2909">
        <f>SUM(W2892:W2907)</f>
        <v/>
      </c>
      <c r="X2909">
        <f>SUM(X2892:X2907)</f>
        <v/>
      </c>
      <c r="Y2909">
        <f>SUM(Y2892:Y2907)</f>
        <v/>
      </c>
      <c r="Z2909">
        <f>SUM(Z2892:Z2907)</f>
        <v/>
      </c>
      <c r="AA2909">
        <f>SUM(AA2892:AA2907)</f>
        <v/>
      </c>
      <c r="AB2909">
        <f>SUM(AB2892:AB2907)</f>
        <v/>
      </c>
      <c r="AC2909">
        <f>SUM(AC2892:AC2907)</f>
        <v/>
      </c>
      <c r="AD2909">
        <f>SUM(AD2892:AD2907)</f>
        <v/>
      </c>
      <c r="AE2909">
        <f>SUM(AE2892:AE2907)</f>
        <v/>
      </c>
      <c r="AF2909">
        <f>SUM(AF2892:AF2907)</f>
        <v/>
      </c>
      <c r="AG2909">
        <f>SUM(AG2892:AG2907)</f>
        <v/>
      </c>
      <c r="AH2909">
        <f>SUM(AH2892:AH2907)</f>
        <v/>
      </c>
      <c r="AI2909">
        <f>SUM(AI2892:AI2907)</f>
        <v/>
      </c>
      <c r="AJ2909">
        <f>SUM(AJ2892:AJ2907)</f>
        <v/>
      </c>
      <c r="AK2909">
        <f>SUM(AK2892:AK2907)</f>
        <v/>
      </c>
      <c r="AL2909">
        <f>SUM(AL2892:AL2907)</f>
        <v/>
      </c>
      <c r="AM2909">
        <f>SUM(AM2892:AM2907)</f>
        <v/>
      </c>
      <c r="AN2909">
        <f>SUM(AN2892:AN2907)</f>
        <v/>
      </c>
      <c r="AO2909">
        <f>SUM(AO2892:AO2907)</f>
        <v/>
      </c>
      <c r="AP2909">
        <f>SUM(AP2892:AP2907)</f>
        <v/>
      </c>
      <c r="AQ2909">
        <f>SUM(AQ2892:AQ2907)</f>
        <v/>
      </c>
      <c r="AR2909">
        <f>SUM(AR2892:AR2907)</f>
        <v/>
      </c>
      <c r="AS2909">
        <f>SUM(AS2892:AS2907)</f>
        <v/>
      </c>
    </row>
    <row r="2910">
      <c r="A2910" t="inlineStr">
        <is>
          <t>Sum check</t>
        </is>
      </c>
      <c r="K2910">
        <f>K2908-K2909</f>
        <v/>
      </c>
      <c r="L2910">
        <f>L2908-L2909</f>
        <v/>
      </c>
      <c r="M2910">
        <f>M2908-M2909</f>
        <v/>
      </c>
      <c r="N2910">
        <f>N2908-N2909</f>
        <v/>
      </c>
      <c r="O2910">
        <f>O2908-O2909</f>
        <v/>
      </c>
      <c r="P2910">
        <f>P2908-P2909</f>
        <v/>
      </c>
      <c r="Q2910">
        <f>Q2908-Q2909</f>
        <v/>
      </c>
      <c r="R2910">
        <f>R2908-R2909</f>
        <v/>
      </c>
      <c r="S2910">
        <f>S2908-S2909</f>
        <v/>
      </c>
      <c r="T2910">
        <f>T2908-T2909</f>
        <v/>
      </c>
      <c r="U2910">
        <f>U2908-U2909</f>
        <v/>
      </c>
      <c r="V2910">
        <f>V2908-V2909</f>
        <v/>
      </c>
      <c r="W2910">
        <f>W2908-W2909</f>
        <v/>
      </c>
      <c r="X2910">
        <f>X2908-X2909</f>
        <v/>
      </c>
      <c r="Y2910">
        <f>Y2908-Y2909</f>
        <v/>
      </c>
      <c r="Z2910">
        <f>Z2908-Z2909</f>
        <v/>
      </c>
      <c r="AA2910">
        <f>AA2908-AA2909</f>
        <v/>
      </c>
      <c r="AB2910">
        <f>AB2908-AB2909</f>
        <v/>
      </c>
      <c r="AC2910">
        <f>AC2908-AC2909</f>
        <v/>
      </c>
      <c r="AD2910">
        <f>AD2908-AD2909</f>
        <v/>
      </c>
      <c r="AE2910">
        <f>AE2908-AE2909</f>
        <v/>
      </c>
      <c r="AF2910">
        <f>AF2908-AF2909</f>
        <v/>
      </c>
      <c r="AG2910">
        <f>AG2908-AG2909</f>
        <v/>
      </c>
      <c r="AH2910">
        <f>AH2908-AH2909</f>
        <v/>
      </c>
      <c r="AI2910">
        <f>AI2908-AI2909</f>
        <v/>
      </c>
      <c r="AJ2910">
        <f>AJ2908-AJ2909</f>
        <v/>
      </c>
      <c r="AK2910">
        <f>AK2908-AK2909</f>
        <v/>
      </c>
      <c r="AL2910">
        <f>AL2908-AL2909</f>
        <v/>
      </c>
      <c r="AM2910">
        <f>AM2908-AM2909</f>
        <v/>
      </c>
      <c r="AN2910">
        <f>AN2908-AN2909</f>
        <v/>
      </c>
      <c r="AO2910">
        <f>AO2908-AO2909</f>
        <v/>
      </c>
      <c r="AP2910">
        <f>AP2908-AP2909</f>
        <v/>
      </c>
      <c r="AQ2910">
        <f>AQ2908-AQ2909</f>
        <v/>
      </c>
      <c r="AR2910">
        <f>AR2908-AR2909</f>
        <v/>
      </c>
      <c r="AS2910">
        <f>AS2908-AS2909</f>
        <v/>
      </c>
    </row>
    <row r="2912">
      <c r="A2912" t="inlineStr">
        <is>
          <t>Total (excluding incentive distributions)</t>
        </is>
      </c>
      <c r="C2912" t="inlineStr">
        <is>
          <t>Million</t>
        </is>
      </c>
      <c r="D2912" t="inlineStr">
        <is>
          <t>QQQQ</t>
        </is>
      </c>
      <c r="F2912" t="n">
        <v>181</v>
      </c>
      <c r="G2912" t="n">
        <v>192</v>
      </c>
      <c r="H2912" t="n">
        <v>192</v>
      </c>
      <c r="I2912" t="n">
        <v>216</v>
      </c>
      <c r="J2912" t="n">
        <v>780</v>
      </c>
    </row>
    <row r="2913">
      <c r="A2913" t="inlineStr">
        <is>
          <t>Total (excluding incentive distributions)-c</t>
        </is>
      </c>
      <c r="F2913">
        <f>SUM(F2898:F2907,F2892:F2896)</f>
        <v/>
      </c>
      <c r="G2913">
        <f>SUM(G2898:G2907,G2892:G2896)</f>
        <v/>
      </c>
      <c r="H2913">
        <f>SUM(H2898:H2907,H2892:H2896)</f>
        <v/>
      </c>
      <c r="I2913">
        <f>SUM(I2898:I2907,I2892:I2896)</f>
        <v/>
      </c>
      <c r="J2913">
        <f>SUM(J2898:J2907,J2892:J2896)</f>
        <v/>
      </c>
    </row>
    <row r="2914">
      <c r="A2914" t="inlineStr">
        <is>
          <t>Sum check</t>
        </is>
      </c>
      <c r="F2914">
        <f>F2912-F2913</f>
        <v/>
      </c>
      <c r="G2914">
        <f>G2912-G2913</f>
        <v/>
      </c>
      <c r="H2914">
        <f>H2912-H2913</f>
        <v/>
      </c>
      <c r="I2914">
        <f>I2912-I2913</f>
        <v/>
      </c>
      <c r="J2914">
        <f>J2912-J2913</f>
        <v/>
      </c>
    </row>
    <row r="2916">
      <c r="A2916" t="inlineStr">
        <is>
          <t>Direct cost</t>
        </is>
      </c>
    </row>
    <row r="2917">
      <c r="A2917" t="inlineStr">
        <is>
          <t>Compensation and benefits</t>
        </is>
      </c>
      <c r="C2917" t="inlineStr">
        <is>
          <t>Million</t>
        </is>
      </c>
      <c r="D2917" t="inlineStr">
        <is>
          <t>QQQQ</t>
        </is>
      </c>
      <c r="F2917" t="n">
        <v>-74</v>
      </c>
      <c r="G2917" t="n">
        <v>-78</v>
      </c>
      <c r="H2917" t="n">
        <v>-79</v>
      </c>
      <c r="I2917" t="n">
        <v>-88</v>
      </c>
      <c r="J2917" t="n">
        <v>-309</v>
      </c>
      <c r="K2917" t="n">
        <v>-80</v>
      </c>
      <c r="L2917" t="n">
        <v>-82</v>
      </c>
      <c r="M2917" t="n">
        <v>-82</v>
      </c>
      <c r="N2917" t="n">
        <v>-83</v>
      </c>
      <c r="O2917" t="n">
        <v>-320</v>
      </c>
      <c r="P2917" t="n">
        <v>-87</v>
      </c>
      <c r="Q2917" t="n">
        <v>-88</v>
      </c>
      <c r="R2917" t="n">
        <v>-83</v>
      </c>
      <c r="S2917" t="n">
        <v>-79</v>
      </c>
      <c r="T2917" t="n">
        <v>-337</v>
      </c>
      <c r="U2917" t="n">
        <v>-93</v>
      </c>
      <c r="V2917" t="n">
        <v>-95</v>
      </c>
      <c r="W2917" t="n">
        <v>-97</v>
      </c>
      <c r="X2917" t="n">
        <v>-102</v>
      </c>
      <c r="Y2917" t="n">
        <v>-387</v>
      </c>
      <c r="Z2917" t="n">
        <v>-117</v>
      </c>
      <c r="AA2917" t="n">
        <v>-113</v>
      </c>
      <c r="AB2917" t="n">
        <v>-121</v>
      </c>
      <c r="AC2917" t="n">
        <v>-230</v>
      </c>
      <c r="AD2917" t="n">
        <v>-581</v>
      </c>
      <c r="AE2917" t="n">
        <v>-252</v>
      </c>
      <c r="AF2917" t="n">
        <v>-247</v>
      </c>
      <c r="AG2917" t="n">
        <v>-251</v>
      </c>
      <c r="AH2917" t="n">
        <v>-242</v>
      </c>
      <c r="AI2917" t="n">
        <v>-992</v>
      </c>
      <c r="AJ2917" t="n">
        <v>-276</v>
      </c>
      <c r="AK2917" t="n">
        <v>-287</v>
      </c>
      <c r="AL2917" t="n">
        <v>-281</v>
      </c>
      <c r="AM2917" t="n">
        <v>-284</v>
      </c>
      <c r="AN2917" t="n">
        <v>-1128</v>
      </c>
      <c r="AO2917" t="n">
        <v>-334</v>
      </c>
      <c r="AP2917" t="n">
        <v>-332</v>
      </c>
      <c r="AQ2917" t="n">
        <v>-334</v>
      </c>
      <c r="AR2917" t="n">
        <v>-281</v>
      </c>
      <c r="AS2917" t="n">
        <v>-1306</v>
      </c>
    </row>
    <row r="2918">
      <c r="A2918" t="inlineStr">
        <is>
          <t>Other expenses</t>
        </is>
      </c>
      <c r="C2918" t="inlineStr">
        <is>
          <t>Million</t>
        </is>
      </c>
      <c r="D2918" t="inlineStr">
        <is>
          <t>QQQQ</t>
        </is>
      </c>
      <c r="F2918" t="n">
        <v>-24</v>
      </c>
      <c r="G2918" t="n">
        <v>-25</v>
      </c>
      <c r="H2918" t="n">
        <v>-24</v>
      </c>
      <c r="I2918" t="n">
        <v>-32</v>
      </c>
      <c r="J2918" t="n">
        <v>-115</v>
      </c>
      <c r="K2918" t="n">
        <v>-31</v>
      </c>
      <c r="L2918" t="n">
        <v>-29</v>
      </c>
      <c r="M2918" t="n">
        <v>-28</v>
      </c>
      <c r="N2918" t="n">
        <v>-31</v>
      </c>
      <c r="O2918" t="n">
        <v>-110</v>
      </c>
      <c r="P2918" t="n">
        <v>-35</v>
      </c>
      <c r="Q2918" t="n">
        <v>-34</v>
      </c>
      <c r="R2918" t="n">
        <v>-33</v>
      </c>
      <c r="S2918" t="n">
        <v>-33</v>
      </c>
      <c r="T2918" t="n">
        <v>-135</v>
      </c>
      <c r="U2918" t="n">
        <v>-39</v>
      </c>
      <c r="V2918" t="n">
        <v>-43</v>
      </c>
      <c r="W2918" t="n">
        <v>-46</v>
      </c>
      <c r="X2918" t="n">
        <v>-49</v>
      </c>
      <c r="Y2918" t="n">
        <v>-177</v>
      </c>
      <c r="Z2918" t="n">
        <v>-45</v>
      </c>
      <c r="AA2918" t="n">
        <v>-44</v>
      </c>
      <c r="AB2918" t="n">
        <v>-41</v>
      </c>
      <c r="AC2918" t="n">
        <v>-81</v>
      </c>
      <c r="AD2918" t="n">
        <v>-211</v>
      </c>
      <c r="AE2918" t="n">
        <v>-79</v>
      </c>
      <c r="AF2918" t="n">
        <v>-68</v>
      </c>
      <c r="AG2918" t="n">
        <v>-74</v>
      </c>
      <c r="AH2918" t="n">
        <v>-83</v>
      </c>
      <c r="AI2918" t="n">
        <v>-304</v>
      </c>
      <c r="AJ2918" t="n">
        <v>-78</v>
      </c>
      <c r="AK2918" t="n">
        <v>-82</v>
      </c>
      <c r="AL2918" t="n">
        <v>-84</v>
      </c>
      <c r="AM2918" t="n">
        <v>-96</v>
      </c>
      <c r="AN2918" t="n">
        <v>-340</v>
      </c>
      <c r="AO2918" t="n">
        <v>-92</v>
      </c>
      <c r="AP2918" t="n">
        <v>-101</v>
      </c>
      <c r="AQ2918" t="n">
        <v>-120</v>
      </c>
      <c r="AR2918" t="n">
        <v>-173</v>
      </c>
      <c r="AS2918" t="n">
        <v>-486</v>
      </c>
    </row>
    <row r="2919">
      <c r="A2919" t="inlineStr">
        <is>
          <t>Total</t>
        </is>
      </c>
      <c r="C2919" t="inlineStr">
        <is>
          <t>Million</t>
        </is>
      </c>
      <c r="D2919" t="inlineStr">
        <is>
          <t>QQQQ</t>
        </is>
      </c>
      <c r="F2919" t="n">
        <v>-98</v>
      </c>
      <c r="G2919" t="n">
        <v>-103</v>
      </c>
      <c r="H2919" t="n">
        <v>-103</v>
      </c>
      <c r="I2919" t="n">
        <v>-120</v>
      </c>
      <c r="J2919" t="n">
        <v>-424</v>
      </c>
      <c r="S2919" t="n">
        <v>-112</v>
      </c>
      <c r="T2919" t="n">
        <v>-472</v>
      </c>
      <c r="U2919" t="n">
        <v>-132</v>
      </c>
      <c r="V2919" t="n">
        <v>-138</v>
      </c>
      <c r="W2919" t="n">
        <v>-143</v>
      </c>
      <c r="X2919" t="n">
        <v>-151</v>
      </c>
      <c r="Y2919" t="n">
        <v>-564</v>
      </c>
      <c r="Z2919" t="n">
        <v>-162</v>
      </c>
      <c r="AA2919" t="n">
        <v>-157</v>
      </c>
      <c r="AB2919" t="n">
        <v>-162</v>
      </c>
      <c r="AC2919" t="n">
        <v>-311</v>
      </c>
      <c r="AD2919" t="n">
        <v>-792</v>
      </c>
      <c r="AE2919" t="n">
        <v>-331</v>
      </c>
      <c r="AF2919" t="n">
        <v>-315</v>
      </c>
      <c r="AG2919" t="n">
        <v>-325</v>
      </c>
      <c r="AH2919" t="n">
        <v>-325</v>
      </c>
      <c r="AI2919" t="n">
        <v>-1296</v>
      </c>
      <c r="AJ2919" t="n">
        <v>-354</v>
      </c>
      <c r="AK2919" t="n">
        <v>-369</v>
      </c>
      <c r="AL2919" t="n">
        <v>-365</v>
      </c>
      <c r="AM2919" t="n">
        <v>-380</v>
      </c>
      <c r="AN2919" t="n">
        <v>-1468</v>
      </c>
      <c r="AO2919" t="n">
        <v>-426</v>
      </c>
      <c r="AP2919" t="n">
        <v>-433</v>
      </c>
      <c r="AQ2919" t="n">
        <v>-454</v>
      </c>
      <c r="AR2919" t="n">
        <v>-454</v>
      </c>
      <c r="AS2919" t="n">
        <v>-1792</v>
      </c>
    </row>
    <row r="2920">
      <c r="A2920" t="inlineStr">
        <is>
          <t>Total-c</t>
        </is>
      </c>
      <c r="F2920">
        <f>SUM(F2917:F2918)</f>
        <v/>
      </c>
      <c r="G2920">
        <f>SUM(G2917:G2918)</f>
        <v/>
      </c>
      <c r="H2920">
        <f>SUM(H2917:H2918)</f>
        <v/>
      </c>
      <c r="I2920">
        <f>SUM(I2917:I2918)</f>
        <v/>
      </c>
      <c r="J2920">
        <f>SUM(J2917:J2918)</f>
        <v/>
      </c>
      <c r="S2920">
        <f>SUM(S2917:S2918)</f>
        <v/>
      </c>
      <c r="T2920">
        <f>SUM(T2917:T2918)</f>
        <v/>
      </c>
      <c r="U2920">
        <f>SUM(U2917:U2918)</f>
        <v/>
      </c>
      <c r="V2920">
        <f>SUM(V2917:V2918)</f>
        <v/>
      </c>
      <c r="W2920">
        <f>SUM(W2917:W2918)</f>
        <v/>
      </c>
      <c r="X2920">
        <f>SUM(X2917:X2918)</f>
        <v/>
      </c>
      <c r="Y2920">
        <f>SUM(Y2917:Y2918)</f>
        <v/>
      </c>
      <c r="Z2920">
        <f>SUM(Z2917:Z2918)</f>
        <v/>
      </c>
      <c r="AA2920">
        <f>SUM(AA2917:AA2918)</f>
        <v/>
      </c>
      <c r="AB2920">
        <f>SUM(AB2917:AB2918)</f>
        <v/>
      </c>
      <c r="AC2920">
        <f>SUM(AC2917:AC2918)</f>
        <v/>
      </c>
      <c r="AD2920">
        <f>SUM(AD2917:AD2918)</f>
        <v/>
      </c>
      <c r="AE2920">
        <f>SUM(AE2917:AE2918)</f>
        <v/>
      </c>
      <c r="AF2920">
        <f>SUM(AF2917:AF2918)</f>
        <v/>
      </c>
      <c r="AG2920">
        <f>SUM(AG2917:AG2918)</f>
        <v/>
      </c>
      <c r="AH2920">
        <f>SUM(AH2917:AH2918)</f>
        <v/>
      </c>
      <c r="AI2920">
        <f>SUM(AI2917:AI2918)</f>
        <v/>
      </c>
      <c r="AJ2920">
        <f>SUM(AJ2917:AJ2918)</f>
        <v/>
      </c>
      <c r="AK2920">
        <f>SUM(AK2917:AK2918)</f>
        <v/>
      </c>
      <c r="AL2920">
        <f>SUM(AL2917:AL2918)</f>
        <v/>
      </c>
      <c r="AM2920">
        <f>SUM(AM2917:AM2918)</f>
        <v/>
      </c>
      <c r="AN2920">
        <f>SUM(AN2917:AN2918)</f>
        <v/>
      </c>
      <c r="AO2920">
        <f>SUM(AO2917:AO2918)</f>
        <v/>
      </c>
      <c r="AP2920">
        <f>SUM(AP2917:AP2918)</f>
        <v/>
      </c>
      <c r="AQ2920">
        <f>SUM(AQ2917:AQ2918)</f>
        <v/>
      </c>
      <c r="AR2920">
        <f>SUM(AR2917:AR2918)</f>
        <v/>
      </c>
      <c r="AS2920">
        <f>SUM(AS2917:AS2918)</f>
        <v/>
      </c>
    </row>
    <row r="2921">
      <c r="A2921" t="inlineStr">
        <is>
          <t>Sum check</t>
        </is>
      </c>
      <c r="F2921">
        <f>F2919-F2920</f>
        <v/>
      </c>
      <c r="G2921">
        <f>G2919-G2920</f>
        <v/>
      </c>
      <c r="H2921">
        <f>H2919-H2920</f>
        <v/>
      </c>
      <c r="I2921">
        <f>I2919-I2920</f>
        <v/>
      </c>
      <c r="J2921">
        <f>J2919-J2920</f>
        <v/>
      </c>
      <c r="S2921">
        <f>S2919-S2920</f>
        <v/>
      </c>
      <c r="T2921">
        <f>T2919-T2920</f>
        <v/>
      </c>
      <c r="U2921">
        <f>U2919-U2920</f>
        <v/>
      </c>
      <c r="V2921">
        <f>V2919-V2920</f>
        <v/>
      </c>
      <c r="W2921">
        <f>W2919-W2920</f>
        <v/>
      </c>
      <c r="X2921">
        <f>X2919-X2920</f>
        <v/>
      </c>
      <c r="Y2921">
        <f>Y2919-Y2920</f>
        <v/>
      </c>
      <c r="Z2921">
        <f>Z2919-Z2920</f>
        <v/>
      </c>
      <c r="AA2921">
        <f>AA2919-AA2920</f>
        <v/>
      </c>
      <c r="AB2921">
        <f>AB2919-AB2920</f>
        <v/>
      </c>
      <c r="AC2921">
        <f>AC2919-AC2920</f>
        <v/>
      </c>
      <c r="AD2921">
        <f>AD2919-AD2920</f>
        <v/>
      </c>
      <c r="AE2921">
        <f>AE2919-AE2920</f>
        <v/>
      </c>
      <c r="AF2921">
        <f>AF2919-AF2920</f>
        <v/>
      </c>
      <c r="AG2921">
        <f>AG2919-AG2920</f>
        <v/>
      </c>
      <c r="AH2921">
        <f>AH2919-AH2920</f>
        <v/>
      </c>
      <c r="AI2921">
        <f>AI2919-AI2920</f>
        <v/>
      </c>
      <c r="AJ2921">
        <f>AJ2919-AJ2920</f>
        <v/>
      </c>
      <c r="AK2921">
        <f>AK2919-AK2920</f>
        <v/>
      </c>
      <c r="AL2921">
        <f>AL2919-AL2920</f>
        <v/>
      </c>
      <c r="AM2921">
        <f>AM2919-AM2920</f>
        <v/>
      </c>
      <c r="AN2921">
        <f>AN2919-AN2920</f>
        <v/>
      </c>
      <c r="AO2921">
        <f>AO2919-AO2920</f>
        <v/>
      </c>
      <c r="AP2921">
        <f>AP2919-AP2920</f>
        <v/>
      </c>
      <c r="AQ2921">
        <f>AQ2919-AQ2920</f>
        <v/>
      </c>
      <c r="AR2921">
        <f>AR2919-AR2920</f>
        <v/>
      </c>
      <c r="AS2921">
        <f>AS2919-AS2920</f>
        <v/>
      </c>
    </row>
    <row r="2923">
      <c r="A2923" t="inlineStr">
        <is>
          <t>Fee-related earnings before performance fees</t>
        </is>
      </c>
      <c r="C2923" t="inlineStr">
        <is>
          <t>Million</t>
        </is>
      </c>
      <c r="D2923" t="inlineStr">
        <is>
          <t>QQQQ</t>
        </is>
      </c>
      <c r="X2923" t="n">
        <v>227</v>
      </c>
      <c r="Y2923" t="n">
        <v>851</v>
      </c>
      <c r="Z2923" t="n">
        <v>238</v>
      </c>
      <c r="AA2923" t="n">
        <v>263</v>
      </c>
      <c r="AB2923" t="n">
        <v>306</v>
      </c>
      <c r="AC2923" t="n">
        <v>415</v>
      </c>
      <c r="AD2923" t="n">
        <v>1222</v>
      </c>
      <c r="AE2923" t="n">
        <v>343</v>
      </c>
      <c r="AF2923" t="n">
        <v>352</v>
      </c>
      <c r="AG2923" t="n">
        <v>403</v>
      </c>
      <c r="AH2923" t="n">
        <v>446</v>
      </c>
      <c r="AI2923" t="n">
        <v>1544</v>
      </c>
      <c r="AJ2923" t="n">
        <v>447</v>
      </c>
      <c r="AK2923" t="n">
        <v>442</v>
      </c>
      <c r="AL2923" t="n">
        <v>492</v>
      </c>
      <c r="AM2923" t="n">
        <v>517</v>
      </c>
      <c r="AN2923" t="n">
        <v>1898</v>
      </c>
      <c r="AO2923" t="n">
        <v>539</v>
      </c>
      <c r="AP2923" t="n">
        <v>560</v>
      </c>
      <c r="AQ2923" t="n">
        <v>567</v>
      </c>
      <c r="AR2923" t="n">
        <v>615</v>
      </c>
      <c r="AS2923" t="n">
        <v>2256</v>
      </c>
    </row>
    <row r="2924">
      <c r="A2924" t="inlineStr">
        <is>
          <t>Fee-related earnings before performance fees-c</t>
        </is>
      </c>
      <c r="X2924">
        <f>SUM(X2908,X2919)</f>
        <v/>
      </c>
      <c r="Y2924">
        <f>SUM(Y2908,Y2919)</f>
        <v/>
      </c>
      <c r="Z2924">
        <f>SUM(Z2908,Z2919)</f>
        <v/>
      </c>
      <c r="AA2924">
        <f>SUM(AA2908,AA2919)</f>
        <v/>
      </c>
      <c r="AB2924">
        <f>SUM(AB2908,AB2919)</f>
        <v/>
      </c>
      <c r="AC2924">
        <f>SUM(AC2908,AC2919)</f>
        <v/>
      </c>
      <c r="AD2924">
        <f>SUM(AD2908,AD2919)</f>
        <v/>
      </c>
      <c r="AE2924">
        <f>SUM(AE2908,AE2919)</f>
        <v/>
      </c>
      <c r="AF2924">
        <f>SUM(AF2908,AF2919)</f>
        <v/>
      </c>
      <c r="AG2924">
        <f>SUM(AG2908,AG2919)</f>
        <v/>
      </c>
      <c r="AH2924">
        <f>SUM(AH2908,AH2919)</f>
        <v/>
      </c>
      <c r="AI2924">
        <f>SUM(AI2908,AI2919)</f>
        <v/>
      </c>
      <c r="AJ2924">
        <f>SUM(AJ2908,AJ2919)</f>
        <v/>
      </c>
      <c r="AK2924">
        <f>SUM(AK2908,AK2919)</f>
        <v/>
      </c>
      <c r="AL2924">
        <f>SUM(AL2908,AL2919)</f>
        <v/>
      </c>
      <c r="AM2924">
        <f>SUM(AM2908,AM2919)</f>
        <v/>
      </c>
      <c r="AN2924">
        <f>SUM(AN2908,AN2919)</f>
        <v/>
      </c>
      <c r="AO2924">
        <f>SUM(AO2908,AO2919)</f>
        <v/>
      </c>
      <c r="AP2924">
        <f>SUM(AP2908,AP2919)</f>
        <v/>
      </c>
      <c r="AQ2924">
        <f>SUM(AQ2908,AQ2919)</f>
        <v/>
      </c>
      <c r="AR2924">
        <f>SUM(AR2908,AR2919)</f>
        <v/>
      </c>
      <c r="AS2924">
        <f>SUM(AS2908,AS2919)</f>
        <v/>
      </c>
    </row>
    <row r="2925">
      <c r="A2925" t="inlineStr">
        <is>
          <t>Sum check</t>
        </is>
      </c>
      <c r="X2925">
        <f>X2923-X2924</f>
        <v/>
      </c>
      <c r="Y2925">
        <f>Y2923-Y2924</f>
        <v/>
      </c>
      <c r="Z2925">
        <f>Z2923-Z2924</f>
        <v/>
      </c>
      <c r="AA2925">
        <f>AA2923-AA2924</f>
        <v/>
      </c>
      <c r="AB2925">
        <f>AB2923-AB2924</f>
        <v/>
      </c>
      <c r="AC2925">
        <f>AC2923-AC2924</f>
        <v/>
      </c>
      <c r="AD2925">
        <f>AD2923-AD2924</f>
        <v/>
      </c>
      <c r="AE2925">
        <f>AE2923-AE2924</f>
        <v/>
      </c>
      <c r="AF2925">
        <f>AF2923-AF2924</f>
        <v/>
      </c>
      <c r="AG2925">
        <f>AG2923-AG2924</f>
        <v/>
      </c>
      <c r="AH2925">
        <f>AH2923-AH2924</f>
        <v/>
      </c>
      <c r="AI2925">
        <f>AI2923-AI2924</f>
        <v/>
      </c>
      <c r="AJ2925">
        <f>AJ2923-AJ2924</f>
        <v/>
      </c>
      <c r="AK2925">
        <f>AK2923-AK2924</f>
        <v/>
      </c>
      <c r="AL2925">
        <f>AL2923-AL2924</f>
        <v/>
      </c>
      <c r="AM2925">
        <f>AM2923-AM2924</f>
        <v/>
      </c>
      <c r="AN2925">
        <f>AN2923-AN2924</f>
        <v/>
      </c>
      <c r="AO2925">
        <f>AO2923-AO2924</f>
        <v/>
      </c>
      <c r="AP2925">
        <f>AP2923-AP2924</f>
        <v/>
      </c>
      <c r="AQ2925">
        <f>AQ2923-AQ2924</f>
        <v/>
      </c>
      <c r="AR2925">
        <f>AR2923-AR2924</f>
        <v/>
      </c>
      <c r="AS2925">
        <f>AS2923-AS2924</f>
        <v/>
      </c>
    </row>
    <row r="2927">
      <c r="A2927" t="inlineStr">
        <is>
          <t>Performance fees</t>
        </is>
      </c>
      <c r="C2927" t="inlineStr">
        <is>
          <t>Million</t>
        </is>
      </c>
      <c r="D2927" t="inlineStr">
        <is>
          <t>QQQQ</t>
        </is>
      </c>
      <c r="Q2927" t="n">
        <v>25</v>
      </c>
      <c r="S2927" t="n">
        <v>117</v>
      </c>
      <c r="T2927" t="n">
        <v>142</v>
      </c>
      <c r="U2927" t="n">
        <v>143</v>
      </c>
      <c r="V2927" t="n">
        <v>41</v>
      </c>
      <c r="W2927" t="n">
        <v>94</v>
      </c>
      <c r="Y2927" t="n">
        <v>278</v>
      </c>
      <c r="AK2927" t="n">
        <v>79</v>
      </c>
      <c r="AM2927" t="n">
        <v>78</v>
      </c>
      <c r="AN2927" t="n">
        <v>157</v>
      </c>
    </row>
    <row r="2928">
      <c r="A2928" t="inlineStr">
        <is>
          <t>Performance fees-public markets</t>
        </is>
      </c>
      <c r="C2928" t="inlineStr">
        <is>
          <t>Million</t>
        </is>
      </c>
      <c r="D2928" t="inlineStr">
        <is>
          <t>QQQQ</t>
        </is>
      </c>
      <c r="G2928" t="n">
        <v>1</v>
      </c>
      <c r="H2928" t="n">
        <v>1</v>
      </c>
      <c r="J2928" t="n">
        <v>2</v>
      </c>
    </row>
    <row r="2929">
      <c r="A2929" t="inlineStr">
        <is>
          <t>Transaction and advisory fees</t>
        </is>
      </c>
      <c r="C2929" t="inlineStr">
        <is>
          <t>Million</t>
        </is>
      </c>
      <c r="D2929" t="inlineStr">
        <is>
          <t>QQQQ</t>
        </is>
      </c>
      <c r="F2929" t="n">
        <v>8</v>
      </c>
      <c r="G2929" t="n">
        <v>19</v>
      </c>
      <c r="H2929" t="n">
        <v>18</v>
      </c>
      <c r="I2929" t="n">
        <v>44</v>
      </c>
      <c r="J2929" t="n">
        <v>89</v>
      </c>
      <c r="K2929" t="n">
        <v>34</v>
      </c>
      <c r="L2929" t="n">
        <v>10</v>
      </c>
      <c r="M2929" t="n">
        <v>3</v>
      </c>
      <c r="N2929" t="n">
        <v>4</v>
      </c>
      <c r="O2929" t="n">
        <v>33</v>
      </c>
      <c r="Q2929" t="n">
        <v>23</v>
      </c>
      <c r="R2929" t="n">
        <v>2</v>
      </c>
      <c r="S2929" t="n">
        <v>2</v>
      </c>
      <c r="T2929" t="n">
        <v>27</v>
      </c>
      <c r="U2929" t="n">
        <v>1</v>
      </c>
      <c r="V2929" t="n">
        <v>2</v>
      </c>
      <c r="W2929" t="n">
        <v>4</v>
      </c>
    </row>
    <row r="2930">
      <c r="A2930" t="inlineStr">
        <is>
          <t>Fee revenues</t>
        </is>
      </c>
      <c r="C2930" t="inlineStr">
        <is>
          <t>Million</t>
        </is>
      </c>
      <c r="D2930" t="inlineStr">
        <is>
          <t>QQQQ</t>
        </is>
      </c>
      <c r="F2930" t="n">
        <v>206</v>
      </c>
      <c r="G2930" t="n">
        <v>230</v>
      </c>
      <c r="H2930" t="n">
        <v>229</v>
      </c>
      <c r="I2930" t="n">
        <v>278</v>
      </c>
      <c r="J2930" t="n">
        <v>943</v>
      </c>
      <c r="K2930" t="n">
        <v>296</v>
      </c>
      <c r="L2930" t="n">
        <v>302</v>
      </c>
      <c r="M2930" t="n">
        <v>283</v>
      </c>
      <c r="N2930" t="n">
        <v>279</v>
      </c>
      <c r="O2930" t="n">
        <v>1142</v>
      </c>
      <c r="P2930" t="n">
        <v>285</v>
      </c>
      <c r="Q2930" t="n">
        <v>353</v>
      </c>
      <c r="R2930" t="n">
        <v>302</v>
      </c>
      <c r="S2930" t="n">
        <v>428</v>
      </c>
      <c r="T2930" t="n">
        <v>1368</v>
      </c>
      <c r="U2930" t="n">
        <v>475</v>
      </c>
      <c r="V2930" t="n">
        <v>377</v>
      </c>
      <c r="W2930" t="n">
        <v>463</v>
      </c>
    </row>
    <row r="2931">
      <c r="A2931" t="inlineStr">
        <is>
          <t>Fee revenues-c</t>
        </is>
      </c>
      <c r="F2931">
        <f>SUM(F2927:F2929,F2908,F2912,F2897)</f>
        <v/>
      </c>
      <c r="G2931">
        <f>SUM(G2928:G2929,G2908,G2912,G2897)</f>
        <v/>
      </c>
      <c r="H2931">
        <f>SUM(H2928:H2929,H2908,H2912,H2897)</f>
        <v/>
      </c>
      <c r="I2931">
        <f>SUM(I2928:I2929,I2908,I2912,I2897)</f>
        <v/>
      </c>
      <c r="J2931">
        <f>SUM(J2928:J2929,J2908,J2912,J2897)</f>
        <v/>
      </c>
      <c r="K2931">
        <f>SUM(K2927:K2929,K2908)</f>
        <v/>
      </c>
      <c r="L2931">
        <f>SUM(L2927:L2929,L2908)</f>
        <v/>
      </c>
      <c r="M2931">
        <f>SUM(M2927:M2929,M2908)</f>
        <v/>
      </c>
      <c r="N2931">
        <f>SUM(N2927:N2929,N2908)</f>
        <v/>
      </c>
      <c r="O2931">
        <f>SUM(O2927:O2929,O2908)</f>
        <v/>
      </c>
      <c r="P2931">
        <f>SUM(P2927:P2929,P2908)</f>
        <v/>
      </c>
      <c r="Q2931">
        <f>SUM(Q2927:Q2929,Q2908)</f>
        <v/>
      </c>
      <c r="R2931">
        <f>SUM(R2927:R2929,R2908)</f>
        <v/>
      </c>
      <c r="S2931">
        <f>SUM(S2927:S2929,S2908)</f>
        <v/>
      </c>
      <c r="T2931">
        <f>SUM(T2927:T2929,T2908)</f>
        <v/>
      </c>
      <c r="U2931">
        <f>SUM(U2927:U2929,U2908)</f>
        <v/>
      </c>
      <c r="V2931">
        <f>SUM(V2927:V2929,V2908)</f>
        <v/>
      </c>
      <c r="W2931">
        <f>SUM(W2927:W2929,W2908)</f>
        <v/>
      </c>
    </row>
    <row r="2932">
      <c r="A2932" t="inlineStr">
        <is>
          <t>Sum check</t>
        </is>
      </c>
      <c r="F2932">
        <f>F2930-F2931</f>
        <v/>
      </c>
      <c r="G2932">
        <f>G2930-G2931</f>
        <v/>
      </c>
      <c r="H2932">
        <f>H2930-H2931</f>
        <v/>
      </c>
      <c r="I2932">
        <f>I2930-I2931</f>
        <v/>
      </c>
      <c r="J2932">
        <f>J2930-J2931</f>
        <v/>
      </c>
      <c r="K2932">
        <f>K2930-K2931</f>
        <v/>
      </c>
      <c r="L2932">
        <f>L2930-L2931</f>
        <v/>
      </c>
      <c r="M2932">
        <f>M2930-M2931</f>
        <v/>
      </c>
      <c r="N2932">
        <f>N2930-N2931</f>
        <v/>
      </c>
      <c r="O2932">
        <f>O2930-O2931</f>
        <v/>
      </c>
      <c r="P2932">
        <f>P2930-P2931</f>
        <v/>
      </c>
      <c r="Q2932">
        <f>Q2930-Q2931</f>
        <v/>
      </c>
      <c r="R2932">
        <f>R2930-R2931</f>
        <v/>
      </c>
      <c r="S2932">
        <f>S2930-S2931</f>
        <v/>
      </c>
      <c r="T2932">
        <f>T2930-T2931</f>
        <v/>
      </c>
      <c r="U2932">
        <f>U2930-U2931</f>
        <v/>
      </c>
      <c r="V2932">
        <f>V2930-V2931</f>
        <v/>
      </c>
      <c r="W2932">
        <f>W2930-W2931</f>
        <v/>
      </c>
    </row>
    <row r="2934">
      <c r="A2934" t="inlineStr">
        <is>
          <t>Total</t>
        </is>
      </c>
      <c r="C2934" t="inlineStr">
        <is>
          <t>Million</t>
        </is>
      </c>
      <c r="D2934" t="inlineStr">
        <is>
          <t>QQQQ</t>
        </is>
      </c>
      <c r="F2934" t="n">
        <v>108</v>
      </c>
      <c r="G2934" t="n">
        <v>127</v>
      </c>
      <c r="H2934" t="n">
        <v>126</v>
      </c>
      <c r="I2934" t="n">
        <v>158</v>
      </c>
      <c r="J2934" t="n">
        <v>519</v>
      </c>
      <c r="K2934" t="n">
        <v>185</v>
      </c>
      <c r="L2934" t="n">
        <v>191</v>
      </c>
      <c r="M2934" t="n">
        <v>173</v>
      </c>
      <c r="N2934" t="n">
        <v>165</v>
      </c>
      <c r="O2934" t="n">
        <v>712</v>
      </c>
      <c r="P2934" t="n">
        <v>163</v>
      </c>
      <c r="Q2934" t="n">
        <v>231</v>
      </c>
      <c r="R2934" t="n">
        <v>186</v>
      </c>
      <c r="S2934" t="n">
        <v>316</v>
      </c>
      <c r="T2934" t="n">
        <v>896</v>
      </c>
      <c r="U2934" t="n">
        <v>343</v>
      </c>
      <c r="V2934" t="n">
        <v>239</v>
      </c>
      <c r="W2934" t="n">
        <v>320</v>
      </c>
      <c r="X2934" t="n">
        <v>227</v>
      </c>
      <c r="Y2934" t="n">
        <v>1129</v>
      </c>
      <c r="Z2934" t="n">
        <v>238</v>
      </c>
      <c r="AA2934" t="n">
        <v>263</v>
      </c>
      <c r="AB2934" t="n">
        <v>306</v>
      </c>
      <c r="AC2934" t="n">
        <v>415</v>
      </c>
      <c r="AD2934" t="n">
        <v>1222</v>
      </c>
      <c r="AE2934" t="n">
        <v>343</v>
      </c>
      <c r="AF2934" t="n">
        <v>352</v>
      </c>
      <c r="AG2934" t="n">
        <v>403</v>
      </c>
      <c r="AH2934" t="n">
        <v>446</v>
      </c>
      <c r="AI2934" t="n">
        <v>1544</v>
      </c>
      <c r="AJ2934" t="n">
        <v>447</v>
      </c>
      <c r="AK2934" t="n">
        <v>521</v>
      </c>
      <c r="AL2934" t="n">
        <v>492</v>
      </c>
      <c r="AM2934" t="n">
        <v>595</v>
      </c>
      <c r="AN2934" t="n">
        <v>2055</v>
      </c>
      <c r="AO2934" t="n">
        <v>539</v>
      </c>
      <c r="AP2934" t="n">
        <v>560</v>
      </c>
      <c r="AQ2934" t="n">
        <v>567</v>
      </c>
      <c r="AR2934" t="n">
        <v>615</v>
      </c>
      <c r="AS2934" t="n">
        <v>2256</v>
      </c>
    </row>
    <row r="2935">
      <c r="A2935" t="inlineStr">
        <is>
          <t>Total-c</t>
        </is>
      </c>
      <c r="F2935">
        <f>SUM(F2930,F2919)</f>
        <v/>
      </c>
      <c r="G2935">
        <f>SUM(G2930,G2919)</f>
        <v/>
      </c>
      <c r="H2935">
        <f>SUM(H2930,H2919)</f>
        <v/>
      </c>
      <c r="I2935">
        <f>SUM(I2930,I2919)</f>
        <v/>
      </c>
      <c r="J2935">
        <f>SUM(J2930,J2919)</f>
        <v/>
      </c>
      <c r="K2935">
        <f>SUM(K2927,K2917:K2918,K2908,K2929)</f>
        <v/>
      </c>
      <c r="L2935">
        <f>SUM(L2927,L2917:L2918,L2908,L2929)</f>
        <v/>
      </c>
      <c r="M2935">
        <f>SUM(M2927,M2917:M2918,M2908,M2929)</f>
        <v/>
      </c>
      <c r="N2935">
        <f>SUM(N2927,N2917:N2918,N2908,N2929)</f>
        <v/>
      </c>
      <c r="O2935">
        <f>SUM(O2927,O2917:O2918,O2908,O2929)</f>
        <v/>
      </c>
      <c r="P2935">
        <f>SUM(P2927,P2917:P2918,P2908,P2929)</f>
        <v/>
      </c>
      <c r="Q2935">
        <f>SUM(Q2927,Q2917:Q2918,Q2908,Q2929)</f>
        <v/>
      </c>
      <c r="R2935">
        <f>SUM(R2927,R2917:R2918,R2908,R2929)</f>
        <v/>
      </c>
      <c r="S2935">
        <f>SUM(S2927,S2917:S2918,S2908,S2929)</f>
        <v/>
      </c>
      <c r="T2935">
        <f>SUM(T2927,T2917:T2918,T2908,T2929)</f>
        <v/>
      </c>
      <c r="U2935">
        <f>SUM(U2927,U2917:U2918,U2908,U2929)</f>
        <v/>
      </c>
      <c r="V2935">
        <f>SUM(V2927,V2917:V2918,V2908,V2929)</f>
        <v/>
      </c>
      <c r="W2935">
        <f>SUM(W2927,W2917:W2918,W2908,W2929)</f>
        <v/>
      </c>
      <c r="X2935">
        <f>SUM(X2927,X2917:X2918,X2908,X2929)</f>
        <v/>
      </c>
      <c r="Y2935">
        <f>SUM(Y2927,Y2917:Y2918,Y2908,Y2929)</f>
        <v/>
      </c>
      <c r="Z2935">
        <f>SUM(Z2927,Z2917:Z2918,Z2908,Z2929)</f>
        <v/>
      </c>
      <c r="AA2935">
        <f>SUM(AA2927,AA2917:AA2918,AA2908,AA2929)</f>
        <v/>
      </c>
      <c r="AB2935">
        <f>SUM(AB2927,AB2917:AB2918,AB2908,AB2929)</f>
        <v/>
      </c>
      <c r="AC2935">
        <f>SUM(AC2927,AC2917:AC2918,AC2908,AC2929)</f>
        <v/>
      </c>
      <c r="AD2935">
        <f>SUM(AD2927,AD2917:AD2918,AD2908,AD2929)</f>
        <v/>
      </c>
      <c r="AE2935">
        <f>SUM(AE2927,AE2917:AE2918,AE2908,AE2929)</f>
        <v/>
      </c>
      <c r="AF2935">
        <f>SUM(AF2927,AF2917:AF2918,AF2908,AF2929)</f>
        <v/>
      </c>
      <c r="AG2935">
        <f>SUM(AG2927,AG2917:AG2918,AG2908,AG2929)</f>
        <v/>
      </c>
      <c r="AH2935">
        <f>SUM(AH2927,AH2917:AH2918,AH2908,AH2929)</f>
        <v/>
      </c>
      <c r="AI2935">
        <f>SUM(AI2927,AI2917:AI2918,AI2908,AI2929)</f>
        <v/>
      </c>
      <c r="AJ2935">
        <f>SUM(AJ2927,AJ2917:AJ2918,AJ2908,AJ2929)</f>
        <v/>
      </c>
      <c r="AK2935">
        <f>SUM(AK2927,AK2917:AK2918,AK2908,AK2929)</f>
        <v/>
      </c>
      <c r="AL2935">
        <f>SUM(AL2927,AL2917:AL2918,AL2908,AL2929)</f>
        <v/>
      </c>
      <c r="AM2935">
        <f>SUM(AM2927,AM2917:AM2918,AM2908,AM2929)</f>
        <v/>
      </c>
      <c r="AN2935">
        <f>SUM(AN2927,AN2917:AN2918,AN2908,AN2929)</f>
        <v/>
      </c>
      <c r="AO2935">
        <f>SUM(AO2927,AO2917:AO2918,AO2908,AO2929)</f>
        <v/>
      </c>
      <c r="AP2935">
        <f>SUM(AP2927,AP2917:AP2918,AP2908,AP2929)</f>
        <v/>
      </c>
      <c r="AQ2935">
        <f>SUM(AQ2927,AQ2917:AQ2918,AQ2908,AQ2929)</f>
        <v/>
      </c>
      <c r="AR2935">
        <f>SUM(AR2927,AR2917:AR2918,AR2908,AR2929)</f>
        <v/>
      </c>
      <c r="AS2935">
        <f>SUM(AS2927,AS2917:AS2918,AS2908,AS2929)</f>
        <v/>
      </c>
    </row>
    <row r="2936">
      <c r="A2936" t="inlineStr">
        <is>
          <t>Sum check</t>
        </is>
      </c>
      <c r="F2936">
        <f>F2934-F2935</f>
        <v/>
      </c>
      <c r="G2936">
        <f>G2934-G2935</f>
        <v/>
      </c>
      <c r="H2936">
        <f>H2934-H2935</f>
        <v/>
      </c>
      <c r="I2936">
        <f>I2934-I2935</f>
        <v/>
      </c>
      <c r="J2936">
        <f>J2934-J2935</f>
        <v/>
      </c>
      <c r="K2936">
        <f>K2934-K2935</f>
        <v/>
      </c>
      <c r="L2936">
        <f>L2934-L2935</f>
        <v/>
      </c>
      <c r="M2936">
        <f>M2934-M2935</f>
        <v/>
      </c>
      <c r="N2936">
        <f>N2934-N2935</f>
        <v/>
      </c>
      <c r="O2936">
        <f>O2934-O2935</f>
        <v/>
      </c>
      <c r="P2936">
        <f>P2934-P2935</f>
        <v/>
      </c>
      <c r="Q2936">
        <f>Q2934-Q2935</f>
        <v/>
      </c>
      <c r="R2936">
        <f>R2934-R2935</f>
        <v/>
      </c>
      <c r="S2936">
        <f>S2934-S2935</f>
        <v/>
      </c>
      <c r="T2936">
        <f>T2934-T2935</f>
        <v/>
      </c>
      <c r="U2936">
        <f>U2934-U2935</f>
        <v/>
      </c>
      <c r="V2936">
        <f>V2934-V2935</f>
        <v/>
      </c>
      <c r="W2936">
        <f>W2934-W2935</f>
        <v/>
      </c>
      <c r="X2936">
        <f>X2934-X2935</f>
        <v/>
      </c>
      <c r="Y2936">
        <f>Y2934-Y2935</f>
        <v/>
      </c>
      <c r="Z2936">
        <f>Z2934-Z2935</f>
        <v/>
      </c>
      <c r="AA2936">
        <f>AA2934-AA2935</f>
        <v/>
      </c>
      <c r="AB2936">
        <f>AB2934-AB2935</f>
        <v/>
      </c>
      <c r="AC2936">
        <f>AC2934-AC2935</f>
        <v/>
      </c>
      <c r="AD2936">
        <f>AD2934-AD2935</f>
        <v/>
      </c>
      <c r="AE2936">
        <f>AE2934-AE2935</f>
        <v/>
      </c>
      <c r="AF2936">
        <f>AF2934-AF2935</f>
        <v/>
      </c>
      <c r="AG2936">
        <f>AG2934-AG2935</f>
        <v/>
      </c>
      <c r="AH2936">
        <f>AH2934-AH2935</f>
        <v/>
      </c>
      <c r="AI2936">
        <f>AI2934-AI2935</f>
        <v/>
      </c>
      <c r="AJ2936">
        <f>AJ2934-AJ2935</f>
        <v/>
      </c>
      <c r="AK2936">
        <f>AK2934-AK2935</f>
        <v/>
      </c>
      <c r="AL2936">
        <f>AL2934-AL2935</f>
        <v/>
      </c>
      <c r="AM2936">
        <f>AM2934-AM2935</f>
        <v/>
      </c>
      <c r="AN2936">
        <f>AN2934-AN2935</f>
        <v/>
      </c>
      <c r="AO2936">
        <f>AO2934-AO2935</f>
        <v/>
      </c>
      <c r="AP2936">
        <f>AP2934-AP2935</f>
        <v/>
      </c>
      <c r="AQ2936">
        <f>AQ2934-AQ2935</f>
        <v/>
      </c>
      <c r="AR2936">
        <f>AR2934-AR2935</f>
        <v/>
      </c>
      <c r="AS2936">
        <f>AS2934-AS2935</f>
        <v/>
      </c>
    </row>
    <row r="2938">
      <c r="A2938" t="inlineStr">
        <is>
          <t>Amounts attributable to other shareholders</t>
        </is>
      </c>
      <c r="C2938" t="inlineStr">
        <is>
          <t>Million</t>
        </is>
      </c>
      <c r="D2938" t="inlineStr">
        <is>
          <t>QQQQ</t>
        </is>
      </c>
      <c r="AR2938" t="n">
        <v>-39</v>
      </c>
      <c r="AS2938" t="n">
        <v>-148</v>
      </c>
    </row>
    <row r="2939">
      <c r="A2939" t="inlineStr">
        <is>
          <t>Fee-related earnings</t>
        </is>
      </c>
      <c r="C2939" t="inlineStr">
        <is>
          <t>Million</t>
        </is>
      </c>
      <c r="D2939" t="inlineStr">
        <is>
          <t>QQQQ</t>
        </is>
      </c>
      <c r="AR2939" t="n">
        <v>576</v>
      </c>
      <c r="AS2939" t="n">
        <v>2108</v>
      </c>
    </row>
    <row r="2940">
      <c r="A2940" t="inlineStr">
        <is>
          <t>Fee-related earnings-c</t>
        </is>
      </c>
      <c r="AR2940">
        <f>SUM(AR2938,AR2934)</f>
        <v/>
      </c>
      <c r="AS2940">
        <f>SUM(AS2938,AS2934)</f>
        <v/>
      </c>
    </row>
    <row r="2941">
      <c r="A2941" t="inlineStr">
        <is>
          <t>Sum check</t>
        </is>
      </c>
      <c r="AR2941">
        <f>AR2939-AR2940</f>
        <v/>
      </c>
      <c r="AS2941">
        <f>AS2939-AS2940</f>
        <v/>
      </c>
    </row>
    <row r="2943">
      <c r="A2943" t="inlineStr">
        <is>
          <t>Margin before performance fees</t>
        </is>
      </c>
      <c r="C2943" t="inlineStr">
        <is>
          <t>Percent</t>
        </is>
      </c>
      <c r="D2943" t="inlineStr">
        <is>
          <t>QQQQ</t>
        </is>
      </c>
      <c r="X2943" t="n">
        <v>60</v>
      </c>
      <c r="Y2943" t="n">
        <v>60</v>
      </c>
      <c r="Z2943" t="n">
        <v>60</v>
      </c>
      <c r="AA2943" t="n">
        <v>63</v>
      </c>
      <c r="AB2943" t="n">
        <v>65</v>
      </c>
      <c r="AC2943" t="n">
        <v>57</v>
      </c>
      <c r="AD2943" t="n">
        <v>61</v>
      </c>
      <c r="AE2943" t="n">
        <v>51</v>
      </c>
      <c r="AF2943" t="n">
        <v>53</v>
      </c>
      <c r="AG2943" t="n">
        <v>55</v>
      </c>
      <c r="AH2943" t="n">
        <v>58</v>
      </c>
      <c r="AI2943" t="n">
        <v>54</v>
      </c>
      <c r="AJ2943" t="n">
        <v>56</v>
      </c>
      <c r="AK2943" t="n">
        <v>55</v>
      </c>
      <c r="AL2943" t="n">
        <v>57</v>
      </c>
      <c r="AM2943" t="n">
        <v>58</v>
      </c>
      <c r="AN2943" t="n">
        <v>56</v>
      </c>
      <c r="AO2943" t="n">
        <v>56</v>
      </c>
      <c r="AP2943" t="n">
        <v>56</v>
      </c>
      <c r="AQ2943" t="n">
        <v>56</v>
      </c>
      <c r="AR2943" t="n">
        <v>58</v>
      </c>
      <c r="AS2943" t="n">
        <v>56</v>
      </c>
    </row>
    <row r="2944">
      <c r="A2944" t="inlineStr">
        <is>
          <t>Fee-related earnings attributable to</t>
        </is>
      </c>
    </row>
    <row r="2945">
      <c r="A2945" t="inlineStr">
        <is>
          <t>Brookfield</t>
        </is>
      </c>
      <c r="C2945" t="inlineStr">
        <is>
          <t>Million</t>
        </is>
      </c>
      <c r="D2945" t="inlineStr">
        <is>
          <t>QQQQ</t>
        </is>
      </c>
      <c r="X2945" t="n">
        <v>227</v>
      </c>
      <c r="Y2945" t="n">
        <v>1129</v>
      </c>
      <c r="Z2945" t="n">
        <v>238</v>
      </c>
      <c r="AA2945" t="n">
        <v>263</v>
      </c>
      <c r="AB2945" t="n">
        <v>306</v>
      </c>
      <c r="AC2945" t="n">
        <v>394</v>
      </c>
      <c r="AD2945" t="n">
        <v>1201</v>
      </c>
      <c r="AE2945" t="n">
        <v>321</v>
      </c>
      <c r="AF2945" t="n">
        <v>324</v>
      </c>
      <c r="AG2945" t="n">
        <v>372</v>
      </c>
      <c r="AH2945" t="n">
        <v>411</v>
      </c>
      <c r="AI2945" t="n">
        <v>1428</v>
      </c>
      <c r="AJ2945" t="n">
        <v>413</v>
      </c>
      <c r="AK2945" t="n">
        <v>483</v>
      </c>
      <c r="AL2945" t="n">
        <v>451</v>
      </c>
      <c r="AM2945" t="n">
        <v>552</v>
      </c>
      <c r="AN2945" t="n">
        <v>1899</v>
      </c>
      <c r="AO2945" t="n">
        <v>501</v>
      </c>
      <c r="AP2945" t="n">
        <v>525</v>
      </c>
      <c r="AQ2945" t="n">
        <v>531</v>
      </c>
    </row>
    <row r="2946">
      <c r="A2946" t="inlineStr">
        <is>
          <t>Non-Brookfield shareholders</t>
        </is>
      </c>
      <c r="C2946" t="inlineStr">
        <is>
          <t>Million</t>
        </is>
      </c>
      <c r="D2946" t="inlineStr">
        <is>
          <t>QQQQ</t>
        </is>
      </c>
      <c r="AC2946" t="n">
        <v>21</v>
      </c>
      <c r="AD2946" t="n">
        <v>21</v>
      </c>
      <c r="AE2946" t="n">
        <v>22</v>
      </c>
      <c r="AF2946" t="n">
        <v>28</v>
      </c>
      <c r="AG2946" t="n">
        <v>31</v>
      </c>
      <c r="AH2946" t="n">
        <v>35</v>
      </c>
      <c r="AI2946" t="n">
        <v>116</v>
      </c>
      <c r="AJ2946" t="n">
        <v>34</v>
      </c>
      <c r="AK2946" t="n">
        <v>38</v>
      </c>
      <c r="AL2946" t="n">
        <v>41</v>
      </c>
      <c r="AM2946" t="n">
        <v>43</v>
      </c>
      <c r="AN2946" t="n">
        <v>156</v>
      </c>
      <c r="AO2946" t="n">
        <v>38</v>
      </c>
      <c r="AP2946" t="n">
        <v>35</v>
      </c>
      <c r="AQ2946" t="n">
        <v>36</v>
      </c>
    </row>
    <row r="2947">
      <c r="A2947" t="inlineStr">
        <is>
          <t>Total fee related earnings</t>
        </is>
      </c>
      <c r="C2947" t="inlineStr">
        <is>
          <t>Million</t>
        </is>
      </c>
      <c r="D2947" t="inlineStr">
        <is>
          <t>QQQQ</t>
        </is>
      </c>
      <c r="X2947" t="n">
        <v>227</v>
      </c>
      <c r="Y2947" t="n">
        <v>1129</v>
      </c>
      <c r="Z2947" t="n">
        <v>238</v>
      </c>
      <c r="AA2947" t="n">
        <v>263</v>
      </c>
      <c r="AB2947" t="n">
        <v>306</v>
      </c>
      <c r="AC2947" t="n">
        <v>415</v>
      </c>
      <c r="AD2947" t="n">
        <v>1222</v>
      </c>
      <c r="AE2947" t="n">
        <v>343</v>
      </c>
      <c r="AF2947" t="n">
        <v>352</v>
      </c>
      <c r="AG2947" t="n">
        <v>403</v>
      </c>
      <c r="AH2947" t="n">
        <v>446</v>
      </c>
      <c r="AI2947" t="n">
        <v>1544</v>
      </c>
      <c r="AJ2947" t="n">
        <v>447</v>
      </c>
      <c r="AK2947" t="n">
        <v>521</v>
      </c>
      <c r="AL2947" t="n">
        <v>492</v>
      </c>
      <c r="AM2947" t="n">
        <v>595</v>
      </c>
      <c r="AN2947" t="n">
        <v>2055</v>
      </c>
      <c r="AO2947" t="n">
        <v>539</v>
      </c>
      <c r="AP2947" t="n">
        <v>560</v>
      </c>
      <c r="AQ2947" t="n">
        <v>567</v>
      </c>
    </row>
    <row r="2948">
      <c r="A2948" t="inlineStr">
        <is>
          <t>Total fee related earnings-c</t>
        </is>
      </c>
      <c r="X2948">
        <f>SUM(X2945:X2946)</f>
        <v/>
      </c>
      <c r="Y2948">
        <f>SUM(Y2945:Y2946)</f>
        <v/>
      </c>
      <c r="Z2948">
        <f>SUM(Z2945:Z2946)</f>
        <v/>
      </c>
      <c r="AA2948">
        <f>SUM(AA2945:AA2946)</f>
        <v/>
      </c>
      <c r="AB2948">
        <f>SUM(AB2945:AB2946)</f>
        <v/>
      </c>
      <c r="AC2948">
        <f>SUM(AC2945:AC2946)</f>
        <v/>
      </c>
      <c r="AD2948">
        <f>SUM(AD2945:AD2946)</f>
        <v/>
      </c>
      <c r="AE2948">
        <f>SUM(AE2945:AE2946)</f>
        <v/>
      </c>
      <c r="AF2948">
        <f>SUM(AF2945:AF2946)</f>
        <v/>
      </c>
      <c r="AG2948">
        <f>SUM(AG2945:AG2946)</f>
        <v/>
      </c>
      <c r="AH2948">
        <f>SUM(AH2945:AH2946)</f>
        <v/>
      </c>
      <c r="AI2948">
        <f>SUM(AI2945:AI2946)</f>
        <v/>
      </c>
      <c r="AJ2948">
        <f>SUM(AJ2945:AJ2946)</f>
        <v/>
      </c>
      <c r="AK2948">
        <f>SUM(AK2945:AK2946)</f>
        <v/>
      </c>
      <c r="AL2948">
        <f>SUM(AL2945:AL2946)</f>
        <v/>
      </c>
      <c r="AM2948">
        <f>SUM(AM2945:AM2946)</f>
        <v/>
      </c>
      <c r="AN2948">
        <f>SUM(AN2945:AN2946)</f>
        <v/>
      </c>
      <c r="AO2948">
        <f>SUM(AO2945:AO2946)</f>
        <v/>
      </c>
      <c r="AP2948">
        <f>SUM(AP2945:AP2946)</f>
        <v/>
      </c>
      <c r="AQ2948">
        <f>SUM(AQ2945:AQ2946)</f>
        <v/>
      </c>
    </row>
    <row r="2949">
      <c r="A2949" t="inlineStr">
        <is>
          <t>Sum check</t>
        </is>
      </c>
      <c r="X2949">
        <f>X2947-X2948</f>
        <v/>
      </c>
      <c r="Y2949">
        <f>Y2947-Y2948</f>
        <v/>
      </c>
      <c r="Z2949">
        <f>Z2947-Z2948</f>
        <v/>
      </c>
      <c r="AA2949">
        <f>AA2947-AA2948</f>
        <v/>
      </c>
      <c r="AB2949">
        <f>AB2947-AB2948</f>
        <v/>
      </c>
      <c r="AC2949">
        <f>AC2947-AC2948</f>
        <v/>
      </c>
      <c r="AD2949">
        <f>AD2947-AD2948</f>
        <v/>
      </c>
      <c r="AE2949">
        <f>AE2947-AE2948</f>
        <v/>
      </c>
      <c r="AF2949">
        <f>AF2947-AF2948</f>
        <v/>
      </c>
      <c r="AG2949">
        <f>AG2947-AG2948</f>
        <v/>
      </c>
      <c r="AH2949">
        <f>AH2947-AH2948</f>
        <v/>
      </c>
      <c r="AI2949">
        <f>AI2947-AI2948</f>
        <v/>
      </c>
      <c r="AJ2949">
        <f>AJ2947-AJ2948</f>
        <v/>
      </c>
      <c r="AK2949">
        <f>AK2947-AK2948</f>
        <v/>
      </c>
      <c r="AL2949">
        <f>AL2947-AL2948</f>
        <v/>
      </c>
      <c r="AM2949">
        <f>AM2947-AM2948</f>
        <v/>
      </c>
      <c r="AN2949">
        <f>AN2947-AN2948</f>
        <v/>
      </c>
      <c r="AO2949">
        <f>AO2947-AO2948</f>
        <v/>
      </c>
      <c r="AP2949">
        <f>AP2947-AP2948</f>
        <v/>
      </c>
      <c r="AQ2949">
        <f>AQ2947-AQ2948</f>
        <v/>
      </c>
    </row>
    <row r="2950">
      <c r="A2950" t="inlineStr">
        <is>
          <t>Link check</t>
        </is>
      </c>
      <c r="AK2950">
        <f>AK2947-AK2732</f>
        <v/>
      </c>
      <c r="AL2950">
        <f>AL2947-AL2732</f>
        <v/>
      </c>
      <c r="AM2950">
        <f>AM2947-AM2732</f>
        <v/>
      </c>
      <c r="AN2950">
        <f>AN2947-AN2732</f>
        <v/>
      </c>
      <c r="AO2950">
        <f>AO2947-AO2732</f>
        <v/>
      </c>
      <c r="AP2950">
        <f>AP2947-AP2732</f>
        <v/>
      </c>
      <c r="AQ2950">
        <f>AQ2947-AQ2732</f>
        <v/>
      </c>
    </row>
    <row r="2952">
      <c r="A2952" t="inlineStr">
        <is>
          <t>Fee-related earnings</t>
        </is>
      </c>
    </row>
    <row r="2953">
      <c r="A2953" t="inlineStr">
        <is>
          <t>Corporation</t>
        </is>
      </c>
      <c r="C2953" t="inlineStr">
        <is>
          <t>Million</t>
        </is>
      </c>
      <c r="D2953" t="inlineStr">
        <is>
          <t>QQQQ</t>
        </is>
      </c>
      <c r="AR2953" t="n">
        <v>541</v>
      </c>
      <c r="AS2953" t="n">
        <v>2073</v>
      </c>
    </row>
    <row r="2954">
      <c r="A2954" t="inlineStr">
        <is>
          <t>Other shareholders</t>
        </is>
      </c>
      <c r="C2954" t="inlineStr">
        <is>
          <t>Million</t>
        </is>
      </c>
      <c r="D2954" t="inlineStr">
        <is>
          <t>QQQQ</t>
        </is>
      </c>
      <c r="AR2954" t="n">
        <v>35</v>
      </c>
      <c r="AS2954" t="n">
        <v>35</v>
      </c>
    </row>
    <row r="2955">
      <c r="A2955" t="inlineStr">
        <is>
          <t>Total fee related earnings</t>
        </is>
      </c>
      <c r="C2955" t="inlineStr">
        <is>
          <t>Million</t>
        </is>
      </c>
      <c r="D2955" t="inlineStr">
        <is>
          <t>QQQQ</t>
        </is>
      </c>
      <c r="AR2955" t="n">
        <v>576</v>
      </c>
      <c r="AS2955" t="n">
        <v>2108</v>
      </c>
    </row>
    <row r="2956">
      <c r="A2956" t="inlineStr">
        <is>
          <t>Total fee related earnings-c</t>
        </is>
      </c>
      <c r="AR2956">
        <f>SUM(AR2945:AR2954)</f>
        <v/>
      </c>
      <c r="AS2956">
        <f>SUM(AS2945:AS2954)</f>
        <v/>
      </c>
    </row>
    <row r="2957">
      <c r="A2957" t="inlineStr">
        <is>
          <t>Sum check</t>
        </is>
      </c>
      <c r="AR2957">
        <f>AR2955-AR2956</f>
        <v/>
      </c>
      <c r="AS2957">
        <f>AS2955-AS2956</f>
        <v/>
      </c>
    </row>
    <row r="2958">
      <c r="A2958" t="inlineStr">
        <is>
          <t>Link check</t>
        </is>
      </c>
      <c r="AR2958">
        <f>AR2955-AR2737</f>
        <v/>
      </c>
      <c r="AS2958">
        <f>AS2955-AS2737</f>
        <v/>
      </c>
    </row>
    <row r="2960">
      <c r="A2960" t="inlineStr">
        <is>
          <t>Margin before performance fees - at our share</t>
        </is>
      </c>
      <c r="C2960" t="inlineStr">
        <is>
          <t>Percent</t>
        </is>
      </c>
      <c r="D2960" t="inlineStr">
        <is>
          <t>QQQQ</t>
        </is>
      </c>
      <c r="S2960" t="n">
        <v>64</v>
      </c>
      <c r="T2960" t="n">
        <v>62</v>
      </c>
      <c r="U2960" t="n">
        <v>60</v>
      </c>
      <c r="V2960" t="n">
        <v>59</v>
      </c>
      <c r="W2960" t="n">
        <v>61</v>
      </c>
      <c r="X2960" t="n">
        <v>60</v>
      </c>
      <c r="Y2960" t="n">
        <v>60</v>
      </c>
      <c r="Z2960" t="n">
        <v>60</v>
      </c>
      <c r="AA2960" t="n">
        <v>63</v>
      </c>
      <c r="AB2960" t="n">
        <v>65</v>
      </c>
      <c r="AC2960" t="n">
        <v>61</v>
      </c>
      <c r="AD2960" t="n">
        <v>62</v>
      </c>
      <c r="AE2960" t="n">
        <v>54</v>
      </c>
      <c r="AF2960" t="n">
        <v>56</v>
      </c>
      <c r="AG2960" t="n">
        <v>58</v>
      </c>
      <c r="AH2960" t="n">
        <v>60</v>
      </c>
      <c r="AI2960" t="n">
        <v>57</v>
      </c>
      <c r="AJ2960" t="n">
        <v>59</v>
      </c>
      <c r="AK2960" t="n">
        <v>57</v>
      </c>
      <c r="AL2960" t="n">
        <v>60</v>
      </c>
      <c r="AM2960" t="n">
        <v>60</v>
      </c>
      <c r="AN2960" t="n">
        <v>59</v>
      </c>
      <c r="AO2960" t="n">
        <v>58</v>
      </c>
      <c r="AP2960" t="n">
        <v>59</v>
      </c>
      <c r="AQ2960" t="n">
        <v>58</v>
      </c>
      <c r="AR2960" t="n">
        <v>60</v>
      </c>
      <c r="AS2960" t="n">
        <v>58</v>
      </c>
    </row>
    <row r="2961">
      <c r="A2961" t="inlineStr">
        <is>
          <t>Margin including performance fees - at our share</t>
        </is>
      </c>
      <c r="C2961" t="inlineStr">
        <is>
          <t>Percent</t>
        </is>
      </c>
      <c r="D2961" t="inlineStr">
        <is>
          <t>QQQQ</t>
        </is>
      </c>
      <c r="S2961" t="n">
        <v>74</v>
      </c>
      <c r="T2961" t="n">
        <v>65</v>
      </c>
      <c r="U2961" t="n">
        <v>72</v>
      </c>
      <c r="V2961" t="n">
        <v>63</v>
      </c>
      <c r="W2961" t="n">
        <v>69</v>
      </c>
      <c r="X2961" t="n">
        <v>60</v>
      </c>
      <c r="Y2961" t="n">
        <v>67</v>
      </c>
      <c r="Z2961" t="n">
        <v>60</v>
      </c>
      <c r="AA2961" t="n">
        <v>63</v>
      </c>
      <c r="AB2961" t="n">
        <v>65</v>
      </c>
      <c r="AH2961" t="n">
        <v>60</v>
      </c>
      <c r="AI2961" t="n">
        <v>57</v>
      </c>
      <c r="AJ2961" t="n">
        <v>59</v>
      </c>
      <c r="AK2961" t="n">
        <v>61</v>
      </c>
      <c r="AL2961" t="n">
        <v>60</v>
      </c>
      <c r="AM2961" t="n">
        <v>64</v>
      </c>
      <c r="AN2961" t="n">
        <v>61</v>
      </c>
      <c r="AO2961" t="n">
        <v>58</v>
      </c>
      <c r="AP2961" t="n">
        <v>59</v>
      </c>
      <c r="AQ2961" t="n">
        <v>58</v>
      </c>
      <c r="AR2961" t="n">
        <v>60</v>
      </c>
      <c r="AS2961" t="n">
        <v>58</v>
      </c>
    </row>
    <row r="2963">
      <c r="A2963" t="inlineStr">
        <is>
          <t>Financial instruments</t>
        </is>
      </c>
    </row>
    <row r="2964">
      <c r="A2964" t="inlineStr">
        <is>
          <t>Fair value</t>
        </is>
      </c>
    </row>
    <row r="2965">
      <c r="A2965" t="inlineStr">
        <is>
          <t>Financial assets</t>
        </is>
      </c>
    </row>
    <row r="2966">
      <c r="A2966" t="inlineStr">
        <is>
          <t>Cash and cash equivalents</t>
        </is>
      </c>
      <c r="C2966" t="inlineStr">
        <is>
          <t>Million</t>
        </is>
      </c>
      <c r="D2966" t="inlineStr">
        <is>
          <t>QQQQ</t>
        </is>
      </c>
      <c r="F2966" t="n">
        <v>2643</v>
      </c>
      <c r="G2966" t="n">
        <v>2923</v>
      </c>
      <c r="H2966" t="n">
        <v>3057</v>
      </c>
      <c r="I2966" t="n">
        <v>2774</v>
      </c>
      <c r="K2966" t="n">
        <v>3563</v>
      </c>
      <c r="L2966" t="n">
        <v>4020</v>
      </c>
      <c r="M2966" t="n">
        <v>4372</v>
      </c>
      <c r="N2966" t="n">
        <v>4299</v>
      </c>
      <c r="P2966" t="n">
        <v>6427</v>
      </c>
      <c r="Q2966" t="n">
        <v>4429</v>
      </c>
      <c r="R2966" t="n">
        <v>4538</v>
      </c>
      <c r="S2966" t="n">
        <v>5139</v>
      </c>
      <c r="U2966" t="n">
        <v>6044</v>
      </c>
      <c r="V2966" t="n">
        <v>5913</v>
      </c>
      <c r="W2966" t="n">
        <v>7839</v>
      </c>
      <c r="X2966" t="n">
        <v>8390</v>
      </c>
      <c r="Z2966" t="n">
        <v>6740</v>
      </c>
      <c r="AA2966" t="n">
        <v>7447</v>
      </c>
      <c r="AB2966" t="n">
        <v>7595</v>
      </c>
      <c r="AC2966" t="n">
        <v>6778</v>
      </c>
      <c r="AE2966" t="n">
        <v>9868</v>
      </c>
      <c r="AF2966" t="n">
        <v>9523</v>
      </c>
      <c r="AG2966" t="n">
        <v>8723</v>
      </c>
      <c r="AH2966" t="n">
        <v>9933</v>
      </c>
      <c r="AJ2966" t="n">
        <v>9826</v>
      </c>
      <c r="AK2966" t="n">
        <v>10459</v>
      </c>
      <c r="AL2966" t="n">
        <v>11343</v>
      </c>
      <c r="AM2966" t="n">
        <v>12694</v>
      </c>
      <c r="AO2966" t="n">
        <v>11816</v>
      </c>
      <c r="AP2966" t="n">
        <v>12205</v>
      </c>
      <c r="AQ2966" t="n">
        <v>11306</v>
      </c>
      <c r="AR2966" t="n">
        <v>14396</v>
      </c>
      <c r="AT2966" t="n">
        <v>13049</v>
      </c>
    </row>
    <row r="2967">
      <c r="A2967" t="inlineStr">
        <is>
          <t>Link check</t>
        </is>
      </c>
      <c r="F2967">
        <f>F2966-F1309</f>
        <v/>
      </c>
      <c r="G2967">
        <f>G2966-G1309</f>
        <v/>
      </c>
      <c r="H2967">
        <f>H2966-H1309</f>
        <v/>
      </c>
      <c r="I2967">
        <f>I2966-I1309</f>
        <v/>
      </c>
      <c r="K2967">
        <f>K2966-K1309</f>
        <v/>
      </c>
      <c r="L2967">
        <f>L2966-L1309</f>
        <v/>
      </c>
      <c r="M2967">
        <f>M2966-M1309</f>
        <v/>
      </c>
      <c r="N2967">
        <f>N2966-N1309</f>
        <v/>
      </c>
      <c r="P2967">
        <f>P2966-P1309</f>
        <v/>
      </c>
      <c r="Q2967">
        <f>Q2966-Q1309</f>
        <v/>
      </c>
      <c r="R2967">
        <f>R2966-R1309</f>
        <v/>
      </c>
      <c r="S2967">
        <f>S2966-S1309</f>
        <v/>
      </c>
      <c r="U2967">
        <f>U2966-U1309</f>
        <v/>
      </c>
      <c r="V2967">
        <f>V2966-V1309</f>
        <v/>
      </c>
      <c r="W2967">
        <f>W2966-W1309</f>
        <v/>
      </c>
      <c r="X2967">
        <f>X2966-X1309</f>
        <v/>
      </c>
      <c r="Z2967">
        <f>Z2966-Z1309</f>
        <v/>
      </c>
      <c r="AA2967">
        <f>AA2966-AA1309</f>
        <v/>
      </c>
      <c r="AB2967">
        <f>AB2966-AB1309</f>
        <v/>
      </c>
      <c r="AC2967">
        <f>AC2966-AC1309</f>
        <v/>
      </c>
      <c r="AE2967">
        <f>AE2966-AE1309</f>
        <v/>
      </c>
      <c r="AF2967">
        <f>AF2966-AF1309</f>
        <v/>
      </c>
      <c r="AG2967">
        <f>AG2966-AG1309</f>
        <v/>
      </c>
      <c r="AH2967">
        <f>AH2966-AH1309</f>
        <v/>
      </c>
      <c r="AJ2967">
        <f>AJ2966-AJ1309</f>
        <v/>
      </c>
      <c r="AK2967">
        <f>AK2966-AK1309</f>
        <v/>
      </c>
      <c r="AL2967">
        <f>AL2966-AL1309</f>
        <v/>
      </c>
      <c r="AM2967">
        <f>AM2966-AM1309</f>
        <v/>
      </c>
      <c r="AO2967">
        <f>AO2966-AO1309</f>
        <v/>
      </c>
      <c r="AP2967">
        <f>AP2966-AP1309</f>
        <v/>
      </c>
      <c r="AQ2967">
        <f>AQ2966-AQ1309</f>
        <v/>
      </c>
      <c r="AR2967">
        <f>AR2966-AR1309</f>
        <v/>
      </c>
      <c r="AT2967">
        <f>AT2966-AT1309</f>
        <v/>
      </c>
    </row>
    <row r="2968">
      <c r="A2968" t="inlineStr">
        <is>
          <t>Government bonds</t>
        </is>
      </c>
      <c r="C2968" t="inlineStr">
        <is>
          <t>Million</t>
        </is>
      </c>
      <c r="D2968" t="inlineStr">
        <is>
          <t>QQQQ</t>
        </is>
      </c>
      <c r="F2968" t="n">
        <v>135</v>
      </c>
      <c r="G2968" t="n">
        <v>127</v>
      </c>
      <c r="H2968" t="n">
        <v>115</v>
      </c>
      <c r="I2968" t="n">
        <v>122</v>
      </c>
      <c r="K2968" t="n">
        <v>120</v>
      </c>
      <c r="L2968" t="n">
        <v>129</v>
      </c>
      <c r="M2968" t="n">
        <v>51</v>
      </c>
      <c r="N2968" t="n">
        <v>54</v>
      </c>
      <c r="P2968" t="n">
        <v>61</v>
      </c>
      <c r="Q2968" t="n">
        <v>39</v>
      </c>
      <c r="R2968" t="n">
        <v>27</v>
      </c>
      <c r="S2968" t="n">
        <v>49</v>
      </c>
      <c r="U2968" t="n">
        <v>52</v>
      </c>
      <c r="V2968" t="n">
        <v>55</v>
      </c>
      <c r="W2968" t="n">
        <v>72</v>
      </c>
      <c r="X2968" t="n">
        <v>88</v>
      </c>
      <c r="Z2968" t="n">
        <v>110</v>
      </c>
      <c r="AA2968" t="n">
        <v>51</v>
      </c>
      <c r="AB2968" t="n">
        <v>127</v>
      </c>
      <c r="AC2968" t="n">
        <v>2403</v>
      </c>
      <c r="AE2968" t="n">
        <v>2101</v>
      </c>
      <c r="AF2968" t="n">
        <v>2227</v>
      </c>
      <c r="AG2968" t="n">
        <v>2363</v>
      </c>
      <c r="AH2968" t="n">
        <v>2651</v>
      </c>
      <c r="AJ2968" t="n">
        <v>2502</v>
      </c>
      <c r="AK2968" t="n">
        <v>2308</v>
      </c>
      <c r="AL2968" t="n">
        <v>2309</v>
      </c>
      <c r="AM2968" t="n">
        <v>2020</v>
      </c>
      <c r="AO2968" t="n">
        <v>1771</v>
      </c>
      <c r="AP2968" t="n">
        <v>1655</v>
      </c>
      <c r="AQ2968" t="n">
        <v>1528</v>
      </c>
      <c r="AR2968" t="n">
        <v>1566</v>
      </c>
      <c r="AT2968" t="n">
        <v>1609</v>
      </c>
    </row>
    <row r="2969">
      <c r="A2969" t="inlineStr">
        <is>
          <t>Corporate bonds and debt instruments</t>
        </is>
      </c>
      <c r="C2969" t="inlineStr">
        <is>
          <t>Million</t>
        </is>
      </c>
      <c r="D2969" t="inlineStr">
        <is>
          <t>QQQQ</t>
        </is>
      </c>
      <c r="F2969" t="n">
        <v>1142</v>
      </c>
      <c r="G2969" t="n">
        <v>1113</v>
      </c>
      <c r="H2969" t="n">
        <v>814</v>
      </c>
      <c r="I2969" t="n">
        <v>1274</v>
      </c>
      <c r="K2969" t="n">
        <v>1406</v>
      </c>
      <c r="L2969" t="n">
        <v>1903</v>
      </c>
      <c r="M2969" t="n">
        <v>1355</v>
      </c>
      <c r="N2969" t="n">
        <v>355</v>
      </c>
      <c r="P2969" t="n">
        <v>181</v>
      </c>
      <c r="Q2969" t="n">
        <v>308</v>
      </c>
      <c r="R2969" t="n">
        <v>436</v>
      </c>
      <c r="S2969" t="n">
        <v>643</v>
      </c>
      <c r="U2969" t="n">
        <v>750</v>
      </c>
      <c r="V2969" t="n">
        <v>840</v>
      </c>
      <c r="W2969" t="n">
        <v>830</v>
      </c>
      <c r="X2969" t="n">
        <v>905</v>
      </c>
      <c r="Z2969" t="n">
        <v>1155</v>
      </c>
      <c r="AA2969" t="n">
        <v>1671</v>
      </c>
      <c r="AB2969" t="n">
        <v>1590</v>
      </c>
      <c r="AC2969" t="n">
        <v>3267</v>
      </c>
      <c r="AE2969" t="n">
        <v>3250</v>
      </c>
      <c r="AF2969" t="n">
        <v>3857</v>
      </c>
      <c r="AG2969" t="n">
        <v>3635</v>
      </c>
      <c r="AH2969" t="n">
        <v>3599</v>
      </c>
      <c r="AJ2969" t="n">
        <v>3624</v>
      </c>
      <c r="AK2969" t="n">
        <v>3179</v>
      </c>
      <c r="AL2969" t="n">
        <v>2858</v>
      </c>
      <c r="AM2969" t="n">
        <v>2521</v>
      </c>
      <c r="AO2969" t="n">
        <v>2199</v>
      </c>
      <c r="AP2969" t="n">
        <v>2134</v>
      </c>
      <c r="AQ2969" t="n">
        <v>2073</v>
      </c>
      <c r="AR2969" t="n">
        <v>2147</v>
      </c>
      <c r="AT2969" t="n">
        <v>2641</v>
      </c>
    </row>
    <row r="2970">
      <c r="A2970" t="inlineStr">
        <is>
          <t>Fixed income securities and other</t>
        </is>
      </c>
      <c r="C2970" t="inlineStr">
        <is>
          <t>Million</t>
        </is>
      </c>
      <c r="D2970" t="inlineStr">
        <is>
          <t>QQQQ</t>
        </is>
      </c>
      <c r="F2970" t="n">
        <v>909</v>
      </c>
      <c r="G2970" t="n">
        <v>921</v>
      </c>
      <c r="H2970" t="n">
        <v>315</v>
      </c>
      <c r="I2970" t="n">
        <v>396</v>
      </c>
      <c r="K2970" t="n">
        <v>561</v>
      </c>
      <c r="L2970" t="n">
        <v>360</v>
      </c>
      <c r="M2970" t="n">
        <v>334</v>
      </c>
      <c r="N2970" t="n">
        <v>505</v>
      </c>
      <c r="P2970" t="n">
        <v>577</v>
      </c>
      <c r="Q2970" t="n">
        <v>540</v>
      </c>
      <c r="R2970" t="n">
        <v>568</v>
      </c>
      <c r="S2970" t="n">
        <v>662</v>
      </c>
      <c r="U2970" t="n">
        <v>705</v>
      </c>
      <c r="V2970" t="n">
        <v>726</v>
      </c>
      <c r="W2970" t="n">
        <v>831</v>
      </c>
      <c r="X2970" t="n">
        <v>1037</v>
      </c>
      <c r="Z2970" t="n">
        <v>921</v>
      </c>
      <c r="AA2970" t="n">
        <v>963</v>
      </c>
      <c r="AB2970" t="n">
        <v>893</v>
      </c>
      <c r="AC2970" t="n">
        <v>1750</v>
      </c>
      <c r="AE2970" t="n">
        <v>1415</v>
      </c>
      <c r="AF2970" t="n">
        <v>1590</v>
      </c>
      <c r="AG2970" t="n">
        <v>1802</v>
      </c>
      <c r="AH2970" t="n">
        <v>2270</v>
      </c>
      <c r="AJ2970" t="n">
        <v>2513</v>
      </c>
      <c r="AK2970" t="n">
        <v>2527</v>
      </c>
      <c r="AL2970" t="n">
        <v>3107</v>
      </c>
      <c r="AM2970" t="n">
        <v>3241</v>
      </c>
      <c r="AO2970" t="n">
        <v>3309</v>
      </c>
      <c r="AP2970" t="n">
        <v>5877</v>
      </c>
      <c r="AQ2970" t="n">
        <v>5802</v>
      </c>
      <c r="AR2970" t="n">
        <v>8762</v>
      </c>
      <c r="AT2970" t="n">
        <v>9105</v>
      </c>
    </row>
    <row r="2971">
      <c r="A2971" t="inlineStr">
        <is>
          <t>Common shares and warrants</t>
        </is>
      </c>
      <c r="C2971" t="inlineStr">
        <is>
          <t>Million</t>
        </is>
      </c>
      <c r="D2971" t="inlineStr">
        <is>
          <t>QQQQ</t>
        </is>
      </c>
      <c r="F2971" t="n">
        <v>2333</v>
      </c>
      <c r="G2971" t="n">
        <v>2078</v>
      </c>
      <c r="H2971" t="n">
        <v>1983</v>
      </c>
      <c r="I2971" t="n">
        <v>2985</v>
      </c>
      <c r="K2971" t="n">
        <v>3391</v>
      </c>
      <c r="L2971" t="n">
        <v>3503</v>
      </c>
      <c r="M2971" t="n">
        <v>2098</v>
      </c>
      <c r="N2971" t="n">
        <v>2582</v>
      </c>
      <c r="P2971" t="n">
        <v>2767</v>
      </c>
      <c r="Q2971" t="n">
        <v>2984</v>
      </c>
      <c r="R2971" t="n">
        <v>3131</v>
      </c>
      <c r="S2971" t="n">
        <v>1832</v>
      </c>
      <c r="U2971" t="n">
        <v>2214</v>
      </c>
      <c r="V2971" t="n">
        <v>2447</v>
      </c>
      <c r="W2971" t="n">
        <v>2417</v>
      </c>
      <c r="X2971" t="n">
        <v>2379</v>
      </c>
      <c r="Z2971" t="n">
        <v>3372</v>
      </c>
      <c r="AA2971" t="n">
        <v>3306</v>
      </c>
      <c r="AB2971" t="n">
        <v>3766</v>
      </c>
      <c r="AC2971" t="n">
        <v>3189</v>
      </c>
      <c r="AE2971" t="n">
        <v>2528</v>
      </c>
      <c r="AF2971" t="n">
        <v>4833</v>
      </c>
      <c r="AG2971" t="n">
        <v>5269</v>
      </c>
      <c r="AH2971" t="n">
        <v>6514</v>
      </c>
      <c r="AJ2971" t="n">
        <v>7911</v>
      </c>
      <c r="AK2971" t="n">
        <v>8442</v>
      </c>
      <c r="AL2971" t="n">
        <v>6896</v>
      </c>
      <c r="AM2971" t="n">
        <v>5927</v>
      </c>
      <c r="AO2971" t="n">
        <v>6539</v>
      </c>
      <c r="AP2971" t="n">
        <v>5901</v>
      </c>
      <c r="AQ2971" t="n">
        <v>5971</v>
      </c>
      <c r="AR2971" t="n">
        <v>6472</v>
      </c>
      <c r="AT2971" t="n">
        <v>7246</v>
      </c>
    </row>
    <row r="2972">
      <c r="A2972" t="inlineStr">
        <is>
          <t>Loans and notes receivable</t>
        </is>
      </c>
      <c r="C2972" t="inlineStr">
        <is>
          <t>Million</t>
        </is>
      </c>
      <c r="D2972" t="inlineStr">
        <is>
          <t>QQQQ</t>
        </is>
      </c>
      <c r="F2972" t="n">
        <v>1197</v>
      </c>
      <c r="G2972" t="n">
        <v>1347</v>
      </c>
      <c r="H2972" t="n">
        <v>1304</v>
      </c>
      <c r="I2972" t="n">
        <v>1379</v>
      </c>
      <c r="K2972" t="n">
        <v>1736</v>
      </c>
      <c r="L2972" t="n">
        <v>1409</v>
      </c>
      <c r="M2972" t="n">
        <v>1258</v>
      </c>
      <c r="N2972" t="n">
        <v>1204</v>
      </c>
      <c r="P2972" t="n">
        <v>1107</v>
      </c>
      <c r="Q2972" t="n">
        <v>1127</v>
      </c>
      <c r="R2972" t="n">
        <v>1698</v>
      </c>
      <c r="S2972" t="n">
        <v>1657</v>
      </c>
      <c r="U2972" t="n">
        <v>1574</v>
      </c>
      <c r="V2972" t="n">
        <v>1543</v>
      </c>
      <c r="W2972" t="n">
        <v>1423</v>
      </c>
      <c r="X2972" t="n">
        <v>1818</v>
      </c>
      <c r="Z2972" t="n">
        <v>1446</v>
      </c>
      <c r="AA2972" t="n">
        <v>1516</v>
      </c>
      <c r="AB2972" t="n">
        <v>1599</v>
      </c>
      <c r="AC2972" t="n">
        <v>1859</v>
      </c>
      <c r="AE2972" t="n">
        <v>1905</v>
      </c>
      <c r="AF2972" t="n">
        <v>1846</v>
      </c>
      <c r="AG2972" t="n">
        <v>2928</v>
      </c>
      <c r="AH2972" t="n">
        <v>2696</v>
      </c>
      <c r="AJ2972" t="n">
        <v>2737</v>
      </c>
      <c r="AK2972" t="n">
        <v>2560</v>
      </c>
      <c r="AL2972" t="n">
        <v>2476</v>
      </c>
      <c r="AM2972" t="n">
        <v>2837</v>
      </c>
      <c r="AO2972" t="n">
        <v>3194</v>
      </c>
      <c r="AP2972" t="n">
        <v>7535</v>
      </c>
      <c r="AQ2972" t="n">
        <v>7864</v>
      </c>
      <c r="AR2972" t="n">
        <v>7952</v>
      </c>
      <c r="AT2972" t="n">
        <v>8059</v>
      </c>
    </row>
    <row r="2973">
      <c r="A2973" t="inlineStr">
        <is>
          <t>Total</t>
        </is>
      </c>
      <c r="C2973" t="inlineStr">
        <is>
          <t>Million</t>
        </is>
      </c>
      <c r="D2973" t="inlineStr">
        <is>
          <t>QQQQ</t>
        </is>
      </c>
      <c r="F2973" t="n">
        <v>5716</v>
      </c>
      <c r="G2973" t="n">
        <v>5586</v>
      </c>
      <c r="H2973" t="n">
        <v>4531</v>
      </c>
      <c r="I2973" t="n">
        <v>8930</v>
      </c>
      <c r="K2973" t="n">
        <v>10777</v>
      </c>
      <c r="L2973" t="n">
        <v>7304</v>
      </c>
      <c r="M2973" t="n">
        <v>5096</v>
      </c>
      <c r="N2973" t="n">
        <v>4700</v>
      </c>
      <c r="P2973" t="n">
        <v>4693</v>
      </c>
      <c r="Q2973" t="n">
        <v>4998</v>
      </c>
      <c r="R2973" t="n">
        <v>5860</v>
      </c>
      <c r="S2973" t="n">
        <v>4843</v>
      </c>
      <c r="U2973" t="n">
        <v>5295</v>
      </c>
      <c r="V2973" t="n">
        <v>5611</v>
      </c>
      <c r="W2973" t="n">
        <v>5573</v>
      </c>
      <c r="X2973" t="n">
        <v>6227</v>
      </c>
      <c r="Z2973" t="n">
        <v>7004</v>
      </c>
      <c r="AA2973" t="n">
        <v>7507</v>
      </c>
      <c r="AB2973" t="n">
        <v>7975</v>
      </c>
      <c r="AC2973" t="n">
        <v>12468</v>
      </c>
      <c r="AE2973" t="n">
        <v>11199</v>
      </c>
      <c r="AF2973" t="n">
        <v>14353</v>
      </c>
      <c r="AG2973" t="n">
        <v>15997</v>
      </c>
      <c r="AH2973" t="n">
        <v>17730</v>
      </c>
      <c r="AJ2973" t="n">
        <v>19287</v>
      </c>
      <c r="AK2973" t="n">
        <v>19016</v>
      </c>
      <c r="AL2973" t="n">
        <v>17646</v>
      </c>
      <c r="AM2973" t="n">
        <v>16546</v>
      </c>
      <c r="AO2973" t="n">
        <v>17012</v>
      </c>
      <c r="AP2973" t="n">
        <v>23102</v>
      </c>
      <c r="AQ2973" t="n">
        <v>23238</v>
      </c>
      <c r="AR2973" t="n">
        <v>26899</v>
      </c>
      <c r="AT2973" t="n">
        <v>28660</v>
      </c>
    </row>
    <row r="2974">
      <c r="A2974" t="inlineStr">
        <is>
          <t>Total-c</t>
        </is>
      </c>
      <c r="F2974">
        <f>SUM(F2968:F2972)</f>
        <v/>
      </c>
      <c r="G2974">
        <f>SUM(G2968:G2972)</f>
        <v/>
      </c>
      <c r="H2974">
        <f>SUM(H2968:H2972)</f>
        <v/>
      </c>
      <c r="I2974">
        <f>SUM(I2968:I2972,I2966)</f>
        <v/>
      </c>
      <c r="K2974">
        <f>SUM(K2968:K2972,K2966)</f>
        <v/>
      </c>
      <c r="L2974">
        <f>SUM(L2968:L2972)</f>
        <v/>
      </c>
      <c r="M2974">
        <f>SUM(M2968:M2972)</f>
        <v/>
      </c>
      <c r="N2974">
        <f>SUM(N2968:N2972)</f>
        <v/>
      </c>
      <c r="P2974">
        <f>SUM(P2968:P2972)</f>
        <v/>
      </c>
      <c r="Q2974">
        <f>SUM(Q2968:Q2972)</f>
        <v/>
      </c>
      <c r="R2974">
        <f>SUM(R2968:R2972)</f>
        <v/>
      </c>
      <c r="S2974">
        <f>SUM(S2968:S2972)</f>
        <v/>
      </c>
      <c r="U2974">
        <f>SUM(U2968:U2972)</f>
        <v/>
      </c>
      <c r="V2974">
        <f>SUM(V2968:V2972)</f>
        <v/>
      </c>
      <c r="W2974">
        <f>SUM(W2968:W2972)</f>
        <v/>
      </c>
      <c r="X2974">
        <f>SUM(X2968:X2972)</f>
        <v/>
      </c>
      <c r="Z2974">
        <f>SUM(Z2968:Z2972)</f>
        <v/>
      </c>
      <c r="AA2974">
        <f>SUM(AA2968:AA2972)</f>
        <v/>
      </c>
      <c r="AB2974">
        <f>SUM(AB2968:AB2972)</f>
        <v/>
      </c>
      <c r="AC2974">
        <f>SUM(AC2968:AC2972)</f>
        <v/>
      </c>
      <c r="AE2974">
        <f>SUM(AE2968:AE2972)</f>
        <v/>
      </c>
      <c r="AF2974">
        <f>SUM(AF2968:AF2972)</f>
        <v/>
      </c>
      <c r="AG2974">
        <f>SUM(AG2968:AG2972)</f>
        <v/>
      </c>
      <c r="AH2974">
        <f>SUM(AH2968:AH2972)</f>
        <v/>
      </c>
      <c r="AJ2974">
        <f>SUM(AJ2968:AJ2972)</f>
        <v/>
      </c>
      <c r="AK2974">
        <f>SUM(AK2968:AK2972)</f>
        <v/>
      </c>
      <c r="AL2974">
        <f>SUM(AL2968:AL2972)</f>
        <v/>
      </c>
      <c r="AM2974">
        <f>SUM(AM2968:AM2972)</f>
        <v/>
      </c>
      <c r="AO2974">
        <f>SUM(AO2968:AO2972)</f>
        <v/>
      </c>
      <c r="AP2974">
        <f>SUM(AP2968:AP2972)</f>
        <v/>
      </c>
      <c r="AQ2974">
        <f>SUM(AQ2968:AQ2972)</f>
        <v/>
      </c>
      <c r="AR2974">
        <f>SUM(AR2968:AR2972)</f>
        <v/>
      </c>
      <c r="AT2974">
        <f>SUM(AT2968:AT2972)</f>
        <v/>
      </c>
    </row>
    <row r="2975">
      <c r="A2975" t="inlineStr">
        <is>
          <t>Sum check</t>
        </is>
      </c>
      <c r="F2975">
        <f>F2973-F2974</f>
        <v/>
      </c>
      <c r="G2975">
        <f>G2973-G2974</f>
        <v/>
      </c>
      <c r="H2975">
        <f>H2973-H2974</f>
        <v/>
      </c>
      <c r="I2975">
        <f>I2973-I2974</f>
        <v/>
      </c>
      <c r="K2975">
        <f>K2973-K2974</f>
        <v/>
      </c>
      <c r="L2975">
        <f>L2973-L2974</f>
        <v/>
      </c>
      <c r="M2975">
        <f>M2973-M2974</f>
        <v/>
      </c>
      <c r="N2975">
        <f>N2973-N2974</f>
        <v/>
      </c>
      <c r="P2975">
        <f>P2973-P2974</f>
        <v/>
      </c>
      <c r="Q2975">
        <f>Q2973-Q2974</f>
        <v/>
      </c>
      <c r="R2975">
        <f>R2973-R2974</f>
        <v/>
      </c>
      <c r="S2975">
        <f>S2973-S2974</f>
        <v/>
      </c>
      <c r="U2975">
        <f>U2973-U2974</f>
        <v/>
      </c>
      <c r="V2975">
        <f>V2973-V2974</f>
        <v/>
      </c>
      <c r="W2975">
        <f>W2973-W2974</f>
        <v/>
      </c>
      <c r="X2975">
        <f>X2973-X2974</f>
        <v/>
      </c>
      <c r="Z2975">
        <f>Z2973-Z2974</f>
        <v/>
      </c>
      <c r="AA2975">
        <f>AA2973-AA2974</f>
        <v/>
      </c>
      <c r="AB2975">
        <f>AB2973-AB2974</f>
        <v/>
      </c>
      <c r="AC2975">
        <f>AC2973-AC2974</f>
        <v/>
      </c>
      <c r="AE2975">
        <f>AE2973-AE2974</f>
        <v/>
      </c>
      <c r="AF2975">
        <f>AF2973-AF2974</f>
        <v/>
      </c>
      <c r="AG2975">
        <f>AG2973-AG2974</f>
        <v/>
      </c>
      <c r="AH2975">
        <f>AH2973-AH2974</f>
        <v/>
      </c>
      <c r="AJ2975">
        <f>AJ2973-AJ2974</f>
        <v/>
      </c>
      <c r="AK2975">
        <f>AK2973-AK2974</f>
        <v/>
      </c>
      <c r="AL2975">
        <f>AL2973-AL2974</f>
        <v/>
      </c>
      <c r="AM2975">
        <f>AM2973-AM2974</f>
        <v/>
      </c>
      <c r="AO2975">
        <f>AO2973-AO2974</f>
        <v/>
      </c>
      <c r="AP2975">
        <f>AP2973-AP2974</f>
        <v/>
      </c>
      <c r="AQ2975">
        <f>AQ2973-AQ2974</f>
        <v/>
      </c>
      <c r="AR2975">
        <f>AR2973-AR2974</f>
        <v/>
      </c>
      <c r="AT2975">
        <f>AT2973-AT2974</f>
        <v/>
      </c>
    </row>
    <row r="2977">
      <c r="A2977" t="inlineStr">
        <is>
          <t>Accounts receivable and other</t>
        </is>
      </c>
      <c r="C2977" t="inlineStr">
        <is>
          <t>Million</t>
        </is>
      </c>
      <c r="D2977" t="inlineStr">
        <is>
          <t>QQQQ</t>
        </is>
      </c>
      <c r="F2977" t="n">
        <v>5618</v>
      </c>
      <c r="G2977" t="n">
        <v>5547</v>
      </c>
      <c r="H2977" t="n">
        <v>5797</v>
      </c>
      <c r="I2977" t="n">
        <v>5568</v>
      </c>
      <c r="K2977" t="n">
        <v>6185</v>
      </c>
      <c r="L2977" t="n">
        <v>6522</v>
      </c>
      <c r="M2977" t="n">
        <v>6725</v>
      </c>
      <c r="N2977" t="n">
        <v>6799</v>
      </c>
      <c r="P2977" t="n">
        <v>6645</v>
      </c>
      <c r="Q2977" t="n">
        <v>8683</v>
      </c>
      <c r="R2977" t="n">
        <v>8937</v>
      </c>
      <c r="S2977" t="n">
        <v>9616</v>
      </c>
      <c r="U2977" t="n">
        <v>9637</v>
      </c>
      <c r="V2977" t="n">
        <v>10067</v>
      </c>
      <c r="W2977" t="n">
        <v>11868</v>
      </c>
      <c r="X2977" t="n">
        <v>12562</v>
      </c>
      <c r="Z2977" t="n">
        <v>12345</v>
      </c>
      <c r="AA2977" t="n">
        <v>13297</v>
      </c>
      <c r="AB2977" t="n">
        <v>14243</v>
      </c>
      <c r="AC2977" t="n">
        <v>14035</v>
      </c>
      <c r="AE2977" t="n">
        <v>13951</v>
      </c>
      <c r="AF2977" t="n">
        <v>12925</v>
      </c>
      <c r="AG2977" t="n">
        <v>13282</v>
      </c>
      <c r="AH2977" t="n">
        <v>13672</v>
      </c>
      <c r="AJ2977" t="n">
        <v>14942</v>
      </c>
      <c r="AK2977" t="n">
        <v>13793</v>
      </c>
      <c r="AL2977" t="n">
        <v>14648</v>
      </c>
      <c r="AM2977" t="n">
        <v>15318</v>
      </c>
      <c r="AO2977" t="n">
        <v>18339</v>
      </c>
      <c r="AP2977" t="n">
        <v>19240</v>
      </c>
      <c r="AQ2977" t="n">
        <v>22475</v>
      </c>
      <c r="AR2977" t="n">
        <v>19880</v>
      </c>
      <c r="AT2977" t="n">
        <v>19987</v>
      </c>
    </row>
    <row r="2978">
      <c r="A2978" t="inlineStr">
        <is>
          <t>Total</t>
        </is>
      </c>
      <c r="C2978" t="inlineStr">
        <is>
          <t>Million</t>
        </is>
      </c>
      <c r="D2978" t="inlineStr">
        <is>
          <t>QQQQ</t>
        </is>
      </c>
      <c r="F2978" t="n">
        <v>13977</v>
      </c>
      <c r="G2978" t="n">
        <v>14056</v>
      </c>
      <c r="H2978" t="n">
        <v>13385</v>
      </c>
      <c r="I2978" t="n">
        <v>14498</v>
      </c>
      <c r="K2978" t="n">
        <v>16962</v>
      </c>
      <c r="L2978" t="n">
        <v>17846</v>
      </c>
      <c r="M2978" t="n">
        <v>16193</v>
      </c>
      <c r="N2978" t="n">
        <v>15798</v>
      </c>
      <c r="P2978" t="n">
        <v>17765</v>
      </c>
      <c r="Q2978" t="n">
        <v>18110</v>
      </c>
      <c r="R2978" t="n">
        <v>19335</v>
      </c>
      <c r="S2978" t="n">
        <v>19598</v>
      </c>
      <c r="U2978" t="n">
        <v>20976</v>
      </c>
      <c r="V2978" t="n">
        <v>21591</v>
      </c>
      <c r="W2978" t="n">
        <v>25280</v>
      </c>
      <c r="X2978" t="n">
        <v>27179</v>
      </c>
      <c r="Z2978" t="n">
        <v>26089</v>
      </c>
      <c r="AA2978" t="n">
        <v>28251</v>
      </c>
      <c r="AB2978" t="n">
        <v>29813</v>
      </c>
      <c r="AC2978" t="n">
        <v>33281</v>
      </c>
      <c r="AE2978" t="n">
        <v>35018</v>
      </c>
      <c r="AF2978" t="n">
        <v>36801</v>
      </c>
      <c r="AG2978" t="n">
        <v>38002</v>
      </c>
      <c r="AH2978" t="n">
        <v>41335</v>
      </c>
      <c r="AJ2978" t="n">
        <v>44055</v>
      </c>
      <c r="AK2978" t="n">
        <v>43268</v>
      </c>
      <c r="AL2978" t="n">
        <v>43637</v>
      </c>
      <c r="AM2978" t="n">
        <v>44558</v>
      </c>
      <c r="AO2978" t="n">
        <v>47167</v>
      </c>
      <c r="AP2978" t="n">
        <v>54547</v>
      </c>
      <c r="AQ2978" t="n">
        <v>57019</v>
      </c>
      <c r="AR2978" t="n">
        <v>61175</v>
      </c>
      <c r="AT2978" t="n">
        <v>61696</v>
      </c>
    </row>
    <row r="2979">
      <c r="A2979" t="inlineStr">
        <is>
          <t>Total-c</t>
        </is>
      </c>
      <c r="F2979">
        <f>SUM(F2977,F2968:F2972,F2966)</f>
        <v/>
      </c>
      <c r="G2979">
        <f>SUM(G2977,G2968:G2972,G2966)</f>
        <v/>
      </c>
      <c r="H2979">
        <f>SUM(H2977,H2968:H2972,H2966)</f>
        <v/>
      </c>
      <c r="I2979">
        <f>SUM(I2977,I2968:I2972,I2966)</f>
        <v/>
      </c>
      <c r="K2979">
        <f>SUM(K2977,K2968:K2972,K2966)</f>
        <v/>
      </c>
      <c r="L2979">
        <f>SUM(L2977,L2968:L2972,L2966)</f>
        <v/>
      </c>
      <c r="M2979">
        <f>SUM(M2977,M2968:M2972,M2966)</f>
        <v/>
      </c>
      <c r="N2979">
        <f>SUM(N2977,N2968:N2972,N2966)</f>
        <v/>
      </c>
      <c r="P2979">
        <f>SUM(P2977,P2968:P2972,P2966)</f>
        <v/>
      </c>
      <c r="Q2979">
        <f>SUM(Q2977,Q2968:Q2972,Q2966)</f>
        <v/>
      </c>
      <c r="R2979">
        <f>SUM(R2977,R2968:R2972,R2966)</f>
        <v/>
      </c>
      <c r="S2979">
        <f>SUM(S2977,S2968:S2972,S2966)</f>
        <v/>
      </c>
      <c r="U2979">
        <f>SUM(U2977,U2968:U2972,U2966)</f>
        <v/>
      </c>
      <c r="V2979">
        <f>SUM(V2977,V2968:V2972,V2966)</f>
        <v/>
      </c>
      <c r="W2979">
        <f>SUM(W2977,W2968:W2972,W2966)</f>
        <v/>
      </c>
      <c r="X2979">
        <f>SUM(X2977,X2968:X2972,X2966)</f>
        <v/>
      </c>
      <c r="Z2979">
        <f>SUM(Z2977,Z2968:Z2972,Z2966)</f>
        <v/>
      </c>
      <c r="AA2979">
        <f>SUM(AA2977,AA2968:AA2972,AA2966)</f>
        <v/>
      </c>
      <c r="AB2979">
        <f>SUM(AB2977,AB2968:AB2972,AB2966)</f>
        <v/>
      </c>
      <c r="AC2979">
        <f>SUM(AC2977,AC2968:AC2972,AC2966)</f>
        <v/>
      </c>
      <c r="AE2979">
        <f>SUM(AE2977,AE2968:AE2972,AE2966)</f>
        <v/>
      </c>
      <c r="AF2979">
        <f>SUM(AF2977,AF2968:AF2972,AF2966)</f>
        <v/>
      </c>
      <c r="AG2979">
        <f>SUM(AG2977,AG2968:AG2972,AG2966)</f>
        <v/>
      </c>
      <c r="AH2979">
        <f>SUM(AH2977,AH2968:AH2972,AH2966)</f>
        <v/>
      </c>
      <c r="AJ2979">
        <f>SUM(AJ2977,AJ2968:AJ2972,AJ2966)</f>
        <v/>
      </c>
      <c r="AK2979">
        <f>SUM(AK2977,AK2968:AK2972,AK2966)</f>
        <v/>
      </c>
      <c r="AL2979">
        <f>SUM(AL2977,AL2968:AL2972,AL2966)</f>
        <v/>
      </c>
      <c r="AM2979">
        <f>SUM(AM2977,AM2968:AM2972,AM2966)</f>
        <v/>
      </c>
      <c r="AO2979">
        <f>SUM(AO2977,AO2968:AO2972,AO2966)</f>
        <v/>
      </c>
      <c r="AP2979">
        <f>SUM(AP2977,AP2968:AP2972,AP2966)</f>
        <v/>
      </c>
      <c r="AQ2979">
        <f>SUM(AQ2977,AQ2968:AQ2972,AQ2966)</f>
        <v/>
      </c>
      <c r="AR2979">
        <f>SUM(AR2977,AR2968:AR2972,AR2966)</f>
        <v/>
      </c>
      <c r="AT2979">
        <f>SUM(AT2977,AT2968:AT2972,AT2966)</f>
        <v/>
      </c>
    </row>
    <row r="2980">
      <c r="A2980" t="inlineStr">
        <is>
          <t>Sum check</t>
        </is>
      </c>
      <c r="F2980">
        <f>F2978-F2979</f>
        <v/>
      </c>
      <c r="G2980">
        <f>G2978-G2979</f>
        <v/>
      </c>
      <c r="H2980">
        <f>H2978-H2979</f>
        <v/>
      </c>
      <c r="I2980">
        <f>I2978-I2979</f>
        <v/>
      </c>
      <c r="K2980">
        <f>K2978-K2979</f>
        <v/>
      </c>
      <c r="L2980">
        <f>L2978-L2979</f>
        <v/>
      </c>
      <c r="M2980">
        <f>M2978-M2979</f>
        <v/>
      </c>
      <c r="N2980">
        <f>N2978-N2979</f>
        <v/>
      </c>
      <c r="P2980">
        <f>P2978-P2979</f>
        <v/>
      </c>
      <c r="Q2980">
        <f>Q2978-Q2979</f>
        <v/>
      </c>
      <c r="R2980">
        <f>R2978-R2979</f>
        <v/>
      </c>
      <c r="S2980">
        <f>S2978-S2979</f>
        <v/>
      </c>
      <c r="U2980">
        <f>U2978-U2979</f>
        <v/>
      </c>
      <c r="V2980">
        <f>V2978-V2979</f>
        <v/>
      </c>
      <c r="W2980">
        <f>W2978-W2979</f>
        <v/>
      </c>
      <c r="X2980">
        <f>X2978-X2979</f>
        <v/>
      </c>
      <c r="Z2980">
        <f>Z2978-Z2979</f>
        <v/>
      </c>
      <c r="AA2980">
        <f>AA2978-AA2979</f>
        <v/>
      </c>
      <c r="AB2980">
        <f>AB2978-AB2979</f>
        <v/>
      </c>
      <c r="AC2980">
        <f>AC2978-AC2979</f>
        <v/>
      </c>
      <c r="AE2980">
        <f>AE2978-AE2979</f>
        <v/>
      </c>
      <c r="AF2980">
        <f>AF2978-AF2979</f>
        <v/>
      </c>
      <c r="AG2980">
        <f>AG2978-AG2979</f>
        <v/>
      </c>
      <c r="AH2980">
        <f>AH2978-AH2979</f>
        <v/>
      </c>
      <c r="AJ2980">
        <f>AJ2978-AJ2979</f>
        <v/>
      </c>
      <c r="AK2980">
        <f>AK2978-AK2979</f>
        <v/>
      </c>
      <c r="AL2980">
        <f>AL2978-AL2979</f>
        <v/>
      </c>
      <c r="AM2980">
        <f>AM2978-AM2979</f>
        <v/>
      </c>
      <c r="AO2980">
        <f>AO2978-AO2979</f>
        <v/>
      </c>
      <c r="AP2980">
        <f>AP2978-AP2979</f>
        <v/>
      </c>
      <c r="AQ2980">
        <f>AQ2978-AQ2979</f>
        <v/>
      </c>
      <c r="AR2980">
        <f>AR2978-AR2979</f>
        <v/>
      </c>
      <c r="AT2980">
        <f>AT2978-AT2979</f>
        <v/>
      </c>
    </row>
    <row r="2982">
      <c r="A2982" t="inlineStr">
        <is>
          <t>Financial liabilities</t>
        </is>
      </c>
    </row>
    <row r="2983">
      <c r="A2983" t="inlineStr">
        <is>
          <t>Corporate borrowings</t>
        </is>
      </c>
      <c r="C2983" t="inlineStr">
        <is>
          <t>Million</t>
        </is>
      </c>
      <c r="D2983" t="inlineStr">
        <is>
          <t>QQQQ</t>
        </is>
      </c>
      <c r="F2983" t="n">
        <v>5097</v>
      </c>
      <c r="G2983" t="n">
        <v>4196</v>
      </c>
      <c r="H2983" t="n">
        <v>5268</v>
      </c>
      <c r="I2983" t="n">
        <v>4229</v>
      </c>
      <c r="K2983" t="n">
        <v>4658</v>
      </c>
      <c r="L2983" t="n">
        <v>4884</v>
      </c>
      <c r="M2983" t="n">
        <v>5108</v>
      </c>
      <c r="N2983" t="n">
        <v>4771</v>
      </c>
      <c r="P2983" t="n">
        <v>5644</v>
      </c>
      <c r="Q2983" t="n">
        <v>5324</v>
      </c>
      <c r="R2983" t="n">
        <v>6199</v>
      </c>
      <c r="S2983" t="n">
        <v>6087</v>
      </c>
      <c r="U2983" t="n">
        <v>6703</v>
      </c>
      <c r="V2983" t="n">
        <v>6511</v>
      </c>
      <c r="W2983" t="n">
        <v>6998</v>
      </c>
      <c r="X2983" t="n">
        <v>6467</v>
      </c>
      <c r="Z2983" t="n">
        <v>7527</v>
      </c>
      <c r="AA2983" t="n">
        <v>7662</v>
      </c>
      <c r="AB2983" t="n">
        <v>7785</v>
      </c>
      <c r="AC2983" t="n">
        <v>7933</v>
      </c>
      <c r="AE2983" t="n">
        <v>7405</v>
      </c>
      <c r="AF2983" t="n">
        <v>9078</v>
      </c>
      <c r="AG2983" t="n">
        <v>9786</v>
      </c>
      <c r="AH2983" t="n">
        <v>10540</v>
      </c>
      <c r="AJ2983" t="n">
        <v>10101</v>
      </c>
      <c r="AK2983" t="n">
        <v>10180</v>
      </c>
      <c r="AL2983" t="n">
        <v>12004</v>
      </c>
      <c r="AM2983" t="n">
        <v>11993</v>
      </c>
      <c r="AO2983" t="n">
        <v>11286</v>
      </c>
      <c r="AP2983" t="n">
        <v>11652</v>
      </c>
      <c r="AQ2983" t="n">
        <v>10049</v>
      </c>
      <c r="AR2983" t="n">
        <v>9599</v>
      </c>
      <c r="AT2983" t="n">
        <v>11768</v>
      </c>
    </row>
    <row r="2984">
      <c r="A2984" t="inlineStr">
        <is>
          <t>Non-recourse borrowings of managed entities</t>
        </is>
      </c>
    </row>
    <row r="2985">
      <c r="A2985" t="inlineStr">
        <is>
          <t>Property-specific borrowings</t>
        </is>
      </c>
      <c r="C2985" t="inlineStr">
        <is>
          <t>Million</t>
        </is>
      </c>
      <c r="D2985" t="inlineStr">
        <is>
          <t>QQQQ</t>
        </is>
      </c>
      <c r="F2985" t="n">
        <v>40988</v>
      </c>
      <c r="G2985" t="n">
        <v>41619</v>
      </c>
      <c r="H2985" t="n">
        <v>47394</v>
      </c>
      <c r="I2985" t="n">
        <v>47081</v>
      </c>
      <c r="K2985" t="n">
        <v>51824</v>
      </c>
      <c r="L2985" t="n">
        <v>51962</v>
      </c>
      <c r="M2985" t="n">
        <v>53282</v>
      </c>
      <c r="N2985" t="n">
        <v>53512</v>
      </c>
      <c r="P2985" t="n">
        <v>59024</v>
      </c>
      <c r="Q2985" t="n">
        <v>58498</v>
      </c>
      <c r="R2985" t="n">
        <v>59438</v>
      </c>
      <c r="S2985" t="n">
        <v>65399</v>
      </c>
      <c r="U2985" t="n">
        <v>67050</v>
      </c>
      <c r="V2985" t="n">
        <v>71547</v>
      </c>
      <c r="W2985" t="n">
        <v>92184</v>
      </c>
      <c r="X2985" t="n">
        <v>104291</v>
      </c>
      <c r="Z2985" t="n">
        <v>105348</v>
      </c>
      <c r="AA2985" t="n">
        <v>119085</v>
      </c>
      <c r="AB2985" t="n">
        <v>116622</v>
      </c>
      <c r="AC2985" t="n">
        <v>129728</v>
      </c>
      <c r="AE2985" t="n">
        <v>124950</v>
      </c>
      <c r="AF2985" t="n">
        <v>128280</v>
      </c>
      <c r="AG2985" t="n">
        <v>131930</v>
      </c>
      <c r="AH2985" t="n">
        <v>131099</v>
      </c>
      <c r="AJ2985" t="n">
        <v>131824</v>
      </c>
      <c r="AK2985" t="n">
        <v>136488</v>
      </c>
      <c r="AL2985" t="n">
        <v>144956</v>
      </c>
      <c r="AM2985" t="n">
        <v>153844</v>
      </c>
      <c r="AO2985" t="n">
        <v>160433</v>
      </c>
      <c r="AP2985" t="n">
        <v>171382</v>
      </c>
      <c r="AQ2985" t="n">
        <v>175182</v>
      </c>
      <c r="AR2985" t="n">
        <v>184254</v>
      </c>
      <c r="AT2985" t="n">
        <v>191478</v>
      </c>
    </row>
    <row r="2986">
      <c r="A2986" t="inlineStr">
        <is>
          <t>Subsidiary borrowings</t>
        </is>
      </c>
      <c r="C2986" t="inlineStr">
        <is>
          <t>Million</t>
        </is>
      </c>
      <c r="D2986" t="inlineStr">
        <is>
          <t>QQQQ</t>
        </is>
      </c>
      <c r="F2986" t="n">
        <v>9342</v>
      </c>
      <c r="G2986" t="n">
        <v>8902</v>
      </c>
      <c r="H2986" t="n">
        <v>8870</v>
      </c>
      <c r="I2986" t="n">
        <v>8376</v>
      </c>
      <c r="K2986" t="n">
        <v>9654</v>
      </c>
      <c r="L2986" t="n">
        <v>10333</v>
      </c>
      <c r="M2986" t="n">
        <v>9874</v>
      </c>
      <c r="N2986" t="n">
        <v>8103</v>
      </c>
      <c r="P2986" t="n">
        <v>8190</v>
      </c>
      <c r="Q2986" t="n">
        <v>10022</v>
      </c>
      <c r="R2986" t="n">
        <v>9667</v>
      </c>
      <c r="S2986" t="n">
        <v>9172</v>
      </c>
      <c r="U2986" t="n">
        <v>8049</v>
      </c>
      <c r="V2986" t="n">
        <v>8174</v>
      </c>
      <c r="W2986" t="n">
        <v>8795</v>
      </c>
      <c r="X2986" t="n">
        <v>8557</v>
      </c>
      <c r="Z2986" t="n">
        <v>7404</v>
      </c>
      <c r="AA2986" t="n">
        <v>6413</v>
      </c>
      <c r="AB2986" t="n">
        <v>8830</v>
      </c>
      <c r="AC2986" t="n">
        <v>8632</v>
      </c>
      <c r="AE2986" t="n">
        <v>9021</v>
      </c>
      <c r="AF2986" t="n">
        <v>9694</v>
      </c>
      <c r="AG2986" t="n">
        <v>11008</v>
      </c>
      <c r="AH2986" t="n">
        <v>11085</v>
      </c>
      <c r="AJ2986" t="n">
        <v>9766</v>
      </c>
      <c r="AK2986" t="n">
        <v>9292</v>
      </c>
      <c r="AL2986" t="n">
        <v>13703</v>
      </c>
      <c r="AM2986" t="n">
        <v>13415</v>
      </c>
      <c r="AO2986" t="n">
        <v>13580</v>
      </c>
      <c r="AP2986" t="n">
        <v>14124</v>
      </c>
      <c r="AQ2986" t="n">
        <v>15028</v>
      </c>
      <c r="AR2986" t="n">
        <v>14708</v>
      </c>
      <c r="AT2986" t="n">
        <v>15960</v>
      </c>
    </row>
    <row r="2987">
      <c r="A2987" t="inlineStr">
        <is>
          <t>Total</t>
        </is>
      </c>
      <c r="C2987" t="inlineStr">
        <is>
          <t>Million</t>
        </is>
      </c>
      <c r="D2987" t="inlineStr">
        <is>
          <t>QQQQ</t>
        </is>
      </c>
      <c r="X2987" t="n">
        <v>112848</v>
      </c>
      <c r="Z2987" t="n">
        <v>112752</v>
      </c>
      <c r="AA2987" t="n">
        <v>125498</v>
      </c>
      <c r="AB2987" t="n">
        <v>125452</v>
      </c>
      <c r="AC2987" t="n">
        <v>138360</v>
      </c>
      <c r="AE2987" t="n">
        <v>133971</v>
      </c>
      <c r="AF2987" t="n">
        <v>137974</v>
      </c>
      <c r="AG2987" t="n">
        <v>142938</v>
      </c>
      <c r="AH2987" t="n">
        <v>142184</v>
      </c>
      <c r="AJ2987" t="n">
        <v>141590</v>
      </c>
      <c r="AK2987" t="n">
        <v>145780</v>
      </c>
      <c r="AL2987" t="n">
        <v>158659</v>
      </c>
      <c r="AM2987" t="n">
        <v>167259</v>
      </c>
      <c r="AO2987" t="n">
        <v>174013</v>
      </c>
      <c r="AP2987" t="n">
        <v>185506</v>
      </c>
      <c r="AQ2987" t="n">
        <v>190210</v>
      </c>
      <c r="AR2987" t="n">
        <v>198962</v>
      </c>
      <c r="AT2987" t="n">
        <v>207438</v>
      </c>
    </row>
    <row r="2988">
      <c r="A2988" t="inlineStr">
        <is>
          <t>Total-c</t>
        </is>
      </c>
      <c r="X2988">
        <f>SUM(X2985:X2986)</f>
        <v/>
      </c>
      <c r="Z2988">
        <f>SUM(Z2985:Z2986)</f>
        <v/>
      </c>
      <c r="AA2988">
        <f>SUM(AA2985:AA2986)</f>
        <v/>
      </c>
      <c r="AB2988">
        <f>SUM(AB2985:AB2986)</f>
        <v/>
      </c>
      <c r="AC2988">
        <f>SUM(AC2985:AC2986)</f>
        <v/>
      </c>
      <c r="AE2988">
        <f>SUM(AE2985:AE2986)</f>
        <v/>
      </c>
      <c r="AF2988">
        <f>SUM(AF2985:AF2986)</f>
        <v/>
      </c>
      <c r="AG2988">
        <f>SUM(AG2985:AG2986)</f>
        <v/>
      </c>
      <c r="AH2988">
        <f>SUM(AH2985:AH2986)</f>
        <v/>
      </c>
      <c r="AJ2988">
        <f>SUM(AJ2985:AJ2986)</f>
        <v/>
      </c>
      <c r="AK2988">
        <f>SUM(AK2985:AK2986)</f>
        <v/>
      </c>
      <c r="AL2988">
        <f>SUM(AL2985:AL2986)</f>
        <v/>
      </c>
      <c r="AM2988">
        <f>SUM(AM2985:AM2986)</f>
        <v/>
      </c>
      <c r="AO2988">
        <f>SUM(AO2985:AO2986)</f>
        <v/>
      </c>
      <c r="AQ2988">
        <f>SUM(AQ2985:AQ2986)</f>
        <v/>
      </c>
      <c r="AR2988">
        <f>SUM(AR2985:AR2986)</f>
        <v/>
      </c>
      <c r="AT2988">
        <f>SUM(AP2985:AP2986)</f>
        <v/>
      </c>
    </row>
    <row r="2989">
      <c r="A2989" t="inlineStr">
        <is>
          <t>Sum check</t>
        </is>
      </c>
      <c r="X2989">
        <f>X2987-X2988</f>
        <v/>
      </c>
      <c r="Z2989">
        <f>Z2987-Z2988</f>
        <v/>
      </c>
      <c r="AA2989">
        <f>AA2987-AA2988</f>
        <v/>
      </c>
      <c r="AB2989">
        <f>AB2987-AB2988</f>
        <v/>
      </c>
      <c r="AC2989">
        <f>AC2987-AC2988</f>
        <v/>
      </c>
      <c r="AE2989">
        <f>AE2987-AE2988</f>
        <v/>
      </c>
      <c r="AF2989">
        <f>AF2987-AF2988</f>
        <v/>
      </c>
      <c r="AG2989">
        <f>AG2987-AG2988</f>
        <v/>
      </c>
      <c r="AH2989">
        <f>AH2987-AH2988</f>
        <v/>
      </c>
      <c r="AJ2989">
        <f>AJ2987-AJ2988</f>
        <v/>
      </c>
      <c r="AK2989">
        <f>AK2987-AK2988</f>
        <v/>
      </c>
      <c r="AL2989">
        <f>AL2987-AL2988</f>
        <v/>
      </c>
      <c r="AM2989">
        <f>AM2987-AM2988</f>
        <v/>
      </c>
      <c r="AO2989">
        <f>AO2987-AO2988</f>
        <v/>
      </c>
      <c r="AQ2989">
        <f>AQ2987-AQ2988</f>
        <v/>
      </c>
      <c r="AR2989">
        <f>AR2987-AR2988</f>
        <v/>
      </c>
      <c r="AT2989">
        <f>AP2987-AT2988</f>
        <v/>
      </c>
    </row>
    <row r="2991">
      <c r="A2991" t="inlineStr">
        <is>
          <t>Accounts payable and other</t>
        </is>
      </c>
      <c r="C2991" t="inlineStr">
        <is>
          <t>Million</t>
        </is>
      </c>
      <c r="D2991" t="inlineStr">
        <is>
          <t>QQQQ</t>
        </is>
      </c>
      <c r="F2991" t="n">
        <v>10562</v>
      </c>
      <c r="G2991" t="n">
        <v>11117</v>
      </c>
      <c r="H2991" t="n">
        <v>11293</v>
      </c>
      <c r="I2991" t="n">
        <v>11366</v>
      </c>
      <c r="K2991" t="n">
        <v>12221</v>
      </c>
      <c r="L2991" t="n">
        <v>12237</v>
      </c>
      <c r="M2991" t="n">
        <v>12478</v>
      </c>
      <c r="N2991" t="n">
        <v>11915</v>
      </c>
      <c r="P2991" t="n">
        <v>12025</v>
      </c>
      <c r="Q2991" t="n">
        <v>15870</v>
      </c>
      <c r="R2991" t="n">
        <v>17045</v>
      </c>
      <c r="S2991" t="n">
        <v>17965</v>
      </c>
      <c r="U2991" t="n">
        <v>18656</v>
      </c>
      <c r="V2991" t="n">
        <v>18330</v>
      </c>
      <c r="W2991" t="n">
        <v>22546</v>
      </c>
      <c r="X2991" t="n">
        <v>23989</v>
      </c>
      <c r="Z2991" t="n">
        <v>23051</v>
      </c>
      <c r="AA2991" t="n">
        <v>27423</v>
      </c>
      <c r="AB2991" t="n">
        <v>28865</v>
      </c>
      <c r="AC2991" t="n">
        <v>36724</v>
      </c>
      <c r="AE2991" t="n">
        <v>34292</v>
      </c>
      <c r="AF2991" t="n">
        <v>35548</v>
      </c>
      <c r="AG2991" t="n">
        <v>38190</v>
      </c>
      <c r="AH2991" t="n">
        <v>41117</v>
      </c>
      <c r="AJ2991" t="n">
        <v>39781</v>
      </c>
      <c r="AK2991" t="n">
        <v>42235</v>
      </c>
      <c r="AL2991" t="n">
        <v>43469</v>
      </c>
      <c r="AM2991" t="n">
        <v>43504</v>
      </c>
      <c r="AO2991" t="n">
        <v>45012</v>
      </c>
      <c r="AP2991" t="n">
        <v>42846</v>
      </c>
      <c r="AQ2991" t="n">
        <v>44769</v>
      </c>
      <c r="AR2991" t="n">
        <v>48559</v>
      </c>
      <c r="AT2991" t="n">
        <v>49405</v>
      </c>
    </row>
    <row r="2992">
      <c r="A2992" t="inlineStr">
        <is>
          <t>Subsidiary equity obligations</t>
        </is>
      </c>
      <c r="C2992" t="inlineStr">
        <is>
          <t>Million</t>
        </is>
      </c>
      <c r="D2992" t="inlineStr">
        <is>
          <t>QQQQ</t>
        </is>
      </c>
      <c r="F2992" t="n">
        <v>3436</v>
      </c>
      <c r="G2992" t="n">
        <v>3432</v>
      </c>
      <c r="H2992" t="n">
        <v>3357</v>
      </c>
      <c r="I2992" t="n">
        <v>3331</v>
      </c>
      <c r="K2992" t="n">
        <v>3419</v>
      </c>
      <c r="L2992" t="n">
        <v>3364</v>
      </c>
      <c r="M2992" t="n">
        <v>3543</v>
      </c>
      <c r="N2992" t="n">
        <v>3567</v>
      </c>
      <c r="P2992" t="n">
        <v>3774</v>
      </c>
      <c r="Q2992" t="n">
        <v>3618</v>
      </c>
      <c r="R2992" t="n">
        <v>3677</v>
      </c>
      <c r="S2992" t="n">
        <v>3661</v>
      </c>
      <c r="U2992" t="n">
        <v>3935</v>
      </c>
      <c r="V2992" t="n">
        <v>3894</v>
      </c>
      <c r="W2992" t="n">
        <v>3847</v>
      </c>
      <c r="X2992" t="n">
        <v>3876</v>
      </c>
      <c r="Z2992" t="n">
        <v>3941</v>
      </c>
      <c r="AA2992" t="n">
        <v>4104</v>
      </c>
      <c r="AB2992" t="n">
        <v>4096</v>
      </c>
      <c r="AC2992" t="n">
        <v>4139</v>
      </c>
      <c r="AE2992" t="n">
        <v>4158</v>
      </c>
      <c r="AF2992" t="n">
        <v>4201</v>
      </c>
      <c r="AG2992" t="n">
        <v>3989</v>
      </c>
      <c r="AH2992" t="n">
        <v>3699</v>
      </c>
      <c r="AJ2992" t="n">
        <v>3647</v>
      </c>
      <c r="AK2992" t="n">
        <v>3478</v>
      </c>
      <c r="AL2992" t="n">
        <v>3790</v>
      </c>
      <c r="AM2992" t="n">
        <v>4308</v>
      </c>
      <c r="AO2992" t="n">
        <v>4632</v>
      </c>
      <c r="AP2992" t="n">
        <v>4788</v>
      </c>
      <c r="AQ2992" t="n">
        <v>4324</v>
      </c>
      <c r="AR2992" t="n">
        <v>4188</v>
      </c>
      <c r="AT2992" t="n">
        <v>4098</v>
      </c>
    </row>
    <row r="2993">
      <c r="A2993" t="inlineStr">
        <is>
          <t>Total</t>
        </is>
      </c>
      <c r="C2993" t="inlineStr">
        <is>
          <t>Million</t>
        </is>
      </c>
      <c r="D2993" t="inlineStr">
        <is>
          <t>QQQQ</t>
        </is>
      </c>
      <c r="F2993" t="n">
        <v>69425</v>
      </c>
      <c r="G2993" t="n">
        <v>69266</v>
      </c>
      <c r="H2993" t="n">
        <v>76182</v>
      </c>
      <c r="I2993" t="n">
        <v>74383</v>
      </c>
      <c r="K2993" t="n">
        <v>81776</v>
      </c>
      <c r="L2993" t="n">
        <v>82780</v>
      </c>
      <c r="M2993" t="n">
        <v>84285</v>
      </c>
      <c r="N2993" t="n">
        <v>81868</v>
      </c>
      <c r="P2993" t="n">
        <v>88657</v>
      </c>
      <c r="Q2993" t="n">
        <v>93332</v>
      </c>
      <c r="R2993" t="n">
        <v>96026</v>
      </c>
      <c r="S2993" t="n">
        <v>102284</v>
      </c>
      <c r="U2993" t="n">
        <v>104393</v>
      </c>
      <c r="V2993" t="n">
        <v>108456</v>
      </c>
      <c r="W2993" t="n">
        <v>134370</v>
      </c>
      <c r="X2993" t="n">
        <v>147180</v>
      </c>
      <c r="Z2993" t="n">
        <v>147271</v>
      </c>
      <c r="AA2993" t="n">
        <v>164687</v>
      </c>
      <c r="AB2993" t="n">
        <v>166198</v>
      </c>
      <c r="AC2993" t="n">
        <v>187156</v>
      </c>
      <c r="AE2993" t="n">
        <v>179826</v>
      </c>
      <c r="AF2993" t="n">
        <v>186801</v>
      </c>
      <c r="AG2993" t="n">
        <v>194903</v>
      </c>
      <c r="AH2993" t="n">
        <v>197540</v>
      </c>
      <c r="AJ2993" t="n">
        <v>195119</v>
      </c>
      <c r="AK2993" t="n">
        <v>201673</v>
      </c>
      <c r="AL2993" t="n">
        <v>217922</v>
      </c>
      <c r="AM2993" t="n">
        <v>227064</v>
      </c>
      <c r="AO2993" t="n">
        <v>234943</v>
      </c>
      <c r="AP2993" t="n">
        <v>244792</v>
      </c>
      <c r="AQ2993" t="n">
        <v>249352</v>
      </c>
      <c r="AR2993" t="n">
        <v>261308</v>
      </c>
      <c r="AT2993" t="n">
        <v>272709</v>
      </c>
    </row>
    <row r="2994">
      <c r="A2994" t="inlineStr">
        <is>
          <t>Total-c</t>
        </is>
      </c>
      <c r="F2994">
        <f>SUM(F2991:F2992,F2985:F2986,F2983)</f>
        <v/>
      </c>
      <c r="G2994">
        <f>SUM(G2991:G2992,G2985:G2986,G2983)</f>
        <v/>
      </c>
      <c r="H2994">
        <f>SUM(H2991:H2992,H2985:H2986,H2983)</f>
        <v/>
      </c>
      <c r="I2994">
        <f>SUM(I2991:I2992,I2985:I2986,I2983)</f>
        <v/>
      </c>
      <c r="K2994">
        <f>SUM(K2991:K2992,K2985:K2986,K2983)</f>
        <v/>
      </c>
      <c r="L2994">
        <f>SUM(L2991:L2992,L2985:L2986,L2983)</f>
        <v/>
      </c>
      <c r="M2994">
        <f>SUM(M2991:M2992,M2985:M2986,M2983)</f>
        <v/>
      </c>
      <c r="N2994">
        <f>SUM(N2991:N2992,N2985:N2986,N2983)</f>
        <v/>
      </c>
      <c r="P2994">
        <f>SUM(P2991:P2992,P2985:P2986,P2983)</f>
        <v/>
      </c>
      <c r="Q2994">
        <f>SUM(Q2991:Q2992,Q2985:Q2986,Q2983)</f>
        <v/>
      </c>
      <c r="R2994">
        <f>SUM(R2991:R2992,R2985:R2986,R2983)</f>
        <v/>
      </c>
      <c r="S2994">
        <f>SUM(S2991:S2992,S2985:S2986,S2983)</f>
        <v/>
      </c>
      <c r="U2994">
        <f>SUM(U2991:U2992,U2985:U2986,U2983)</f>
        <v/>
      </c>
      <c r="V2994">
        <f>SUM(V2991:V2992,V2985:V2986,V2983)</f>
        <v/>
      </c>
      <c r="W2994">
        <f>SUM(W2991:W2992,W2985:W2986,W2983)</f>
        <v/>
      </c>
      <c r="X2994">
        <f>SUM(X2991:X2992,X2985:X2986,X2983)</f>
        <v/>
      </c>
      <c r="Z2994">
        <f>SUM(Z2991:Z2992,Z2985:Z2986,Z2983)</f>
        <v/>
      </c>
      <c r="AA2994">
        <f>SUM(AA2991:AA2992,AA2985:AA2986,AA2983)</f>
        <v/>
      </c>
      <c r="AB2994">
        <f>SUM(AB2991:AB2992,AB2985:AB2986,AB2983)</f>
        <v/>
      </c>
      <c r="AC2994">
        <f>SUM(AC2991:AC2992,AC2985:AC2986,AC2983)</f>
        <v/>
      </c>
      <c r="AE2994">
        <f>SUM(AE2991:AE2992,AE2985:AE2986,AE2983)</f>
        <v/>
      </c>
      <c r="AF2994">
        <f>SUM(AF2991:AF2992,AF2985:AF2986,AF2983)</f>
        <v/>
      </c>
      <c r="AG2994">
        <f>SUM(AG2991:AG2992,AG2985:AG2986,AG2983)</f>
        <v/>
      </c>
      <c r="AH2994">
        <f>SUM(AH2991:AH2992,AH2985:AH2986,AH2983)</f>
        <v/>
      </c>
      <c r="AJ2994">
        <f>SUM(AJ2991:AJ2992,AJ2985:AJ2986,AJ2983)</f>
        <v/>
      </c>
      <c r="AK2994">
        <f>SUM(AK2991:AK2992,AK2985:AK2986,AK2983)</f>
        <v/>
      </c>
      <c r="AL2994">
        <f>SUM(AL2991:AL2992,AL2985:AL2986,AL2983)</f>
        <v/>
      </c>
      <c r="AM2994">
        <f>SUM(AM2991:AM2992,AM2985:AM2986,AM2983)</f>
        <v/>
      </c>
      <c r="AO2994">
        <f>SUM(AO2991:AO2992,AO2985:AO2986,AO2983)</f>
        <v/>
      </c>
      <c r="AP2994">
        <f>SUM(AP2991:AP2992,AP2985:AP2986,AP2983)</f>
        <v/>
      </c>
      <c r="AQ2994">
        <f>SUM(AQ2991:AQ2992,AQ2985:AQ2986,AQ2983)</f>
        <v/>
      </c>
      <c r="AR2994">
        <f>SUM(AR2991:AR2992,AR2985:AR2986,AR2983)</f>
        <v/>
      </c>
      <c r="AT2994">
        <f>SUM(AT2991:AT2992,AT2985:AT2986,AT2983)</f>
        <v/>
      </c>
    </row>
    <row r="2995">
      <c r="A2995" t="inlineStr">
        <is>
          <t>Sum check</t>
        </is>
      </c>
      <c r="F2995">
        <f>F2993-F2994</f>
        <v/>
      </c>
      <c r="G2995">
        <f>G2993-G2994</f>
        <v/>
      </c>
      <c r="H2995">
        <f>H2993-H2994</f>
        <v/>
      </c>
      <c r="I2995">
        <f>I2993-I2994</f>
        <v/>
      </c>
      <c r="K2995">
        <f>K2993-K2994</f>
        <v/>
      </c>
      <c r="L2995">
        <f>L2993-L2994</f>
        <v/>
      </c>
      <c r="M2995">
        <f>M2993-M2994</f>
        <v/>
      </c>
      <c r="N2995">
        <f>N2993-N2994</f>
        <v/>
      </c>
      <c r="P2995">
        <f>P2993-P2994</f>
        <v/>
      </c>
      <c r="Q2995">
        <f>Q2993-Q2994</f>
        <v/>
      </c>
      <c r="R2995">
        <f>R2993-R2994</f>
        <v/>
      </c>
      <c r="S2995">
        <f>S2993-S2994</f>
        <v/>
      </c>
      <c r="U2995">
        <f>U2993-U2994</f>
        <v/>
      </c>
      <c r="V2995">
        <f>V2993-V2994</f>
        <v/>
      </c>
      <c r="W2995">
        <f>W2993-W2994</f>
        <v/>
      </c>
      <c r="X2995">
        <f>X2993-X2994</f>
        <v/>
      </c>
      <c r="Z2995">
        <f>Z2993-Z2994</f>
        <v/>
      </c>
      <c r="AA2995">
        <f>AA2993-AA2994</f>
        <v/>
      </c>
      <c r="AB2995">
        <f>AB2993-AB2994</f>
        <v/>
      </c>
      <c r="AC2995">
        <f>AC2993-AC2994</f>
        <v/>
      </c>
      <c r="AE2995">
        <f>AE2993-AE2994</f>
        <v/>
      </c>
      <c r="AF2995">
        <f>AF2993-AF2994</f>
        <v/>
      </c>
      <c r="AG2995">
        <f>AG2993-AG2994</f>
        <v/>
      </c>
      <c r="AH2995">
        <f>AH2993-AH2994</f>
        <v/>
      </c>
      <c r="AJ2995">
        <f>AJ2993-AJ2994</f>
        <v/>
      </c>
      <c r="AK2995">
        <f>AK2993-AK2994</f>
        <v/>
      </c>
      <c r="AL2995">
        <f>AL2993-AL2994</f>
        <v/>
      </c>
      <c r="AM2995">
        <f>AM2993-AM2994</f>
        <v/>
      </c>
      <c r="AO2995">
        <f>AO2993-AO2994</f>
        <v/>
      </c>
      <c r="AP2995">
        <f>AP2993-AP2994</f>
        <v/>
      </c>
      <c r="AQ2995">
        <f>AQ2993-AQ2994</f>
        <v/>
      </c>
      <c r="AR2995">
        <f>AR2993-AR2994</f>
        <v/>
      </c>
      <c r="AT2995">
        <f>AT2993-AT2994</f>
        <v/>
      </c>
    </row>
    <row r="2997">
      <c r="A2997" t="inlineStr">
        <is>
          <t>Revenues by type</t>
        </is>
      </c>
    </row>
    <row r="2998">
      <c r="A2998" t="inlineStr">
        <is>
          <t>Asset management</t>
        </is>
      </c>
    </row>
    <row r="2999">
      <c r="A2999" t="inlineStr">
        <is>
          <t>Revenue from contracts with customers</t>
        </is>
      </c>
      <c r="C2999" t="inlineStr">
        <is>
          <t>Million</t>
        </is>
      </c>
      <c r="D2999" t="inlineStr">
        <is>
          <t>QQQQ</t>
        </is>
      </c>
      <c r="E2999" t="inlineStr">
        <is>
          <t>Yes</t>
        </is>
      </c>
      <c r="U2999" t="n">
        <v>63</v>
      </c>
      <c r="V2999" t="n">
        <v>18</v>
      </c>
      <c r="W2999" t="n">
        <v>48</v>
      </c>
      <c r="Y2999" t="n">
        <v>187</v>
      </c>
      <c r="Z2999" t="n">
        <v>46</v>
      </c>
      <c r="AA2999" t="n">
        <v>61</v>
      </c>
      <c r="AB2999" t="n">
        <v>52</v>
      </c>
      <c r="AD2999" t="n">
        <v>271</v>
      </c>
      <c r="AE2999" t="n">
        <v>61</v>
      </c>
      <c r="AF2999" t="n">
        <v>55</v>
      </c>
      <c r="AG2999" t="n">
        <v>61</v>
      </c>
      <c r="AI2999" t="n">
        <v>246</v>
      </c>
      <c r="AJ2999" t="n">
        <v>77</v>
      </c>
      <c r="AK2999" t="n">
        <v>91</v>
      </c>
      <c r="AL2999" t="n">
        <v>77</v>
      </c>
      <c r="AN2999" t="n">
        <v>306</v>
      </c>
      <c r="AO2999" t="n">
        <v>105</v>
      </c>
      <c r="AP2999" t="n">
        <v>135</v>
      </c>
      <c r="AQ2999" t="n">
        <v>126</v>
      </c>
      <c r="AS2999" t="n">
        <v>653</v>
      </c>
      <c r="AT2999" t="n">
        <v>126</v>
      </c>
    </row>
    <row r="3000">
      <c r="A3000" t="inlineStr">
        <is>
          <t>Total</t>
        </is>
      </c>
      <c r="C3000" t="inlineStr">
        <is>
          <t>Million</t>
        </is>
      </c>
      <c r="D3000" t="inlineStr">
        <is>
          <t>QQQQ</t>
        </is>
      </c>
      <c r="E3000" t="inlineStr">
        <is>
          <t>Yes</t>
        </is>
      </c>
      <c r="U3000" t="n">
        <v>63</v>
      </c>
      <c r="V3000" t="n">
        <v>18</v>
      </c>
      <c r="W3000" t="n">
        <v>48</v>
      </c>
      <c r="Y3000" t="n">
        <v>187</v>
      </c>
      <c r="Z3000" t="n">
        <v>46</v>
      </c>
      <c r="AA3000" t="n">
        <v>61</v>
      </c>
      <c r="AB3000" t="n">
        <v>52</v>
      </c>
      <c r="AD3000" t="n">
        <v>271</v>
      </c>
      <c r="AE3000" t="n">
        <v>61</v>
      </c>
      <c r="AF3000" t="n">
        <v>55</v>
      </c>
      <c r="AG3000" t="n">
        <v>61</v>
      </c>
      <c r="AI3000" t="n">
        <v>246</v>
      </c>
      <c r="AJ3000" t="n">
        <v>77</v>
      </c>
      <c r="AK3000" t="n">
        <v>91</v>
      </c>
      <c r="AL3000" t="n">
        <v>77</v>
      </c>
      <c r="AN3000" t="n">
        <v>306</v>
      </c>
      <c r="AO3000" t="n">
        <v>105</v>
      </c>
      <c r="AP3000" t="n">
        <v>135</v>
      </c>
      <c r="AQ3000" t="n">
        <v>126</v>
      </c>
      <c r="AS3000" t="n">
        <v>653</v>
      </c>
      <c r="AT3000" t="n">
        <v>126</v>
      </c>
    </row>
    <row r="3001">
      <c r="A3001" t="inlineStr">
        <is>
          <t>Link check</t>
        </is>
      </c>
      <c r="U3001">
        <f>U3000-U182</f>
        <v/>
      </c>
      <c r="V3001">
        <f>V3000-V182</f>
        <v/>
      </c>
      <c r="W3001">
        <f>W3000-W182</f>
        <v/>
      </c>
      <c r="Y3001">
        <f>Y3000-Y182</f>
        <v/>
      </c>
      <c r="Z3001">
        <f>Z3000-Z182</f>
        <v/>
      </c>
      <c r="AA3001">
        <f>AA3000-AA182</f>
        <v/>
      </c>
      <c r="AB3001">
        <f>AB3000-AB182</f>
        <v/>
      </c>
      <c r="AD3001">
        <f>AD3000-AD182</f>
        <v/>
      </c>
      <c r="AE3001">
        <f>AE3000-AE182</f>
        <v/>
      </c>
      <c r="AF3001">
        <f>AF3000-AF182</f>
        <v/>
      </c>
      <c r="AG3001">
        <f>AG3000-AG182</f>
        <v/>
      </c>
      <c r="AI3001">
        <f>AI3000-AI182</f>
        <v/>
      </c>
      <c r="AJ3001">
        <f>AJ3000-AJ182</f>
        <v/>
      </c>
      <c r="AK3001">
        <f>AK3000-AK182</f>
        <v/>
      </c>
      <c r="AL3001">
        <f>AL3000-AL182</f>
        <v/>
      </c>
      <c r="AN3001">
        <f>AN3000-AN182</f>
        <v/>
      </c>
      <c r="AO3001">
        <f>AO3000-AO182</f>
        <v/>
      </c>
      <c r="AP3001">
        <f>AP3000-AP182</f>
        <v/>
      </c>
      <c r="AQ3001">
        <f>AQ3000-AQ182</f>
        <v/>
      </c>
      <c r="AS3001">
        <f>AS3000-AS182</f>
        <v/>
      </c>
      <c r="AT3001">
        <f>AT3000-AT182</f>
        <v/>
      </c>
    </row>
    <row r="3003">
      <c r="A3003" t="inlineStr">
        <is>
          <t>Corporate activities</t>
        </is>
      </c>
    </row>
    <row r="3004">
      <c r="A3004" t="inlineStr">
        <is>
          <t>Revenue from contracts with customers</t>
        </is>
      </c>
      <c r="C3004" t="inlineStr">
        <is>
          <t>Million</t>
        </is>
      </c>
      <c r="D3004" t="inlineStr">
        <is>
          <t>QQQQ</t>
        </is>
      </c>
      <c r="E3004" t="inlineStr">
        <is>
          <t>Yes</t>
        </is>
      </c>
      <c r="U3004" t="n">
        <v>0</v>
      </c>
      <c r="V3004" t="n">
        <v>2</v>
      </c>
      <c r="W3004" t="n">
        <v>2</v>
      </c>
      <c r="Y3004" t="n">
        <v>13</v>
      </c>
      <c r="Z3004" t="n">
        <v>0</v>
      </c>
      <c r="AA3004" t="n">
        <v>1</v>
      </c>
      <c r="AB3004" t="n">
        <v>2</v>
      </c>
      <c r="AD3004" t="n">
        <v>9</v>
      </c>
    </row>
    <row r="3005">
      <c r="A3005" t="inlineStr">
        <is>
          <t>Other revenue</t>
        </is>
      </c>
      <c r="C3005" t="inlineStr">
        <is>
          <t>Million</t>
        </is>
      </c>
      <c r="D3005" t="inlineStr">
        <is>
          <t>QQQQ</t>
        </is>
      </c>
      <c r="E3005" t="inlineStr">
        <is>
          <t>Yes</t>
        </is>
      </c>
      <c r="U3005" t="n">
        <v>66</v>
      </c>
      <c r="V3005" t="n">
        <v>56</v>
      </c>
      <c r="W3005" t="n">
        <v>63</v>
      </c>
      <c r="Y3005" t="n">
        <v>221</v>
      </c>
      <c r="Z3005" t="n">
        <v>226</v>
      </c>
      <c r="AA3005" t="n">
        <v>136</v>
      </c>
      <c r="AB3005" t="n">
        <v>-21</v>
      </c>
      <c r="AD3005" t="n">
        <v>499</v>
      </c>
      <c r="AE3005" t="n">
        <v>107</v>
      </c>
      <c r="AF3005" t="n">
        <v>101</v>
      </c>
      <c r="AG3005" t="n">
        <v>199</v>
      </c>
      <c r="AI3005" t="n">
        <v>872</v>
      </c>
      <c r="AJ3005" t="n">
        <v>86</v>
      </c>
      <c r="AK3005" t="n">
        <v>94</v>
      </c>
      <c r="AL3005" t="n">
        <v>-8</v>
      </c>
      <c r="AN3005" t="n">
        <v>169</v>
      </c>
      <c r="AO3005" t="n">
        <v>38</v>
      </c>
      <c r="AP3005" t="n">
        <v>64</v>
      </c>
      <c r="AQ3005" t="n">
        <v>66</v>
      </c>
      <c r="AS3005" t="n">
        <v>166</v>
      </c>
      <c r="AT3005" t="n">
        <v>56</v>
      </c>
    </row>
    <row r="3006">
      <c r="A3006" t="inlineStr">
        <is>
          <t>Total</t>
        </is>
      </c>
      <c r="C3006" t="inlineStr">
        <is>
          <t>Million</t>
        </is>
      </c>
      <c r="D3006" t="inlineStr">
        <is>
          <t>QQQQ</t>
        </is>
      </c>
      <c r="E3006" t="inlineStr">
        <is>
          <t>Yes</t>
        </is>
      </c>
      <c r="U3006" t="n">
        <v>66</v>
      </c>
      <c r="V3006" t="n">
        <v>58</v>
      </c>
      <c r="W3006" t="n">
        <v>65</v>
      </c>
      <c r="Y3006" t="n">
        <v>234</v>
      </c>
      <c r="Z3006" t="n">
        <v>226</v>
      </c>
      <c r="AA3006" t="n">
        <v>137</v>
      </c>
      <c r="AB3006" t="n">
        <v>-19</v>
      </c>
      <c r="AD3006" t="n">
        <v>508</v>
      </c>
      <c r="AE3006" t="n">
        <v>107</v>
      </c>
      <c r="AF3006" t="n">
        <v>101</v>
      </c>
      <c r="AG3006" t="n">
        <v>199</v>
      </c>
      <c r="AI3006" t="n">
        <v>872</v>
      </c>
      <c r="AJ3006" t="n">
        <v>86</v>
      </c>
      <c r="AK3006" t="n">
        <v>94</v>
      </c>
      <c r="AL3006" t="n">
        <v>-8</v>
      </c>
      <c r="AN3006" t="n">
        <v>169</v>
      </c>
      <c r="AO3006" t="n">
        <v>38</v>
      </c>
      <c r="AP3006" t="n">
        <v>64</v>
      </c>
      <c r="AQ3006" t="n">
        <v>66</v>
      </c>
      <c r="AS3006" t="n">
        <v>166</v>
      </c>
      <c r="AT3006" t="n">
        <v>56</v>
      </c>
    </row>
    <row r="3007">
      <c r="A3007" t="inlineStr">
        <is>
          <t>Total-c</t>
        </is>
      </c>
      <c r="U3007">
        <f>SUM(U3004:U3005)</f>
        <v/>
      </c>
      <c r="V3007">
        <f>SUM(V3004:V3005)</f>
        <v/>
      </c>
      <c r="W3007">
        <f>SUM(W3004:W3005)</f>
        <v/>
      </c>
      <c r="Y3007">
        <f>SUM(Y3004:Y3005)</f>
        <v/>
      </c>
      <c r="Z3007">
        <f>SUM(Z3004:Z3005)</f>
        <v/>
      </c>
      <c r="AA3007">
        <f>SUM(AA3004:AA3005)</f>
        <v/>
      </c>
      <c r="AB3007">
        <f>SUM(AB3004:AB3005)</f>
        <v/>
      </c>
      <c r="AD3007">
        <f>SUM(AD3004:AD3005)</f>
        <v/>
      </c>
      <c r="AE3007">
        <f>SUM(AE3004:AE3005)</f>
        <v/>
      </c>
      <c r="AF3007">
        <f>SUM(AF3004:AF3005)</f>
        <v/>
      </c>
      <c r="AG3007">
        <f>SUM(AG3004:AG3005)</f>
        <v/>
      </c>
      <c r="AI3007">
        <f>SUM(AI3004:AI3005)</f>
        <v/>
      </c>
      <c r="AJ3007">
        <f>SUM(AJ3004:AJ3005)</f>
        <v/>
      </c>
      <c r="AK3007">
        <f>SUM(AK3004:AK3005)</f>
        <v/>
      </c>
      <c r="AL3007">
        <f>SUM(AL3004:AL3005)</f>
        <v/>
      </c>
      <c r="AN3007">
        <f>SUM(AN3004:AN3005)</f>
        <v/>
      </c>
      <c r="AO3007">
        <f>SUM(AO3004:AO3005)</f>
        <v/>
      </c>
      <c r="AP3007">
        <f>SUM(AP3004:AP3005)</f>
        <v/>
      </c>
      <c r="AQ3007">
        <f>SUM(AQ3004:AQ3005)</f>
        <v/>
      </c>
      <c r="AS3007">
        <f>SUM(AS3004:AS3005)</f>
        <v/>
      </c>
      <c r="AT3007">
        <f>SUM(AT3004:AT3005)</f>
        <v/>
      </c>
    </row>
    <row r="3008">
      <c r="A3008" t="inlineStr">
        <is>
          <t>Sum check</t>
        </is>
      </c>
      <c r="U3008">
        <f>U3006-U3007</f>
        <v/>
      </c>
      <c r="V3008">
        <f>V3006-V3007</f>
        <v/>
      </c>
      <c r="W3008">
        <f>W3006-W3007</f>
        <v/>
      </c>
      <c r="Y3008">
        <f>Y3006-Y3007</f>
        <v/>
      </c>
      <c r="Z3008">
        <f>Z3006-Z3007</f>
        <v/>
      </c>
      <c r="AA3008">
        <f>AA3006-AA3007</f>
        <v/>
      </c>
      <c r="AB3008">
        <f>AB3006-AB3007</f>
        <v/>
      </c>
      <c r="AD3008">
        <f>AD3006-AD3007</f>
        <v/>
      </c>
      <c r="AE3008">
        <f>AE3006-AE3007</f>
        <v/>
      </c>
      <c r="AF3008">
        <f>AF3006-AF3007</f>
        <v/>
      </c>
      <c r="AG3008">
        <f>AG3006-AG3007</f>
        <v/>
      </c>
      <c r="AI3008">
        <f>AI3006-AI3007</f>
        <v/>
      </c>
      <c r="AJ3008">
        <f>AJ3006-AJ3007</f>
        <v/>
      </c>
      <c r="AK3008">
        <f>AK3006-AK3007</f>
        <v/>
      </c>
      <c r="AL3008">
        <f>AL3006-AL3007</f>
        <v/>
      </c>
      <c r="AN3008">
        <f>AN3006-AN3007</f>
        <v/>
      </c>
      <c r="AO3008">
        <f>AO3006-AO3007</f>
        <v/>
      </c>
      <c r="AP3008">
        <f>AP3006-AP3007</f>
        <v/>
      </c>
      <c r="AQ3008">
        <f>AQ3006-AQ3007</f>
        <v/>
      </c>
      <c r="AS3008">
        <f>AS3006-AS3007</f>
        <v/>
      </c>
      <c r="AT3008">
        <f>AT3006-AT3007</f>
        <v/>
      </c>
    </row>
    <row r="3009">
      <c r="A3009" t="inlineStr">
        <is>
          <t>Link check</t>
        </is>
      </c>
      <c r="U3009">
        <f>U3006-U197</f>
        <v/>
      </c>
      <c r="V3009">
        <f>V3006-V197</f>
        <v/>
      </c>
      <c r="W3009">
        <f>W3006-W197</f>
        <v/>
      </c>
      <c r="Y3009">
        <f>Y3006-Y197</f>
        <v/>
      </c>
      <c r="Z3009">
        <f>Z3006-Z197</f>
        <v/>
      </c>
      <c r="AA3009">
        <f>AA3006-AA197</f>
        <v/>
      </c>
      <c r="AB3009">
        <f>AB3006-AB197</f>
        <v/>
      </c>
      <c r="AD3009">
        <f>AD3006-AD197</f>
        <v/>
      </c>
      <c r="AE3009">
        <f>AE3006-AE197</f>
        <v/>
      </c>
      <c r="AF3009">
        <f>AF3006-AF197</f>
        <v/>
      </c>
      <c r="AG3009">
        <f>AG3006-AG197</f>
        <v/>
      </c>
      <c r="AI3009">
        <f>AI3006-AI197</f>
        <v/>
      </c>
      <c r="AJ3009">
        <f>AJ3006-AJ197</f>
        <v/>
      </c>
      <c r="AK3009">
        <f>AK3006-AK197</f>
        <v/>
      </c>
      <c r="AL3009">
        <f>AL3006-AL197</f>
        <v/>
      </c>
      <c r="AN3009">
        <f>AN3006-AN197</f>
        <v/>
      </c>
      <c r="AO3009">
        <f>AO3006-AO197</f>
        <v/>
      </c>
      <c r="AP3009">
        <f>AP3006-AP197</f>
        <v/>
      </c>
      <c r="AQ3009">
        <f>AQ3006-AQ197</f>
        <v/>
      </c>
      <c r="AS3009">
        <f>AS3006-AS197</f>
        <v/>
      </c>
      <c r="AT3009">
        <f>AT3006-AT197</f>
        <v/>
      </c>
    </row>
    <row r="3011">
      <c r="A3011" t="inlineStr">
        <is>
          <t>Renewable power and transition</t>
        </is>
      </c>
    </row>
    <row r="3012">
      <c r="A3012" t="inlineStr">
        <is>
          <t>Revenue from contracts with customers</t>
        </is>
      </c>
      <c r="C3012" t="inlineStr">
        <is>
          <t>Million</t>
        </is>
      </c>
      <c r="D3012" t="inlineStr">
        <is>
          <t>QQQQ</t>
        </is>
      </c>
      <c r="E3012" t="inlineStr">
        <is>
          <t>Yes</t>
        </is>
      </c>
      <c r="U3012" t="n">
        <v>926</v>
      </c>
      <c r="V3012" t="n">
        <v>851</v>
      </c>
      <c r="W3012" t="n">
        <v>889</v>
      </c>
      <c r="Y3012" t="n">
        <v>3651</v>
      </c>
      <c r="Z3012" t="n">
        <v>993</v>
      </c>
      <c r="AA3012" t="n">
        <v>994</v>
      </c>
      <c r="AB3012" t="n">
        <v>899</v>
      </c>
      <c r="AD3012" t="n">
        <v>3810</v>
      </c>
      <c r="AE3012" t="n">
        <v>1001</v>
      </c>
      <c r="AF3012" t="n">
        <v>927</v>
      </c>
      <c r="AG3012" t="n">
        <v>874</v>
      </c>
      <c r="AI3012" t="n">
        <v>3757</v>
      </c>
      <c r="AJ3012" t="n">
        <v>997</v>
      </c>
      <c r="AK3012" t="n">
        <v>999</v>
      </c>
      <c r="AL3012" t="n">
        <v>964</v>
      </c>
      <c r="AN3012" t="n">
        <v>4041</v>
      </c>
      <c r="AO3012" t="n">
        <v>1246</v>
      </c>
      <c r="AP3012" t="n">
        <v>1302</v>
      </c>
      <c r="AQ3012" t="n">
        <v>1156</v>
      </c>
      <c r="AS3012" t="n">
        <v>4959</v>
      </c>
      <c r="AT3012" t="n">
        <v>1285</v>
      </c>
    </row>
    <row r="3013">
      <c r="A3013" t="inlineStr">
        <is>
          <t>Other revenue</t>
        </is>
      </c>
      <c r="C3013" t="inlineStr">
        <is>
          <t>Million</t>
        </is>
      </c>
      <c r="D3013" t="inlineStr">
        <is>
          <t>QQQQ</t>
        </is>
      </c>
      <c r="E3013" t="inlineStr">
        <is>
          <t>Yes</t>
        </is>
      </c>
      <c r="U3013" t="n">
        <v>13</v>
      </c>
      <c r="V3013" t="n">
        <v>47</v>
      </c>
      <c r="W3013" t="n">
        <v>41</v>
      </c>
      <c r="Y3013" t="n">
        <v>100</v>
      </c>
      <c r="Z3013" t="n">
        <v>39</v>
      </c>
      <c r="AA3013" t="n">
        <v>34</v>
      </c>
      <c r="AB3013" t="n">
        <v>27</v>
      </c>
      <c r="AD3013" t="n">
        <v>149</v>
      </c>
      <c r="AE3013" t="n">
        <v>29</v>
      </c>
      <c r="AF3013" t="n">
        <v>108</v>
      </c>
      <c r="AG3013" t="n">
        <v>83</v>
      </c>
      <c r="AI3013" t="n">
        <v>328</v>
      </c>
      <c r="AJ3013" t="n">
        <v>92</v>
      </c>
      <c r="AK3013" t="n">
        <v>280</v>
      </c>
      <c r="AL3013" t="n">
        <v>104</v>
      </c>
      <c r="AN3013" t="n">
        <v>539</v>
      </c>
      <c r="AO3013" t="n">
        <v>0</v>
      </c>
      <c r="AP3013" t="n">
        <v>38</v>
      </c>
      <c r="AQ3013" t="n">
        <v>113</v>
      </c>
      <c r="AS3013" t="n">
        <v>239</v>
      </c>
      <c r="AT3013" t="n">
        <v>78</v>
      </c>
    </row>
    <row r="3014">
      <c r="A3014" t="inlineStr">
        <is>
          <t>Total</t>
        </is>
      </c>
      <c r="C3014" t="inlineStr">
        <is>
          <t>Million</t>
        </is>
      </c>
      <c r="D3014" t="inlineStr">
        <is>
          <t>QQQQ</t>
        </is>
      </c>
      <c r="E3014" t="inlineStr">
        <is>
          <t>Yes</t>
        </is>
      </c>
      <c r="U3014" t="n">
        <v>939</v>
      </c>
      <c r="V3014" t="n">
        <v>898</v>
      </c>
      <c r="W3014" t="n">
        <v>930</v>
      </c>
      <c r="Y3014" t="n">
        <v>3751</v>
      </c>
      <c r="Z3014" t="n">
        <v>1032</v>
      </c>
      <c r="AA3014" t="n">
        <v>1028</v>
      </c>
      <c r="AB3014" t="n">
        <v>926</v>
      </c>
      <c r="AD3014" t="n">
        <v>3959</v>
      </c>
      <c r="AE3014" t="n">
        <v>1030</v>
      </c>
      <c r="AF3014" t="n">
        <v>1035</v>
      </c>
      <c r="AG3014" t="n">
        <v>957</v>
      </c>
      <c r="AI3014" t="n">
        <v>4085</v>
      </c>
      <c r="AJ3014" t="n">
        <v>1089</v>
      </c>
      <c r="AK3014" t="n">
        <v>1279</v>
      </c>
      <c r="AL3014" t="n">
        <v>1068</v>
      </c>
      <c r="AN3014" t="n">
        <v>4580</v>
      </c>
      <c r="AO3014" t="n">
        <v>1246</v>
      </c>
      <c r="AP3014" t="n">
        <v>1340</v>
      </c>
      <c r="AQ3014" t="n">
        <v>1269</v>
      </c>
      <c r="AS3014" t="n">
        <v>5198</v>
      </c>
      <c r="AT3014" t="n">
        <v>1363</v>
      </c>
    </row>
    <row r="3015">
      <c r="A3015" t="inlineStr">
        <is>
          <t>Total-c</t>
        </is>
      </c>
      <c r="U3015">
        <f>SUM(U3012:U3013)</f>
        <v/>
      </c>
      <c r="V3015">
        <f>SUM(V3012:V3013)</f>
        <v/>
      </c>
      <c r="W3015">
        <f>SUM(W3012:W3013)</f>
        <v/>
      </c>
      <c r="Y3015">
        <f>SUM(Y3012:Y3013)</f>
        <v/>
      </c>
      <c r="Z3015">
        <f>SUM(Z3012:Z3013)</f>
        <v/>
      </c>
      <c r="AA3015">
        <f>SUM(AA3012:AA3013)</f>
        <v/>
      </c>
      <c r="AB3015">
        <f>SUM(AB3012:AB3013)</f>
        <v/>
      </c>
      <c r="AD3015">
        <f>SUM(AD3012:AD3013)</f>
        <v/>
      </c>
      <c r="AE3015">
        <f>SUM(AE3012:AE3013)</f>
        <v/>
      </c>
      <c r="AF3015">
        <f>SUM(AF3012:AF3013)</f>
        <v/>
      </c>
      <c r="AG3015">
        <f>SUM(AG3012:AG3013)</f>
        <v/>
      </c>
      <c r="AI3015">
        <f>SUM(AI3012:AI3013)</f>
        <v/>
      </c>
      <c r="AJ3015">
        <f>SUM(AJ3012:AJ3013)</f>
        <v/>
      </c>
      <c r="AK3015">
        <f>SUM(AK3012:AK3013)</f>
        <v/>
      </c>
      <c r="AL3015">
        <f>SUM(AL3012:AL3013)</f>
        <v/>
      </c>
      <c r="AN3015">
        <f>SUM(AN3012:AN3013)</f>
        <v/>
      </c>
      <c r="AO3015">
        <f>SUM(AO3012:AO3013)</f>
        <v/>
      </c>
      <c r="AP3015">
        <f>SUM(AP3012:AP3013)</f>
        <v/>
      </c>
      <c r="AQ3015">
        <f>SUM(AQ3012:AQ3013)</f>
        <v/>
      </c>
      <c r="AS3015">
        <f>SUM(AS3012:AS3013)</f>
        <v/>
      </c>
      <c r="AT3015">
        <f>SUM(AT3012:AT3013)</f>
        <v/>
      </c>
    </row>
    <row r="3016">
      <c r="A3016" t="inlineStr">
        <is>
          <t>Sum check</t>
        </is>
      </c>
      <c r="U3016">
        <f>U3014-U3015</f>
        <v/>
      </c>
      <c r="V3016">
        <f>V3014-V3015</f>
        <v/>
      </c>
      <c r="W3016">
        <f>W3014-W3015</f>
        <v/>
      </c>
      <c r="Y3016">
        <f>Y3014-Y3015</f>
        <v/>
      </c>
      <c r="Z3016">
        <f>Z3014-Z3015</f>
        <v/>
      </c>
      <c r="AA3016">
        <f>AA3014-AA3015</f>
        <v/>
      </c>
      <c r="AB3016">
        <f>AB3014-AB3015</f>
        <v/>
      </c>
      <c r="AD3016">
        <f>AD3014-AD3015</f>
        <v/>
      </c>
      <c r="AE3016">
        <f>AE3014-AE3015</f>
        <v/>
      </c>
      <c r="AF3016">
        <f>AF3014-AF3015</f>
        <v/>
      </c>
      <c r="AG3016">
        <f>AG3014-AG3015</f>
        <v/>
      </c>
      <c r="AI3016">
        <f>AI3014-AI3015</f>
        <v/>
      </c>
      <c r="AJ3016">
        <f>AJ3014-AJ3015</f>
        <v/>
      </c>
      <c r="AK3016">
        <f>AK3014-AK3015</f>
        <v/>
      </c>
      <c r="AL3016">
        <f>AL3014-AL3015</f>
        <v/>
      </c>
      <c r="AN3016">
        <f>AN3014-AN3015</f>
        <v/>
      </c>
      <c r="AO3016">
        <f>AO3014-AO3015</f>
        <v/>
      </c>
      <c r="AP3016">
        <f>AP3014-AP3015</f>
        <v/>
      </c>
      <c r="AQ3016">
        <f>AQ3014-AQ3015</f>
        <v/>
      </c>
      <c r="AS3016">
        <f>AS3014-AS3015</f>
        <v/>
      </c>
      <c r="AT3016">
        <f>AT3014-AT3015</f>
        <v/>
      </c>
    </row>
    <row r="3017">
      <c r="A3017" t="inlineStr">
        <is>
          <t>Link check</t>
        </is>
      </c>
      <c r="U3017">
        <f>U3014-U213</f>
        <v/>
      </c>
      <c r="V3017">
        <f>V3014-V213</f>
        <v/>
      </c>
      <c r="W3017">
        <f>W3014-W213</f>
        <v/>
      </c>
      <c r="Y3017">
        <f>Y3014-Y213</f>
        <v/>
      </c>
      <c r="Z3017">
        <f>Z3014-Z213</f>
        <v/>
      </c>
      <c r="AA3017">
        <f>AA3014-AA213</f>
        <v/>
      </c>
      <c r="AB3017">
        <f>AB3014-AB213</f>
        <v/>
      </c>
      <c r="AD3017">
        <f>AD3014-AD213</f>
        <v/>
      </c>
      <c r="AE3017">
        <f>AE3014-AE213</f>
        <v/>
      </c>
      <c r="AF3017">
        <f>AF3014-AF213</f>
        <v/>
      </c>
      <c r="AG3017">
        <f>AG3014-AG213</f>
        <v/>
      </c>
      <c r="AI3017">
        <f>AI3014-AI213</f>
        <v/>
      </c>
      <c r="AJ3017">
        <f>AJ3014-AJ213</f>
        <v/>
      </c>
      <c r="AK3017">
        <f>AK3014-AK213</f>
        <v/>
      </c>
      <c r="AL3017">
        <f>AL3014-AL213</f>
        <v/>
      </c>
      <c r="AN3017">
        <f>AN3014-AN213</f>
        <v/>
      </c>
      <c r="AO3017">
        <f>AO3014-AO213</f>
        <v/>
      </c>
      <c r="AP3017">
        <f>AP3014-AP213</f>
        <v/>
      </c>
      <c r="AQ3017">
        <f>AQ3014-AQ213</f>
        <v/>
      </c>
      <c r="AS3017">
        <f>AS3014-AS213</f>
        <v/>
      </c>
      <c r="AT3017">
        <f>AT3014-AT213</f>
        <v/>
      </c>
    </row>
    <row r="3019">
      <c r="A3019" t="inlineStr">
        <is>
          <t>Infrastructure</t>
        </is>
      </c>
    </row>
    <row r="3020">
      <c r="A3020" t="inlineStr">
        <is>
          <t>Revenue from contracts with customers</t>
        </is>
      </c>
      <c r="C3020" t="inlineStr">
        <is>
          <t>Million</t>
        </is>
      </c>
      <c r="D3020" t="inlineStr">
        <is>
          <t>QQQQ</t>
        </is>
      </c>
      <c r="E3020" t="inlineStr">
        <is>
          <t>Yes</t>
        </is>
      </c>
      <c r="U3020" t="n">
        <v>1077</v>
      </c>
      <c r="V3020" t="n">
        <v>1112</v>
      </c>
      <c r="W3020" t="n">
        <v>1212</v>
      </c>
      <c r="Y3020" t="n">
        <v>4859</v>
      </c>
      <c r="Z3020" t="n">
        <v>1674</v>
      </c>
      <c r="AA3020" t="n">
        <v>1744</v>
      </c>
      <c r="AB3020" t="n">
        <v>1701</v>
      </c>
      <c r="AD3020" t="n">
        <v>6333</v>
      </c>
      <c r="AE3020" t="n">
        <v>2108</v>
      </c>
      <c r="AF3020" t="n">
        <v>1828</v>
      </c>
      <c r="AG3020" t="n">
        <v>2225</v>
      </c>
      <c r="AI3020" t="n">
        <v>8611</v>
      </c>
      <c r="AJ3020" t="n">
        <v>2610</v>
      </c>
      <c r="AK3020" t="n">
        <v>2604</v>
      </c>
      <c r="AL3020" t="n">
        <v>2848</v>
      </c>
      <c r="AN3020" t="n">
        <v>11204</v>
      </c>
      <c r="AO3020" t="n">
        <v>3311</v>
      </c>
      <c r="AP3020" t="n">
        <v>3575</v>
      </c>
      <c r="AQ3020" t="n">
        <v>3510</v>
      </c>
      <c r="AS3020" t="n">
        <v>13971</v>
      </c>
      <c r="AT3020" t="n">
        <v>4089</v>
      </c>
    </row>
    <row r="3021">
      <c r="A3021" t="inlineStr">
        <is>
          <t>Other revenue</t>
        </is>
      </c>
      <c r="C3021" t="inlineStr">
        <is>
          <t>Million</t>
        </is>
      </c>
      <c r="D3021" t="inlineStr">
        <is>
          <t>QQQQ</t>
        </is>
      </c>
      <c r="E3021" t="inlineStr">
        <is>
          <t>Yes</t>
        </is>
      </c>
      <c r="U3021" t="n">
        <v>36</v>
      </c>
      <c r="V3021" t="n">
        <v>32</v>
      </c>
      <c r="W3021" t="n">
        <v>45</v>
      </c>
      <c r="Y3021" t="n">
        <v>154</v>
      </c>
      <c r="Z3021" t="n">
        <v>57</v>
      </c>
      <c r="AA3021" t="n">
        <v>62</v>
      </c>
      <c r="AB3021" t="n">
        <v>57</v>
      </c>
      <c r="AD3021" t="n">
        <v>758</v>
      </c>
      <c r="AE3021" t="n">
        <v>165</v>
      </c>
      <c r="AF3021" t="n">
        <v>268</v>
      </c>
      <c r="AG3021" t="n">
        <v>95</v>
      </c>
      <c r="AI3021" t="n">
        <v>683</v>
      </c>
      <c r="AJ3021" t="n">
        <v>153</v>
      </c>
      <c r="AK3021" t="n">
        <v>249</v>
      </c>
      <c r="AL3021" t="n">
        <v>168</v>
      </c>
      <c r="AN3021" t="n">
        <v>737</v>
      </c>
      <c r="AO3021" t="n">
        <v>175</v>
      </c>
      <c r="AP3021" t="n">
        <v>184</v>
      </c>
      <c r="AQ3021" t="n">
        <v>193</v>
      </c>
      <c r="AS3021" t="n">
        <v>753</v>
      </c>
      <c r="AT3021" t="n">
        <v>201</v>
      </c>
    </row>
    <row r="3022">
      <c r="A3022" t="inlineStr">
        <is>
          <t>Total</t>
        </is>
      </c>
      <c r="C3022" t="inlineStr">
        <is>
          <t>Million</t>
        </is>
      </c>
      <c r="D3022" t="inlineStr">
        <is>
          <t>QQQQ</t>
        </is>
      </c>
      <c r="E3022" t="inlineStr">
        <is>
          <t>Yes</t>
        </is>
      </c>
      <c r="U3022" t="n">
        <v>1113</v>
      </c>
      <c r="V3022" t="n">
        <v>1144</v>
      </c>
      <c r="W3022" t="n">
        <v>1257</v>
      </c>
      <c r="Y3022" t="n">
        <v>5013</v>
      </c>
      <c r="Z3022" t="n">
        <v>1731</v>
      </c>
      <c r="AA3022" t="n">
        <v>1806</v>
      </c>
      <c r="AB3022" t="n">
        <v>1758</v>
      </c>
      <c r="AD3022" t="n">
        <v>7091</v>
      </c>
      <c r="AE3022" t="n">
        <v>2273</v>
      </c>
      <c r="AF3022" t="n">
        <v>2096</v>
      </c>
      <c r="AG3022" t="n">
        <v>2320</v>
      </c>
      <c r="AI3022" t="n">
        <v>9294</v>
      </c>
      <c r="AJ3022" t="n">
        <v>2763</v>
      </c>
      <c r="AK3022" t="n">
        <v>2853</v>
      </c>
      <c r="AL3022" t="n">
        <v>3016</v>
      </c>
      <c r="AN3022" t="n">
        <v>11941</v>
      </c>
      <c r="AO3022" t="n">
        <v>3486</v>
      </c>
      <c r="AP3022" t="n">
        <v>3759</v>
      </c>
      <c r="AQ3022" t="n">
        <v>3703</v>
      </c>
      <c r="AS3022" t="n">
        <v>14724</v>
      </c>
      <c r="AT3022" t="n">
        <v>4290</v>
      </c>
    </row>
    <row r="3023">
      <c r="A3023" t="inlineStr">
        <is>
          <t>Total-c</t>
        </is>
      </c>
      <c r="U3023">
        <f>SUM(U3020:U3021)</f>
        <v/>
      </c>
      <c r="V3023">
        <f>SUM(V3020:V3021)</f>
        <v/>
      </c>
      <c r="W3023">
        <f>SUM(W3020:W3021)</f>
        <v/>
      </c>
      <c r="Y3023">
        <f>SUM(Y3020:Y3021)</f>
        <v/>
      </c>
      <c r="Z3023">
        <f>SUM(Z3020:Z3021)</f>
        <v/>
      </c>
      <c r="AA3023">
        <f>SUM(AA3020:AA3021)</f>
        <v/>
      </c>
      <c r="AB3023">
        <f>SUM(AB3020:AB3021)</f>
        <v/>
      </c>
      <c r="AD3023">
        <f>SUM(AD3020:AD3021)</f>
        <v/>
      </c>
      <c r="AE3023">
        <f>SUM(AE3020:AE3021)</f>
        <v/>
      </c>
      <c r="AF3023">
        <f>SUM(AF3020:AF3021)</f>
        <v/>
      </c>
      <c r="AG3023">
        <f>SUM(AG3020:AG3021)</f>
        <v/>
      </c>
      <c r="AI3023">
        <f>SUM(AI3020:AI3021)</f>
        <v/>
      </c>
      <c r="AJ3023">
        <f>SUM(AJ3020:AJ3021)</f>
        <v/>
      </c>
      <c r="AK3023">
        <f>SUM(AK3020:AK3021)</f>
        <v/>
      </c>
      <c r="AL3023">
        <f>SUM(AL3020:AL3021)</f>
        <v/>
      </c>
      <c r="AN3023">
        <f>SUM(AN3020:AN3021)</f>
        <v/>
      </c>
      <c r="AO3023">
        <f>SUM(AO3020:AO3021)</f>
        <v/>
      </c>
      <c r="AP3023">
        <f>SUM(AP3020:AP3021)</f>
        <v/>
      </c>
      <c r="AQ3023">
        <f>SUM(AQ3020:AQ3021)</f>
        <v/>
      </c>
      <c r="AS3023">
        <f>SUM(AS3020:AS3021)</f>
        <v/>
      </c>
      <c r="AT3023">
        <f>SUM(AT3020:AT3021)</f>
        <v/>
      </c>
    </row>
    <row r="3024">
      <c r="A3024" t="inlineStr">
        <is>
          <t>Sum check</t>
        </is>
      </c>
      <c r="U3024">
        <f>U3022-U3023</f>
        <v/>
      </c>
      <c r="V3024">
        <f>V3022-V3023</f>
        <v/>
      </c>
      <c r="W3024">
        <f>W3022-W3023</f>
        <v/>
      </c>
      <c r="Y3024">
        <f>Y3022-Y3023</f>
        <v/>
      </c>
      <c r="Z3024">
        <f>Z3022-Z3023</f>
        <v/>
      </c>
      <c r="AA3024">
        <f>AA3022-AA3023</f>
        <v/>
      </c>
      <c r="AB3024">
        <f>AB3022-AB3023</f>
        <v/>
      </c>
      <c r="AD3024">
        <f>AD3022-AD3023</f>
        <v/>
      </c>
      <c r="AE3024">
        <f>AE3022-AE3023</f>
        <v/>
      </c>
      <c r="AF3024">
        <f>AF3022-AF3023</f>
        <v/>
      </c>
      <c r="AG3024">
        <f>AG3022-AG3023</f>
        <v/>
      </c>
      <c r="AI3024">
        <f>AI3022-AI3023</f>
        <v/>
      </c>
      <c r="AJ3024">
        <f>AJ3022-AJ3023</f>
        <v/>
      </c>
      <c r="AK3024">
        <f>AK3022-AK3023</f>
        <v/>
      </c>
      <c r="AL3024">
        <f>AL3022-AL3023</f>
        <v/>
      </c>
      <c r="AN3024">
        <f>AN3022-AN3023</f>
        <v/>
      </c>
      <c r="AO3024">
        <f>AO3022-AO3023</f>
        <v/>
      </c>
      <c r="AP3024">
        <f>AP3022-AP3023</f>
        <v/>
      </c>
      <c r="AQ3024">
        <f>AQ3022-AQ3023</f>
        <v/>
      </c>
      <c r="AS3024">
        <f>AS3022-AS3023</f>
        <v/>
      </c>
      <c r="AT3024">
        <f>AT3022-AT3023</f>
        <v/>
      </c>
    </row>
    <row r="3025">
      <c r="A3025" t="inlineStr">
        <is>
          <t>Link check</t>
        </is>
      </c>
      <c r="U3025">
        <f>U3022-U229</f>
        <v/>
      </c>
      <c r="V3025">
        <f>V3022-V229</f>
        <v/>
      </c>
      <c r="W3025">
        <f>W3022-W229</f>
        <v/>
      </c>
      <c r="Y3025">
        <f>Y3022-Y229</f>
        <v/>
      </c>
      <c r="Z3025">
        <f>Z3022-Z229</f>
        <v/>
      </c>
      <c r="AA3025">
        <f>AA3022-AA229</f>
        <v/>
      </c>
      <c r="AB3025">
        <f>AB3022-AB229</f>
        <v/>
      </c>
      <c r="AD3025">
        <f>AD3022-AD229</f>
        <v/>
      </c>
      <c r="AE3025">
        <f>AE3022-AE229</f>
        <v/>
      </c>
      <c r="AF3025">
        <f>AF3022-AF229</f>
        <v/>
      </c>
      <c r="AG3025">
        <f>AG3022-AG229</f>
        <v/>
      </c>
      <c r="AI3025">
        <f>AI3022-AI229</f>
        <v/>
      </c>
      <c r="AJ3025">
        <f>AJ3022-AJ229</f>
        <v/>
      </c>
      <c r="AK3025">
        <f>AK3022-AK229</f>
        <v/>
      </c>
      <c r="AL3025">
        <f>AL3022-AL229</f>
        <v/>
      </c>
      <c r="AN3025">
        <f>AN3022-AN229</f>
        <v/>
      </c>
      <c r="AO3025">
        <f>AO3022-AO229</f>
        <v/>
      </c>
      <c r="AP3025">
        <f>AP3022-AP229</f>
        <v/>
      </c>
      <c r="AQ3025">
        <f>AQ3022-AQ229</f>
        <v/>
      </c>
      <c r="AS3025">
        <f>AS3022-AS229</f>
        <v/>
      </c>
      <c r="AT3025">
        <f>AT3022-AT229</f>
        <v/>
      </c>
    </row>
    <row r="3027">
      <c r="A3027" t="inlineStr">
        <is>
          <t>Private equity</t>
        </is>
      </c>
    </row>
    <row r="3028">
      <c r="A3028" t="inlineStr">
        <is>
          <t>Revenue from contracts with customers</t>
        </is>
      </c>
      <c r="C3028" t="inlineStr">
        <is>
          <t>Million</t>
        </is>
      </c>
      <c r="D3028" t="inlineStr">
        <is>
          <t>QQQQ</t>
        </is>
      </c>
      <c r="E3028" t="inlineStr">
        <is>
          <t>Yes</t>
        </is>
      </c>
      <c r="U3028" t="n">
        <v>8075</v>
      </c>
      <c r="V3028" t="n">
        <v>8637</v>
      </c>
      <c r="W3028" t="n">
        <v>9859</v>
      </c>
      <c r="Y3028" t="n">
        <v>36693</v>
      </c>
      <c r="Z3028" t="n">
        <v>8945</v>
      </c>
      <c r="AA3028" t="n">
        <v>10564</v>
      </c>
      <c r="AB3028" t="n">
        <v>11564</v>
      </c>
      <c r="AD3028" t="n">
        <v>42147</v>
      </c>
      <c r="AE3028" t="n">
        <v>9713</v>
      </c>
      <c r="AF3028" t="n">
        <v>6866</v>
      </c>
      <c r="AG3028" t="n">
        <v>9516</v>
      </c>
      <c r="AI3028" t="n">
        <v>35599</v>
      </c>
      <c r="AJ3028" t="n">
        <v>9306</v>
      </c>
      <c r="AK3028" t="n">
        <v>10737</v>
      </c>
      <c r="AL3028" t="n">
        <v>11554</v>
      </c>
      <c r="AN3028" t="n">
        <v>44558</v>
      </c>
      <c r="AO3028" t="n">
        <v>12738</v>
      </c>
      <c r="AP3028" t="n">
        <v>13955</v>
      </c>
      <c r="AQ3028" t="n">
        <v>14123</v>
      </c>
    </row>
    <row r="3029">
      <c r="A3029" t="inlineStr">
        <is>
          <t>Other revenue</t>
        </is>
      </c>
      <c r="C3029" t="inlineStr">
        <is>
          <t>Million</t>
        </is>
      </c>
      <c r="D3029" t="inlineStr">
        <is>
          <t>QQQQ</t>
        </is>
      </c>
      <c r="E3029" t="inlineStr">
        <is>
          <t>Yes</t>
        </is>
      </c>
      <c r="U3029" t="n">
        <v>40</v>
      </c>
      <c r="V3029" t="n">
        <v>41</v>
      </c>
      <c r="W3029" t="n">
        <v>29</v>
      </c>
      <c r="Y3029" t="n">
        <v>135</v>
      </c>
      <c r="Z3029" t="n">
        <v>199</v>
      </c>
      <c r="AA3029" t="n">
        <v>174</v>
      </c>
      <c r="AB3029" t="n">
        <v>297</v>
      </c>
      <c r="AD3029" t="n">
        <v>952</v>
      </c>
      <c r="AE3029" t="n">
        <v>379</v>
      </c>
      <c r="AF3029" t="n">
        <v>381</v>
      </c>
      <c r="AG3029" t="n">
        <v>407</v>
      </c>
      <c r="AI3029" t="n">
        <v>1562</v>
      </c>
      <c r="AJ3029" t="n">
        <v>406</v>
      </c>
      <c r="AK3029" t="n">
        <v>397</v>
      </c>
      <c r="AL3029" t="n">
        <v>422</v>
      </c>
      <c r="AN3029" t="n">
        <v>1694</v>
      </c>
      <c r="AO3029" t="n">
        <v>686</v>
      </c>
      <c r="AP3029" t="n">
        <v>687</v>
      </c>
      <c r="AQ3029" t="n">
        <v>724</v>
      </c>
    </row>
    <row r="3030">
      <c r="A3030" t="inlineStr">
        <is>
          <t>Total</t>
        </is>
      </c>
      <c r="C3030" t="inlineStr">
        <is>
          <t>Million</t>
        </is>
      </c>
      <c r="D3030" t="inlineStr">
        <is>
          <t>QQQQ</t>
        </is>
      </c>
      <c r="E3030" t="inlineStr">
        <is>
          <t>Yes</t>
        </is>
      </c>
      <c r="U3030" t="n">
        <v>8115</v>
      </c>
      <c r="V3030" t="n">
        <v>8678</v>
      </c>
      <c r="W3030" t="n">
        <v>9888</v>
      </c>
      <c r="Y3030" t="n">
        <v>36828</v>
      </c>
      <c r="Z3030" t="n">
        <v>9144</v>
      </c>
      <c r="AA3030" t="n">
        <v>10738</v>
      </c>
      <c r="AB3030" t="n">
        <v>11861</v>
      </c>
      <c r="AD3030" t="n">
        <v>43099</v>
      </c>
      <c r="AE3030" t="n">
        <v>10092</v>
      </c>
      <c r="AF3030" t="n">
        <v>7247</v>
      </c>
      <c r="AG3030" t="n">
        <v>9923</v>
      </c>
      <c r="AI3030" t="n">
        <v>37161</v>
      </c>
      <c r="AJ3030" t="n">
        <v>9712</v>
      </c>
      <c r="AK3030" t="n">
        <v>11134</v>
      </c>
      <c r="AL3030" t="n">
        <v>11976</v>
      </c>
      <c r="AN3030" t="n">
        <v>46252</v>
      </c>
      <c r="AO3030" t="n">
        <v>13424</v>
      </c>
      <c r="AP3030" t="n">
        <v>14642</v>
      </c>
      <c r="AQ3030" t="n">
        <v>14847</v>
      </c>
    </row>
    <row r="3031">
      <c r="A3031" t="inlineStr">
        <is>
          <t>Total-c</t>
        </is>
      </c>
      <c r="U3031">
        <f>SUM(U3028:U3029)</f>
        <v/>
      </c>
      <c r="V3031">
        <f>SUM(V3028:V3029)</f>
        <v/>
      </c>
      <c r="W3031">
        <f>SUM(W3028:W3029)</f>
        <v/>
      </c>
      <c r="Y3031">
        <f>SUM(Y3028:Y3029)</f>
        <v/>
      </c>
      <c r="Z3031">
        <f>SUM(Z3028:Z3029)</f>
        <v/>
      </c>
      <c r="AA3031">
        <f>SUM(AA3028:AA3029)</f>
        <v/>
      </c>
      <c r="AB3031">
        <f>SUM(AB3028:AB3029)</f>
        <v/>
      </c>
      <c r="AD3031">
        <f>SUM(AD3028:AD3029)</f>
        <v/>
      </c>
      <c r="AE3031">
        <f>SUM(AE3028:AE3029)</f>
        <v/>
      </c>
      <c r="AF3031">
        <f>SUM(AF3028:AF3029)</f>
        <v/>
      </c>
      <c r="AG3031">
        <f>SUM(AG3028:AG3029)</f>
        <v/>
      </c>
      <c r="AI3031">
        <f>SUM(AI3028:AI3029)</f>
        <v/>
      </c>
      <c r="AJ3031">
        <f>SUM(AJ3028:AJ3029)</f>
        <v/>
      </c>
      <c r="AK3031">
        <f>SUM(AK3028:AK3029)</f>
        <v/>
      </c>
      <c r="AL3031">
        <f>SUM(AL3028:AL3029)</f>
        <v/>
      </c>
      <c r="AN3031">
        <f>SUM(AN3028:AN3029)</f>
        <v/>
      </c>
      <c r="AO3031">
        <f>SUM(AO3028:AO3029)</f>
        <v/>
      </c>
      <c r="AP3031">
        <f>SUM(AP3028:AP3029)</f>
        <v/>
      </c>
      <c r="AQ3031">
        <f>SUM(AQ3028:AQ3029)</f>
        <v/>
      </c>
    </row>
    <row r="3032">
      <c r="A3032" t="inlineStr">
        <is>
          <t>Sum check</t>
        </is>
      </c>
      <c r="U3032">
        <f>U3030-U3031</f>
        <v/>
      </c>
      <c r="V3032">
        <f>V3030-V3031</f>
        <v/>
      </c>
      <c r="W3032">
        <f>W3030-W3031</f>
        <v/>
      </c>
      <c r="Y3032">
        <f>Y3030-Y3031</f>
        <v/>
      </c>
      <c r="Z3032">
        <f>Z3030-Z3031</f>
        <v/>
      </c>
      <c r="AA3032">
        <f>AA3030-AA3031</f>
        <v/>
      </c>
      <c r="AB3032">
        <f>AB3030-AB3031</f>
        <v/>
      </c>
      <c r="AD3032">
        <f>AD3030-AD3031</f>
        <v/>
      </c>
      <c r="AE3032">
        <f>AE3030-AE3031</f>
        <v/>
      </c>
      <c r="AF3032">
        <f>AF3030-AF3031</f>
        <v/>
      </c>
      <c r="AG3032">
        <f>AG3030-AG3031</f>
        <v/>
      </c>
      <c r="AI3032">
        <f>AI3030-AI3031</f>
        <v/>
      </c>
      <c r="AJ3032">
        <f>AJ3030-AJ3031</f>
        <v/>
      </c>
      <c r="AK3032">
        <f>AK3030-AK3031</f>
        <v/>
      </c>
      <c r="AL3032">
        <f>AL3030-AL3031</f>
        <v/>
      </c>
      <c r="AN3032">
        <f>AN3030-AN3031</f>
        <v/>
      </c>
      <c r="AO3032">
        <f>AO3030-AO3031</f>
        <v/>
      </c>
      <c r="AP3032">
        <f>AP3030-AP3031</f>
        <v/>
      </c>
      <c r="AQ3032">
        <f>AQ3030-AQ3031</f>
        <v/>
      </c>
    </row>
    <row r="3033">
      <c r="A3033" t="inlineStr">
        <is>
          <t>Link check</t>
        </is>
      </c>
      <c r="U3033">
        <f>U3030-U245</f>
        <v/>
      </c>
      <c r="V3033">
        <f>V3030-V245</f>
        <v/>
      </c>
      <c r="W3033">
        <f>W3030-W245</f>
        <v/>
      </c>
      <c r="Y3033">
        <f>Y3030-Y245</f>
        <v/>
      </c>
      <c r="Z3033">
        <f>Z3030-Z245</f>
        <v/>
      </c>
      <c r="AA3033">
        <f>AA3030-AA245</f>
        <v/>
      </c>
      <c r="AB3033">
        <f>AB3030-AB245</f>
        <v/>
      </c>
      <c r="AD3033">
        <f>AD3030-AD245</f>
        <v/>
      </c>
      <c r="AE3033">
        <f>AE3030-AE245</f>
        <v/>
      </c>
      <c r="AF3033">
        <f>AF3030-AF245</f>
        <v/>
      </c>
      <c r="AG3033">
        <f>AG3030-AG245</f>
        <v/>
      </c>
      <c r="AI3033">
        <f>AI3030-AI245</f>
        <v/>
      </c>
      <c r="AJ3033">
        <f>AJ3030-AJ245</f>
        <v/>
      </c>
      <c r="AK3033">
        <f>AK3030-AK245</f>
        <v/>
      </c>
      <c r="AL3033">
        <f>AL3030-AL245</f>
        <v/>
      </c>
      <c r="AN3033">
        <f>AN3030-AN245</f>
        <v/>
      </c>
      <c r="AO3033">
        <f>AO3030-AO245</f>
        <v/>
      </c>
      <c r="AP3033">
        <f>AP3030-AP245</f>
        <v/>
      </c>
      <c r="AQ3033">
        <f>AQ3030-AQ245</f>
        <v/>
      </c>
    </row>
    <row r="3035">
      <c r="A3035" t="inlineStr">
        <is>
          <t>Private equity (post restructuring in Q4 2022)</t>
        </is>
      </c>
    </row>
    <row r="3036">
      <c r="A3036" t="inlineStr">
        <is>
          <t>Revenue from contracts with customers</t>
        </is>
      </c>
      <c r="C3036" t="inlineStr">
        <is>
          <t>Million</t>
        </is>
      </c>
      <c r="D3036" t="inlineStr">
        <is>
          <t>QQQQ</t>
        </is>
      </c>
      <c r="AS3036" t="n">
        <v>55318</v>
      </c>
      <c r="AT3036" t="n">
        <v>13238</v>
      </c>
    </row>
    <row r="3037">
      <c r="A3037" t="inlineStr">
        <is>
          <t>Other revenue</t>
        </is>
      </c>
      <c r="C3037" t="inlineStr">
        <is>
          <t>Million</t>
        </is>
      </c>
      <c r="D3037" t="inlineStr">
        <is>
          <t>QQQQ</t>
        </is>
      </c>
      <c r="AS3037" t="n">
        <v>2907</v>
      </c>
      <c r="AT3037" t="n">
        <v>798</v>
      </c>
    </row>
    <row r="3038">
      <c r="A3038" t="inlineStr">
        <is>
          <t>Total</t>
        </is>
      </c>
      <c r="C3038" t="inlineStr">
        <is>
          <t>Million</t>
        </is>
      </c>
      <c r="D3038" t="inlineStr">
        <is>
          <t>QQQQ</t>
        </is>
      </c>
      <c r="AS3038" t="n">
        <v>58225</v>
      </c>
      <c r="AT3038" t="n">
        <v>14036</v>
      </c>
    </row>
    <row r="3039">
      <c r="A3039" t="inlineStr">
        <is>
          <t>Total-c</t>
        </is>
      </c>
      <c r="AS3039">
        <f>SUM(AS3036:AS3037)</f>
        <v/>
      </c>
      <c r="AT3039">
        <f>SUM(AT3036:AT3037)</f>
        <v/>
      </c>
    </row>
    <row r="3040">
      <c r="A3040" t="inlineStr">
        <is>
          <t>Sum check</t>
        </is>
      </c>
      <c r="AS3040">
        <f>AS3038-AS3039</f>
        <v/>
      </c>
      <c r="AT3040">
        <f>AT3038-AT3039</f>
        <v/>
      </c>
    </row>
    <row r="3041">
      <c r="A3041" t="inlineStr">
        <is>
          <t>Link check</t>
        </is>
      </c>
      <c r="AS3041">
        <f>AS3038-AS261</f>
        <v/>
      </c>
      <c r="AT3041">
        <f>AT3038-AT245</f>
        <v/>
      </c>
    </row>
    <row r="3043">
      <c r="A3043" t="inlineStr">
        <is>
          <t>Residential development</t>
        </is>
      </c>
    </row>
    <row r="3044">
      <c r="A3044" t="inlineStr">
        <is>
          <t>Revenue from contracts with customers</t>
        </is>
      </c>
      <c r="C3044" t="inlineStr">
        <is>
          <t>Million</t>
        </is>
      </c>
      <c r="D3044" t="inlineStr">
        <is>
          <t>QQQQ</t>
        </is>
      </c>
      <c r="E3044" t="inlineStr">
        <is>
          <t>Yes</t>
        </is>
      </c>
      <c r="U3044" t="n">
        <v>456</v>
      </c>
      <c r="V3044" t="n">
        <v>682</v>
      </c>
      <c r="W3044" t="n">
        <v>636</v>
      </c>
      <c r="Y3044" t="n">
        <v>2651</v>
      </c>
      <c r="Z3044" t="n">
        <v>432</v>
      </c>
      <c r="AA3044" t="n">
        <v>586</v>
      </c>
      <c r="AB3044" t="n">
        <v>587</v>
      </c>
      <c r="AD3044" t="n">
        <v>2396</v>
      </c>
      <c r="AE3044" t="n">
        <v>388</v>
      </c>
      <c r="AF3044" t="n">
        <v>426</v>
      </c>
      <c r="AG3044" t="n">
        <v>579</v>
      </c>
      <c r="AI3044" t="n">
        <v>2170</v>
      </c>
      <c r="AJ3044" t="n">
        <v>571</v>
      </c>
      <c r="AK3044" t="n">
        <v>586</v>
      </c>
      <c r="AL3044" t="n">
        <v>514</v>
      </c>
      <c r="AN3044" t="n">
        <v>2463</v>
      </c>
      <c r="AO3044" t="n">
        <v>572</v>
      </c>
      <c r="AP3044" t="n">
        <v>527</v>
      </c>
      <c r="AQ3044" t="n">
        <v>568</v>
      </c>
    </row>
    <row r="3045">
      <c r="A3045" t="inlineStr">
        <is>
          <t>Other revenue</t>
        </is>
      </c>
      <c r="C3045" t="inlineStr">
        <is>
          <t>Million</t>
        </is>
      </c>
      <c r="D3045" t="inlineStr">
        <is>
          <t>QQQQ</t>
        </is>
      </c>
      <c r="E3045" t="inlineStr">
        <is>
          <t>Yes</t>
        </is>
      </c>
      <c r="U3045" t="n">
        <v>3</v>
      </c>
      <c r="V3045" t="n">
        <v>4</v>
      </c>
      <c r="W3045" t="n">
        <v>4</v>
      </c>
      <c r="Y3045" t="n">
        <v>32</v>
      </c>
      <c r="Z3045" t="n">
        <v>7</v>
      </c>
      <c r="AA3045" t="n">
        <v>8</v>
      </c>
      <c r="AB3045" t="n">
        <v>10</v>
      </c>
      <c r="AD3045" t="n">
        <v>60</v>
      </c>
      <c r="AE3045" t="n">
        <v>20</v>
      </c>
      <c r="AF3045" t="n">
        <v>21</v>
      </c>
      <c r="AG3045" t="n">
        <v>16</v>
      </c>
      <c r="AI3045" t="n">
        <v>73</v>
      </c>
      <c r="AJ3045" t="n">
        <v>18</v>
      </c>
      <c r="AK3045" t="n">
        <v>23</v>
      </c>
      <c r="AL3045" t="n">
        <v>33</v>
      </c>
      <c r="AN3045" t="n">
        <v>97</v>
      </c>
      <c r="AO3045" t="n">
        <v>24</v>
      </c>
      <c r="AP3045" t="n">
        <v>32</v>
      </c>
      <c r="AQ3045" t="n">
        <v>29</v>
      </c>
    </row>
    <row r="3046">
      <c r="A3046" t="inlineStr">
        <is>
          <t>Total</t>
        </is>
      </c>
      <c r="C3046" t="inlineStr">
        <is>
          <t>Million</t>
        </is>
      </c>
      <c r="D3046" t="inlineStr">
        <is>
          <t>QQQQ</t>
        </is>
      </c>
      <c r="E3046" t="inlineStr">
        <is>
          <t>Yes</t>
        </is>
      </c>
      <c r="U3046" t="n">
        <v>459</v>
      </c>
      <c r="V3046" t="n">
        <v>686</v>
      </c>
      <c r="W3046" t="n">
        <v>640</v>
      </c>
      <c r="Y3046" t="n">
        <v>2683</v>
      </c>
      <c r="Z3046" t="n">
        <v>439</v>
      </c>
      <c r="AA3046" t="n">
        <v>594</v>
      </c>
      <c r="AB3046" t="n">
        <v>597</v>
      </c>
      <c r="AD3046" t="n">
        <v>2456</v>
      </c>
      <c r="AE3046" t="n">
        <v>408</v>
      </c>
      <c r="AF3046" t="n">
        <v>447</v>
      </c>
      <c r="AG3046" t="n">
        <v>595</v>
      </c>
      <c r="AI3046" t="n">
        <v>2243</v>
      </c>
      <c r="AJ3046" t="n">
        <v>589</v>
      </c>
      <c r="AK3046" t="n">
        <v>609</v>
      </c>
      <c r="AL3046" t="n">
        <v>547</v>
      </c>
      <c r="AN3046" t="n">
        <v>2560</v>
      </c>
      <c r="AO3046" t="n">
        <v>596</v>
      </c>
      <c r="AP3046" t="n">
        <v>559</v>
      </c>
      <c r="AQ3046" t="n">
        <v>597</v>
      </c>
    </row>
    <row r="3047">
      <c r="A3047" t="inlineStr">
        <is>
          <t>Total-c</t>
        </is>
      </c>
      <c r="U3047">
        <f>SUM(U3044:U3045)</f>
        <v/>
      </c>
      <c r="V3047">
        <f>SUM(V3044:V3045)</f>
        <v/>
      </c>
      <c r="W3047">
        <f>SUM(W3044:W3045)</f>
        <v/>
      </c>
      <c r="Y3047">
        <f>SUM(Y3044:Y3045)</f>
        <v/>
      </c>
      <c r="Z3047">
        <f>SUM(Z3044:Z3045)</f>
        <v/>
      </c>
      <c r="AA3047">
        <f>SUM(AA3044:AA3045)</f>
        <v/>
      </c>
      <c r="AB3047">
        <f>SUM(AB3044:AB3045)</f>
        <v/>
      </c>
      <c r="AD3047">
        <f>SUM(AD3044:AD3045)</f>
        <v/>
      </c>
      <c r="AE3047">
        <f>SUM(AE3044:AE3045)</f>
        <v/>
      </c>
      <c r="AF3047">
        <f>SUM(AF3044:AF3045)</f>
        <v/>
      </c>
      <c r="AG3047">
        <f>SUM(AG3044:AG3045)</f>
        <v/>
      </c>
      <c r="AI3047">
        <f>SUM(AI3044:AI3045)</f>
        <v/>
      </c>
      <c r="AJ3047">
        <f>SUM(AJ3044:AJ3045)</f>
        <v/>
      </c>
      <c r="AK3047">
        <f>SUM(AK3044:AK3045)</f>
        <v/>
      </c>
      <c r="AL3047">
        <f>SUM(AL3044:AL3045)</f>
        <v/>
      </c>
      <c r="AN3047">
        <f>SUM(AN3044:AN3045)</f>
        <v/>
      </c>
      <c r="AO3047">
        <f>SUM(AO3044:AO3045)</f>
        <v/>
      </c>
      <c r="AP3047">
        <f>SUM(AP3044:AP3045)</f>
        <v/>
      </c>
      <c r="AQ3047">
        <f>SUM(AQ3044:AQ3045)</f>
        <v/>
      </c>
    </row>
    <row r="3048">
      <c r="A3048" t="inlineStr">
        <is>
          <t>Sum check</t>
        </is>
      </c>
      <c r="U3048">
        <f>U3046-U3047</f>
        <v/>
      </c>
      <c r="V3048">
        <f>V3046-V3047</f>
        <v/>
      </c>
      <c r="W3048">
        <f>W3046-W3047</f>
        <v/>
      </c>
      <c r="Y3048">
        <f>Y3046-Y3047</f>
        <v/>
      </c>
      <c r="Z3048">
        <f>Z3046-Z3047</f>
        <v/>
      </c>
      <c r="AA3048">
        <f>AA3046-AA3047</f>
        <v/>
      </c>
      <c r="AB3048">
        <f>AB3046-AB3047</f>
        <v/>
      </c>
      <c r="AD3048">
        <f>AD3046-AD3047</f>
        <v/>
      </c>
      <c r="AE3048">
        <f>AE3046-AE3047</f>
        <v/>
      </c>
      <c r="AF3048">
        <f>AF3046-AF3047</f>
        <v/>
      </c>
      <c r="AG3048">
        <f>AG3046-AG3047</f>
        <v/>
      </c>
      <c r="AI3048">
        <f>AI3046-AI3047</f>
        <v/>
      </c>
      <c r="AJ3048">
        <f>AJ3046-AJ3047</f>
        <v/>
      </c>
      <c r="AK3048">
        <f>AK3046-AK3047</f>
        <v/>
      </c>
      <c r="AL3048">
        <f>AL3046-AL3047</f>
        <v/>
      </c>
      <c r="AN3048">
        <f>AN3046-AN3047</f>
        <v/>
      </c>
      <c r="AO3048">
        <f>AO3046-AO3047</f>
        <v/>
      </c>
      <c r="AP3048">
        <f>AP3046-AP3047</f>
        <v/>
      </c>
      <c r="AQ3048">
        <f>AQ3046-AQ3047</f>
        <v/>
      </c>
    </row>
    <row r="3049">
      <c r="A3049" t="inlineStr">
        <is>
          <t>Link check</t>
        </is>
      </c>
      <c r="U3049">
        <f>U3046-U736</f>
        <v/>
      </c>
      <c r="V3049">
        <f>V3046-V736</f>
        <v/>
      </c>
      <c r="W3049">
        <f>W3046-W736</f>
        <v/>
      </c>
      <c r="Y3049">
        <f>Y3046-Y736</f>
        <v/>
      </c>
      <c r="Z3049">
        <f>Z3046-Z736</f>
        <v/>
      </c>
      <c r="AA3049">
        <f>AA3046-AA736</f>
        <v/>
      </c>
      <c r="AB3049">
        <f>AB3046-AB736</f>
        <v/>
      </c>
      <c r="AD3049">
        <f>AD3046-AD736</f>
        <v/>
      </c>
      <c r="AE3049">
        <f>AE3046-AE736</f>
        <v/>
      </c>
      <c r="AF3049">
        <f>AF3046-AF736</f>
        <v/>
      </c>
      <c r="AG3049">
        <f>AG3046-AG736</f>
        <v/>
      </c>
      <c r="AI3049">
        <f>AI3046-AI736</f>
        <v/>
      </c>
      <c r="AJ3049">
        <f>AJ3046-AJ736</f>
        <v/>
      </c>
      <c r="AK3049">
        <f>AK3046-AK736</f>
        <v/>
      </c>
      <c r="AL3049">
        <f>AL3046-AL736</f>
        <v/>
      </c>
      <c r="AN3049">
        <f>AN3046-AN736</f>
        <v/>
      </c>
      <c r="AO3049">
        <f>AO3046-AO736</f>
        <v/>
      </c>
      <c r="AP3049">
        <f>AP3046-AP736</f>
        <v/>
      </c>
      <c r="AQ3049">
        <f>AQ3046-AQ736</f>
        <v/>
      </c>
    </row>
    <row r="3051">
      <c r="A3051" t="inlineStr">
        <is>
          <t>Real estate</t>
        </is>
      </c>
    </row>
    <row r="3052">
      <c r="A3052" t="inlineStr">
        <is>
          <t>Revenue from contracts with customers</t>
        </is>
      </c>
      <c r="C3052" t="inlineStr">
        <is>
          <t>Million</t>
        </is>
      </c>
      <c r="D3052" t="inlineStr">
        <is>
          <t>QQQQ</t>
        </is>
      </c>
      <c r="E3052" t="inlineStr">
        <is>
          <t>Yes</t>
        </is>
      </c>
      <c r="U3052" t="n">
        <v>683</v>
      </c>
      <c r="V3052" t="n">
        <v>765</v>
      </c>
      <c r="W3052" t="n">
        <v>812</v>
      </c>
      <c r="Y3052" t="n">
        <v>3107</v>
      </c>
      <c r="Z3052" t="n">
        <v>943</v>
      </c>
      <c r="AA3052" t="n">
        <v>895</v>
      </c>
      <c r="AB3052" t="n">
        <v>843</v>
      </c>
      <c r="AD3052" t="n">
        <v>3833</v>
      </c>
      <c r="AE3052" t="n">
        <v>859</v>
      </c>
      <c r="AF3052" t="n">
        <v>402</v>
      </c>
      <c r="AG3052" t="n">
        <v>595</v>
      </c>
      <c r="AI3052" t="n">
        <v>2403</v>
      </c>
      <c r="AJ3052" t="n">
        <v>531</v>
      </c>
      <c r="AK3052" t="n">
        <v>685</v>
      </c>
      <c r="AL3052" t="n">
        <v>996</v>
      </c>
      <c r="AN3052" t="n">
        <v>3259</v>
      </c>
      <c r="AO3052" t="n">
        <v>965</v>
      </c>
      <c r="AP3052" t="n">
        <v>1119</v>
      </c>
      <c r="AQ3052" t="n">
        <v>1116</v>
      </c>
    </row>
    <row r="3053">
      <c r="A3053" t="inlineStr">
        <is>
          <t>Other revenue</t>
        </is>
      </c>
      <c r="C3053" t="inlineStr">
        <is>
          <t>Million</t>
        </is>
      </c>
      <c r="D3053" t="inlineStr">
        <is>
          <t>QQQQ</t>
        </is>
      </c>
      <c r="E3053" t="inlineStr">
        <is>
          <t>Yes</t>
        </is>
      </c>
      <c r="U3053" t="n">
        <v>1193</v>
      </c>
      <c r="V3053" t="n">
        <v>1029</v>
      </c>
      <c r="W3053" t="n">
        <v>1218</v>
      </c>
      <c r="Y3053" t="n">
        <v>4968</v>
      </c>
      <c r="Z3053" t="n">
        <v>1647</v>
      </c>
      <c r="AA3053" t="n">
        <v>1665</v>
      </c>
      <c r="AB3053" t="n">
        <v>1857</v>
      </c>
      <c r="AD3053" t="n">
        <v>6609</v>
      </c>
      <c r="AE3053" t="n">
        <v>1756</v>
      </c>
      <c r="AF3053" t="n">
        <v>1446</v>
      </c>
      <c r="AG3053" t="n">
        <v>1599</v>
      </c>
      <c r="AI3053" t="n">
        <v>6448</v>
      </c>
      <c r="AJ3053" t="n">
        <v>1563</v>
      </c>
      <c r="AK3053" t="n">
        <v>1541</v>
      </c>
      <c r="AL3053" t="n">
        <v>1576</v>
      </c>
      <c r="AN3053" t="n">
        <v>6664</v>
      </c>
      <c r="AO3053" t="n">
        <v>2022</v>
      </c>
      <c r="AP3053" t="n">
        <v>1638</v>
      </c>
      <c r="AQ3053" t="n">
        <v>1694</v>
      </c>
    </row>
    <row r="3054">
      <c r="A3054" t="inlineStr">
        <is>
          <t>Total</t>
        </is>
      </c>
      <c r="C3054" t="inlineStr">
        <is>
          <t>Million</t>
        </is>
      </c>
      <c r="D3054" t="inlineStr">
        <is>
          <t>QQQQ</t>
        </is>
      </c>
      <c r="E3054" t="inlineStr">
        <is>
          <t>Yes</t>
        </is>
      </c>
      <c r="U3054" t="n">
        <v>1876</v>
      </c>
      <c r="V3054" t="n">
        <v>1794</v>
      </c>
      <c r="W3054" t="n">
        <v>2030</v>
      </c>
      <c r="Y3054" t="n">
        <v>8075</v>
      </c>
      <c r="Z3054" t="n">
        <v>2590</v>
      </c>
      <c r="AA3054" t="n">
        <v>2560</v>
      </c>
      <c r="AB3054" t="n">
        <v>2700</v>
      </c>
      <c r="AD3054" t="n">
        <v>10442</v>
      </c>
      <c r="AE3054" t="n">
        <v>2615</v>
      </c>
      <c r="AF3054" t="n">
        <v>1848</v>
      </c>
      <c r="AG3054" t="n">
        <v>2194</v>
      </c>
      <c r="AI3054" t="n">
        <v>8851</v>
      </c>
      <c r="AJ3054" t="n">
        <v>2094</v>
      </c>
      <c r="AK3054" t="n">
        <v>2226</v>
      </c>
      <c r="AL3054" t="n">
        <v>2572</v>
      </c>
      <c r="AN3054" t="n">
        <v>9923</v>
      </c>
      <c r="AO3054" t="n">
        <v>2987</v>
      </c>
      <c r="AP3054" t="n">
        <v>2757</v>
      </c>
      <c r="AQ3054" t="n">
        <v>2810</v>
      </c>
    </row>
    <row r="3055">
      <c r="A3055" t="inlineStr">
        <is>
          <t>Total-c</t>
        </is>
      </c>
      <c r="U3055">
        <f>SUM(U3052:U3053)</f>
        <v/>
      </c>
      <c r="V3055">
        <f>SUM(V3052:V3053)</f>
        <v/>
      </c>
      <c r="W3055">
        <f>SUM(W3052:W3053)</f>
        <v/>
      </c>
      <c r="Y3055">
        <f>SUM(Y3052:Y3053)</f>
        <v/>
      </c>
      <c r="Z3055">
        <f>SUM(Z3052:Z3053)</f>
        <v/>
      </c>
      <c r="AA3055">
        <f>SUM(AA3052:AA3053)</f>
        <v/>
      </c>
      <c r="AB3055">
        <f>SUM(AB3052:AB3053)</f>
        <v/>
      </c>
      <c r="AD3055">
        <f>SUM(AD3052:AD3053)</f>
        <v/>
      </c>
      <c r="AE3055">
        <f>SUM(AE3052:AE3053)</f>
        <v/>
      </c>
      <c r="AF3055">
        <f>SUM(AF3052:AF3053)</f>
        <v/>
      </c>
      <c r="AG3055">
        <f>SUM(AG3052:AG3053)</f>
        <v/>
      </c>
      <c r="AI3055">
        <f>SUM(AI3052:AI3053)</f>
        <v/>
      </c>
      <c r="AJ3055">
        <f>SUM(AJ3052:AJ3053)</f>
        <v/>
      </c>
      <c r="AK3055">
        <f>SUM(AK3052:AK3053)</f>
        <v/>
      </c>
      <c r="AL3055">
        <f>SUM(AL3052:AL3053)</f>
        <v/>
      </c>
      <c r="AN3055">
        <f>SUM(AN3052:AN3053)</f>
        <v/>
      </c>
      <c r="AO3055">
        <f>SUM(AO3052:AO3053)</f>
        <v/>
      </c>
      <c r="AP3055">
        <f>SUM(AP3052:AP3053)</f>
        <v/>
      </c>
      <c r="AQ3055">
        <f>SUM(AQ3052:AQ3053)</f>
        <v/>
      </c>
    </row>
    <row r="3056">
      <c r="A3056" t="inlineStr">
        <is>
          <t>Sum check</t>
        </is>
      </c>
      <c r="U3056">
        <f>U3054-U3055</f>
        <v/>
      </c>
      <c r="V3056">
        <f>V3054-V3055</f>
        <v/>
      </c>
      <c r="W3056">
        <f>W3054-W3055</f>
        <v/>
      </c>
      <c r="Y3056">
        <f>Y3054-Y3055</f>
        <v/>
      </c>
      <c r="Z3056">
        <f>Z3054-Z3055</f>
        <v/>
      </c>
      <c r="AA3056">
        <f>AA3054-AA3055</f>
        <v/>
      </c>
      <c r="AB3056">
        <f>AB3054-AB3055</f>
        <v/>
      </c>
      <c r="AD3056">
        <f>AD3054-AD3055</f>
        <v/>
      </c>
      <c r="AE3056">
        <f>AE3054-AE3055</f>
        <v/>
      </c>
      <c r="AF3056">
        <f>AF3054-AF3055</f>
        <v/>
      </c>
      <c r="AG3056">
        <f>AG3054-AG3055</f>
        <v/>
      </c>
      <c r="AI3056">
        <f>AI3054-AI3055</f>
        <v/>
      </c>
      <c r="AJ3056">
        <f>AJ3054-AJ3055</f>
        <v/>
      </c>
      <c r="AK3056">
        <f>AK3054-AK3055</f>
        <v/>
      </c>
      <c r="AL3056">
        <f>AL3054-AL3055</f>
        <v/>
      </c>
      <c r="AN3056">
        <f>AN3054-AN3055</f>
        <v/>
      </c>
      <c r="AO3056">
        <f>AO3054-AO3055</f>
        <v/>
      </c>
      <c r="AP3056">
        <f>AP3054-AP3055</f>
        <v/>
      </c>
      <c r="AQ3056">
        <f>AQ3054-AQ3055</f>
        <v/>
      </c>
    </row>
    <row r="3057">
      <c r="A3057" t="inlineStr">
        <is>
          <t>Link check</t>
        </is>
      </c>
      <c r="U3057">
        <f>U3054-U277</f>
        <v/>
      </c>
      <c r="V3057">
        <f>V3054-V277</f>
        <v/>
      </c>
      <c r="W3057">
        <f>W3054-W277</f>
        <v/>
      </c>
      <c r="Y3057">
        <f>Y3054-Y277</f>
        <v/>
      </c>
      <c r="Z3057">
        <f>Z3054-Z277</f>
        <v/>
      </c>
      <c r="AA3057">
        <f>AA3054-AA277</f>
        <v/>
      </c>
      <c r="AB3057">
        <f>AB3054-AB277</f>
        <v/>
      </c>
      <c r="AD3057">
        <f>AD3054-AD277</f>
        <v/>
      </c>
      <c r="AE3057">
        <f>AE3054-AE277</f>
        <v/>
      </c>
      <c r="AF3057">
        <f>AF3054-AF277</f>
        <v/>
      </c>
      <c r="AG3057">
        <f>AG3054-AG277</f>
        <v/>
      </c>
      <c r="AI3057">
        <f>AI3054-AI277</f>
        <v/>
      </c>
      <c r="AJ3057">
        <f>AJ3054-AJ277</f>
        <v/>
      </c>
      <c r="AK3057">
        <f>AK3054-AK277</f>
        <v/>
      </c>
      <c r="AL3057">
        <f>AL3054-AL277</f>
        <v/>
      </c>
      <c r="AN3057">
        <f>AN3054-AN277</f>
        <v/>
      </c>
      <c r="AO3057">
        <f>AO3054-AO277</f>
        <v/>
      </c>
      <c r="AP3057">
        <f>AP3054-AP277</f>
        <v/>
      </c>
      <c r="AQ3057">
        <f>AQ3054-AQ277</f>
        <v/>
      </c>
    </row>
    <row r="3059">
      <c r="A3059" t="inlineStr">
        <is>
          <t>Real estate (post restructuring in Q4 2022)</t>
        </is>
      </c>
    </row>
    <row r="3060">
      <c r="A3060" t="inlineStr">
        <is>
          <t>Revenue from contracts with customers</t>
        </is>
      </c>
      <c r="C3060" t="inlineStr">
        <is>
          <t>Million</t>
        </is>
      </c>
      <c r="D3060" t="inlineStr">
        <is>
          <t>QQQQ</t>
        </is>
      </c>
      <c r="AS3060" t="n">
        <v>6535</v>
      </c>
      <c r="AT3060" t="n">
        <v>1658</v>
      </c>
    </row>
    <row r="3061">
      <c r="A3061" t="inlineStr">
        <is>
          <t>Other revenue</t>
        </is>
      </c>
      <c r="C3061" t="inlineStr">
        <is>
          <t>Million</t>
        </is>
      </c>
      <c r="D3061" t="inlineStr">
        <is>
          <t>QQQQ</t>
        </is>
      </c>
      <c r="AS3061" t="n">
        <v>7268</v>
      </c>
      <c r="AT3061" t="n">
        <v>1768</v>
      </c>
    </row>
    <row r="3062">
      <c r="A3062" t="inlineStr">
        <is>
          <t>Total</t>
        </is>
      </c>
      <c r="C3062" t="inlineStr">
        <is>
          <t>Million</t>
        </is>
      </c>
      <c r="D3062" t="inlineStr">
        <is>
          <t>QQQQ</t>
        </is>
      </c>
      <c r="AS3062" t="n">
        <v>13803</v>
      </c>
      <c r="AT3062" t="n">
        <v>3426</v>
      </c>
    </row>
    <row r="3063">
      <c r="A3063" t="inlineStr">
        <is>
          <t>Total-c</t>
        </is>
      </c>
      <c r="AS3063">
        <f>SUM(AS3060:AS3061)</f>
        <v/>
      </c>
      <c r="AT3063">
        <f>SUM(AT3060:AT3061)</f>
        <v/>
      </c>
    </row>
    <row r="3064">
      <c r="A3064" t="inlineStr">
        <is>
          <t>Sum check</t>
        </is>
      </c>
      <c r="AS3064">
        <f>AS3062-AS3063</f>
        <v/>
      </c>
      <c r="AT3064">
        <f>AT3062-AT3063</f>
        <v/>
      </c>
    </row>
    <row r="3065">
      <c r="A3065" t="inlineStr">
        <is>
          <t>Link check</t>
        </is>
      </c>
      <c r="AS3065">
        <f>AS3062-AS294</f>
        <v/>
      </c>
      <c r="AT3065">
        <f>AT3062-AT294</f>
        <v/>
      </c>
    </row>
    <row r="3067">
      <c r="A3067" t="inlineStr">
        <is>
          <t>Total revenues</t>
        </is>
      </c>
    </row>
    <row r="3068">
      <c r="A3068" t="inlineStr">
        <is>
          <t>Revenue from contracts with customers</t>
        </is>
      </c>
      <c r="C3068" t="inlineStr">
        <is>
          <t>Million</t>
        </is>
      </c>
      <c r="D3068" t="inlineStr">
        <is>
          <t>QQQQ</t>
        </is>
      </c>
      <c r="E3068" t="inlineStr">
        <is>
          <t>Yes</t>
        </is>
      </c>
      <c r="U3068" t="n">
        <v>11280</v>
      </c>
      <c r="V3068" t="n">
        <v>12067</v>
      </c>
      <c r="W3068" t="n">
        <v>13458</v>
      </c>
      <c r="Y3068" t="n">
        <v>51161</v>
      </c>
      <c r="Z3068" t="n">
        <v>13033</v>
      </c>
      <c r="AA3068" t="n">
        <v>14845</v>
      </c>
      <c r="AB3068" t="n">
        <v>15648</v>
      </c>
      <c r="AD3068" t="n">
        <v>58799</v>
      </c>
      <c r="AE3068" t="n">
        <v>14130</v>
      </c>
      <c r="AF3068" t="n">
        <v>10504</v>
      </c>
      <c r="AG3068" t="n">
        <v>13850</v>
      </c>
      <c r="AI3068" t="n">
        <v>52786</v>
      </c>
      <c r="AJ3068" t="n">
        <v>14092</v>
      </c>
      <c r="AK3068" t="n">
        <v>15702</v>
      </c>
      <c r="AL3068" t="n">
        <v>16953</v>
      </c>
      <c r="AN3068" t="n">
        <v>65831</v>
      </c>
      <c r="AO3068" t="n">
        <v>18937</v>
      </c>
      <c r="AP3068" t="n">
        <v>20613</v>
      </c>
      <c r="AQ3068" t="n">
        <v>20599</v>
      </c>
      <c r="AS3068" t="n">
        <v>81436</v>
      </c>
      <c r="AT3068" t="n">
        <v>20396</v>
      </c>
    </row>
    <row r="3069">
      <c r="A3069" t="inlineStr">
        <is>
          <t>Other revenue</t>
        </is>
      </c>
      <c r="C3069" t="inlineStr">
        <is>
          <t>Million</t>
        </is>
      </c>
      <c r="D3069" t="inlineStr">
        <is>
          <t>QQQQ</t>
        </is>
      </c>
      <c r="E3069" t="inlineStr">
        <is>
          <t>Yes</t>
        </is>
      </c>
      <c r="U3069" t="n">
        <v>1351</v>
      </c>
      <c r="V3069" t="n">
        <v>1209</v>
      </c>
      <c r="W3069" t="n">
        <v>1400</v>
      </c>
      <c r="Y3069" t="n">
        <v>5610</v>
      </c>
      <c r="Z3069" t="n">
        <v>2175</v>
      </c>
      <c r="AA3069" t="n">
        <v>2079</v>
      </c>
      <c r="AB3069" t="n">
        <v>2227</v>
      </c>
      <c r="AD3069" t="n">
        <v>9027</v>
      </c>
      <c r="AE3069" t="n">
        <v>2456</v>
      </c>
      <c r="AF3069" t="n">
        <v>2325</v>
      </c>
      <c r="AG3069" t="n">
        <v>2399</v>
      </c>
      <c r="AI3069" t="n">
        <v>9966</v>
      </c>
      <c r="AJ3069" t="n">
        <v>2318</v>
      </c>
      <c r="AK3069" t="n">
        <v>2584</v>
      </c>
      <c r="AL3069" t="n">
        <v>2295</v>
      </c>
      <c r="AN3069" t="n">
        <v>9900</v>
      </c>
      <c r="AO3069" t="n">
        <v>2945</v>
      </c>
      <c r="AP3069" t="n">
        <v>2643</v>
      </c>
      <c r="AQ3069" t="n">
        <v>2819</v>
      </c>
      <c r="AS3069" t="n">
        <v>11333</v>
      </c>
      <c r="AT3069" t="n">
        <v>2901</v>
      </c>
    </row>
    <row r="3070">
      <c r="A3070" t="inlineStr">
        <is>
          <t>Total</t>
        </is>
      </c>
      <c r="C3070" t="inlineStr">
        <is>
          <t>Million</t>
        </is>
      </c>
      <c r="D3070" t="inlineStr">
        <is>
          <t>QQQQ</t>
        </is>
      </c>
      <c r="E3070" t="inlineStr">
        <is>
          <t>Yes</t>
        </is>
      </c>
      <c r="U3070" t="n">
        <v>12631</v>
      </c>
      <c r="V3070" t="n">
        <v>13276</v>
      </c>
      <c r="W3070" t="n">
        <v>14858</v>
      </c>
      <c r="Y3070" t="n">
        <v>56771</v>
      </c>
      <c r="Z3070" t="n">
        <v>15208</v>
      </c>
      <c r="AA3070" t="n">
        <v>16924</v>
      </c>
      <c r="AB3070" t="n">
        <v>17875</v>
      </c>
      <c r="AD3070" t="n">
        <v>67826</v>
      </c>
      <c r="AE3070" t="n">
        <v>16586</v>
      </c>
      <c r="AF3070" t="n">
        <v>12829</v>
      </c>
      <c r="AG3070" t="n">
        <v>16249</v>
      </c>
      <c r="AI3070" t="n">
        <v>62752</v>
      </c>
      <c r="AJ3070" t="n">
        <v>16410</v>
      </c>
      <c r="AK3070" t="n">
        <v>18286</v>
      </c>
      <c r="AL3070" t="n">
        <v>19248</v>
      </c>
      <c r="AN3070" t="n">
        <v>75731</v>
      </c>
      <c r="AO3070" t="n">
        <v>21882</v>
      </c>
      <c r="AP3070" t="n">
        <v>23256</v>
      </c>
      <c r="AQ3070" t="n">
        <v>23418</v>
      </c>
      <c r="AS3070" t="n">
        <v>92769</v>
      </c>
      <c r="AT3070" t="n">
        <v>23297</v>
      </c>
    </row>
    <row r="3071">
      <c r="A3071" t="inlineStr">
        <is>
          <t>Total-c</t>
        </is>
      </c>
      <c r="U3071">
        <f>SUM(U3068:U3069)</f>
        <v/>
      </c>
      <c r="V3071">
        <f>SUM(V3068:V3069)</f>
        <v/>
      </c>
      <c r="W3071">
        <f>SUM(W3068:W3069)</f>
        <v/>
      </c>
      <c r="Y3071">
        <f>SUM(Y3068:Y3069)</f>
        <v/>
      </c>
      <c r="Z3071">
        <f>SUM(Z3068:Z3069)</f>
        <v/>
      </c>
      <c r="AA3071">
        <f>SUM(AA3068:AA3069)</f>
        <v/>
      </c>
      <c r="AB3071">
        <f>SUM(AB3068:AB3069)</f>
        <v/>
      </c>
      <c r="AD3071">
        <f>SUM(AD3068:AD3069)</f>
        <v/>
      </c>
      <c r="AE3071">
        <f>SUM(AE3068:AE3069)</f>
        <v/>
      </c>
      <c r="AF3071">
        <f>SUM(AF3068:AF3069)</f>
        <v/>
      </c>
      <c r="AG3071">
        <f>SUM(AG3068:AG3069)</f>
        <v/>
      </c>
      <c r="AI3071">
        <f>SUM(AI3068:AI3069)</f>
        <v/>
      </c>
      <c r="AJ3071">
        <f>SUM(AJ3068:AJ3069)</f>
        <v/>
      </c>
      <c r="AK3071">
        <f>SUM(AK3068:AK3069)</f>
        <v/>
      </c>
      <c r="AL3071">
        <f>SUM(AL3068:AL3069)</f>
        <v/>
      </c>
      <c r="AN3071">
        <f>SUM(AN3068:AN3069)</f>
        <v/>
      </c>
      <c r="AO3071">
        <f>SUM(AO3068:AO3069)</f>
        <v/>
      </c>
      <c r="AP3071">
        <f>SUM(AP3068:AP3069)</f>
        <v/>
      </c>
      <c r="AQ3071">
        <f>SUM(AQ3068:AQ3069)</f>
        <v/>
      </c>
      <c r="AS3071">
        <f>SUM(AS3068:AS3069)</f>
        <v/>
      </c>
      <c r="AT3071">
        <f>SUM(AT3068:AT3069)</f>
        <v/>
      </c>
    </row>
    <row r="3072">
      <c r="A3072" t="inlineStr">
        <is>
          <t>Sum check 1</t>
        </is>
      </c>
      <c r="U3072">
        <f>U3070-U3071</f>
        <v/>
      </c>
      <c r="V3072">
        <f>V3070-V3071</f>
        <v/>
      </c>
      <c r="W3072">
        <f>W3070-W3071</f>
        <v/>
      </c>
      <c r="Y3072">
        <f>Y3070-Y3071</f>
        <v/>
      </c>
      <c r="Z3072">
        <f>Z3070-Z3071</f>
        <v/>
      </c>
      <c r="AA3072">
        <f>AA3070-AA3071</f>
        <v/>
      </c>
      <c r="AB3072">
        <f>AB3070-AB3071</f>
        <v/>
      </c>
      <c r="AD3072">
        <f>AD3070-AD3071</f>
        <v/>
      </c>
      <c r="AE3072">
        <f>AE3070-AE3071</f>
        <v/>
      </c>
      <c r="AF3072">
        <f>AF3070-AF3071</f>
        <v/>
      </c>
      <c r="AG3072">
        <f>AG3070-AG3071</f>
        <v/>
      </c>
      <c r="AI3072">
        <f>AI3070-AI3071</f>
        <v/>
      </c>
      <c r="AJ3072">
        <f>AJ3070-AJ3071</f>
        <v/>
      </c>
      <c r="AK3072">
        <f>AK3070-AK3071</f>
        <v/>
      </c>
      <c r="AL3072">
        <f>AL3070-AL3071</f>
        <v/>
      </c>
      <c r="AN3072">
        <f>AN3070-AN3071</f>
        <v/>
      </c>
      <c r="AO3072">
        <f>AO3070-AO3071</f>
        <v/>
      </c>
      <c r="AP3072">
        <f>AP3070-AP3071</f>
        <v/>
      </c>
      <c r="AQ3072">
        <f>AQ3070-AQ3071</f>
        <v/>
      </c>
      <c r="AS3072">
        <f>AS3070-AS3071</f>
        <v/>
      </c>
      <c r="AT3072">
        <f>AT3070-AT3071</f>
        <v/>
      </c>
    </row>
    <row r="3073">
      <c r="A3073" t="inlineStr">
        <is>
          <t>Sum check 2</t>
        </is>
      </c>
      <c r="U3073">
        <f>U3070-SUM(U3063,U3047,U3039,U3023,U3015,U3007,U3000,U3055,U3031)</f>
        <v/>
      </c>
      <c r="V3073">
        <f>V3070-SUM(V3063,V3047,V3039,V3023,V3015,V3007,V3000,V3055,V3031)</f>
        <v/>
      </c>
      <c r="W3073">
        <f>W3070-SUM(W3063,W3047,W3039,W3023,W3015,W3007,W3000,W3055,W3031)</f>
        <v/>
      </c>
      <c r="Y3073">
        <f>Y3070-SUM(Y3063,Y3047,Y3039,Y3023,Y3015,Y3007,Y3000,Y3055,Y3031)</f>
        <v/>
      </c>
      <c r="Z3073">
        <f>Z3070-SUM(Z3063,Z3047,Z3039,Z3023,Z3015,Z3007,Z3000,Z3055,Z3031)</f>
        <v/>
      </c>
      <c r="AA3073">
        <f>AA3070-SUM(AA3063,AA3047,AA3039,AA3023,AA3015,AA3007,AA3000,AA3055,AA3031)</f>
        <v/>
      </c>
      <c r="AB3073">
        <f>AB3070-SUM(AB3063,AB3047,AB3039,AB3023,AB3015,AB3007,AB3000,AB3055,AB3031)</f>
        <v/>
      </c>
      <c r="AD3073">
        <f>AD3070-SUM(AD3063,AD3047,AD3039,AD3023,AD3015,AD3007,AD3000,AD3055,AD3031)</f>
        <v/>
      </c>
      <c r="AE3073">
        <f>AE3070-SUM(AE3063,AE3047,AE3039,AE3023,AE3015,AE3007,AE3000,AE3055,AE3031)</f>
        <v/>
      </c>
      <c r="AF3073">
        <f>AF3070-SUM(AF3063,AF3047,AF3039,AF3023,AF3015,AF3007,AF3000,AF3055,AF3031)</f>
        <v/>
      </c>
      <c r="AG3073">
        <f>AG3070-SUM(AG3063,AG3047,AG3039,AG3023,AG3015,AG3007,AG3000,AG3055,AG3031)</f>
        <v/>
      </c>
      <c r="AI3073">
        <f>AI3070-SUM(AI3063,AI3047,AI3039,AI3023,AI3015,AI3007,AI3000,AI3055,AI3031)</f>
        <v/>
      </c>
      <c r="AJ3073">
        <f>AJ3070-SUM(AJ3063,AJ3047,AJ3039,AJ3023,AJ3015,AJ3007,AJ3000,AJ3055,AJ3031)</f>
        <v/>
      </c>
      <c r="AK3073">
        <f>AK3070-SUM(AK3063,AK3047,AK3039,AK3023,AK3015,AK3007,AK3000,AK3055,AK3031)</f>
        <v/>
      </c>
      <c r="AL3073">
        <f>AL3070-SUM(AL3063,AL3047,AL3039,AL3023,AL3015,AL3007,AL3000,AL3055,AL3031)</f>
        <v/>
      </c>
      <c r="AN3073">
        <f>AN3070-SUM(AN3063,AN3047,AN3039,AN3023,AN3015,AN3007,AN3000,AN3055,AN3031)</f>
        <v/>
      </c>
      <c r="AO3073">
        <f>AO3070-SUM(AO3063,AO3047,AO3039,AO3023,AO3015,AO3007,AO3000,AO3055,AO3031)</f>
        <v/>
      </c>
      <c r="AP3073">
        <f>AP3070-SUM(AP3063,AP3047,AP3039,AP3023,AP3015,AP3007,AP3000,AP3055,AP3031)</f>
        <v/>
      </c>
      <c r="AQ3073">
        <f>AQ3070-SUM(AQ3063,AQ3047,AQ3039,AQ3023,AQ3015,AQ3007,AQ3000,AQ3055,AQ3031)</f>
        <v/>
      </c>
      <c r="AS3073">
        <f>AS3070-SUM(AS3063,AS3047,AS3039,AS3023,AS3015,AS3007,AS3000,AS3055,AS3031)</f>
        <v/>
      </c>
      <c r="AT3073">
        <f>AT3070-SUM(AT3063,AT3047,AT3039,AT3023,AT3015,AT3007,AT3000,AT3055,AT3031)</f>
        <v/>
      </c>
    </row>
    <row r="3074">
      <c r="A3074" t="inlineStr">
        <is>
          <t>Link check</t>
        </is>
      </c>
      <c r="U3074">
        <f>U3070-U955</f>
        <v/>
      </c>
      <c r="V3074">
        <f>V3070-V955</f>
        <v/>
      </c>
      <c r="W3074">
        <f>W3070-W955</f>
        <v/>
      </c>
      <c r="Y3074">
        <f>Y3070-Y955</f>
        <v/>
      </c>
      <c r="Z3074">
        <f>Z3070-Z955</f>
        <v/>
      </c>
      <c r="AA3074">
        <f>AA3070-AA955</f>
        <v/>
      </c>
      <c r="AB3074">
        <f>AB3070-AB955</f>
        <v/>
      </c>
      <c r="AD3074">
        <f>AD3070-AD955</f>
        <v/>
      </c>
      <c r="AE3074">
        <f>AE3070-AE955</f>
        <v/>
      </c>
      <c r="AF3074">
        <f>AF3070-AF955</f>
        <v/>
      </c>
      <c r="AG3074">
        <f>AG3070-AG955</f>
        <v/>
      </c>
      <c r="AI3074">
        <f>AI3070-AI955</f>
        <v/>
      </c>
      <c r="AJ3074">
        <f>AJ3070-AJ955</f>
        <v/>
      </c>
      <c r="AK3074">
        <f>AK3070-AK955</f>
        <v/>
      </c>
      <c r="AL3074">
        <f>AL3070-AL955</f>
        <v/>
      </c>
      <c r="AN3074">
        <f>AN3070-AN955</f>
        <v/>
      </c>
      <c r="AO3074">
        <f>AO3070-AO955</f>
        <v/>
      </c>
      <c r="AP3074">
        <f>AP3070-AP955</f>
        <v/>
      </c>
      <c r="AQ3074">
        <f>AQ3070-AQ955</f>
        <v/>
      </c>
      <c r="AS3074">
        <f>AS3070-AS955</f>
        <v/>
      </c>
      <c r="AT3074">
        <f>AT3070-AT955</f>
        <v/>
      </c>
    </row>
    <row r="3076">
      <c r="A3076" t="inlineStr">
        <is>
          <t>Timing of Recognition of Revenue from Contracts with Customers</t>
        </is>
      </c>
    </row>
    <row r="3077">
      <c r="A3077" t="inlineStr">
        <is>
          <t>Asset management</t>
        </is>
      </c>
    </row>
    <row r="3078">
      <c r="A3078" t="inlineStr">
        <is>
          <t>Services transferred over a period of time</t>
        </is>
      </c>
      <c r="C3078" t="inlineStr">
        <is>
          <t>Million</t>
        </is>
      </c>
      <c r="D3078" t="inlineStr">
        <is>
          <t>QQQQ</t>
        </is>
      </c>
      <c r="E3078" t="inlineStr">
        <is>
          <t>Yes</t>
        </is>
      </c>
      <c r="U3078" t="n">
        <v>63</v>
      </c>
      <c r="V3078" t="n">
        <v>18</v>
      </c>
      <c r="W3078" t="n">
        <v>48</v>
      </c>
      <c r="Y3078" t="n">
        <v>187</v>
      </c>
      <c r="Z3078" t="n">
        <v>46</v>
      </c>
      <c r="AA3078" t="n">
        <v>61</v>
      </c>
      <c r="AB3078" t="n">
        <v>52</v>
      </c>
      <c r="AD3078" t="n">
        <v>271</v>
      </c>
      <c r="AE3078" t="n">
        <v>61</v>
      </c>
      <c r="AF3078" t="n">
        <v>55</v>
      </c>
      <c r="AG3078" t="n">
        <v>61</v>
      </c>
      <c r="AI3078" t="n">
        <v>246</v>
      </c>
      <c r="AJ3078" t="n">
        <v>77</v>
      </c>
      <c r="AK3078" t="n">
        <v>91</v>
      </c>
      <c r="AL3078" t="n">
        <v>77</v>
      </c>
      <c r="AN3078" t="n">
        <v>306</v>
      </c>
      <c r="AO3078" t="n">
        <v>105</v>
      </c>
      <c r="AP3078" t="n">
        <v>135</v>
      </c>
      <c r="AQ3078" t="n">
        <v>126</v>
      </c>
      <c r="AS3078" t="n">
        <v>653</v>
      </c>
      <c r="AT3078" t="n">
        <v>126</v>
      </c>
    </row>
    <row r="3079">
      <c r="A3079" t="inlineStr">
        <is>
          <t>Total</t>
        </is>
      </c>
      <c r="C3079" t="inlineStr">
        <is>
          <t>Million</t>
        </is>
      </c>
      <c r="D3079" t="inlineStr">
        <is>
          <t>QQQQ</t>
        </is>
      </c>
      <c r="E3079" t="inlineStr">
        <is>
          <t>Yes</t>
        </is>
      </c>
      <c r="U3079" t="n">
        <v>63</v>
      </c>
      <c r="V3079" t="n">
        <v>18</v>
      </c>
      <c r="W3079" t="n">
        <v>48</v>
      </c>
      <c r="Y3079" t="n">
        <v>187</v>
      </c>
      <c r="Z3079" t="n">
        <v>46</v>
      </c>
      <c r="AA3079" t="n">
        <v>61</v>
      </c>
      <c r="AB3079" t="n">
        <v>52</v>
      </c>
      <c r="AD3079" t="n">
        <v>271</v>
      </c>
      <c r="AE3079" t="n">
        <v>61</v>
      </c>
      <c r="AF3079" t="n">
        <v>55</v>
      </c>
      <c r="AG3079" t="n">
        <v>61</v>
      </c>
      <c r="AI3079" t="n">
        <v>246</v>
      </c>
      <c r="AJ3079" t="n">
        <v>77</v>
      </c>
      <c r="AK3079" t="n">
        <v>91</v>
      </c>
      <c r="AL3079" t="n">
        <v>77</v>
      </c>
      <c r="AN3079" t="n">
        <v>306</v>
      </c>
      <c r="AO3079" t="n">
        <v>105</v>
      </c>
      <c r="AP3079" t="n">
        <v>135</v>
      </c>
      <c r="AQ3079" t="n">
        <v>126</v>
      </c>
      <c r="AS3079" t="n">
        <v>653</v>
      </c>
      <c r="AT3079" t="n">
        <v>126</v>
      </c>
    </row>
    <row r="3080">
      <c r="A3080" t="inlineStr">
        <is>
          <t>Link check</t>
        </is>
      </c>
      <c r="U3080">
        <f>U3079-U182</f>
        <v/>
      </c>
      <c r="V3080">
        <f>V3079-V182</f>
        <v/>
      </c>
      <c r="W3080">
        <f>W3079-W182</f>
        <v/>
      </c>
      <c r="Y3080">
        <f>Y3079-Y182</f>
        <v/>
      </c>
      <c r="Z3080">
        <f>Z3079-Z182</f>
        <v/>
      </c>
      <c r="AA3080">
        <f>AA3079-AA182</f>
        <v/>
      </c>
      <c r="AB3080">
        <f>AB3079-AB182</f>
        <v/>
      </c>
      <c r="AD3080">
        <f>AD3079-AD182</f>
        <v/>
      </c>
      <c r="AE3080">
        <f>AE3079-AE182</f>
        <v/>
      </c>
      <c r="AF3080">
        <f>AF3079-AF182</f>
        <v/>
      </c>
      <c r="AG3080">
        <f>AG3079-AG182</f>
        <v/>
      </c>
      <c r="AI3080">
        <f>AI3079-AI182</f>
        <v/>
      </c>
      <c r="AJ3080">
        <f>AJ3079-AJ182</f>
        <v/>
      </c>
      <c r="AK3080">
        <f>AK3079-AK182</f>
        <v/>
      </c>
      <c r="AL3080">
        <f>AL3079-AL182</f>
        <v/>
      </c>
      <c r="AN3080">
        <f>AN3079-AN182</f>
        <v/>
      </c>
      <c r="AO3080">
        <f>AO3079-AO182</f>
        <v/>
      </c>
      <c r="AP3080">
        <f>AP3079-AP182</f>
        <v/>
      </c>
      <c r="AQ3080">
        <f>AQ3079-AQ182</f>
        <v/>
      </c>
      <c r="AS3080">
        <f>AS3079-AS182</f>
        <v/>
      </c>
      <c r="AT3080">
        <f>AT3079-AT182</f>
        <v/>
      </c>
    </row>
    <row r="3082">
      <c r="A3082" t="inlineStr">
        <is>
          <t>Renewable power and transition</t>
        </is>
      </c>
    </row>
    <row r="3083">
      <c r="A3083" t="inlineStr">
        <is>
          <t>Goods and services provided at a point in time</t>
        </is>
      </c>
      <c r="C3083" t="inlineStr">
        <is>
          <t>Million</t>
        </is>
      </c>
      <c r="D3083" t="inlineStr">
        <is>
          <t>QQQQ</t>
        </is>
      </c>
      <c r="E3083" t="inlineStr">
        <is>
          <t>Yes</t>
        </is>
      </c>
      <c r="U3083" t="n">
        <v>30</v>
      </c>
      <c r="V3083" t="n">
        <v>11</v>
      </c>
      <c r="W3083" t="n">
        <v>14</v>
      </c>
      <c r="Y3083" t="n">
        <v>79</v>
      </c>
      <c r="Z3083" t="n">
        <v>18</v>
      </c>
      <c r="AA3083" t="n">
        <v>21</v>
      </c>
      <c r="AB3083" t="n">
        <v>19</v>
      </c>
      <c r="AD3083" t="n">
        <v>95</v>
      </c>
      <c r="AE3083" t="n">
        <v>30</v>
      </c>
      <c r="AF3083" t="n">
        <v>35</v>
      </c>
      <c r="AG3083" t="n">
        <v>33</v>
      </c>
      <c r="AI3083" t="n">
        <v>143</v>
      </c>
      <c r="AJ3083" t="n">
        <v>30</v>
      </c>
      <c r="AK3083" t="n">
        <v>54</v>
      </c>
      <c r="AL3083" t="n">
        <v>17</v>
      </c>
      <c r="AN3083" t="n">
        <v>137</v>
      </c>
      <c r="AO3083" t="n">
        <v>39</v>
      </c>
      <c r="AP3083" t="n">
        <v>57</v>
      </c>
      <c r="AQ3083" t="n">
        <v>56</v>
      </c>
      <c r="AS3083" t="n">
        <v>274</v>
      </c>
      <c r="AT3083" t="n">
        <v>58</v>
      </c>
    </row>
    <row r="3084">
      <c r="A3084" t="inlineStr">
        <is>
          <t>Services transferred over a period of time</t>
        </is>
      </c>
      <c r="C3084" t="inlineStr">
        <is>
          <t>Million</t>
        </is>
      </c>
      <c r="D3084" t="inlineStr">
        <is>
          <t>QQQQ</t>
        </is>
      </c>
      <c r="E3084" t="inlineStr">
        <is>
          <t>Yes</t>
        </is>
      </c>
      <c r="U3084" t="n">
        <v>896</v>
      </c>
      <c r="V3084" t="n">
        <v>840</v>
      </c>
      <c r="W3084" t="n">
        <v>875</v>
      </c>
      <c r="Y3084" t="n">
        <v>3572</v>
      </c>
      <c r="Z3084" t="n">
        <v>975</v>
      </c>
      <c r="AA3084" t="n">
        <v>973</v>
      </c>
      <c r="AB3084" t="n">
        <v>880</v>
      </c>
      <c r="AD3084" t="n">
        <v>3715</v>
      </c>
      <c r="AE3084" t="n">
        <v>971</v>
      </c>
      <c r="AF3084" t="n">
        <v>892</v>
      </c>
      <c r="AG3084" t="n">
        <v>841</v>
      </c>
      <c r="AI3084" t="n">
        <v>3614</v>
      </c>
      <c r="AJ3084" t="n">
        <v>967</v>
      </c>
      <c r="AK3084" t="n">
        <v>945</v>
      </c>
      <c r="AL3084" t="n">
        <v>947</v>
      </c>
      <c r="AN3084" t="n">
        <v>3904</v>
      </c>
      <c r="AO3084" t="n">
        <v>1207</v>
      </c>
      <c r="AP3084" t="n">
        <v>1245</v>
      </c>
      <c r="AQ3084" t="n">
        <v>1100</v>
      </c>
      <c r="AS3084" t="n">
        <v>4685</v>
      </c>
      <c r="AT3084" t="n">
        <v>1227</v>
      </c>
    </row>
    <row r="3085">
      <c r="A3085" t="inlineStr">
        <is>
          <t>Total</t>
        </is>
      </c>
      <c r="C3085" t="inlineStr">
        <is>
          <t>Million</t>
        </is>
      </c>
      <c r="D3085" t="inlineStr">
        <is>
          <t>QQQQ</t>
        </is>
      </c>
      <c r="E3085" t="inlineStr">
        <is>
          <t>Yes</t>
        </is>
      </c>
      <c r="U3085" t="n">
        <v>926</v>
      </c>
      <c r="V3085" t="n">
        <v>851</v>
      </c>
      <c r="W3085" t="n">
        <v>889</v>
      </c>
      <c r="Y3085" t="n">
        <v>3651</v>
      </c>
      <c r="Z3085" t="n">
        <v>993</v>
      </c>
      <c r="AA3085" t="n">
        <v>994</v>
      </c>
      <c r="AB3085" t="n">
        <v>899</v>
      </c>
      <c r="AD3085" t="n">
        <v>3810</v>
      </c>
      <c r="AE3085" t="n">
        <v>1001</v>
      </c>
      <c r="AF3085" t="n">
        <v>927</v>
      </c>
      <c r="AG3085" t="n">
        <v>874</v>
      </c>
      <c r="AI3085" t="n">
        <v>3757</v>
      </c>
      <c r="AJ3085" t="n">
        <v>997</v>
      </c>
      <c r="AK3085" t="n">
        <v>999</v>
      </c>
      <c r="AL3085" t="n">
        <v>964</v>
      </c>
      <c r="AN3085" t="n">
        <v>4041</v>
      </c>
      <c r="AO3085" t="n">
        <v>1246</v>
      </c>
      <c r="AP3085" t="n">
        <v>1302</v>
      </c>
      <c r="AQ3085" t="n">
        <v>1156</v>
      </c>
      <c r="AS3085" t="n">
        <v>4959</v>
      </c>
      <c r="AT3085" t="n">
        <v>1285</v>
      </c>
    </row>
    <row r="3086">
      <c r="A3086" t="inlineStr">
        <is>
          <t>Total-c</t>
        </is>
      </c>
      <c r="U3086">
        <f>SUM(U3083:U3084)</f>
        <v/>
      </c>
      <c r="V3086">
        <f>SUM(V3083:V3084)</f>
        <v/>
      </c>
      <c r="W3086">
        <f>SUM(W3083:W3084)</f>
        <v/>
      </c>
      <c r="Y3086">
        <f>SUM(Y3083:Y3084)</f>
        <v/>
      </c>
      <c r="Z3086">
        <f>SUM(Z3083:Z3084)</f>
        <v/>
      </c>
      <c r="AA3086">
        <f>SUM(AA3083:AA3084)</f>
        <v/>
      </c>
      <c r="AB3086">
        <f>SUM(AB3083:AB3084)</f>
        <v/>
      </c>
      <c r="AD3086">
        <f>SUM(AD3083:AD3084)</f>
        <v/>
      </c>
      <c r="AE3086">
        <f>SUM(AE3083:AE3084)</f>
        <v/>
      </c>
      <c r="AF3086">
        <f>SUM(AF3083:AF3084)</f>
        <v/>
      </c>
      <c r="AG3086">
        <f>SUM(AG3083:AG3084)</f>
        <v/>
      </c>
      <c r="AI3086">
        <f>SUM(AI3083:AI3084)</f>
        <v/>
      </c>
      <c r="AJ3086">
        <f>SUM(AJ3083:AJ3084)</f>
        <v/>
      </c>
      <c r="AK3086">
        <f>SUM(AK3083:AK3084)</f>
        <v/>
      </c>
      <c r="AL3086">
        <f>SUM(AL3083:AL3084)</f>
        <v/>
      </c>
      <c r="AN3086">
        <f>SUM(AN3083:AN3084)</f>
        <v/>
      </c>
      <c r="AO3086">
        <f>SUM(AO3083:AO3084)</f>
        <v/>
      </c>
      <c r="AP3086">
        <f>SUM(AP3083:AP3084)</f>
        <v/>
      </c>
      <c r="AQ3086">
        <f>SUM(AQ3083:AQ3084)</f>
        <v/>
      </c>
      <c r="AS3086">
        <f>SUM(AS3083:AS3084)</f>
        <v/>
      </c>
      <c r="AT3086">
        <f>SUM(AT3083:AT3084)</f>
        <v/>
      </c>
    </row>
    <row r="3087">
      <c r="A3087" t="inlineStr">
        <is>
          <t>Sum check</t>
        </is>
      </c>
      <c r="U3087">
        <f>U3085-U3086</f>
        <v/>
      </c>
      <c r="V3087">
        <f>V3085-V3086</f>
        <v/>
      </c>
      <c r="W3087">
        <f>W3085-W3086</f>
        <v/>
      </c>
      <c r="Y3087">
        <f>Y3085-Y3086</f>
        <v/>
      </c>
      <c r="Z3087">
        <f>Z3085-Z3086</f>
        <v/>
      </c>
      <c r="AA3087">
        <f>AA3085-AA3086</f>
        <v/>
      </c>
      <c r="AB3087">
        <f>AB3085-AB3086</f>
        <v/>
      </c>
      <c r="AD3087">
        <f>AD3085-AD3086</f>
        <v/>
      </c>
      <c r="AE3087">
        <f>AE3085-AE3086</f>
        <v/>
      </c>
      <c r="AF3087">
        <f>AF3085-AF3086</f>
        <v/>
      </c>
      <c r="AG3087">
        <f>AG3085-AG3086</f>
        <v/>
      </c>
      <c r="AI3087">
        <f>AI3085-AI3086</f>
        <v/>
      </c>
      <c r="AJ3087">
        <f>AJ3085-AJ3086</f>
        <v/>
      </c>
      <c r="AK3087">
        <f>AK3085-AK3086</f>
        <v/>
      </c>
      <c r="AL3087">
        <f>AL3085-AL3086</f>
        <v/>
      </c>
      <c r="AN3087">
        <f>AN3085-AN3086</f>
        <v/>
      </c>
      <c r="AO3087">
        <f>AO3085-AO3086</f>
        <v/>
      </c>
      <c r="AP3087">
        <f>AP3085-AP3086</f>
        <v/>
      </c>
      <c r="AQ3087">
        <f>AQ3085-AQ3086</f>
        <v/>
      </c>
      <c r="AS3087">
        <f>AS3085-AS3086</f>
        <v/>
      </c>
      <c r="AT3087">
        <f>AT3085-AT3086</f>
        <v/>
      </c>
    </row>
    <row r="3088">
      <c r="A3088" t="inlineStr">
        <is>
          <t>Link check</t>
        </is>
      </c>
      <c r="U3088">
        <f>U3085-U3012</f>
        <v/>
      </c>
      <c r="V3088">
        <f>V3085-V3012</f>
        <v/>
      </c>
      <c r="W3088">
        <f>W3085-W3012</f>
        <v/>
      </c>
      <c r="Y3088">
        <f>Y3085-Y3012</f>
        <v/>
      </c>
      <c r="Z3088">
        <f>Z3085-Z3012</f>
        <v/>
      </c>
      <c r="AA3088">
        <f>AA3085-AA3012</f>
        <v/>
      </c>
      <c r="AB3088">
        <f>AB3085-AB3012</f>
        <v/>
      </c>
      <c r="AD3088">
        <f>AD3085-AD3012</f>
        <v/>
      </c>
      <c r="AE3088">
        <f>AE3085-AE3012</f>
        <v/>
      </c>
      <c r="AF3088">
        <f>AF3085-AF3012</f>
        <v/>
      </c>
      <c r="AG3088">
        <f>AG3085-AG3012</f>
        <v/>
      </c>
      <c r="AI3088">
        <f>AI3085-AI3012</f>
        <v/>
      </c>
      <c r="AJ3088">
        <f>AJ3085-AJ3012</f>
        <v/>
      </c>
      <c r="AK3088">
        <f>AK3085-AK3012</f>
        <v/>
      </c>
      <c r="AL3088">
        <f>AL3085-AL3012</f>
        <v/>
      </c>
      <c r="AN3088">
        <f>AN3085-AN3012</f>
        <v/>
      </c>
      <c r="AO3088">
        <f>AO3085-AO3012</f>
        <v/>
      </c>
      <c r="AP3088">
        <f>AP3085-AP3012</f>
        <v/>
      </c>
      <c r="AQ3088">
        <f>AQ3085-AQ3012</f>
        <v/>
      </c>
      <c r="AS3088">
        <f>AS3085-AS3012</f>
        <v/>
      </c>
      <c r="AT3088">
        <f>AT3085-AT3012</f>
        <v/>
      </c>
    </row>
    <row r="3090">
      <c r="A3090" t="inlineStr">
        <is>
          <t>Infrastructure</t>
        </is>
      </c>
    </row>
    <row r="3091">
      <c r="A3091" t="inlineStr">
        <is>
          <t>Goods and services provided at a point in time</t>
        </is>
      </c>
      <c r="C3091" t="inlineStr">
        <is>
          <t>Million</t>
        </is>
      </c>
      <c r="D3091" t="inlineStr">
        <is>
          <t>QQQQ</t>
        </is>
      </c>
      <c r="E3091" t="inlineStr">
        <is>
          <t>Yes</t>
        </is>
      </c>
      <c r="U3091" t="n">
        <v>62</v>
      </c>
      <c r="V3091" t="n">
        <v>63</v>
      </c>
      <c r="W3091" t="n">
        <v>55</v>
      </c>
      <c r="Y3091" t="n">
        <v>201</v>
      </c>
      <c r="Z3091" t="n">
        <v>88</v>
      </c>
      <c r="AA3091" t="n">
        <v>65</v>
      </c>
      <c r="AB3091" t="n">
        <v>28</v>
      </c>
      <c r="AD3091" t="n">
        <v>225</v>
      </c>
      <c r="AE3091" t="n">
        <v>43</v>
      </c>
      <c r="AF3091" t="n">
        <v>48</v>
      </c>
      <c r="AG3091" t="n">
        <v>39</v>
      </c>
      <c r="AI3091" t="n">
        <v>160</v>
      </c>
      <c r="AJ3091" t="n">
        <v>38</v>
      </c>
      <c r="AK3091" t="n">
        <v>55</v>
      </c>
      <c r="AL3091" t="n">
        <v>26</v>
      </c>
      <c r="AN3091" t="n">
        <v>137</v>
      </c>
      <c r="AO3091" t="n">
        <v>25</v>
      </c>
      <c r="AP3091" t="n">
        <v>16</v>
      </c>
      <c r="AS3091" t="n">
        <v>41</v>
      </c>
    </row>
    <row r="3092">
      <c r="A3092" t="inlineStr">
        <is>
          <t>Services transferred over a period of time</t>
        </is>
      </c>
      <c r="C3092" t="inlineStr">
        <is>
          <t>Million</t>
        </is>
      </c>
      <c r="D3092" t="inlineStr">
        <is>
          <t>QQQQ</t>
        </is>
      </c>
      <c r="E3092" t="inlineStr">
        <is>
          <t>Yes</t>
        </is>
      </c>
      <c r="U3092" t="n">
        <v>1015</v>
      </c>
      <c r="V3092" t="n">
        <v>1049</v>
      </c>
      <c r="W3092" t="n">
        <v>1157</v>
      </c>
      <c r="Y3092" t="n">
        <v>4658</v>
      </c>
      <c r="Z3092" t="n">
        <v>1586</v>
      </c>
      <c r="AA3092" t="n">
        <v>1679</v>
      </c>
      <c r="AB3092" t="n">
        <v>1673</v>
      </c>
      <c r="AD3092" t="n">
        <v>6108</v>
      </c>
      <c r="AE3092" t="n">
        <v>2065</v>
      </c>
      <c r="AF3092" t="n">
        <v>1780</v>
      </c>
      <c r="AG3092" t="n">
        <v>2186</v>
      </c>
      <c r="AI3092" t="n">
        <v>8451</v>
      </c>
      <c r="AJ3092" t="n">
        <v>2572</v>
      </c>
      <c r="AK3092" t="n">
        <v>2549</v>
      </c>
      <c r="AL3092" t="n">
        <v>2822</v>
      </c>
      <c r="AN3092" t="n">
        <v>11067</v>
      </c>
      <c r="AO3092" t="n">
        <v>3286</v>
      </c>
      <c r="AP3092" t="n">
        <v>3559</v>
      </c>
      <c r="AQ3092" t="n">
        <v>3510</v>
      </c>
      <c r="AS3092" t="n">
        <v>13930</v>
      </c>
      <c r="AT3092" t="n">
        <v>4089</v>
      </c>
    </row>
    <row r="3093">
      <c r="A3093" t="inlineStr">
        <is>
          <t>Total</t>
        </is>
      </c>
      <c r="C3093" t="inlineStr">
        <is>
          <t>Million</t>
        </is>
      </c>
      <c r="D3093" t="inlineStr">
        <is>
          <t>QQQQ</t>
        </is>
      </c>
      <c r="E3093" t="inlineStr">
        <is>
          <t>Yes</t>
        </is>
      </c>
      <c r="U3093" t="n">
        <v>1077</v>
      </c>
      <c r="V3093" t="n">
        <v>1112</v>
      </c>
      <c r="W3093" t="n">
        <v>1212</v>
      </c>
      <c r="Y3093" t="n">
        <v>4859</v>
      </c>
      <c r="Z3093" t="n">
        <v>1674</v>
      </c>
      <c r="AA3093" t="n">
        <v>1744</v>
      </c>
      <c r="AB3093" t="n">
        <v>1701</v>
      </c>
      <c r="AD3093" t="n">
        <v>6333</v>
      </c>
      <c r="AE3093" t="n">
        <v>2108</v>
      </c>
      <c r="AF3093" t="n">
        <v>1828</v>
      </c>
      <c r="AG3093" t="n">
        <v>2225</v>
      </c>
      <c r="AI3093" t="n">
        <v>8611</v>
      </c>
      <c r="AJ3093" t="n">
        <v>2610</v>
      </c>
      <c r="AK3093" t="n">
        <v>2604</v>
      </c>
      <c r="AL3093" t="n">
        <v>2848</v>
      </c>
      <c r="AN3093" t="n">
        <v>11204</v>
      </c>
      <c r="AO3093" t="n">
        <v>3311</v>
      </c>
      <c r="AP3093" t="n">
        <v>3575</v>
      </c>
      <c r="AQ3093" t="n">
        <v>3510</v>
      </c>
      <c r="AS3093" t="n">
        <v>13971</v>
      </c>
      <c r="AT3093" t="n">
        <v>4089</v>
      </c>
    </row>
    <row r="3094">
      <c r="A3094" t="inlineStr">
        <is>
          <t>Total-c</t>
        </is>
      </c>
      <c r="U3094">
        <f>SUM(U3091:U3092)</f>
        <v/>
      </c>
      <c r="V3094">
        <f>SUM(V3091:V3092)</f>
        <v/>
      </c>
      <c r="W3094">
        <f>SUM(W3091:W3092)</f>
        <v/>
      </c>
      <c r="Y3094">
        <f>SUM(Y3091:Y3092)</f>
        <v/>
      </c>
      <c r="Z3094">
        <f>SUM(Z3091:Z3092)</f>
        <v/>
      </c>
      <c r="AA3094">
        <f>SUM(AA3091:AA3092)</f>
        <v/>
      </c>
      <c r="AB3094">
        <f>SUM(AB3091:AB3092)</f>
        <v/>
      </c>
      <c r="AD3094">
        <f>SUM(AD3091:AD3092)</f>
        <v/>
      </c>
      <c r="AE3094">
        <f>SUM(AE3091:AE3092)</f>
        <v/>
      </c>
      <c r="AF3094">
        <f>SUM(AF3091:AF3092)</f>
        <v/>
      </c>
      <c r="AG3094">
        <f>SUM(AG3091:AG3092)</f>
        <v/>
      </c>
      <c r="AI3094">
        <f>SUM(AI3091:AI3092)</f>
        <v/>
      </c>
      <c r="AJ3094">
        <f>SUM(AJ3091:AJ3092)</f>
        <v/>
      </c>
      <c r="AK3094">
        <f>SUM(AK3091:AK3092)</f>
        <v/>
      </c>
      <c r="AL3094">
        <f>SUM(AL3091:AL3092)</f>
        <v/>
      </c>
      <c r="AN3094">
        <f>SUM(AN3091:AN3092)</f>
        <v/>
      </c>
      <c r="AO3094">
        <f>SUM(AO3091:AO3092)</f>
        <v/>
      </c>
      <c r="AP3094">
        <f>SUM(AP3091:AP3092)</f>
        <v/>
      </c>
      <c r="AQ3094">
        <f>SUM(AQ3091:AQ3092)</f>
        <v/>
      </c>
      <c r="AS3094">
        <f>SUM(AS3091:AS3092)</f>
        <v/>
      </c>
      <c r="AT3094">
        <f>SUM(AT3091:AT3092)</f>
        <v/>
      </c>
    </row>
    <row r="3095">
      <c r="A3095" t="inlineStr">
        <is>
          <t>Sum check</t>
        </is>
      </c>
      <c r="U3095">
        <f>U3093-U3094</f>
        <v/>
      </c>
      <c r="V3095">
        <f>V3093-V3094</f>
        <v/>
      </c>
      <c r="W3095">
        <f>W3093-W3094</f>
        <v/>
      </c>
      <c r="Y3095">
        <f>Y3093-Y3094</f>
        <v/>
      </c>
      <c r="Z3095">
        <f>Z3093-Z3094</f>
        <v/>
      </c>
      <c r="AA3095">
        <f>AA3093-AA3094</f>
        <v/>
      </c>
      <c r="AB3095">
        <f>AB3093-AB3094</f>
        <v/>
      </c>
      <c r="AD3095">
        <f>AD3093-AD3094</f>
        <v/>
      </c>
      <c r="AE3095">
        <f>AE3093-AE3094</f>
        <v/>
      </c>
      <c r="AF3095">
        <f>AF3093-AF3094</f>
        <v/>
      </c>
      <c r="AG3095">
        <f>AG3093-AG3094</f>
        <v/>
      </c>
      <c r="AI3095">
        <f>AI3093-AI3094</f>
        <v/>
      </c>
      <c r="AJ3095">
        <f>AJ3093-AJ3094</f>
        <v/>
      </c>
      <c r="AK3095">
        <f>AK3093-AK3094</f>
        <v/>
      </c>
      <c r="AL3095">
        <f>AL3093-AL3094</f>
        <v/>
      </c>
      <c r="AN3095">
        <f>AN3093-AN3094</f>
        <v/>
      </c>
      <c r="AO3095">
        <f>AO3093-AO3094</f>
        <v/>
      </c>
      <c r="AP3095">
        <f>AP3093-AP3094</f>
        <v/>
      </c>
      <c r="AQ3095">
        <f>AQ3093-AQ3094</f>
        <v/>
      </c>
      <c r="AS3095">
        <f>AS3093-AS3094</f>
        <v/>
      </c>
      <c r="AT3095">
        <f>AT3093-AT3094</f>
        <v/>
      </c>
    </row>
    <row r="3096">
      <c r="A3096" t="inlineStr">
        <is>
          <t>Link check</t>
        </is>
      </c>
      <c r="U3096">
        <f>U3093-U3020</f>
        <v/>
      </c>
      <c r="V3096">
        <f>V3093-V3020</f>
        <v/>
      </c>
      <c r="W3096">
        <f>W3093-W3020</f>
        <v/>
      </c>
      <c r="Y3096">
        <f>Y3093-Y3020</f>
        <v/>
      </c>
      <c r="Z3096">
        <f>Z3093-Z3020</f>
        <v/>
      </c>
      <c r="AA3096">
        <f>AA3093-AA3020</f>
        <v/>
      </c>
      <c r="AB3096">
        <f>AB3093-AB3020</f>
        <v/>
      </c>
      <c r="AD3096">
        <f>AD3093-AD3020</f>
        <v/>
      </c>
      <c r="AE3096">
        <f>AE3093-AE3020</f>
        <v/>
      </c>
      <c r="AF3096">
        <f>AF3093-AF3020</f>
        <v/>
      </c>
      <c r="AG3096">
        <f>AG3093-AG3020</f>
        <v/>
      </c>
      <c r="AI3096">
        <f>AI3093-AI3020</f>
        <v/>
      </c>
      <c r="AJ3096">
        <f>AJ3093-AJ3020</f>
        <v/>
      </c>
      <c r="AK3096">
        <f>AK3093-AK3020</f>
        <v/>
      </c>
      <c r="AL3096">
        <f>AL3093-AL3020</f>
        <v/>
      </c>
      <c r="AN3096">
        <f>AN3093-AN3020</f>
        <v/>
      </c>
      <c r="AO3096">
        <f>AO3093-AO3020</f>
        <v/>
      </c>
      <c r="AP3096">
        <f>AP3093-AP3020</f>
        <v/>
      </c>
      <c r="AQ3096">
        <f>AQ3093-AQ3020</f>
        <v/>
      </c>
      <c r="AS3096">
        <f>AS3093-AS3020</f>
        <v/>
      </c>
      <c r="AT3096">
        <f>AT3093-AT3020</f>
        <v/>
      </c>
    </row>
    <row r="3098">
      <c r="A3098" t="inlineStr">
        <is>
          <t>Private equity</t>
        </is>
      </c>
    </row>
    <row r="3099">
      <c r="A3099" t="inlineStr">
        <is>
          <t>Goods and services provided at a point in time</t>
        </is>
      </c>
      <c r="C3099" t="inlineStr">
        <is>
          <t>Million</t>
        </is>
      </c>
      <c r="D3099" t="inlineStr">
        <is>
          <t>QQQQ</t>
        </is>
      </c>
      <c r="E3099" t="inlineStr">
        <is>
          <t>Yes</t>
        </is>
      </c>
      <c r="U3099" t="n">
        <v>6505</v>
      </c>
      <c r="V3099" t="n">
        <v>7190</v>
      </c>
      <c r="W3099" t="n">
        <v>7393</v>
      </c>
      <c r="Y3099" t="n">
        <v>28860</v>
      </c>
      <c r="Z3099" t="n">
        <v>6657</v>
      </c>
      <c r="AA3099" t="n">
        <v>8433</v>
      </c>
      <c r="AB3099" t="n">
        <v>9667</v>
      </c>
      <c r="AD3099" t="n">
        <v>34141</v>
      </c>
      <c r="AE3099" t="n">
        <v>8061</v>
      </c>
      <c r="AF3099" t="n">
        <v>5253</v>
      </c>
      <c r="AG3099" t="n">
        <v>7812</v>
      </c>
      <c r="AI3099" t="n">
        <v>28944</v>
      </c>
      <c r="AJ3099" t="n">
        <v>7718</v>
      </c>
      <c r="AK3099" t="n">
        <v>8910</v>
      </c>
      <c r="AL3099" t="n">
        <v>9937</v>
      </c>
      <c r="AN3099" t="n">
        <v>37676</v>
      </c>
      <c r="AO3099" t="n">
        <v>10988</v>
      </c>
      <c r="AP3099" t="n">
        <v>11971</v>
      </c>
      <c r="AQ3099" t="n">
        <v>11814</v>
      </c>
    </row>
    <row r="3100">
      <c r="A3100" t="inlineStr">
        <is>
          <t>Services transferred over a period of time</t>
        </is>
      </c>
      <c r="C3100" t="inlineStr">
        <is>
          <t>Million</t>
        </is>
      </c>
      <c r="D3100" t="inlineStr">
        <is>
          <t>QQQQ</t>
        </is>
      </c>
      <c r="E3100" t="inlineStr">
        <is>
          <t>Yes</t>
        </is>
      </c>
      <c r="U3100" t="n">
        <v>1570</v>
      </c>
      <c r="V3100" t="n">
        <v>1447</v>
      </c>
      <c r="W3100" t="n">
        <v>2466</v>
      </c>
      <c r="Y3100" t="n">
        <v>7833</v>
      </c>
      <c r="Z3100" t="n">
        <v>2288</v>
      </c>
      <c r="AA3100" t="n">
        <v>2131</v>
      </c>
      <c r="AB3100" t="n">
        <v>1897</v>
      </c>
      <c r="AD3100" t="n">
        <v>8006</v>
      </c>
      <c r="AE3100" t="n">
        <v>1652</v>
      </c>
      <c r="AF3100" t="n">
        <v>1613</v>
      </c>
      <c r="AG3100" t="n">
        <v>1704</v>
      </c>
      <c r="AI3100" t="n">
        <v>6655</v>
      </c>
      <c r="AJ3100" t="n">
        <v>1588</v>
      </c>
      <c r="AK3100" t="n">
        <v>1827</v>
      </c>
      <c r="AL3100" t="n">
        <v>1617</v>
      </c>
      <c r="AN3100" t="n">
        <v>6882</v>
      </c>
      <c r="AO3100" t="n">
        <v>1750</v>
      </c>
      <c r="AP3100" t="n">
        <v>1984</v>
      </c>
      <c r="AQ3100" t="n">
        <v>2309</v>
      </c>
    </row>
    <row r="3101">
      <c r="A3101" t="inlineStr">
        <is>
          <t>Total</t>
        </is>
      </c>
      <c r="C3101" t="inlineStr">
        <is>
          <t>Million</t>
        </is>
      </c>
      <c r="D3101" t="inlineStr">
        <is>
          <t>QQQQ</t>
        </is>
      </c>
      <c r="E3101" t="inlineStr">
        <is>
          <t>Yes</t>
        </is>
      </c>
      <c r="U3101" t="n">
        <v>8075</v>
      </c>
      <c r="V3101" t="n">
        <v>8637</v>
      </c>
      <c r="W3101" t="n">
        <v>9859</v>
      </c>
      <c r="Y3101" t="n">
        <v>36693</v>
      </c>
      <c r="Z3101" t="n">
        <v>8945</v>
      </c>
      <c r="AA3101" t="n">
        <v>10564</v>
      </c>
      <c r="AB3101" t="n">
        <v>11564</v>
      </c>
      <c r="AD3101" t="n">
        <v>42147</v>
      </c>
      <c r="AE3101" t="n">
        <v>9713</v>
      </c>
      <c r="AF3101" t="n">
        <v>6866</v>
      </c>
      <c r="AG3101" t="n">
        <v>9516</v>
      </c>
      <c r="AI3101" t="n">
        <v>35599</v>
      </c>
      <c r="AJ3101" t="n">
        <v>9306</v>
      </c>
      <c r="AK3101" t="n">
        <v>10737</v>
      </c>
      <c r="AL3101" t="n">
        <v>11554</v>
      </c>
      <c r="AN3101" t="n">
        <v>44558</v>
      </c>
      <c r="AO3101" t="n">
        <v>12738</v>
      </c>
      <c r="AP3101" t="n">
        <v>13955</v>
      </c>
      <c r="AQ3101" t="n">
        <v>14123</v>
      </c>
    </row>
    <row r="3102">
      <c r="A3102" t="inlineStr">
        <is>
          <t>Total-c</t>
        </is>
      </c>
      <c r="U3102">
        <f>SUM(U3099:U3100)</f>
        <v/>
      </c>
      <c r="V3102">
        <f>SUM(V3099:V3100)</f>
        <v/>
      </c>
      <c r="W3102">
        <f>SUM(W3099:W3100)</f>
        <v/>
      </c>
      <c r="Y3102">
        <f>SUM(Y3099:Y3100)</f>
        <v/>
      </c>
      <c r="Z3102">
        <f>SUM(Z3099:Z3100)</f>
        <v/>
      </c>
      <c r="AA3102">
        <f>SUM(AA3099:AA3100)</f>
        <v/>
      </c>
      <c r="AB3102">
        <f>SUM(AB3099:AB3100)</f>
        <v/>
      </c>
      <c r="AD3102">
        <f>SUM(AD3099:AD3100)</f>
        <v/>
      </c>
      <c r="AE3102">
        <f>SUM(AE3099:AE3100)</f>
        <v/>
      </c>
      <c r="AF3102">
        <f>SUM(AF3099:AF3100)</f>
        <v/>
      </c>
      <c r="AG3102">
        <f>SUM(AG3099:AG3100)</f>
        <v/>
      </c>
      <c r="AI3102">
        <f>SUM(AI3099:AI3100)</f>
        <v/>
      </c>
      <c r="AJ3102">
        <f>SUM(AJ3099:AJ3100)</f>
        <v/>
      </c>
      <c r="AK3102">
        <f>SUM(AK3099:AK3100)</f>
        <v/>
      </c>
      <c r="AL3102">
        <f>SUM(AL3099:AL3100)</f>
        <v/>
      </c>
      <c r="AN3102">
        <f>SUM(AN3099:AN3100)</f>
        <v/>
      </c>
      <c r="AO3102">
        <f>SUM(AO3099:AO3100)</f>
        <v/>
      </c>
      <c r="AP3102">
        <f>SUM(AP3099:AP3100)</f>
        <v/>
      </c>
      <c r="AQ3102">
        <f>SUM(AQ3099:AQ3100)</f>
        <v/>
      </c>
    </row>
    <row r="3103">
      <c r="A3103" t="inlineStr">
        <is>
          <t>Sum check</t>
        </is>
      </c>
      <c r="U3103">
        <f>U3101-U3102</f>
        <v/>
      </c>
      <c r="V3103">
        <f>V3101-V3102</f>
        <v/>
      </c>
      <c r="W3103">
        <f>W3101-W3102</f>
        <v/>
      </c>
      <c r="Y3103">
        <f>Y3101-Y3102</f>
        <v/>
      </c>
      <c r="Z3103">
        <f>Z3101-Z3102</f>
        <v/>
      </c>
      <c r="AA3103">
        <f>AA3101-AA3102</f>
        <v/>
      </c>
      <c r="AB3103">
        <f>AB3101-AB3102</f>
        <v/>
      </c>
      <c r="AD3103">
        <f>AD3101-AD3102</f>
        <v/>
      </c>
      <c r="AE3103">
        <f>AE3101-AE3102</f>
        <v/>
      </c>
      <c r="AF3103">
        <f>AF3101-AF3102</f>
        <v/>
      </c>
      <c r="AG3103">
        <f>AG3101-AG3102</f>
        <v/>
      </c>
      <c r="AI3103">
        <f>AI3101-AI3102</f>
        <v/>
      </c>
      <c r="AJ3103">
        <f>AJ3101-AJ3102</f>
        <v/>
      </c>
      <c r="AK3103">
        <f>AK3101-AK3102</f>
        <v/>
      </c>
      <c r="AL3103">
        <f>AL3101-AL3102</f>
        <v/>
      </c>
      <c r="AN3103">
        <f>AN3101-AN3102</f>
        <v/>
      </c>
      <c r="AO3103">
        <f>AO3101-AO3102</f>
        <v/>
      </c>
      <c r="AP3103">
        <f>AP3101-AP3102</f>
        <v/>
      </c>
      <c r="AQ3103">
        <f>AQ3101-AQ3102</f>
        <v/>
      </c>
    </row>
    <row r="3104">
      <c r="A3104" t="inlineStr">
        <is>
          <t>Link check</t>
        </is>
      </c>
      <c r="U3104">
        <f>U3101-U3028</f>
        <v/>
      </c>
      <c r="V3104">
        <f>V3101-V3028</f>
        <v/>
      </c>
      <c r="W3104">
        <f>W3101-W3028</f>
        <v/>
      </c>
      <c r="Y3104">
        <f>Y3101-Y3028</f>
        <v/>
      </c>
      <c r="Z3104">
        <f>Z3101-Z3028</f>
        <v/>
      </c>
      <c r="AA3104">
        <f>AA3101-AA3028</f>
        <v/>
      </c>
      <c r="AB3104">
        <f>AB3101-AB3028</f>
        <v/>
      </c>
      <c r="AD3104">
        <f>AD3101-AD3028</f>
        <v/>
      </c>
      <c r="AE3104">
        <f>AE3101-AE3028</f>
        <v/>
      </c>
      <c r="AF3104">
        <f>AF3101-AF3028</f>
        <v/>
      </c>
      <c r="AG3104">
        <f>AG3101-AG3028</f>
        <v/>
      </c>
      <c r="AI3104">
        <f>AI3101-AI3028</f>
        <v/>
      </c>
      <c r="AJ3104">
        <f>AJ3101-AJ3028</f>
        <v/>
      </c>
      <c r="AK3104">
        <f>AK3101-AK3028</f>
        <v/>
      </c>
      <c r="AL3104">
        <f>AL3101-AL3028</f>
        <v/>
      </c>
      <c r="AN3104">
        <f>AN3101-AN3028</f>
        <v/>
      </c>
      <c r="AO3104">
        <f>AO3101-AO3028</f>
        <v/>
      </c>
      <c r="AP3104">
        <f>AP3101-AP3028</f>
        <v/>
      </c>
      <c r="AQ3104">
        <f>AQ3101-AQ3028</f>
        <v/>
      </c>
    </row>
    <row r="3106">
      <c r="A3106" t="inlineStr">
        <is>
          <t>Private equity (post restructuring in 2022Q4)</t>
        </is>
      </c>
    </row>
    <row r="3107">
      <c r="A3107" t="inlineStr">
        <is>
          <t>Goods and services provided at a point in time</t>
        </is>
      </c>
      <c r="C3107" t="inlineStr">
        <is>
          <t>Million</t>
        </is>
      </c>
      <c r="D3107" t="inlineStr">
        <is>
          <t>QQQQ</t>
        </is>
      </c>
      <c r="AS3107" t="n">
        <v>46190</v>
      </c>
      <c r="AT3107" t="n">
        <v>10692</v>
      </c>
    </row>
    <row r="3108">
      <c r="A3108" t="inlineStr">
        <is>
          <t>Services transferred over a period of time</t>
        </is>
      </c>
      <c r="C3108" t="inlineStr">
        <is>
          <t>Million</t>
        </is>
      </c>
      <c r="D3108" t="inlineStr">
        <is>
          <t>QQQQ</t>
        </is>
      </c>
      <c r="AS3108" t="n">
        <v>9128</v>
      </c>
      <c r="AT3108" t="n">
        <v>2546</v>
      </c>
    </row>
    <row r="3109">
      <c r="A3109" t="inlineStr">
        <is>
          <t>Total</t>
        </is>
      </c>
      <c r="C3109" t="inlineStr">
        <is>
          <t>Million</t>
        </is>
      </c>
      <c r="D3109" t="inlineStr">
        <is>
          <t>QQQQ</t>
        </is>
      </c>
      <c r="AS3109" t="n">
        <v>55318</v>
      </c>
      <c r="AT3109" t="n">
        <v>13238</v>
      </c>
    </row>
    <row r="3110">
      <c r="A3110" t="inlineStr">
        <is>
          <t>Total-c</t>
        </is>
      </c>
      <c r="AS3110">
        <f>SUM(AS3107:AS3108)</f>
        <v/>
      </c>
      <c r="AT3110">
        <f>SUM(AT3107:AT3108)</f>
        <v/>
      </c>
    </row>
    <row r="3111">
      <c r="A3111" t="inlineStr">
        <is>
          <t>Sum check</t>
        </is>
      </c>
      <c r="AS3111">
        <f>AS3109-AS3110</f>
        <v/>
      </c>
      <c r="AT3111">
        <f>AT3109-AT3110</f>
        <v/>
      </c>
    </row>
    <row r="3112">
      <c r="A3112" t="inlineStr">
        <is>
          <t>Link check</t>
        </is>
      </c>
      <c r="AS3112">
        <f>AS3109-AS3036</f>
        <v/>
      </c>
      <c r="AT3112">
        <f>AT3109-AT3036</f>
        <v/>
      </c>
    </row>
    <row r="3114">
      <c r="A3114" t="inlineStr">
        <is>
          <t>Real estate</t>
        </is>
      </c>
    </row>
    <row r="3115">
      <c r="A3115" t="inlineStr">
        <is>
          <t>Goods and services provided at a point in time</t>
        </is>
      </c>
      <c r="C3115" t="inlineStr">
        <is>
          <t>Million</t>
        </is>
      </c>
      <c r="D3115" t="inlineStr">
        <is>
          <t>QQQQ</t>
        </is>
      </c>
      <c r="E3115" t="inlineStr">
        <is>
          <t>Yes</t>
        </is>
      </c>
      <c r="U3115" t="n">
        <v>254</v>
      </c>
      <c r="V3115" t="n">
        <v>326</v>
      </c>
      <c r="W3115" t="n">
        <v>277</v>
      </c>
      <c r="Y3115" t="n">
        <v>1118</v>
      </c>
      <c r="Z3115" t="n">
        <v>318</v>
      </c>
      <c r="AA3115" t="n">
        <v>330</v>
      </c>
      <c r="AB3115" t="n">
        <v>255</v>
      </c>
      <c r="AD3115" t="n">
        <v>1193</v>
      </c>
      <c r="AE3115" t="n">
        <v>276</v>
      </c>
      <c r="AF3115" t="n">
        <v>59</v>
      </c>
      <c r="AG3115" t="n">
        <v>109</v>
      </c>
      <c r="AI3115" t="n">
        <v>553</v>
      </c>
      <c r="AJ3115" t="n">
        <v>90</v>
      </c>
      <c r="AK3115" t="n">
        <v>128</v>
      </c>
      <c r="AL3115" t="n">
        <v>190</v>
      </c>
      <c r="AN3115" t="n">
        <v>637</v>
      </c>
      <c r="AO3115" t="n">
        <v>206</v>
      </c>
      <c r="AP3115" t="n">
        <v>264</v>
      </c>
      <c r="AQ3115" t="n">
        <v>266</v>
      </c>
    </row>
    <row r="3116">
      <c r="A3116" t="inlineStr">
        <is>
          <t>Services transferred over a period of time</t>
        </is>
      </c>
      <c r="C3116" t="inlineStr">
        <is>
          <t>Million</t>
        </is>
      </c>
      <c r="D3116" t="inlineStr">
        <is>
          <t>QQQQ</t>
        </is>
      </c>
      <c r="E3116" t="inlineStr">
        <is>
          <t>Yes</t>
        </is>
      </c>
      <c r="U3116" t="n">
        <v>429</v>
      </c>
      <c r="V3116" t="n">
        <v>439</v>
      </c>
      <c r="W3116" t="n">
        <v>535</v>
      </c>
      <c r="Y3116" t="n">
        <v>1989</v>
      </c>
      <c r="Z3116" t="n">
        <v>625</v>
      </c>
      <c r="AA3116" t="n">
        <v>565</v>
      </c>
      <c r="AB3116" t="n">
        <v>588</v>
      </c>
      <c r="AD3116" t="n">
        <v>2640</v>
      </c>
      <c r="AE3116" t="n">
        <v>583</v>
      </c>
      <c r="AF3116" t="n">
        <v>343</v>
      </c>
      <c r="AG3116" t="n">
        <v>486</v>
      </c>
      <c r="AI3116" t="n">
        <v>1850</v>
      </c>
      <c r="AJ3116" t="n">
        <v>441</v>
      </c>
      <c r="AK3116" t="n">
        <v>557</v>
      </c>
      <c r="AL3116" t="n">
        <v>806</v>
      </c>
      <c r="AN3116" t="n">
        <v>2622</v>
      </c>
      <c r="AO3116" t="n">
        <v>759</v>
      </c>
      <c r="AP3116" t="n">
        <v>855</v>
      </c>
      <c r="AQ3116" t="n">
        <v>850</v>
      </c>
    </row>
    <row r="3117">
      <c r="A3117" t="inlineStr">
        <is>
          <t>Total</t>
        </is>
      </c>
      <c r="C3117" t="inlineStr">
        <is>
          <t>Million</t>
        </is>
      </c>
      <c r="D3117" t="inlineStr">
        <is>
          <t>QQQQ</t>
        </is>
      </c>
      <c r="E3117" t="inlineStr">
        <is>
          <t>Yes</t>
        </is>
      </c>
      <c r="U3117" t="n">
        <v>683</v>
      </c>
      <c r="V3117" t="n">
        <v>765</v>
      </c>
      <c r="W3117" t="n">
        <v>812</v>
      </c>
      <c r="Y3117" t="n">
        <v>3107</v>
      </c>
      <c r="Z3117" t="n">
        <v>943</v>
      </c>
      <c r="AA3117" t="n">
        <v>895</v>
      </c>
      <c r="AB3117" t="n">
        <v>843</v>
      </c>
      <c r="AD3117" t="n">
        <v>3833</v>
      </c>
      <c r="AE3117" t="n">
        <v>859</v>
      </c>
      <c r="AF3117" t="n">
        <v>402</v>
      </c>
      <c r="AG3117" t="n">
        <v>595</v>
      </c>
      <c r="AI3117" t="n">
        <v>2403</v>
      </c>
      <c r="AJ3117" t="n">
        <v>531</v>
      </c>
      <c r="AK3117" t="n">
        <v>685</v>
      </c>
      <c r="AL3117" t="n">
        <v>996</v>
      </c>
      <c r="AN3117" t="n">
        <v>3259</v>
      </c>
      <c r="AO3117" t="n">
        <v>965</v>
      </c>
      <c r="AP3117" t="n">
        <v>1119</v>
      </c>
      <c r="AQ3117" t="n">
        <v>1116</v>
      </c>
    </row>
    <row r="3118">
      <c r="A3118" t="inlineStr">
        <is>
          <t>Total-c</t>
        </is>
      </c>
      <c r="U3118">
        <f>SUM(U3115:U3116)</f>
        <v/>
      </c>
      <c r="V3118">
        <f>SUM(V3115:V3116)</f>
        <v/>
      </c>
      <c r="W3118">
        <f>SUM(W3115:W3116)</f>
        <v/>
      </c>
      <c r="Y3118">
        <f>SUM(Y3115:Y3116)</f>
        <v/>
      </c>
      <c r="Z3118">
        <f>SUM(Z3115:Z3116)</f>
        <v/>
      </c>
      <c r="AA3118">
        <f>SUM(AA3115:AA3116)</f>
        <v/>
      </c>
      <c r="AB3118">
        <f>SUM(AB3115:AB3116)</f>
        <v/>
      </c>
      <c r="AD3118">
        <f>SUM(AD3115:AD3116)</f>
        <v/>
      </c>
      <c r="AE3118">
        <f>SUM(AE3115:AE3116)</f>
        <v/>
      </c>
      <c r="AF3118">
        <f>SUM(AF3115:AF3116)</f>
        <v/>
      </c>
      <c r="AG3118">
        <f>SUM(AG3115:AG3116)</f>
        <v/>
      </c>
      <c r="AI3118">
        <f>SUM(AI3115:AI3116)</f>
        <v/>
      </c>
      <c r="AJ3118">
        <f>SUM(AJ3115:AJ3116)</f>
        <v/>
      </c>
      <c r="AK3118">
        <f>SUM(AK3115:AK3116)</f>
        <v/>
      </c>
      <c r="AL3118">
        <f>SUM(AL3115:AL3116)</f>
        <v/>
      </c>
      <c r="AN3118">
        <f>SUM(AN3115:AN3116)</f>
        <v/>
      </c>
      <c r="AO3118">
        <f>SUM(AO3115:AO3116)</f>
        <v/>
      </c>
      <c r="AP3118">
        <f>SUM(AP3115:AP3116)</f>
        <v/>
      </c>
      <c r="AQ3118">
        <f>SUM(AQ3115:AQ3116)</f>
        <v/>
      </c>
    </row>
    <row r="3119">
      <c r="A3119" t="inlineStr">
        <is>
          <t>Sum check</t>
        </is>
      </c>
      <c r="U3119">
        <f>U3117-U3118</f>
        <v/>
      </c>
      <c r="V3119">
        <f>V3117-V3118</f>
        <v/>
      </c>
      <c r="W3119">
        <f>W3117-W3118</f>
        <v/>
      </c>
      <c r="Y3119">
        <f>Y3117-Y3118</f>
        <v/>
      </c>
      <c r="Z3119">
        <f>Z3117-Z3118</f>
        <v/>
      </c>
      <c r="AA3119">
        <f>AA3117-AA3118</f>
        <v/>
      </c>
      <c r="AB3119">
        <f>AB3117-AB3118</f>
        <v/>
      </c>
      <c r="AD3119">
        <f>AD3117-AD3118</f>
        <v/>
      </c>
      <c r="AE3119">
        <f>AE3117-AE3118</f>
        <v/>
      </c>
      <c r="AF3119">
        <f>AF3117-AF3118</f>
        <v/>
      </c>
      <c r="AG3119">
        <f>AG3117-AG3118</f>
        <v/>
      </c>
      <c r="AI3119">
        <f>AI3117-AI3118</f>
        <v/>
      </c>
      <c r="AJ3119">
        <f>AJ3117-AJ3118</f>
        <v/>
      </c>
      <c r="AK3119">
        <f>AK3117-AK3118</f>
        <v/>
      </c>
      <c r="AL3119">
        <f>AL3117-AL3118</f>
        <v/>
      </c>
      <c r="AN3119">
        <f>AN3117-AN3118</f>
        <v/>
      </c>
      <c r="AO3119">
        <f>AO3117-AO3118</f>
        <v/>
      </c>
      <c r="AP3119">
        <f>AP3117-AP3118</f>
        <v/>
      </c>
      <c r="AQ3119">
        <f>AQ3117-AQ3118</f>
        <v/>
      </c>
    </row>
    <row r="3120">
      <c r="A3120" t="inlineStr">
        <is>
          <t>Link check</t>
        </is>
      </c>
      <c r="U3120">
        <f>U3117-U3052</f>
        <v/>
      </c>
      <c r="V3120">
        <f>V3117-V3052</f>
        <v/>
      </c>
      <c r="W3120">
        <f>W3117-W3052</f>
        <v/>
      </c>
      <c r="Y3120">
        <f>Y3117-Y3052</f>
        <v/>
      </c>
      <c r="Z3120">
        <f>Z3117-Z3052</f>
        <v/>
      </c>
      <c r="AA3120">
        <f>AA3117-AA3052</f>
        <v/>
      </c>
      <c r="AB3120">
        <f>AB3117-AB3052</f>
        <v/>
      </c>
      <c r="AD3120">
        <f>AD3117-AD3052</f>
        <v/>
      </c>
      <c r="AE3120">
        <f>AE3117-AE3052</f>
        <v/>
      </c>
      <c r="AF3120">
        <f>AF3117-AF3052</f>
        <v/>
      </c>
      <c r="AG3120">
        <f>AG3117-AG3052</f>
        <v/>
      </c>
      <c r="AI3120">
        <f>AI3117-AI3052</f>
        <v/>
      </c>
      <c r="AJ3120">
        <f>AJ3117-AJ3052</f>
        <v/>
      </c>
      <c r="AK3120">
        <f>AK3117-AK3052</f>
        <v/>
      </c>
      <c r="AL3120">
        <f>AL3117-AL3052</f>
        <v/>
      </c>
      <c r="AN3120">
        <f>AN3117-AN3052</f>
        <v/>
      </c>
      <c r="AO3120">
        <f>AO3117-AO3052</f>
        <v/>
      </c>
      <c r="AP3120">
        <f>AP3117-AP3052</f>
        <v/>
      </c>
      <c r="AQ3120">
        <f>AQ3117-AQ3052</f>
        <v/>
      </c>
    </row>
    <row r="3122">
      <c r="A3122" t="inlineStr">
        <is>
          <t>Real estate (post restructuring in Q4 2022)</t>
        </is>
      </c>
    </row>
    <row r="3123">
      <c r="A3123" t="inlineStr">
        <is>
          <t>Goods and services provided at a point in time</t>
        </is>
      </c>
      <c r="C3123" t="inlineStr">
        <is>
          <t>Million</t>
        </is>
      </c>
      <c r="D3123" t="inlineStr">
        <is>
          <t>QQQQ</t>
        </is>
      </c>
      <c r="AS3123" t="n">
        <v>3123</v>
      </c>
      <c r="AT3123" t="n">
        <v>735</v>
      </c>
    </row>
    <row r="3124">
      <c r="A3124" t="inlineStr">
        <is>
          <t>Services transferred over a period of time</t>
        </is>
      </c>
      <c r="C3124" t="inlineStr">
        <is>
          <t>Million</t>
        </is>
      </c>
      <c r="D3124" t="inlineStr">
        <is>
          <t>QQQQ</t>
        </is>
      </c>
      <c r="AS3124" t="n">
        <v>3412</v>
      </c>
      <c r="AT3124" t="n">
        <v>923</v>
      </c>
    </row>
    <row r="3125">
      <c r="A3125" t="inlineStr">
        <is>
          <t>Total</t>
        </is>
      </c>
      <c r="C3125" t="inlineStr">
        <is>
          <t>Million</t>
        </is>
      </c>
      <c r="D3125" t="inlineStr">
        <is>
          <t>QQQQ</t>
        </is>
      </c>
      <c r="AS3125" t="n">
        <v>6535</v>
      </c>
      <c r="AT3125" t="n">
        <v>1658</v>
      </c>
    </row>
    <row r="3126">
      <c r="A3126" t="inlineStr">
        <is>
          <t>Total-c</t>
        </is>
      </c>
      <c r="AS3126">
        <f>SUM(AS3123:AS3124)</f>
        <v/>
      </c>
      <c r="AT3126">
        <f>SUM(AT3123:AT3124)</f>
        <v/>
      </c>
    </row>
    <row r="3127">
      <c r="A3127" t="inlineStr">
        <is>
          <t>Sum check</t>
        </is>
      </c>
      <c r="AS3127">
        <f>AS3125-AS3126</f>
        <v/>
      </c>
      <c r="AT3127">
        <f>AT3125-AT3126</f>
        <v/>
      </c>
    </row>
    <row r="3128">
      <c r="A3128" t="inlineStr">
        <is>
          <t>Link check</t>
        </is>
      </c>
      <c r="AS3128">
        <f>AS3125-AS3060</f>
        <v/>
      </c>
      <c r="AT3128">
        <f>AT3125-AT3060</f>
        <v/>
      </c>
    </row>
    <row r="3130">
      <c r="A3130" t="inlineStr">
        <is>
          <t>Residential development</t>
        </is>
      </c>
    </row>
    <row r="3131">
      <c r="A3131" t="inlineStr">
        <is>
          <t>Goods and services provided at a point in time</t>
        </is>
      </c>
      <c r="C3131" t="inlineStr">
        <is>
          <t>Million</t>
        </is>
      </c>
      <c r="D3131" t="inlineStr">
        <is>
          <t>QQQQ</t>
        </is>
      </c>
      <c r="E3131" t="inlineStr">
        <is>
          <t>Yes</t>
        </is>
      </c>
      <c r="U3131" t="n">
        <v>456</v>
      </c>
      <c r="V3131" t="n">
        <v>682</v>
      </c>
      <c r="W3131" t="n">
        <v>636</v>
      </c>
      <c r="Y3131" t="n">
        <v>2651</v>
      </c>
      <c r="Z3131" t="n">
        <v>432</v>
      </c>
      <c r="AA3131" t="n">
        <v>580</v>
      </c>
      <c r="AB3131" t="n">
        <v>585</v>
      </c>
      <c r="AD3131" t="n">
        <v>2384</v>
      </c>
      <c r="AE3131" t="n">
        <v>384</v>
      </c>
      <c r="AF3131" t="n">
        <v>426</v>
      </c>
      <c r="AG3131" t="n">
        <v>579</v>
      </c>
      <c r="AI3131" t="n">
        <v>2167</v>
      </c>
      <c r="AJ3131" t="n">
        <v>571</v>
      </c>
      <c r="AK3131" t="n">
        <v>585</v>
      </c>
      <c r="AL3131" t="n">
        <v>510</v>
      </c>
      <c r="AN3131" t="n">
        <v>2450</v>
      </c>
      <c r="AO3131" t="n">
        <v>568</v>
      </c>
      <c r="AP3131" t="n">
        <v>521</v>
      </c>
      <c r="AQ3131" t="n">
        <v>565</v>
      </c>
    </row>
    <row r="3132">
      <c r="A3132" t="inlineStr">
        <is>
          <t>Services transferred over a period of time</t>
        </is>
      </c>
      <c r="C3132" t="inlineStr">
        <is>
          <t>Million</t>
        </is>
      </c>
      <c r="D3132" t="inlineStr">
        <is>
          <t>QQQQ</t>
        </is>
      </c>
      <c r="E3132" t="inlineStr">
        <is>
          <t>Yes</t>
        </is>
      </c>
      <c r="Z3132" t="n">
        <v>0</v>
      </c>
      <c r="AA3132" t="n">
        <v>6</v>
      </c>
      <c r="AB3132" t="n">
        <v>2</v>
      </c>
      <c r="AD3132" t="n">
        <v>12</v>
      </c>
      <c r="AE3132" t="n">
        <v>4</v>
      </c>
      <c r="AI3132" t="n">
        <v>3</v>
      </c>
      <c r="AJ3132" t="n">
        <v>0</v>
      </c>
      <c r="AK3132" t="n">
        <v>1</v>
      </c>
      <c r="AL3132" t="n">
        <v>4</v>
      </c>
      <c r="AN3132" t="n">
        <v>13</v>
      </c>
      <c r="AO3132" t="n">
        <v>4</v>
      </c>
      <c r="AP3132" t="n">
        <v>6</v>
      </c>
      <c r="AQ3132" t="n">
        <v>3</v>
      </c>
    </row>
    <row r="3133">
      <c r="A3133" t="inlineStr">
        <is>
          <t>Total</t>
        </is>
      </c>
      <c r="C3133" t="inlineStr">
        <is>
          <t>Million</t>
        </is>
      </c>
      <c r="D3133" t="inlineStr">
        <is>
          <t>QQQQ</t>
        </is>
      </c>
      <c r="E3133" t="inlineStr">
        <is>
          <t>Yes</t>
        </is>
      </c>
      <c r="U3133" t="n">
        <v>456</v>
      </c>
      <c r="V3133" t="n">
        <v>682</v>
      </c>
      <c r="W3133" t="n">
        <v>636</v>
      </c>
      <c r="Y3133" t="n">
        <v>2651</v>
      </c>
      <c r="Z3133" t="n">
        <v>432</v>
      </c>
      <c r="AA3133" t="n">
        <v>586</v>
      </c>
      <c r="AB3133" t="n">
        <v>587</v>
      </c>
      <c r="AD3133" t="n">
        <v>2396</v>
      </c>
      <c r="AE3133" t="n">
        <v>388</v>
      </c>
      <c r="AF3133" t="n">
        <v>426</v>
      </c>
      <c r="AG3133" t="n">
        <v>579</v>
      </c>
      <c r="AI3133" t="n">
        <v>2170</v>
      </c>
      <c r="AJ3133" t="n">
        <v>571</v>
      </c>
      <c r="AK3133" t="n">
        <v>586</v>
      </c>
      <c r="AL3133" t="n">
        <v>514</v>
      </c>
      <c r="AN3133" t="n">
        <v>2463</v>
      </c>
      <c r="AO3133" t="n">
        <v>572</v>
      </c>
      <c r="AP3133" t="n">
        <v>527</v>
      </c>
      <c r="AQ3133" t="n">
        <v>568</v>
      </c>
    </row>
    <row r="3134">
      <c r="A3134" t="inlineStr">
        <is>
          <t>Total-c</t>
        </is>
      </c>
      <c r="U3134">
        <f>SUM(U3131:U3132)</f>
        <v/>
      </c>
      <c r="V3134">
        <f>SUM(V3131:V3132)</f>
        <v/>
      </c>
      <c r="W3134">
        <f>SUM(W3131:W3132)</f>
        <v/>
      </c>
      <c r="Y3134">
        <f>SUM(Y3131:Y3132)</f>
        <v/>
      </c>
      <c r="Z3134">
        <f>SUM(Z3131:Z3132)</f>
        <v/>
      </c>
      <c r="AA3134">
        <f>SUM(AA3131:AA3132)</f>
        <v/>
      </c>
      <c r="AB3134">
        <f>SUM(AB3131:AB3132)</f>
        <v/>
      </c>
      <c r="AD3134">
        <f>SUM(AD3131:AD3132)</f>
        <v/>
      </c>
      <c r="AE3134">
        <f>SUM(AE3131:AE3132)</f>
        <v/>
      </c>
      <c r="AF3134">
        <f>SUM(AF3131:AF3132)</f>
        <v/>
      </c>
      <c r="AG3134">
        <f>SUM(AG3131:AG3132)</f>
        <v/>
      </c>
      <c r="AI3134">
        <f>SUM(AI3131:AI3132)</f>
        <v/>
      </c>
      <c r="AJ3134">
        <f>SUM(AJ3131:AJ3132)</f>
        <v/>
      </c>
      <c r="AK3134">
        <f>SUM(AK3131:AK3132)</f>
        <v/>
      </c>
      <c r="AL3134">
        <f>SUM(AL3131:AL3132)</f>
        <v/>
      </c>
      <c r="AN3134">
        <f>SUM(AN3131:AN3132)</f>
        <v/>
      </c>
      <c r="AO3134">
        <f>SUM(AO3131:AO3132)</f>
        <v/>
      </c>
      <c r="AP3134">
        <f>SUM(AP3131:AP3132)</f>
        <v/>
      </c>
      <c r="AQ3134">
        <f>SUM(AQ3131:AQ3132)</f>
        <v/>
      </c>
    </row>
    <row r="3135">
      <c r="A3135" t="inlineStr">
        <is>
          <t>Sum check</t>
        </is>
      </c>
      <c r="U3135">
        <f>U3133-U3134</f>
        <v/>
      </c>
      <c r="V3135">
        <f>V3133-V3134</f>
        <v/>
      </c>
      <c r="W3135">
        <f>W3133-W3134</f>
        <v/>
      </c>
      <c r="Y3135">
        <f>Y3133-Y3134</f>
        <v/>
      </c>
      <c r="Z3135">
        <f>Z3133-Z3134</f>
        <v/>
      </c>
      <c r="AA3135">
        <f>AA3133-AA3134</f>
        <v/>
      </c>
      <c r="AB3135">
        <f>AB3133-AB3134</f>
        <v/>
      </c>
      <c r="AD3135">
        <f>AD3133-AD3134</f>
        <v/>
      </c>
      <c r="AE3135">
        <f>AE3133-AE3134</f>
        <v/>
      </c>
      <c r="AF3135">
        <f>AF3133-AF3134</f>
        <v/>
      </c>
      <c r="AG3135">
        <f>AG3133-AG3134</f>
        <v/>
      </c>
      <c r="AI3135">
        <f>AI3133-AI3134</f>
        <v/>
      </c>
      <c r="AJ3135">
        <f>AJ3133-AJ3134</f>
        <v/>
      </c>
      <c r="AK3135">
        <f>AK3133-AK3134</f>
        <v/>
      </c>
      <c r="AL3135">
        <f>AL3133-AL3134</f>
        <v/>
      </c>
      <c r="AN3135">
        <f>AN3133-AN3134</f>
        <v/>
      </c>
      <c r="AO3135">
        <f>AO3133-AO3134</f>
        <v/>
      </c>
      <c r="AP3135">
        <f>AP3133-AP3134</f>
        <v/>
      </c>
      <c r="AQ3135">
        <f>AQ3133-AQ3134</f>
        <v/>
      </c>
    </row>
    <row r="3136">
      <c r="A3136" t="inlineStr">
        <is>
          <t>Link check</t>
        </is>
      </c>
      <c r="U3136">
        <f>U3133-U3044</f>
        <v/>
      </c>
      <c r="V3136">
        <f>V3133-V3044</f>
        <v/>
      </c>
      <c r="W3136">
        <f>W3133-W3044</f>
        <v/>
      </c>
      <c r="Y3136">
        <f>Y3133-Y3044</f>
        <v/>
      </c>
      <c r="Z3136">
        <f>Z3133-Z3044</f>
        <v/>
      </c>
      <c r="AA3136">
        <f>AA3133-AA3044</f>
        <v/>
      </c>
      <c r="AB3136">
        <f>AB3133-AB3044</f>
        <v/>
      </c>
      <c r="AD3136">
        <f>AD3133-AD3044</f>
        <v/>
      </c>
      <c r="AE3136">
        <f>AE3133-AE3044</f>
        <v/>
      </c>
      <c r="AF3136">
        <f>AF3133-AF3044</f>
        <v/>
      </c>
      <c r="AG3136">
        <f>AG3133-AG3044</f>
        <v/>
      </c>
      <c r="AI3136">
        <f>AI3133-AI3044</f>
        <v/>
      </c>
      <c r="AJ3136">
        <f>AJ3133-AJ3044</f>
        <v/>
      </c>
      <c r="AK3136">
        <f>AK3133-AK3044</f>
        <v/>
      </c>
      <c r="AL3136">
        <f>AL3133-AL3044</f>
        <v/>
      </c>
      <c r="AN3136">
        <f>AN3133-AN3044</f>
        <v/>
      </c>
      <c r="AO3136">
        <f>AO3133-AO3044</f>
        <v/>
      </c>
      <c r="AP3136">
        <f>AP3133-AP3044</f>
        <v/>
      </c>
      <c r="AQ3136">
        <f>AQ3133-AQ3044</f>
        <v/>
      </c>
    </row>
    <row r="3138">
      <c r="A3138" t="inlineStr">
        <is>
          <t>Coporate activities</t>
        </is>
      </c>
    </row>
    <row r="3139">
      <c r="A3139" t="inlineStr">
        <is>
          <t>Goods and services provided at a point in time</t>
        </is>
      </c>
      <c r="C3139" t="inlineStr">
        <is>
          <t>Million</t>
        </is>
      </c>
      <c r="D3139" t="inlineStr">
        <is>
          <t>QQQQ</t>
        </is>
      </c>
      <c r="V3139" t="n">
        <v>2</v>
      </c>
      <c r="W3139" t="n">
        <v>2</v>
      </c>
      <c r="Y3139" t="n">
        <v>13</v>
      </c>
      <c r="AA3139" t="n">
        <v>1</v>
      </c>
      <c r="AB3139" t="n">
        <v>2</v>
      </c>
      <c r="AD3139" t="n">
        <v>9</v>
      </c>
    </row>
    <row r="3140">
      <c r="A3140" t="inlineStr">
        <is>
          <t>Total</t>
        </is>
      </c>
      <c r="C3140" t="inlineStr">
        <is>
          <t>Million</t>
        </is>
      </c>
      <c r="D3140" t="inlineStr">
        <is>
          <t>QQQQ</t>
        </is>
      </c>
      <c r="V3140" t="n">
        <v>2</v>
      </c>
      <c r="W3140" t="n">
        <v>2</v>
      </c>
      <c r="Y3140" t="n">
        <v>13</v>
      </c>
      <c r="AA3140" t="n">
        <v>1</v>
      </c>
      <c r="AB3140" t="n">
        <v>2</v>
      </c>
      <c r="AD3140" t="n">
        <v>9</v>
      </c>
    </row>
    <row r="3142">
      <c r="A3142" t="inlineStr">
        <is>
          <t>Total revenue</t>
        </is>
      </c>
    </row>
    <row r="3143">
      <c r="A3143" t="inlineStr">
        <is>
          <t>Goods and services provided at a point in time</t>
        </is>
      </c>
      <c r="C3143" t="inlineStr">
        <is>
          <t>Million</t>
        </is>
      </c>
      <c r="D3143" t="inlineStr">
        <is>
          <t>QQQQ</t>
        </is>
      </c>
      <c r="E3143" t="inlineStr">
        <is>
          <t>Yes</t>
        </is>
      </c>
      <c r="U3143" t="n">
        <v>7307</v>
      </c>
      <c r="V3143" t="n">
        <v>8274</v>
      </c>
      <c r="W3143" t="n">
        <v>8377</v>
      </c>
      <c r="Y3143" t="n">
        <v>32922</v>
      </c>
      <c r="Z3143" t="n">
        <v>7513</v>
      </c>
      <c r="AA3143" t="n">
        <v>9430</v>
      </c>
      <c r="AB3143" t="n">
        <v>10556</v>
      </c>
      <c r="AD3143" t="n">
        <v>38047</v>
      </c>
      <c r="AE3143" t="n">
        <v>8794</v>
      </c>
      <c r="AF3143" t="n">
        <v>5821</v>
      </c>
      <c r="AG3143" t="n">
        <v>8572</v>
      </c>
      <c r="AI3143" t="n">
        <v>31967</v>
      </c>
      <c r="AJ3143" t="n">
        <v>8447</v>
      </c>
      <c r="AK3143" t="n">
        <v>9732</v>
      </c>
      <c r="AL3143" t="n">
        <v>10680</v>
      </c>
      <c r="AN3143" t="n">
        <v>41037</v>
      </c>
      <c r="AO3143" t="n">
        <v>11826</v>
      </c>
      <c r="AP3143" t="n">
        <v>12829</v>
      </c>
      <c r="AQ3143" t="n">
        <v>12701</v>
      </c>
      <c r="AS3143" t="n">
        <v>49628</v>
      </c>
      <c r="AT3143" t="n">
        <v>11485</v>
      </c>
    </row>
    <row r="3144">
      <c r="A3144" t="inlineStr">
        <is>
          <t>Services transferred over a period of time</t>
        </is>
      </c>
      <c r="C3144" t="inlineStr">
        <is>
          <t>Million</t>
        </is>
      </c>
      <c r="D3144" t="inlineStr">
        <is>
          <t>QQQQ</t>
        </is>
      </c>
      <c r="E3144" t="inlineStr">
        <is>
          <t>Yes</t>
        </is>
      </c>
      <c r="U3144" t="n">
        <v>3973</v>
      </c>
      <c r="V3144" t="n">
        <v>3793</v>
      </c>
      <c r="W3144" t="n">
        <v>5081</v>
      </c>
      <c r="Y3144" t="n">
        <v>18239</v>
      </c>
      <c r="Z3144" t="n">
        <v>5520</v>
      </c>
      <c r="AA3144" t="n">
        <v>5415</v>
      </c>
      <c r="AB3144" t="n">
        <v>5092</v>
      </c>
      <c r="AD3144" t="n">
        <v>20752</v>
      </c>
      <c r="AE3144" t="n">
        <v>5336</v>
      </c>
      <c r="AF3144" t="n">
        <v>4683</v>
      </c>
      <c r="AG3144" t="n">
        <v>5278</v>
      </c>
      <c r="AI3144" t="n">
        <v>20819</v>
      </c>
      <c r="AJ3144" t="n">
        <v>5645</v>
      </c>
      <c r="AK3144" t="n">
        <v>5970</v>
      </c>
      <c r="AL3144" t="n">
        <v>6273</v>
      </c>
      <c r="AN3144" t="n">
        <v>24794</v>
      </c>
      <c r="AO3144" t="n">
        <v>7111</v>
      </c>
      <c r="AP3144" t="n">
        <v>7784</v>
      </c>
      <c r="AQ3144" t="n">
        <v>7898</v>
      </c>
      <c r="AS3144" t="n">
        <v>31808</v>
      </c>
      <c r="AT3144" t="n">
        <v>8911</v>
      </c>
    </row>
    <row r="3145">
      <c r="A3145" t="inlineStr">
        <is>
          <t>Total</t>
        </is>
      </c>
      <c r="C3145" t="inlineStr">
        <is>
          <t>Million</t>
        </is>
      </c>
      <c r="D3145" t="inlineStr">
        <is>
          <t>QQQQ</t>
        </is>
      </c>
      <c r="E3145" t="inlineStr">
        <is>
          <t>Yes</t>
        </is>
      </c>
      <c r="U3145" t="n">
        <v>11280</v>
      </c>
      <c r="V3145" t="n">
        <v>12067</v>
      </c>
      <c r="W3145" t="n">
        <v>13458</v>
      </c>
      <c r="Y3145" t="n">
        <v>51161</v>
      </c>
      <c r="Z3145" t="n">
        <v>13033</v>
      </c>
      <c r="AA3145" t="n">
        <v>14845</v>
      </c>
      <c r="AB3145" t="n">
        <v>15648</v>
      </c>
      <c r="AD3145" t="n">
        <v>58799</v>
      </c>
      <c r="AE3145" t="n">
        <v>14130</v>
      </c>
      <c r="AF3145" t="n">
        <v>10504</v>
      </c>
      <c r="AG3145" t="n">
        <v>13850</v>
      </c>
      <c r="AI3145" t="n">
        <v>52786</v>
      </c>
      <c r="AJ3145" t="n">
        <v>14092</v>
      </c>
      <c r="AK3145" t="n">
        <v>15702</v>
      </c>
      <c r="AL3145" t="n">
        <v>16953</v>
      </c>
      <c r="AN3145" t="n">
        <v>65831</v>
      </c>
      <c r="AO3145" t="n">
        <v>18937</v>
      </c>
      <c r="AP3145" t="n">
        <v>20613</v>
      </c>
      <c r="AQ3145" t="n">
        <v>20599</v>
      </c>
      <c r="AS3145" t="n">
        <v>81436</v>
      </c>
      <c r="AT3145" t="n">
        <v>20396</v>
      </c>
    </row>
    <row r="3146">
      <c r="A3146" t="inlineStr">
        <is>
          <t>Total-c</t>
        </is>
      </c>
      <c r="U3146">
        <f>SUM(U3143:U3144)</f>
        <v/>
      </c>
      <c r="V3146">
        <f>SUM(V3143:V3144)</f>
        <v/>
      </c>
      <c r="W3146">
        <f>SUM(W3143:W3144)</f>
        <v/>
      </c>
      <c r="Y3146">
        <f>SUM(Y3143:Y3144)</f>
        <v/>
      </c>
      <c r="Z3146">
        <f>SUM(Z3143:Z3144)</f>
        <v/>
      </c>
      <c r="AA3146">
        <f>SUM(AA3143:AA3144)</f>
        <v/>
      </c>
      <c r="AB3146">
        <f>SUM(AB3143:AB3144)</f>
        <v/>
      </c>
      <c r="AD3146">
        <f>SUM(AD3143:AD3144)</f>
        <v/>
      </c>
      <c r="AE3146">
        <f>SUM(AE3143:AE3144)</f>
        <v/>
      </c>
      <c r="AF3146">
        <f>SUM(AF3143:AF3144)</f>
        <v/>
      </c>
      <c r="AG3146">
        <f>SUM(AG3143:AG3144)</f>
        <v/>
      </c>
      <c r="AI3146">
        <f>SUM(AI3143:AI3144)</f>
        <v/>
      </c>
      <c r="AJ3146">
        <f>SUM(AJ3143:AJ3144)</f>
        <v/>
      </c>
      <c r="AK3146">
        <f>SUM(AK3143:AK3144)</f>
        <v/>
      </c>
      <c r="AL3146">
        <f>SUM(AL3143:AL3144)</f>
        <v/>
      </c>
      <c r="AN3146">
        <f>SUM(AN3143:AN3144)</f>
        <v/>
      </c>
      <c r="AO3146">
        <f>SUM(AO3143:AO3144)</f>
        <v/>
      </c>
      <c r="AP3146">
        <f>SUM(AP3143:AP3144)</f>
        <v/>
      </c>
      <c r="AQ3146">
        <f>SUM(AQ3143:AQ3144)</f>
        <v/>
      </c>
      <c r="AS3146">
        <f>SUM(AS3143:AS3144)</f>
        <v/>
      </c>
      <c r="AT3146">
        <f>SUM(AT3143:AT3144)</f>
        <v/>
      </c>
    </row>
    <row r="3147">
      <c r="A3147" t="inlineStr">
        <is>
          <t>Sum check 1</t>
        </is>
      </c>
      <c r="U3147">
        <f>U3145-U3146</f>
        <v/>
      </c>
      <c r="V3147">
        <f>V3145-V3146</f>
        <v/>
      </c>
      <c r="W3147">
        <f>W3145-W3146</f>
        <v/>
      </c>
      <c r="Y3147">
        <f>Y3145-Y3146</f>
        <v/>
      </c>
      <c r="Z3147">
        <f>Z3145-Z3146</f>
        <v/>
      </c>
      <c r="AA3147">
        <f>AA3145-AA3146</f>
        <v/>
      </c>
      <c r="AB3147">
        <f>AB3145-AB3146</f>
        <v/>
      </c>
      <c r="AD3147">
        <f>AD3145-AD3146</f>
        <v/>
      </c>
      <c r="AE3147">
        <f>AE3145-AE3146</f>
        <v/>
      </c>
      <c r="AF3147">
        <f>AF3145-AF3146</f>
        <v/>
      </c>
      <c r="AG3147">
        <f>AG3145-AG3146</f>
        <v/>
      </c>
      <c r="AI3147">
        <f>AI3145-AI3146</f>
        <v/>
      </c>
      <c r="AJ3147">
        <f>AJ3145-AJ3146</f>
        <v/>
      </c>
      <c r="AK3147">
        <f>AK3145-AK3146</f>
        <v/>
      </c>
      <c r="AL3147">
        <f>AL3145-AL3146</f>
        <v/>
      </c>
      <c r="AN3147">
        <f>AN3145-AN3146</f>
        <v/>
      </c>
      <c r="AO3147">
        <f>AO3145-AO3146</f>
        <v/>
      </c>
      <c r="AP3147">
        <f>AP3145-AP3146</f>
        <v/>
      </c>
      <c r="AQ3147">
        <f>AQ3145-AQ3146</f>
        <v/>
      </c>
      <c r="AS3147">
        <f>AS3145-AS3146</f>
        <v/>
      </c>
      <c r="AT3147">
        <f>AT3145-AT3146</f>
        <v/>
      </c>
    </row>
    <row r="3148">
      <c r="A3148" t="inlineStr">
        <is>
          <t>Sum check 2</t>
        </is>
      </c>
      <c r="U3148">
        <f>U3145-SUM(U3140,U3134,U3126,U3118,U3110,U3102,U3094,U3086,U3079)</f>
        <v/>
      </c>
      <c r="V3148">
        <f>V3145-SUM(V3140,V3134,V3126,V3118,V3110,V3102,V3094,V3086,V3079)</f>
        <v/>
      </c>
      <c r="W3148">
        <f>W3145-SUM(W3140,W3134,W3126,W3118,W3110,W3102,W3094,W3086,W3079)</f>
        <v/>
      </c>
      <c r="Y3148">
        <f>Y3145-SUM(Y3140,Y3134,Y3126,Y3118,Y3110,Y3102,Y3094,Y3086,Y3079)</f>
        <v/>
      </c>
      <c r="Z3148">
        <f>Z3145-SUM(Z3140,Z3134,Z3126,Z3118,Z3110,Z3102,Z3094,Z3086,Z3079)</f>
        <v/>
      </c>
      <c r="AA3148">
        <f>AA3145-SUM(AA3140,AA3134,AA3126,AA3118,AA3110,AA3102,AA3094,AA3086,AA3079)</f>
        <v/>
      </c>
      <c r="AB3148">
        <f>AB3145-SUM(AB3140,AB3134,AB3126,AB3118,AB3110,AB3102,AB3094,AB3086,AB3079)</f>
        <v/>
      </c>
      <c r="AD3148">
        <f>AD3145-SUM(AD3140,AD3134,AD3126,AD3118,AD3110,AD3102,AD3094,AD3086,AD3079)</f>
        <v/>
      </c>
      <c r="AE3148">
        <f>AE3145-SUM(AE3140,AE3134,AE3126,AE3118,AE3110,AE3102,AE3094,AE3086,AE3079)</f>
        <v/>
      </c>
      <c r="AF3148">
        <f>AF3145-SUM(AF3140,AF3134,AF3126,AF3118,AF3110,AF3102,AF3094,AF3086,AF3079)</f>
        <v/>
      </c>
      <c r="AG3148">
        <f>AG3145-SUM(AG3140,AG3134,AG3126,AG3118,AG3110,AG3102,AG3094,AG3086,AG3079)</f>
        <v/>
      </c>
      <c r="AI3148">
        <f>AI3145-SUM(AI3140,AI3134,AI3126,AI3118,AI3110,AI3102,AI3094,AI3086,AI3079)</f>
        <v/>
      </c>
      <c r="AJ3148">
        <f>AJ3145-SUM(AJ3140,AJ3134,AJ3126,AJ3118,AJ3110,AJ3102,AJ3094,AJ3086,AJ3079)</f>
        <v/>
      </c>
      <c r="AK3148">
        <f>AK3145-SUM(AK3140,AK3134,AK3126,AK3118,AK3110,AK3102,AK3094,AK3086,AK3079)</f>
        <v/>
      </c>
      <c r="AL3148">
        <f>AL3145-SUM(AL3140,AL3134,AL3126,AL3118,AL3110,AL3102,AL3094,AL3086,AL3079)</f>
        <v/>
      </c>
      <c r="AN3148">
        <f>AN3145-SUM(AN3140,AN3134,AN3126,AN3118,AN3110,AN3102,AN3094,AN3086,AN3079)</f>
        <v/>
      </c>
      <c r="AO3148">
        <f>AO3145-SUM(AO3140,AO3134,AO3126,AO3118,AO3110,AO3102,AO3094,AO3086,AO3079)</f>
        <v/>
      </c>
      <c r="AP3148">
        <f>AP3145-SUM(AP3140,AP3134,AP3126,AP3118,AP3110,AP3102,AP3094,AP3086,AP3079)</f>
        <v/>
      </c>
      <c r="AQ3148">
        <f>AQ3145-SUM(AQ3140,AQ3134,AQ3126,AQ3118,AQ3110,AQ3102,AQ3094,AQ3086,AQ3079)</f>
        <v/>
      </c>
      <c r="AS3148">
        <f>AS3145-SUM(AS3140,AS3134,AS3126,AS3118,AS3110,AS3102,AS3094,AS3086,AS3079)</f>
        <v/>
      </c>
      <c r="AT3148">
        <f>AT3145-SUM(AT3140,AT3134,AT3126,AT3118,AT3110,AT3102,AT3094,AT3086,AT3079)</f>
        <v/>
      </c>
    </row>
    <row r="3149">
      <c r="A3149" t="inlineStr">
        <is>
          <t>Link check</t>
        </is>
      </c>
      <c r="U3149">
        <f>U3145-U3068</f>
        <v/>
      </c>
      <c r="V3149">
        <f>V3145-V3068</f>
        <v/>
      </c>
      <c r="W3149">
        <f>W3145-W3068</f>
        <v/>
      </c>
      <c r="Y3149">
        <f>Y3145-Y3068</f>
        <v/>
      </c>
      <c r="Z3149">
        <f>Z3145-Z3068</f>
        <v/>
      </c>
      <c r="AA3149">
        <f>AA3145-AA3068</f>
        <v/>
      </c>
      <c r="AB3149">
        <f>AB3145-AB3068</f>
        <v/>
      </c>
      <c r="AD3149">
        <f>AD3145-AD3068</f>
        <v/>
      </c>
      <c r="AE3149">
        <f>AE3145-AE3068</f>
        <v/>
      </c>
      <c r="AF3149">
        <f>AF3145-AF3068</f>
        <v/>
      </c>
      <c r="AG3149">
        <f>AG3145-AG3068</f>
        <v/>
      </c>
      <c r="AI3149">
        <f>AI3145-AI3068</f>
        <v/>
      </c>
      <c r="AJ3149">
        <f>AJ3145-AJ3068</f>
        <v/>
      </c>
      <c r="AK3149">
        <f>AK3145-AK3068</f>
        <v/>
      </c>
      <c r="AL3149">
        <f>AL3145-AL3068</f>
        <v/>
      </c>
      <c r="AN3149">
        <f>AN3145-AN3068</f>
        <v/>
      </c>
      <c r="AO3149">
        <f>AO3145-AO3068</f>
        <v/>
      </c>
      <c r="AP3149">
        <f>AP3145-AP3068</f>
        <v/>
      </c>
      <c r="AQ3149">
        <f>AQ3145-AQ3068</f>
        <v/>
      </c>
      <c r="AS3149">
        <f>AS3145-AS3068</f>
        <v/>
      </c>
      <c r="AT3149">
        <f>AT3145-AT3068</f>
        <v/>
      </c>
    </row>
    <row r="3151">
      <c r="A3151" t="inlineStr">
        <is>
          <t>Fee-Bearing capital</t>
        </is>
      </c>
    </row>
    <row r="3152">
      <c r="A3152" t="inlineStr">
        <is>
          <t>Long-term private funds</t>
        </is>
      </c>
    </row>
    <row r="3153">
      <c r="A3153" t="inlineStr">
        <is>
          <t>Real estate</t>
        </is>
      </c>
      <c r="C3153" t="inlineStr">
        <is>
          <t>Million</t>
        </is>
      </c>
      <c r="D3153" t="inlineStr">
        <is>
          <t>QQQQ</t>
        </is>
      </c>
      <c r="AC3153" t="n">
        <v>30898</v>
      </c>
      <c r="AE3153" t="n">
        <v>30937</v>
      </c>
      <c r="AF3153" t="n">
        <v>28795</v>
      </c>
      <c r="AG3153" t="n">
        <v>29736</v>
      </c>
      <c r="AH3153" t="n">
        <v>28555</v>
      </c>
      <c r="AJ3153" t="n">
        <v>28844</v>
      </c>
      <c r="AK3153" t="n">
        <v>29077</v>
      </c>
      <c r="AL3153" t="n">
        <v>45451</v>
      </c>
      <c r="AM3153" t="n">
        <v>52332</v>
      </c>
      <c r="AO3153" t="n">
        <v>53234</v>
      </c>
      <c r="AP3153" t="n">
        <v>55536</v>
      </c>
      <c r="AQ3153" t="n">
        <v>56155</v>
      </c>
      <c r="AR3153" t="n">
        <v>69473</v>
      </c>
      <c r="AT3153" t="n">
        <v>66716</v>
      </c>
    </row>
    <row r="3154">
      <c r="A3154" t="inlineStr">
        <is>
          <t>Renewable power and transition</t>
        </is>
      </c>
      <c r="C3154" t="inlineStr">
        <is>
          <t>Million</t>
        </is>
      </c>
      <c r="D3154" t="inlineStr">
        <is>
          <t>QQQQ</t>
        </is>
      </c>
      <c r="AC3154" t="n">
        <v>12018</v>
      </c>
      <c r="AE3154" t="n">
        <v>13028</v>
      </c>
      <c r="AF3154" t="n">
        <v>11695</v>
      </c>
      <c r="AG3154" t="n">
        <v>10826</v>
      </c>
      <c r="AH3154" t="n">
        <v>10881</v>
      </c>
      <c r="AJ3154" t="n">
        <v>10894</v>
      </c>
      <c r="AK3154" t="n">
        <v>10903</v>
      </c>
      <c r="AL3154" t="n">
        <v>11310</v>
      </c>
      <c r="AM3154" t="n">
        <v>20682</v>
      </c>
      <c r="AO3154" t="n">
        <v>20639</v>
      </c>
      <c r="AP3154" t="n">
        <v>23221</v>
      </c>
      <c r="AQ3154" t="n">
        <v>25981</v>
      </c>
      <c r="AR3154" t="n">
        <v>26708</v>
      </c>
      <c r="AT3154" t="n">
        <v>27727</v>
      </c>
    </row>
    <row r="3155">
      <c r="A3155" t="inlineStr">
        <is>
          <t>Infrastructure</t>
        </is>
      </c>
      <c r="C3155" t="inlineStr">
        <is>
          <t>Million</t>
        </is>
      </c>
      <c r="D3155" t="inlineStr">
        <is>
          <t>QQQQ</t>
        </is>
      </c>
      <c r="AC3155" t="n">
        <v>28432</v>
      </c>
      <c r="AE3155" t="n">
        <v>27987</v>
      </c>
      <c r="AF3155" t="n">
        <v>29466</v>
      </c>
      <c r="AG3155" t="n">
        <v>29495</v>
      </c>
      <c r="AH3155" t="n">
        <v>29549</v>
      </c>
      <c r="AJ3155" t="n">
        <v>29394</v>
      </c>
      <c r="AK3155" t="n">
        <v>29225</v>
      </c>
      <c r="AL3155" t="n">
        <v>31707</v>
      </c>
      <c r="AM3155" t="n">
        <v>31119</v>
      </c>
      <c r="AO3155" t="n">
        <v>30745</v>
      </c>
      <c r="AP3155" t="n">
        <v>30338</v>
      </c>
      <c r="AQ3155" t="n">
        <v>41746</v>
      </c>
      <c r="AR3155" t="n">
        <v>44512</v>
      </c>
      <c r="AT3155" t="n">
        <v>47246</v>
      </c>
    </row>
    <row r="3156">
      <c r="A3156" t="inlineStr">
        <is>
          <t>Private equity</t>
        </is>
      </c>
      <c r="C3156" t="inlineStr">
        <is>
          <t>Million</t>
        </is>
      </c>
      <c r="D3156" t="inlineStr">
        <is>
          <t>QQQQ</t>
        </is>
      </c>
      <c r="AC3156" t="n">
        <v>14477</v>
      </c>
      <c r="AE3156" t="n">
        <v>15431</v>
      </c>
      <c r="AF3156" t="n">
        <v>14664</v>
      </c>
      <c r="AG3156" t="n">
        <v>14709</v>
      </c>
      <c r="AH3156" t="n">
        <v>14738</v>
      </c>
      <c r="AJ3156" t="n">
        <v>14337</v>
      </c>
      <c r="AK3156" t="n">
        <v>14477</v>
      </c>
      <c r="AL3156" t="n">
        <v>25710</v>
      </c>
      <c r="AM3156" t="n">
        <v>26079</v>
      </c>
      <c r="AO3156" t="n">
        <v>28044</v>
      </c>
      <c r="AP3156" t="n">
        <v>31683</v>
      </c>
      <c r="AQ3156" t="n">
        <v>30665</v>
      </c>
      <c r="AR3156" t="n">
        <v>31501</v>
      </c>
      <c r="AT3156" t="n">
        <v>32046</v>
      </c>
    </row>
    <row r="3157">
      <c r="A3157" t="inlineStr">
        <is>
          <t>Credit and other</t>
        </is>
      </c>
      <c r="C3157" t="inlineStr">
        <is>
          <t>Million</t>
        </is>
      </c>
      <c r="D3157" t="inlineStr">
        <is>
          <t>QQQQ</t>
        </is>
      </c>
      <c r="AL3157" t="n">
        <v>37129</v>
      </c>
      <c r="AM3157" t="n">
        <v>39067</v>
      </c>
      <c r="AO3157" t="n">
        <v>41017</v>
      </c>
      <c r="AP3157" t="n">
        <v>41196</v>
      </c>
      <c r="AQ3157" t="n">
        <v>46912</v>
      </c>
      <c r="AR3157" t="n">
        <v>46663</v>
      </c>
      <c r="AT3157" t="n">
        <v>50234</v>
      </c>
    </row>
    <row r="3158">
      <c r="A3158" t="inlineStr">
        <is>
          <t>Total</t>
        </is>
      </c>
      <c r="C3158" t="inlineStr">
        <is>
          <t>Million</t>
        </is>
      </c>
      <c r="D3158" t="inlineStr">
        <is>
          <t>QQQQ</t>
        </is>
      </c>
      <c r="AC3158" t="n">
        <v>85825</v>
      </c>
      <c r="AE3158" t="n">
        <v>87383</v>
      </c>
      <c r="AF3158" t="n">
        <v>84620</v>
      </c>
      <c r="AG3158" t="n">
        <v>84766</v>
      </c>
      <c r="AH3158" t="n">
        <v>83723</v>
      </c>
      <c r="AJ3158" t="n">
        <v>83469</v>
      </c>
      <c r="AK3158" t="n">
        <v>83682</v>
      </c>
      <c r="AL3158" t="n">
        <v>151307</v>
      </c>
      <c r="AM3158" t="n">
        <v>169279</v>
      </c>
      <c r="AO3158" t="n">
        <v>173679</v>
      </c>
      <c r="AP3158" t="n">
        <v>181974</v>
      </c>
      <c r="AQ3158" t="n">
        <v>201459</v>
      </c>
      <c r="AR3158" t="n">
        <v>218857</v>
      </c>
      <c r="AT3158" t="n">
        <v>223969</v>
      </c>
    </row>
    <row r="3159">
      <c r="A3159" t="inlineStr">
        <is>
          <t>Total-c</t>
        </is>
      </c>
      <c r="AC3159">
        <f>SUM(AC3153:AC3157)</f>
        <v/>
      </c>
      <c r="AE3159">
        <f>SUM(AE3153:AE3157)</f>
        <v/>
      </c>
      <c r="AF3159">
        <f>SUM(AF3153:AF3157)</f>
        <v/>
      </c>
      <c r="AG3159">
        <f>SUM(AG3153:AG3157)</f>
        <v/>
      </c>
      <c r="AH3159">
        <f>SUM(AH3153:AH3157)</f>
        <v/>
      </c>
      <c r="AJ3159">
        <f>SUM(AJ3153:AJ3157)</f>
        <v/>
      </c>
      <c r="AK3159">
        <f>SUM(AK3153:AK3157)</f>
        <v/>
      </c>
      <c r="AL3159">
        <f>SUM(AL3153:AL3157)</f>
        <v/>
      </c>
      <c r="AM3159">
        <f>SUM(AM3153:AM3157)</f>
        <v/>
      </c>
      <c r="AO3159">
        <f>SUM(AO3153:AO3157)</f>
        <v/>
      </c>
      <c r="AP3159">
        <f>SUM(AP3153:AP3157)</f>
        <v/>
      </c>
      <c r="AQ3159">
        <f>SUM(AQ3153:AQ3157)</f>
        <v/>
      </c>
      <c r="AR3159">
        <f>SUM(AR3153:AR3157)</f>
        <v/>
      </c>
      <c r="AT3159">
        <f>SUM(AT3153:AT3157)</f>
        <v/>
      </c>
    </row>
    <row r="3160">
      <c r="A3160" t="inlineStr">
        <is>
          <t>Sum check</t>
        </is>
      </c>
      <c r="AC3160">
        <f>AC3158-AC3159</f>
        <v/>
      </c>
      <c r="AE3160">
        <f>AE3158-AE3159</f>
        <v/>
      </c>
      <c r="AF3160">
        <f>AF3158-AF3159</f>
        <v/>
      </c>
      <c r="AG3160">
        <f>AG3158-AG3159</f>
        <v/>
      </c>
      <c r="AH3160">
        <f>AH3158-AH3159</f>
        <v/>
      </c>
      <c r="AJ3160">
        <f>AJ3158-AJ3159</f>
        <v/>
      </c>
      <c r="AK3160">
        <f>AK3158-AK3159</f>
        <v/>
      </c>
      <c r="AL3160">
        <f>AL3158-AL3159</f>
        <v/>
      </c>
      <c r="AM3160">
        <f>AM3158-AM3159</f>
        <v/>
      </c>
      <c r="AO3160">
        <f>AO3158-AO3159</f>
        <v/>
      </c>
      <c r="AP3160">
        <f>AP3158-AP3159</f>
        <v/>
      </c>
      <c r="AQ3160">
        <f>AQ3158-AQ3159</f>
        <v/>
      </c>
      <c r="AR3160">
        <f>AR3158-AR3159</f>
        <v/>
      </c>
      <c r="AT3160">
        <f>AT3158-AT3159</f>
        <v/>
      </c>
    </row>
    <row r="3162">
      <c r="A3162" t="inlineStr">
        <is>
          <t>Perpetual strategies</t>
        </is>
      </c>
    </row>
    <row r="3163">
      <c r="A3163" t="inlineStr">
        <is>
          <t>Real estate</t>
        </is>
      </c>
      <c r="C3163" t="inlineStr">
        <is>
          <t>Million</t>
        </is>
      </c>
      <c r="D3163" t="inlineStr">
        <is>
          <t>QQQQ</t>
        </is>
      </c>
      <c r="AC3163" t="n">
        <v>25158</v>
      </c>
      <c r="AE3163" t="n">
        <v>16846</v>
      </c>
      <c r="AF3163" t="n">
        <v>18147</v>
      </c>
      <c r="AG3163" t="n">
        <v>20588</v>
      </c>
      <c r="AH3163" t="n">
        <v>24441</v>
      </c>
      <c r="AJ3163" t="n">
        <v>28365</v>
      </c>
      <c r="AK3163" t="n">
        <v>30864</v>
      </c>
      <c r="AL3163" t="n">
        <v>33475</v>
      </c>
      <c r="AM3163" t="n">
        <v>29950</v>
      </c>
      <c r="AO3163" t="n">
        <v>31470</v>
      </c>
      <c r="AP3163" t="n">
        <v>33810</v>
      </c>
      <c r="AQ3163" t="n">
        <v>33928</v>
      </c>
      <c r="AR3163" t="n">
        <v>33552</v>
      </c>
      <c r="AT3163" t="n">
        <v>31376</v>
      </c>
    </row>
    <row r="3164">
      <c r="A3164" t="inlineStr">
        <is>
          <t>Renewable power and transition</t>
        </is>
      </c>
      <c r="C3164" t="inlineStr">
        <is>
          <t>Million</t>
        </is>
      </c>
      <c r="D3164" t="inlineStr">
        <is>
          <t>QQQQ</t>
        </is>
      </c>
      <c r="AC3164" t="n">
        <v>21502</v>
      </c>
      <c r="AE3164" t="n">
        <v>20496</v>
      </c>
      <c r="AF3164" t="n">
        <v>22842</v>
      </c>
      <c r="AG3164" t="n">
        <v>26275</v>
      </c>
      <c r="AH3164" t="n">
        <v>34559</v>
      </c>
      <c r="AJ3164" t="n">
        <v>32549</v>
      </c>
      <c r="AK3164" t="n">
        <v>29627</v>
      </c>
      <c r="AL3164" t="n">
        <v>29011</v>
      </c>
      <c r="AM3164" t="n">
        <v>26843</v>
      </c>
      <c r="AO3164" t="n">
        <v>30829</v>
      </c>
      <c r="AP3164" t="n">
        <v>26817</v>
      </c>
      <c r="AQ3164" t="n">
        <v>24978</v>
      </c>
      <c r="AR3164" t="n">
        <v>20510</v>
      </c>
      <c r="AT3164" t="n">
        <v>24757</v>
      </c>
    </row>
    <row r="3165">
      <c r="A3165" t="inlineStr">
        <is>
          <t>Infrastructure</t>
        </is>
      </c>
      <c r="C3165" t="inlineStr">
        <is>
          <t>Million</t>
        </is>
      </c>
      <c r="D3165" t="inlineStr">
        <is>
          <t>QQQQ</t>
        </is>
      </c>
      <c r="AC3165" t="n">
        <v>25788</v>
      </c>
      <c r="AE3165" t="n">
        <v>20178</v>
      </c>
      <c r="AF3165" t="n">
        <v>23531</v>
      </c>
      <c r="AG3165" t="n">
        <v>27696</v>
      </c>
      <c r="AH3165" t="n">
        <v>29786</v>
      </c>
      <c r="AJ3165" t="n">
        <v>31074</v>
      </c>
      <c r="AK3165" t="n">
        <v>31586</v>
      </c>
      <c r="AL3165" t="n">
        <v>33157</v>
      </c>
      <c r="AM3165" t="n">
        <v>36617</v>
      </c>
      <c r="AO3165" t="n">
        <v>44785</v>
      </c>
      <c r="AP3165" t="n">
        <v>43826</v>
      </c>
      <c r="AQ3165" t="n">
        <v>45748</v>
      </c>
      <c r="AR3165" t="n">
        <v>41375</v>
      </c>
      <c r="AT3165" t="n">
        <v>45506</v>
      </c>
    </row>
    <row r="3166">
      <c r="A3166" t="inlineStr">
        <is>
          <t>Private equity</t>
        </is>
      </c>
      <c r="C3166" t="inlineStr">
        <is>
          <t>Million</t>
        </is>
      </c>
      <c r="D3166" t="inlineStr">
        <is>
          <t>QQQQ</t>
        </is>
      </c>
      <c r="AC3166" t="n">
        <v>6233</v>
      </c>
      <c r="AE3166" t="n">
        <v>5528</v>
      </c>
      <c r="AF3166" t="n">
        <v>4681</v>
      </c>
      <c r="AG3166" t="n">
        <v>4961</v>
      </c>
      <c r="AH3166" t="n">
        <v>5263</v>
      </c>
      <c r="AJ3166" t="n">
        <v>5878</v>
      </c>
      <c r="AK3166" t="n">
        <v>6574</v>
      </c>
      <c r="AL3166" t="n">
        <v>7217</v>
      </c>
      <c r="AM3166" t="n">
        <v>8316</v>
      </c>
      <c r="AO3166" t="n">
        <v>7873</v>
      </c>
      <c r="AP3166" t="n">
        <v>7271</v>
      </c>
      <c r="AQ3166" t="n">
        <v>7444</v>
      </c>
      <c r="AR3166" t="n">
        <v>7816</v>
      </c>
      <c r="AT3166" t="n">
        <v>7426</v>
      </c>
    </row>
    <row r="3167">
      <c r="A3167" t="inlineStr">
        <is>
          <t>Credit and other</t>
        </is>
      </c>
      <c r="C3167" t="inlineStr">
        <is>
          <t>Million</t>
        </is>
      </c>
      <c r="D3167" t="inlineStr">
        <is>
          <t>QQQQ</t>
        </is>
      </c>
      <c r="AL3167" t="n">
        <v>10631</v>
      </c>
      <c r="AM3167" t="n">
        <v>12898</v>
      </c>
      <c r="AO3167" t="n">
        <v>12819</v>
      </c>
      <c r="AP3167" t="n">
        <v>21256</v>
      </c>
      <c r="AQ3167" t="n">
        <v>22389</v>
      </c>
      <c r="AR3167" t="n">
        <v>23902</v>
      </c>
      <c r="AT3167" t="n">
        <v>25507</v>
      </c>
    </row>
    <row r="3168">
      <c r="A3168" t="inlineStr">
        <is>
          <t>Total</t>
        </is>
      </c>
      <c r="C3168" t="inlineStr">
        <is>
          <t>Million</t>
        </is>
      </c>
      <c r="D3168" t="inlineStr">
        <is>
          <t>QQQQ</t>
        </is>
      </c>
      <c r="AC3168" t="n">
        <v>78681</v>
      </c>
      <c r="AE3168" t="n">
        <v>63048</v>
      </c>
      <c r="AF3168" t="n">
        <v>69201</v>
      </c>
      <c r="AG3168" t="n">
        <v>79520</v>
      </c>
      <c r="AH3168" t="n">
        <v>94049</v>
      </c>
      <c r="AJ3168" t="n">
        <v>97866</v>
      </c>
      <c r="AK3168" t="n">
        <v>98651</v>
      </c>
      <c r="AL3168" t="n">
        <v>113491</v>
      </c>
      <c r="AM3168" t="n">
        <v>114624</v>
      </c>
      <c r="AO3168" t="n">
        <v>127776</v>
      </c>
      <c r="AP3168" t="n">
        <v>132980</v>
      </c>
      <c r="AQ3168" t="n">
        <v>134487</v>
      </c>
      <c r="AR3168" t="n">
        <v>127155</v>
      </c>
      <c r="AT3168" t="n">
        <v>134572</v>
      </c>
    </row>
    <row r="3169">
      <c r="A3169" t="inlineStr">
        <is>
          <t>Total-c</t>
        </is>
      </c>
      <c r="AC3169">
        <f>SUM(AC3163:AC3167)</f>
        <v/>
      </c>
      <c r="AE3169">
        <f>SUM(AE3163:AE3167)</f>
        <v/>
      </c>
      <c r="AF3169">
        <f>SUM(AF3163:AF3167)</f>
        <v/>
      </c>
      <c r="AG3169">
        <f>SUM(AG3163:AG3167)</f>
        <v/>
      </c>
      <c r="AH3169">
        <f>SUM(AH3163:AH3167)</f>
        <v/>
      </c>
      <c r="AJ3169">
        <f>SUM(AJ3163:AJ3167)</f>
        <v/>
      </c>
      <c r="AK3169">
        <f>SUM(AK3163:AK3167)</f>
        <v/>
      </c>
      <c r="AL3169">
        <f>SUM(AL3163:AL3167)</f>
        <v/>
      </c>
      <c r="AM3169">
        <f>SUM(AM3163:AM3167)</f>
        <v/>
      </c>
      <c r="AO3169">
        <f>SUM(AO3163:AO3167)</f>
        <v/>
      </c>
      <c r="AP3169">
        <f>SUM(AP3163:AP3167)</f>
        <v/>
      </c>
      <c r="AQ3169">
        <f>SUM(AQ3163:AQ3167)</f>
        <v/>
      </c>
      <c r="AR3169">
        <f>SUM(AR3163:AR3167)</f>
        <v/>
      </c>
      <c r="AT3169">
        <f>SUM(AT3163:AT3167)</f>
        <v/>
      </c>
    </row>
    <row r="3170">
      <c r="A3170" t="inlineStr">
        <is>
          <t>Sum check</t>
        </is>
      </c>
      <c r="AC3170">
        <f>AC3168-AC3169</f>
        <v/>
      </c>
      <c r="AE3170">
        <f>AE3168-AE3169</f>
        <v/>
      </c>
      <c r="AF3170">
        <f>AF3168-AF3169</f>
        <v/>
      </c>
      <c r="AG3170">
        <f>AG3168-AG3169</f>
        <v/>
      </c>
      <c r="AH3170">
        <f>AH3168-AH3169</f>
        <v/>
      </c>
      <c r="AJ3170">
        <f>AJ3168-AJ3169</f>
        <v/>
      </c>
      <c r="AK3170">
        <f>AK3168-AK3169</f>
        <v/>
      </c>
      <c r="AL3170">
        <f>AL3168-AL3169</f>
        <v/>
      </c>
      <c r="AM3170">
        <f>AM3168-AM3169</f>
        <v/>
      </c>
      <c r="AO3170">
        <f>AO3168-AO3169</f>
        <v/>
      </c>
      <c r="AP3170">
        <f>AP3168-AP3169</f>
        <v/>
      </c>
      <c r="AQ3170">
        <f>AQ3168-AQ3169</f>
        <v/>
      </c>
      <c r="AR3170">
        <f>AR3168-AR3169</f>
        <v/>
      </c>
      <c r="AT3170">
        <f>AT3168-AT3169</f>
        <v/>
      </c>
    </row>
    <row r="3172">
      <c r="A3172" t="inlineStr">
        <is>
          <t>Liquid strategies</t>
        </is>
      </c>
    </row>
    <row r="3173">
      <c r="A3173" t="inlineStr">
        <is>
          <t>Credit and other</t>
        </is>
      </c>
      <c r="C3173" t="inlineStr">
        <is>
          <t>Million</t>
        </is>
      </c>
      <c r="D3173" t="inlineStr">
        <is>
          <t>QQQQ</t>
        </is>
      </c>
      <c r="AL3173" t="n">
        <v>76604</v>
      </c>
      <c r="AM3173" t="n">
        <v>80230</v>
      </c>
      <c r="AO3173" t="n">
        <v>77132</v>
      </c>
      <c r="AP3173" t="n">
        <v>76802</v>
      </c>
      <c r="AQ3173" t="n">
        <v>70814</v>
      </c>
      <c r="AR3173" t="n">
        <v>71851</v>
      </c>
      <c r="AT3173" t="n">
        <v>73120</v>
      </c>
    </row>
    <row r="3174">
      <c r="A3174" t="inlineStr">
        <is>
          <t>Total</t>
        </is>
      </c>
      <c r="C3174" t="inlineStr">
        <is>
          <t>Million</t>
        </is>
      </c>
      <c r="D3174" t="inlineStr">
        <is>
          <t>QQQQ</t>
        </is>
      </c>
      <c r="AL3174" t="n">
        <v>76604</v>
      </c>
      <c r="AM3174" t="n">
        <v>80230</v>
      </c>
      <c r="AO3174" t="n">
        <v>77132</v>
      </c>
      <c r="AP3174" t="n">
        <v>76802</v>
      </c>
      <c r="AQ3174" t="n">
        <v>70814</v>
      </c>
      <c r="AR3174" t="n">
        <v>71851</v>
      </c>
      <c r="AT3174" t="n">
        <v>73120</v>
      </c>
    </row>
    <row r="3176">
      <c r="A3176" t="inlineStr">
        <is>
          <t>Credit strategies</t>
        </is>
      </c>
    </row>
    <row r="3177">
      <c r="A3177" t="inlineStr">
        <is>
          <t>Oaktree</t>
        </is>
      </c>
      <c r="C3177" t="inlineStr">
        <is>
          <t>Million</t>
        </is>
      </c>
      <c r="D3177" t="inlineStr">
        <is>
          <t>QQQQ</t>
        </is>
      </c>
      <c r="AC3177" t="n">
        <v>110349</v>
      </c>
      <c r="AE3177" t="n">
        <v>102642</v>
      </c>
      <c r="AF3177" t="n">
        <v>111688</v>
      </c>
      <c r="AG3177" t="n">
        <v>113897</v>
      </c>
      <c r="AH3177" t="n">
        <v>121026</v>
      </c>
      <c r="AJ3177" t="n">
        <v>124895</v>
      </c>
      <c r="AK3177" t="n">
        <v>128732</v>
      </c>
    </row>
    <row r="3178">
      <c r="A3178" t="inlineStr">
        <is>
          <t>Total</t>
        </is>
      </c>
      <c r="C3178" t="inlineStr">
        <is>
          <t>Million</t>
        </is>
      </c>
      <c r="D3178" t="inlineStr">
        <is>
          <t>QQQQ</t>
        </is>
      </c>
      <c r="AC3178" t="n">
        <v>110349</v>
      </c>
      <c r="AE3178" t="n">
        <v>102642</v>
      </c>
      <c r="AF3178" t="n">
        <v>111688</v>
      </c>
      <c r="AG3178" t="n">
        <v>113897</v>
      </c>
      <c r="AH3178" t="n">
        <v>121026</v>
      </c>
      <c r="AJ3178" t="n">
        <v>124895</v>
      </c>
      <c r="AK3178" t="n">
        <v>128732</v>
      </c>
    </row>
    <row r="3180">
      <c r="A3180" t="inlineStr">
        <is>
          <t>Public securities</t>
        </is>
      </c>
    </row>
    <row r="3181">
      <c r="A3181" t="inlineStr">
        <is>
          <t>Property</t>
        </is>
      </c>
      <c r="C3181" t="inlineStr">
        <is>
          <t>Million</t>
        </is>
      </c>
      <c r="D3181" t="inlineStr">
        <is>
          <t>QQQQ</t>
        </is>
      </c>
      <c r="F3181" t="n">
        <v>6214</v>
      </c>
    </row>
    <row r="3182">
      <c r="A3182" t="inlineStr">
        <is>
          <t>Infrastructure</t>
        </is>
      </c>
      <c r="C3182" t="inlineStr">
        <is>
          <t>Million</t>
        </is>
      </c>
      <c r="D3182" t="inlineStr">
        <is>
          <t>QQQQ</t>
        </is>
      </c>
      <c r="F3182" t="n">
        <v>7135</v>
      </c>
    </row>
    <row r="3183">
      <c r="A3183" t="inlineStr">
        <is>
          <t>Other</t>
        </is>
      </c>
      <c r="C3183" t="inlineStr">
        <is>
          <t>Million</t>
        </is>
      </c>
      <c r="D3183" t="inlineStr">
        <is>
          <t>QQQQ</t>
        </is>
      </c>
      <c r="G3183" t="n">
        <v>18484</v>
      </c>
      <c r="H3183" t="n">
        <v>17519</v>
      </c>
      <c r="I3183" t="n">
        <v>16797</v>
      </c>
      <c r="K3183" t="n">
        <v>16402</v>
      </c>
      <c r="L3183" t="n">
        <v>12249</v>
      </c>
      <c r="M3183" t="n">
        <v>12011</v>
      </c>
      <c r="N3183" t="n">
        <v>10577</v>
      </c>
      <c r="P3183" t="n">
        <v>11268</v>
      </c>
      <c r="Q3183" t="n">
        <v>12259</v>
      </c>
      <c r="R3183" t="n">
        <v>12534</v>
      </c>
      <c r="S3183" t="n">
        <v>12655</v>
      </c>
    </row>
    <row r="3184">
      <c r="A3184" t="inlineStr">
        <is>
          <t>Other (excluding property and infrastructure)</t>
        </is>
      </c>
      <c r="C3184" t="inlineStr">
        <is>
          <t>Million</t>
        </is>
      </c>
      <c r="D3184" t="inlineStr">
        <is>
          <t>QQQQ</t>
        </is>
      </c>
      <c r="F3184" t="n">
        <v>5794</v>
      </c>
    </row>
    <row r="3185">
      <c r="A3185" t="inlineStr">
        <is>
          <t>Diversified</t>
        </is>
      </c>
      <c r="C3185" t="inlineStr">
        <is>
          <t>Million</t>
        </is>
      </c>
      <c r="D3185" t="inlineStr">
        <is>
          <t>QQQQ</t>
        </is>
      </c>
      <c r="U3185" t="n">
        <v>15083</v>
      </c>
      <c r="V3185" t="n">
        <v>16438</v>
      </c>
      <c r="W3185" t="n">
        <v>15236</v>
      </c>
      <c r="X3185" t="n">
        <v>13377</v>
      </c>
      <c r="Z3185" t="n">
        <v>15242</v>
      </c>
      <c r="AA3185" t="n">
        <v>15593</v>
      </c>
      <c r="AB3185" t="n">
        <v>15257</v>
      </c>
      <c r="AC3185" t="n">
        <v>14957</v>
      </c>
      <c r="AE3185" t="n">
        <v>10787</v>
      </c>
      <c r="AF3185" t="n">
        <v>11693</v>
      </c>
      <c r="AG3185" t="n">
        <v>11430</v>
      </c>
      <c r="AH3185" t="n">
        <v>12822</v>
      </c>
      <c r="AJ3185" t="n">
        <v>12940</v>
      </c>
      <c r="AK3185" t="n">
        <v>14001</v>
      </c>
    </row>
    <row r="3186">
      <c r="A3186" t="inlineStr">
        <is>
          <t>Total</t>
        </is>
      </c>
      <c r="C3186" t="inlineStr">
        <is>
          <t>Million</t>
        </is>
      </c>
      <c r="D3186" t="inlineStr">
        <is>
          <t>QQQQ</t>
        </is>
      </c>
      <c r="F3186" t="n">
        <v>19143</v>
      </c>
      <c r="G3186" t="n">
        <v>18484</v>
      </c>
      <c r="H3186" t="n">
        <v>17519</v>
      </c>
      <c r="I3186" t="n">
        <v>16797</v>
      </c>
      <c r="K3186" t="n">
        <v>16402</v>
      </c>
      <c r="L3186" t="n">
        <v>12249</v>
      </c>
      <c r="M3186" t="n">
        <v>12011</v>
      </c>
      <c r="N3186" t="n">
        <v>10577</v>
      </c>
      <c r="P3186" t="n">
        <v>11268</v>
      </c>
      <c r="Q3186" t="n">
        <v>12259</v>
      </c>
      <c r="R3186" t="n">
        <v>12534</v>
      </c>
      <c r="S3186" t="n">
        <v>12655</v>
      </c>
      <c r="U3186" t="n">
        <v>15083</v>
      </c>
      <c r="V3186" t="n">
        <v>16438</v>
      </c>
      <c r="W3186" t="n">
        <v>15236</v>
      </c>
      <c r="X3186" t="n">
        <v>13377</v>
      </c>
      <c r="Z3186" t="n">
        <v>15242</v>
      </c>
      <c r="AA3186" t="n">
        <v>15593</v>
      </c>
      <c r="AB3186" t="n">
        <v>15257</v>
      </c>
      <c r="AC3186" t="n">
        <v>14957</v>
      </c>
      <c r="AE3186" t="n">
        <v>10787</v>
      </c>
      <c r="AF3186" t="n">
        <v>11693</v>
      </c>
      <c r="AG3186" t="n">
        <v>11430</v>
      </c>
      <c r="AH3186" t="n">
        <v>12822</v>
      </c>
      <c r="AJ3186" t="n">
        <v>12940</v>
      </c>
      <c r="AK3186" t="n">
        <v>14001</v>
      </c>
    </row>
    <row r="3187">
      <c r="A3187" t="inlineStr">
        <is>
          <t>Total-c</t>
        </is>
      </c>
      <c r="F3187">
        <f>SUM(F3181:F3185)</f>
        <v/>
      </c>
      <c r="G3187">
        <f>SUM(G3181:G3185)</f>
        <v/>
      </c>
      <c r="H3187">
        <f>SUM(H3181:H3185)</f>
        <v/>
      </c>
      <c r="I3187">
        <f>SUM(I3181:I3185)</f>
        <v/>
      </c>
      <c r="K3187">
        <f>SUM(K3181:K3185)</f>
        <v/>
      </c>
      <c r="L3187">
        <f>SUM(L3181:L3185)</f>
        <v/>
      </c>
      <c r="M3187">
        <f>SUM(M3181:M3185)</f>
        <v/>
      </c>
      <c r="N3187">
        <f>SUM(N3181:N3185)</f>
        <v/>
      </c>
      <c r="P3187">
        <f>SUM(P3181:P3185)</f>
        <v/>
      </c>
      <c r="Q3187">
        <f>SUM(Q3181:Q3185)</f>
        <v/>
      </c>
      <c r="R3187">
        <f>SUM(R3181:R3185)</f>
        <v/>
      </c>
      <c r="S3187">
        <f>SUM(S3181:S3185)</f>
        <v/>
      </c>
      <c r="U3187">
        <f>SUM(U3181:U3185)</f>
        <v/>
      </c>
      <c r="V3187">
        <f>SUM(V3181:V3185)</f>
        <v/>
      </c>
      <c r="W3187">
        <f>SUM(W3181:W3185)</f>
        <v/>
      </c>
      <c r="X3187">
        <f>SUM(X3181:X3185)</f>
        <v/>
      </c>
      <c r="Z3187">
        <f>SUM(Z3181:Z3185)</f>
        <v/>
      </c>
      <c r="AA3187">
        <f>SUM(AA3181:AA3185)</f>
        <v/>
      </c>
      <c r="AB3187">
        <f>SUM(AB3181:AB3185)</f>
        <v/>
      </c>
      <c r="AC3187">
        <f>SUM(AC3181:AC3185)</f>
        <v/>
      </c>
      <c r="AE3187">
        <f>SUM(AE3181:AE3185)</f>
        <v/>
      </c>
      <c r="AF3187">
        <f>SUM(AF3181:AF3185)</f>
        <v/>
      </c>
      <c r="AG3187">
        <f>SUM(AG3181:AG3185)</f>
        <v/>
      </c>
      <c r="AH3187">
        <f>SUM(AH3181:AH3185)</f>
        <v/>
      </c>
      <c r="AJ3187">
        <f>SUM(AJ3181:AJ3185)</f>
        <v/>
      </c>
      <c r="AK3187">
        <f>SUM(AK3181:AK3185)</f>
        <v/>
      </c>
    </row>
    <row r="3188">
      <c r="A3188" t="inlineStr">
        <is>
          <t>Sum check</t>
        </is>
      </c>
      <c r="F3188">
        <f>F3186-F3187</f>
        <v/>
      </c>
      <c r="G3188">
        <f>G3186-G3187</f>
        <v/>
      </c>
      <c r="H3188">
        <f>H3186-H3187</f>
        <v/>
      </c>
      <c r="I3188">
        <f>I3186-I3187</f>
        <v/>
      </c>
      <c r="K3188">
        <f>K3186-K3187</f>
        <v/>
      </c>
      <c r="L3188">
        <f>L3186-L3187</f>
        <v/>
      </c>
      <c r="M3188">
        <f>M3186-M3187</f>
        <v/>
      </c>
      <c r="N3188">
        <f>N3186-N3187</f>
        <v/>
      </c>
      <c r="P3188">
        <f>P3186-P3187</f>
        <v/>
      </c>
      <c r="Q3188">
        <f>Q3186-Q3187</f>
        <v/>
      </c>
      <c r="R3188">
        <f>R3186-R3187</f>
        <v/>
      </c>
      <c r="S3188">
        <f>S3186-S3187</f>
        <v/>
      </c>
      <c r="U3188">
        <f>U3186-U3187</f>
        <v/>
      </c>
      <c r="V3188">
        <f>V3186-V3187</f>
        <v/>
      </c>
      <c r="W3188">
        <f>W3186-W3187</f>
        <v/>
      </c>
      <c r="X3188">
        <f>X3186-X3187</f>
        <v/>
      </c>
      <c r="Z3188">
        <f>Z3186-Z3187</f>
        <v/>
      </c>
      <c r="AA3188">
        <f>AA3186-AA3187</f>
        <v/>
      </c>
      <c r="AB3188">
        <f>AB3186-AB3187</f>
        <v/>
      </c>
      <c r="AC3188">
        <f>AC3186-AC3187</f>
        <v/>
      </c>
      <c r="AE3188">
        <f>AE3186-AE3187</f>
        <v/>
      </c>
      <c r="AF3188">
        <f>AF3186-AF3187</f>
        <v/>
      </c>
      <c r="AG3188">
        <f>AG3186-AG3187</f>
        <v/>
      </c>
      <c r="AH3188">
        <f>AH3186-AH3187</f>
        <v/>
      </c>
      <c r="AJ3188">
        <f>AJ3186-AJ3187</f>
        <v/>
      </c>
      <c r="AK3188">
        <f>AK3186-AK3187</f>
        <v/>
      </c>
    </row>
    <row r="3190">
      <c r="A3190" t="inlineStr">
        <is>
          <t>Private funds</t>
        </is>
      </c>
    </row>
    <row r="3191">
      <c r="A3191" t="inlineStr">
        <is>
          <t>Real estate</t>
        </is>
      </c>
      <c r="C3191" t="inlineStr">
        <is>
          <t>Million</t>
        </is>
      </c>
      <c r="D3191" t="inlineStr">
        <is>
          <t>QQQQ</t>
        </is>
      </c>
      <c r="F3191" t="n">
        <v>15399</v>
      </c>
      <c r="G3191" t="n">
        <v>19910</v>
      </c>
      <c r="H3191" t="n">
        <v>19938</v>
      </c>
      <c r="I3191" t="n">
        <v>22344</v>
      </c>
      <c r="K3191" t="n">
        <v>23863</v>
      </c>
      <c r="L3191" t="n">
        <v>20462</v>
      </c>
      <c r="M3191" t="n">
        <v>21035</v>
      </c>
      <c r="N3191" t="n">
        <v>22694</v>
      </c>
      <c r="P3191" t="n">
        <v>22938</v>
      </c>
      <c r="Q3191" t="n">
        <v>20152</v>
      </c>
      <c r="R3191" t="n">
        <v>20258</v>
      </c>
      <c r="S3191" t="n">
        <v>21465</v>
      </c>
      <c r="U3191" t="n">
        <v>26200</v>
      </c>
      <c r="V3191" t="n">
        <v>27665</v>
      </c>
      <c r="W3191" t="n">
        <v>31267</v>
      </c>
      <c r="X3191" t="n">
        <v>33737</v>
      </c>
      <c r="Z3191" t="n">
        <v>34234</v>
      </c>
      <c r="AA3191" t="n">
        <v>33602</v>
      </c>
      <c r="AB3191" t="n">
        <v>33928</v>
      </c>
    </row>
    <row r="3192">
      <c r="A3192" t="inlineStr">
        <is>
          <t>Renewable power</t>
        </is>
      </c>
      <c r="C3192" t="inlineStr">
        <is>
          <t>Million</t>
        </is>
      </c>
      <c r="D3192" t="inlineStr">
        <is>
          <t>QQQQ</t>
        </is>
      </c>
      <c r="F3192" t="n">
        <v>2169</v>
      </c>
      <c r="G3192" t="n">
        <v>2169</v>
      </c>
      <c r="H3192" t="n">
        <v>2169</v>
      </c>
      <c r="I3192" t="n">
        <v>2122</v>
      </c>
      <c r="K3192" t="n">
        <v>3204</v>
      </c>
      <c r="L3192" t="n">
        <v>5981</v>
      </c>
      <c r="M3192" t="n">
        <v>6269</v>
      </c>
      <c r="N3192" t="n">
        <v>6894</v>
      </c>
      <c r="P3192" t="n">
        <v>6894</v>
      </c>
      <c r="Q3192" t="n">
        <v>6907</v>
      </c>
      <c r="R3192" t="n">
        <v>6907</v>
      </c>
      <c r="S3192" t="n">
        <v>7781</v>
      </c>
      <c r="U3192" t="n">
        <v>7681</v>
      </c>
      <c r="V3192" t="n">
        <v>7587</v>
      </c>
      <c r="W3192" t="n">
        <v>7814</v>
      </c>
      <c r="X3192" t="n">
        <v>7595</v>
      </c>
      <c r="Z3192" t="n">
        <v>8195</v>
      </c>
      <c r="AA3192" t="n">
        <v>11995</v>
      </c>
      <c r="AB3192" t="n">
        <v>12400</v>
      </c>
    </row>
    <row r="3193">
      <c r="A3193" t="inlineStr">
        <is>
          <t>Infrastructure</t>
        </is>
      </c>
      <c r="C3193" t="inlineStr">
        <is>
          <t>Million</t>
        </is>
      </c>
      <c r="D3193" t="inlineStr">
        <is>
          <t>QQQQ</t>
        </is>
      </c>
      <c r="F3193" t="n">
        <v>8323</v>
      </c>
      <c r="G3193" t="n">
        <v>8737</v>
      </c>
      <c r="H3193" t="n">
        <v>8709</v>
      </c>
      <c r="I3193" t="n">
        <v>8757</v>
      </c>
      <c r="K3193" t="n">
        <v>8805</v>
      </c>
      <c r="L3193" t="n">
        <v>16142</v>
      </c>
      <c r="M3193" t="n">
        <v>15617</v>
      </c>
      <c r="N3193" t="n">
        <v>15267</v>
      </c>
      <c r="P3193" t="n">
        <v>15261</v>
      </c>
      <c r="Q3193" t="n">
        <v>17974</v>
      </c>
      <c r="R3193" t="n">
        <v>18018</v>
      </c>
      <c r="S3193" t="n">
        <v>18152</v>
      </c>
      <c r="U3193" t="n">
        <v>16815</v>
      </c>
      <c r="V3193" t="n">
        <v>16692</v>
      </c>
      <c r="W3193" t="n">
        <v>16441</v>
      </c>
      <c r="X3193" t="n">
        <v>17766</v>
      </c>
      <c r="Z3193" t="n">
        <v>17496</v>
      </c>
      <c r="AA3193" t="n">
        <v>24484</v>
      </c>
      <c r="AB3193" t="n">
        <v>25092</v>
      </c>
    </row>
    <row r="3194">
      <c r="A3194" t="inlineStr">
        <is>
          <t>Private equity</t>
        </is>
      </c>
      <c r="C3194" t="inlineStr">
        <is>
          <t>Million</t>
        </is>
      </c>
      <c r="D3194" t="inlineStr">
        <is>
          <t>QQQQ</t>
        </is>
      </c>
      <c r="F3194" t="n">
        <v>2493</v>
      </c>
      <c r="G3194" t="n">
        <v>5001</v>
      </c>
      <c r="H3194" t="n">
        <v>5500</v>
      </c>
      <c r="I3194" t="n">
        <v>5928</v>
      </c>
      <c r="K3194" t="n">
        <v>6083</v>
      </c>
      <c r="L3194" t="n">
        <v>4711</v>
      </c>
      <c r="M3194" t="n">
        <v>4708</v>
      </c>
      <c r="N3194" t="n">
        <v>4769</v>
      </c>
      <c r="P3194" t="n">
        <v>4651</v>
      </c>
      <c r="Q3194" t="n">
        <v>5017</v>
      </c>
      <c r="R3194" t="n">
        <v>5079</v>
      </c>
      <c r="S3194" t="n">
        <v>4977</v>
      </c>
      <c r="U3194" t="n">
        <v>4991</v>
      </c>
      <c r="V3194" t="n">
        <v>5091</v>
      </c>
      <c r="W3194" t="n">
        <v>5630</v>
      </c>
      <c r="X3194" t="n">
        <v>10714</v>
      </c>
      <c r="Z3194" t="n">
        <v>10869</v>
      </c>
      <c r="AA3194" t="n">
        <v>13585</v>
      </c>
      <c r="AB3194" t="n">
        <v>13685</v>
      </c>
    </row>
    <row r="3195">
      <c r="A3195" t="inlineStr">
        <is>
          <t>Diversified</t>
        </is>
      </c>
      <c r="C3195" t="inlineStr">
        <is>
          <t>Million</t>
        </is>
      </c>
      <c r="D3195" t="inlineStr">
        <is>
          <t>QQQQ</t>
        </is>
      </c>
      <c r="AB3195" t="n">
        <v>102061</v>
      </c>
    </row>
    <row r="3196">
      <c r="A3196" t="inlineStr">
        <is>
          <t>Total</t>
        </is>
      </c>
      <c r="C3196" t="inlineStr">
        <is>
          <t>Million</t>
        </is>
      </c>
      <c r="D3196" t="inlineStr">
        <is>
          <t>QQQQ</t>
        </is>
      </c>
      <c r="F3196" t="n">
        <v>28384</v>
      </c>
      <c r="G3196" t="n">
        <v>35817</v>
      </c>
      <c r="H3196" t="n">
        <v>36316</v>
      </c>
      <c r="I3196" t="n">
        <v>39151</v>
      </c>
      <c r="K3196" t="n">
        <v>41955</v>
      </c>
      <c r="L3196" t="n">
        <v>47296</v>
      </c>
      <c r="M3196" t="n">
        <v>47629</v>
      </c>
      <c r="N3196" t="n">
        <v>49624</v>
      </c>
      <c r="P3196" t="n">
        <v>49744</v>
      </c>
      <c r="Q3196" t="n">
        <v>50050</v>
      </c>
      <c r="R3196" t="n">
        <v>50262</v>
      </c>
      <c r="S3196" t="n">
        <v>52375</v>
      </c>
      <c r="U3196" t="n">
        <v>55687</v>
      </c>
      <c r="V3196" t="n">
        <v>57035</v>
      </c>
      <c r="W3196" t="n">
        <v>61152</v>
      </c>
      <c r="X3196" t="n">
        <v>69812</v>
      </c>
      <c r="Z3196" t="n">
        <v>70794</v>
      </c>
      <c r="AA3196" t="n">
        <v>83666</v>
      </c>
      <c r="AB3196" t="n">
        <v>187166</v>
      </c>
    </row>
    <row r="3197">
      <c r="A3197" t="inlineStr">
        <is>
          <t>Total-c</t>
        </is>
      </c>
      <c r="F3197">
        <f>SUM(F3191:F3195)</f>
        <v/>
      </c>
      <c r="G3197">
        <f>SUM(G3191:G3195)</f>
        <v/>
      </c>
      <c r="H3197">
        <f>SUM(H3191:H3195)</f>
        <v/>
      </c>
      <c r="I3197">
        <f>SUM(I3191:I3195)</f>
        <v/>
      </c>
      <c r="K3197">
        <f>SUM(K3191:K3195)</f>
        <v/>
      </c>
      <c r="L3197">
        <f>SUM(L3191:L3195)</f>
        <v/>
      </c>
      <c r="M3197">
        <f>SUM(M3191:M3195)</f>
        <v/>
      </c>
      <c r="N3197">
        <f>SUM(N3191:N3195)</f>
        <v/>
      </c>
      <c r="P3197">
        <f>SUM(P3191:P3195)</f>
        <v/>
      </c>
      <c r="Q3197">
        <f>SUM(Q3191:Q3195)</f>
        <v/>
      </c>
      <c r="R3197">
        <f>SUM(R3191:R3195)</f>
        <v/>
      </c>
      <c r="S3197">
        <f>SUM(S3191:S3195)</f>
        <v/>
      </c>
      <c r="U3197">
        <f>SUM(U3191:U3195)</f>
        <v/>
      </c>
      <c r="V3197">
        <f>SUM(V3191:V3195)</f>
        <v/>
      </c>
      <c r="W3197">
        <f>SUM(W3191:W3195)</f>
        <v/>
      </c>
      <c r="X3197">
        <f>SUM(X3191:X3195)</f>
        <v/>
      </c>
      <c r="Z3197">
        <f>SUM(Z3191:Z3195)</f>
        <v/>
      </c>
      <c r="AA3197">
        <f>SUM(AA3191:AA3195)</f>
        <v/>
      </c>
      <c r="AB3197">
        <f>SUM(AB3191:AB3195)</f>
        <v/>
      </c>
    </row>
    <row r="3198">
      <c r="A3198" t="inlineStr">
        <is>
          <t>Sum check</t>
        </is>
      </c>
      <c r="F3198">
        <f>F3196-F3197</f>
        <v/>
      </c>
      <c r="G3198">
        <f>G3196-G3197</f>
        <v/>
      </c>
      <c r="H3198">
        <f>H3196-H3197</f>
        <v/>
      </c>
      <c r="I3198">
        <f>I3196-I3197</f>
        <v/>
      </c>
      <c r="K3198">
        <f>K3196-K3197</f>
        <v/>
      </c>
      <c r="L3198">
        <f>L3196-L3197</f>
        <v/>
      </c>
      <c r="M3198">
        <f>M3196-M3197</f>
        <v/>
      </c>
      <c r="N3198">
        <f>N3196-N3197</f>
        <v/>
      </c>
      <c r="P3198">
        <f>P3196-P3197</f>
        <v/>
      </c>
      <c r="Q3198">
        <f>Q3196-Q3197</f>
        <v/>
      </c>
      <c r="R3198">
        <f>R3196-R3197</f>
        <v/>
      </c>
      <c r="S3198">
        <f>S3196-S3197</f>
        <v/>
      </c>
      <c r="U3198">
        <f>U3196-U3197</f>
        <v/>
      </c>
      <c r="V3198">
        <f>V3196-V3197</f>
        <v/>
      </c>
      <c r="W3198">
        <f>W3196-W3197</f>
        <v/>
      </c>
      <c r="X3198">
        <f>X3196-X3197</f>
        <v/>
      </c>
      <c r="Z3198">
        <f>Z3196-Z3197</f>
        <v/>
      </c>
      <c r="AA3198">
        <f>AA3196-AA3197</f>
        <v/>
      </c>
      <c r="AB3198">
        <f>AB3196-AB3197</f>
        <v/>
      </c>
    </row>
    <row r="3200">
      <c r="A3200" t="inlineStr">
        <is>
          <t>Listed partnerships</t>
        </is>
      </c>
    </row>
    <row r="3201">
      <c r="A3201" t="inlineStr">
        <is>
          <t>Real estate</t>
        </is>
      </c>
      <c r="C3201" t="inlineStr">
        <is>
          <t>Million</t>
        </is>
      </c>
      <c r="D3201" t="inlineStr">
        <is>
          <t>QQQQ</t>
        </is>
      </c>
      <c r="F3201" t="n">
        <v>23923</v>
      </c>
      <c r="G3201" t="n">
        <v>22655</v>
      </c>
      <c r="H3201" t="n">
        <v>21723</v>
      </c>
      <c r="I3201" t="n">
        <v>22725</v>
      </c>
      <c r="K3201" t="n">
        <v>22817</v>
      </c>
      <c r="L3201" t="n">
        <v>23111</v>
      </c>
      <c r="M3201" t="n">
        <v>23171</v>
      </c>
      <c r="N3201" t="n">
        <v>21895</v>
      </c>
      <c r="P3201" t="n">
        <v>22337</v>
      </c>
      <c r="Q3201" t="n">
        <v>21379</v>
      </c>
      <c r="R3201" t="n">
        <v>21018</v>
      </c>
      <c r="S3201" t="n">
        <v>20171</v>
      </c>
      <c r="U3201" t="n">
        <v>18796</v>
      </c>
      <c r="V3201" t="n">
        <v>19216</v>
      </c>
      <c r="W3201" t="n">
        <v>25646</v>
      </c>
      <c r="X3201" t="n">
        <v>19916</v>
      </c>
      <c r="Z3201" t="n">
        <v>24486</v>
      </c>
      <c r="AA3201" t="n">
        <v>23157</v>
      </c>
      <c r="AB3201" t="n">
        <v>24132</v>
      </c>
    </row>
    <row r="3202">
      <c r="A3202" t="inlineStr">
        <is>
          <t>Renewable power</t>
        </is>
      </c>
      <c r="C3202" t="inlineStr">
        <is>
          <t>Million</t>
        </is>
      </c>
      <c r="D3202" t="inlineStr">
        <is>
          <t>QQQQ</t>
        </is>
      </c>
      <c r="F3202" t="n">
        <v>10968</v>
      </c>
      <c r="G3202" t="n">
        <v>10835</v>
      </c>
      <c r="H3202" t="n">
        <v>10026</v>
      </c>
      <c r="I3202" t="n">
        <v>9621</v>
      </c>
      <c r="K3202" t="n">
        <v>11273</v>
      </c>
      <c r="L3202" t="n">
        <v>11564</v>
      </c>
      <c r="M3202" t="n">
        <v>12148</v>
      </c>
      <c r="N3202" t="n">
        <v>11796</v>
      </c>
      <c r="P3202" t="n">
        <v>11878</v>
      </c>
      <c r="Q3202" t="n">
        <v>12687</v>
      </c>
      <c r="R3202" t="n">
        <v>13359</v>
      </c>
      <c r="S3202" t="n">
        <v>16149</v>
      </c>
      <c r="U3202" t="n">
        <v>14913</v>
      </c>
      <c r="V3202" t="n">
        <v>15587</v>
      </c>
      <c r="W3202" t="n">
        <v>15854</v>
      </c>
      <c r="X3202" t="n">
        <v>13824</v>
      </c>
      <c r="Z3202" t="n">
        <v>15924</v>
      </c>
      <c r="AA3202" t="n">
        <v>16856</v>
      </c>
      <c r="AB3202" t="n">
        <v>19696</v>
      </c>
    </row>
    <row r="3203">
      <c r="A3203" t="inlineStr">
        <is>
          <t>Infrastructure</t>
        </is>
      </c>
      <c r="C3203" t="inlineStr">
        <is>
          <t>Million</t>
        </is>
      </c>
      <c r="D3203" t="inlineStr">
        <is>
          <t>QQQQ</t>
        </is>
      </c>
      <c r="F3203" t="n">
        <v>10790</v>
      </c>
      <c r="G3203" t="n">
        <v>10857</v>
      </c>
      <c r="H3203" t="n">
        <v>9138</v>
      </c>
      <c r="I3203" t="n">
        <v>10671</v>
      </c>
      <c r="K3203" t="n">
        <v>11475</v>
      </c>
      <c r="L3203" t="n">
        <v>12500</v>
      </c>
      <c r="M3203" t="n">
        <v>14064</v>
      </c>
      <c r="N3203" t="n">
        <v>13642</v>
      </c>
      <c r="P3203" t="n">
        <v>15850</v>
      </c>
      <c r="Q3203" t="n">
        <v>18456</v>
      </c>
      <c r="R3203" t="n">
        <v>19526</v>
      </c>
      <c r="S3203" t="n">
        <v>20599</v>
      </c>
      <c r="U3203" t="n">
        <v>18378</v>
      </c>
      <c r="V3203" t="n">
        <v>16974</v>
      </c>
      <c r="W3203" t="n">
        <v>17769</v>
      </c>
      <c r="X3203" t="n">
        <v>15946</v>
      </c>
      <c r="Z3203" t="n">
        <v>19276</v>
      </c>
      <c r="AA3203" t="n">
        <v>20227</v>
      </c>
      <c r="AB3203" t="n">
        <v>23246</v>
      </c>
    </row>
    <row r="3204">
      <c r="A3204" t="inlineStr">
        <is>
          <t>Private equity</t>
        </is>
      </c>
      <c r="C3204" t="inlineStr">
        <is>
          <t>Million</t>
        </is>
      </c>
      <c r="D3204" t="inlineStr">
        <is>
          <t>QQQQ</t>
        </is>
      </c>
      <c r="L3204" t="n">
        <v>1592</v>
      </c>
      <c r="M3204" t="n">
        <v>1724</v>
      </c>
      <c r="N3204" t="n">
        <v>2042</v>
      </c>
      <c r="P3204" t="n">
        <v>2037</v>
      </c>
      <c r="Q3204" t="n">
        <v>2423</v>
      </c>
      <c r="R3204" t="n">
        <v>3161</v>
      </c>
      <c r="S3204" t="n">
        <v>3641</v>
      </c>
      <c r="U3204" t="n">
        <v>4108</v>
      </c>
      <c r="V3204" t="n">
        <v>4052</v>
      </c>
      <c r="W3204" t="n">
        <v>4957</v>
      </c>
      <c r="X3204" t="n">
        <v>4653</v>
      </c>
      <c r="Z3204" t="n">
        <v>3860</v>
      </c>
      <c r="AA3204" t="n">
        <v>4556</v>
      </c>
      <c r="AB3204" t="n">
        <v>4596</v>
      </c>
    </row>
    <row r="3205">
      <c r="A3205" t="inlineStr">
        <is>
          <t>Total</t>
        </is>
      </c>
      <c r="C3205" t="inlineStr">
        <is>
          <t>Million</t>
        </is>
      </c>
      <c r="D3205" t="inlineStr">
        <is>
          <t>QQQQ</t>
        </is>
      </c>
      <c r="F3205" t="n">
        <v>45681</v>
      </c>
      <c r="G3205" t="n">
        <v>44347</v>
      </c>
      <c r="H3205" t="n">
        <v>40887</v>
      </c>
      <c r="I3205" t="n">
        <v>43017</v>
      </c>
      <c r="K3205" t="n">
        <v>45565</v>
      </c>
      <c r="L3205" t="n">
        <v>48767</v>
      </c>
      <c r="M3205" t="n">
        <v>51107</v>
      </c>
      <c r="N3205" t="n">
        <v>49375</v>
      </c>
      <c r="P3205" t="n">
        <v>52102</v>
      </c>
      <c r="Q3205" t="n">
        <v>54945</v>
      </c>
      <c r="R3205" t="n">
        <v>57064</v>
      </c>
      <c r="S3205" t="n">
        <v>60560</v>
      </c>
      <c r="U3205" t="n">
        <v>56195</v>
      </c>
      <c r="V3205" t="n">
        <v>55829</v>
      </c>
      <c r="W3205" t="n">
        <v>64226</v>
      </c>
      <c r="X3205" t="n">
        <v>54339</v>
      </c>
      <c r="Z3205" t="n">
        <v>63546</v>
      </c>
      <c r="AA3205" t="n">
        <v>64796</v>
      </c>
      <c r="AB3205" t="n">
        <v>71670</v>
      </c>
    </row>
    <row r="3206">
      <c r="A3206" t="inlineStr">
        <is>
          <t>Total-c</t>
        </is>
      </c>
      <c r="F3206">
        <f>SUM(F3201:F3204)</f>
        <v/>
      </c>
      <c r="G3206">
        <f>SUM(G3201:G3204)</f>
        <v/>
      </c>
      <c r="H3206">
        <f>SUM(H3201:H3204)</f>
        <v/>
      </c>
      <c r="I3206">
        <f>SUM(I3201:I3204)</f>
        <v/>
      </c>
      <c r="K3206">
        <f>SUM(K3201:K3204)</f>
        <v/>
      </c>
      <c r="L3206">
        <f>SUM(L3201:L3204)</f>
        <v/>
      </c>
      <c r="M3206">
        <f>SUM(M3201:M3204)</f>
        <v/>
      </c>
      <c r="N3206">
        <f>SUM(N3201:N3204)</f>
        <v/>
      </c>
      <c r="P3206">
        <f>SUM(P3201:P3204)</f>
        <v/>
      </c>
      <c r="Q3206">
        <f>SUM(Q3201:Q3204)</f>
        <v/>
      </c>
      <c r="R3206">
        <f>SUM(R3201:R3204)</f>
        <v/>
      </c>
      <c r="S3206">
        <f>SUM(S3201:S3204)</f>
        <v/>
      </c>
      <c r="U3206">
        <f>SUM(U3201:U3204)</f>
        <v/>
      </c>
      <c r="V3206">
        <f>SUM(V3201:V3204)</f>
        <v/>
      </c>
      <c r="W3206">
        <f>SUM(W3201:W3204)</f>
        <v/>
      </c>
      <c r="X3206">
        <f>SUM(X3201:X3204)</f>
        <v/>
      </c>
      <c r="Z3206">
        <f>SUM(Z3201:Z3204)</f>
        <v/>
      </c>
      <c r="AA3206">
        <f>SUM(AA3201:AA3204)</f>
        <v/>
      </c>
      <c r="AB3206">
        <f>SUM(AB3201:AB3204)</f>
        <v/>
      </c>
    </row>
    <row r="3207">
      <c r="A3207" t="inlineStr">
        <is>
          <t>Sum check</t>
        </is>
      </c>
      <c r="F3207">
        <f>F3205-F3206</f>
        <v/>
      </c>
      <c r="G3207">
        <f>G3205-G3206</f>
        <v/>
      </c>
      <c r="H3207">
        <f>H3205-H3206</f>
        <v/>
      </c>
      <c r="I3207">
        <f>I3205-I3206</f>
        <v/>
      </c>
      <c r="K3207">
        <f>K3205-K3206</f>
        <v/>
      </c>
      <c r="L3207">
        <f>L3205-L3206</f>
        <v/>
      </c>
      <c r="M3207">
        <f>M3205-M3206</f>
        <v/>
      </c>
      <c r="N3207">
        <f>N3205-N3206</f>
        <v/>
      </c>
      <c r="P3207">
        <f>P3205-P3206</f>
        <v/>
      </c>
      <c r="Q3207">
        <f>Q3205-Q3206</f>
        <v/>
      </c>
      <c r="R3207">
        <f>R3205-R3206</f>
        <v/>
      </c>
      <c r="S3207">
        <f>S3205-S3206</f>
        <v/>
      </c>
      <c r="U3207">
        <f>U3205-U3206</f>
        <v/>
      </c>
      <c r="V3207">
        <f>V3205-V3206</f>
        <v/>
      </c>
      <c r="W3207">
        <f>W3205-W3206</f>
        <v/>
      </c>
      <c r="X3207">
        <f>X3205-X3206</f>
        <v/>
      </c>
      <c r="Z3207">
        <f>Z3205-Z3206</f>
        <v/>
      </c>
      <c r="AA3207">
        <f>AA3205-AA3206</f>
        <v/>
      </c>
      <c r="AB3207">
        <f>AB3205-AB3206</f>
        <v/>
      </c>
    </row>
    <row r="3209">
      <c r="A3209" t="inlineStr">
        <is>
          <t>Total</t>
        </is>
      </c>
    </row>
    <row r="3210">
      <c r="A3210" t="inlineStr">
        <is>
          <t>Real estate</t>
        </is>
      </c>
      <c r="C3210" t="inlineStr">
        <is>
          <t>Million</t>
        </is>
      </c>
      <c r="D3210" t="inlineStr">
        <is>
          <t>QQQQ</t>
        </is>
      </c>
      <c r="F3210" t="n">
        <v>45536</v>
      </c>
      <c r="G3210" t="n">
        <v>42565</v>
      </c>
      <c r="H3210" t="n">
        <v>41661</v>
      </c>
      <c r="I3210" t="n">
        <v>45069</v>
      </c>
      <c r="K3210" t="n">
        <v>46680</v>
      </c>
      <c r="L3210" t="n">
        <v>43573</v>
      </c>
      <c r="M3210" t="n">
        <v>44206</v>
      </c>
      <c r="N3210" t="n">
        <v>44589</v>
      </c>
      <c r="P3210" t="n">
        <v>45275</v>
      </c>
      <c r="Q3210" t="n">
        <v>41531</v>
      </c>
      <c r="R3210" t="n">
        <v>41276</v>
      </c>
      <c r="S3210" t="n">
        <v>41636</v>
      </c>
      <c r="U3210" t="n">
        <v>44996</v>
      </c>
      <c r="V3210" t="n">
        <v>46881</v>
      </c>
      <c r="W3210" t="n">
        <v>56913</v>
      </c>
      <c r="X3210" t="n">
        <v>53653</v>
      </c>
      <c r="Z3210" t="n">
        <v>58720</v>
      </c>
      <c r="AA3210" t="n">
        <v>56759</v>
      </c>
      <c r="AB3210" t="n">
        <v>58060</v>
      </c>
      <c r="AC3210" t="n">
        <v>56056</v>
      </c>
      <c r="AE3210" t="n">
        <v>47783</v>
      </c>
      <c r="AF3210" t="n">
        <v>46942</v>
      </c>
      <c r="AG3210" t="n">
        <v>50324</v>
      </c>
      <c r="AH3210" t="n">
        <v>52996</v>
      </c>
      <c r="AJ3210" t="n">
        <v>57209</v>
      </c>
      <c r="AK3210" t="n">
        <v>59941</v>
      </c>
      <c r="AL3210" t="n">
        <v>78926</v>
      </c>
      <c r="AM3210" t="n">
        <v>82282</v>
      </c>
      <c r="AO3210" t="n">
        <v>84704</v>
      </c>
      <c r="AP3210" t="n">
        <v>89346</v>
      </c>
      <c r="AQ3210" t="n">
        <v>90083</v>
      </c>
      <c r="AR3210" t="n">
        <v>103025</v>
      </c>
      <c r="AT3210" t="n">
        <v>98092</v>
      </c>
    </row>
    <row r="3211">
      <c r="A3211" t="inlineStr">
        <is>
          <t>Renewable power and transition</t>
        </is>
      </c>
      <c r="C3211" t="inlineStr">
        <is>
          <t>Million</t>
        </is>
      </c>
      <c r="D3211" t="inlineStr">
        <is>
          <t>QQQQ</t>
        </is>
      </c>
      <c r="F3211" t="n">
        <v>13137</v>
      </c>
      <c r="G3211" t="n">
        <v>13004</v>
      </c>
      <c r="H3211" t="n">
        <v>12195</v>
      </c>
      <c r="I3211" t="n">
        <v>11743</v>
      </c>
      <c r="K3211" t="n">
        <v>14477</v>
      </c>
      <c r="L3211" t="n">
        <v>17545</v>
      </c>
      <c r="M3211" t="n">
        <v>18417</v>
      </c>
      <c r="N3211" t="n">
        <v>18690</v>
      </c>
      <c r="P3211" t="n">
        <v>18772</v>
      </c>
      <c r="Q3211" t="n">
        <v>19594</v>
      </c>
      <c r="R3211" t="n">
        <v>20266</v>
      </c>
      <c r="S3211" t="n">
        <v>23930</v>
      </c>
      <c r="U3211" t="n">
        <v>22594</v>
      </c>
      <c r="V3211" t="n">
        <v>23174</v>
      </c>
      <c r="W3211" t="n">
        <v>23668</v>
      </c>
      <c r="X3211" t="n">
        <v>21419</v>
      </c>
      <c r="Z3211" t="n">
        <v>24119</v>
      </c>
      <c r="AA3211" t="n">
        <v>28851</v>
      </c>
      <c r="AB3211" t="n">
        <v>32096</v>
      </c>
      <c r="AC3211" t="n">
        <v>33520</v>
      </c>
      <c r="AE3211" t="n">
        <v>33524</v>
      </c>
      <c r="AF3211" t="n">
        <v>34537</v>
      </c>
      <c r="AG3211" t="n">
        <v>37101</v>
      </c>
      <c r="AH3211" t="n">
        <v>45440</v>
      </c>
      <c r="AJ3211" t="n">
        <v>43443</v>
      </c>
      <c r="AK3211" t="n">
        <v>40530</v>
      </c>
      <c r="AL3211" t="n">
        <v>40321</v>
      </c>
      <c r="AM3211" t="n">
        <v>47525</v>
      </c>
      <c r="AO3211" t="n">
        <v>51468</v>
      </c>
      <c r="AP3211" t="n">
        <v>50038</v>
      </c>
      <c r="AQ3211" t="n">
        <v>50959</v>
      </c>
      <c r="AR3211" t="n">
        <v>47218</v>
      </c>
      <c r="AT3211" t="n">
        <v>52484</v>
      </c>
    </row>
    <row r="3212">
      <c r="A3212" t="inlineStr">
        <is>
          <t>Infrastructure</t>
        </is>
      </c>
      <c r="C3212" t="inlineStr">
        <is>
          <t>Million</t>
        </is>
      </c>
      <c r="D3212" t="inlineStr">
        <is>
          <t>QQQQ</t>
        </is>
      </c>
      <c r="F3212" t="n">
        <v>26248</v>
      </c>
      <c r="G3212" t="n">
        <v>19594</v>
      </c>
      <c r="H3212" t="n">
        <v>17847</v>
      </c>
      <c r="I3212" t="n">
        <v>19428</v>
      </c>
      <c r="K3212" t="n">
        <v>20280</v>
      </c>
      <c r="L3212" t="n">
        <v>28642</v>
      </c>
      <c r="M3212" t="n">
        <v>29681</v>
      </c>
      <c r="N3212" t="n">
        <v>28909</v>
      </c>
      <c r="P3212" t="n">
        <v>31111</v>
      </c>
      <c r="Q3212" t="n">
        <v>36430</v>
      </c>
      <c r="R3212" t="n">
        <v>37544</v>
      </c>
      <c r="S3212" t="n">
        <v>38751</v>
      </c>
      <c r="U3212" t="n">
        <v>35193</v>
      </c>
      <c r="V3212" t="n">
        <v>33666</v>
      </c>
      <c r="W3212" t="n">
        <v>34210</v>
      </c>
      <c r="X3212" t="n">
        <v>33712</v>
      </c>
      <c r="Z3212" t="n">
        <v>36772</v>
      </c>
      <c r="AA3212" t="n">
        <v>44711</v>
      </c>
      <c r="AB3212" t="n">
        <v>48338</v>
      </c>
      <c r="AC3212" t="n">
        <v>54220</v>
      </c>
      <c r="AE3212" t="n">
        <v>48165</v>
      </c>
      <c r="AF3212" t="n">
        <v>52997</v>
      </c>
      <c r="AG3212" t="n">
        <v>57191</v>
      </c>
      <c r="AH3212" t="n">
        <v>59335</v>
      </c>
      <c r="AJ3212" t="n">
        <v>60468</v>
      </c>
      <c r="AK3212" t="n">
        <v>60811</v>
      </c>
      <c r="AL3212" t="n">
        <v>64864</v>
      </c>
      <c r="AM3212" t="n">
        <v>67736</v>
      </c>
      <c r="AO3212" t="n">
        <v>75530</v>
      </c>
      <c r="AP3212" t="n">
        <v>74164</v>
      </c>
      <c r="AQ3212" t="n">
        <v>87494</v>
      </c>
      <c r="AR3212" t="n">
        <v>85887</v>
      </c>
      <c r="AT3212" t="n">
        <v>92752</v>
      </c>
    </row>
    <row r="3213">
      <c r="A3213" t="inlineStr">
        <is>
          <t>Private equity</t>
        </is>
      </c>
      <c r="C3213" t="inlineStr">
        <is>
          <t>Million</t>
        </is>
      </c>
      <c r="D3213" t="inlineStr">
        <is>
          <t>QQQQ</t>
        </is>
      </c>
      <c r="F3213" t="n">
        <v>2493</v>
      </c>
      <c r="G3213" t="n">
        <v>5001</v>
      </c>
      <c r="H3213" t="n">
        <v>5500</v>
      </c>
      <c r="I3213" t="n">
        <v>5928</v>
      </c>
      <c r="K3213" t="n">
        <v>6083</v>
      </c>
      <c r="L3213" t="n">
        <v>6303</v>
      </c>
      <c r="M3213" t="n">
        <v>6432</v>
      </c>
      <c r="N3213" t="n">
        <v>6811</v>
      </c>
      <c r="P3213" t="n">
        <v>6688</v>
      </c>
      <c r="Q3213" t="n">
        <v>7440</v>
      </c>
      <c r="R3213" t="n">
        <v>8240</v>
      </c>
      <c r="S3213" t="n">
        <v>8618</v>
      </c>
      <c r="U3213" t="n">
        <v>9099</v>
      </c>
      <c r="V3213" t="n">
        <v>9143</v>
      </c>
      <c r="W3213" t="n">
        <v>10587</v>
      </c>
      <c r="X3213" t="n">
        <v>15367</v>
      </c>
      <c r="Z3213" t="n">
        <v>14729</v>
      </c>
      <c r="AA3213" t="n">
        <v>18141</v>
      </c>
      <c r="AB3213" t="n">
        <v>18281</v>
      </c>
      <c r="AC3213" t="n">
        <v>20710</v>
      </c>
      <c r="AE3213" t="n">
        <v>20959</v>
      </c>
      <c r="AF3213" t="n">
        <v>19345</v>
      </c>
      <c r="AG3213" t="n">
        <v>19670</v>
      </c>
      <c r="AH3213" t="n">
        <v>20001</v>
      </c>
      <c r="AJ3213" t="n">
        <v>20215</v>
      </c>
      <c r="AK3213" t="n">
        <v>21051</v>
      </c>
      <c r="AL3213" t="n">
        <v>32927</v>
      </c>
      <c r="AM3213" t="n">
        <v>34395</v>
      </c>
      <c r="AO3213" t="n">
        <v>35917</v>
      </c>
      <c r="AP3213" t="n">
        <v>38954</v>
      </c>
      <c r="AQ3213" t="n">
        <v>38109</v>
      </c>
      <c r="AR3213" t="n">
        <v>39317</v>
      </c>
      <c r="AT3213" t="n">
        <v>39472</v>
      </c>
    </row>
    <row r="3214">
      <c r="A3214" t="inlineStr">
        <is>
          <t>Oaktree</t>
        </is>
      </c>
      <c r="C3214" t="inlineStr">
        <is>
          <t>Million</t>
        </is>
      </c>
      <c r="D3214" t="inlineStr">
        <is>
          <t>QQQQ</t>
        </is>
      </c>
      <c r="AC3214" t="n">
        <v>110349</v>
      </c>
      <c r="AE3214" t="n">
        <v>102642</v>
      </c>
      <c r="AF3214" t="n">
        <v>111688</v>
      </c>
      <c r="AG3214" t="n">
        <v>113897</v>
      </c>
      <c r="AH3214" t="n">
        <v>121026</v>
      </c>
      <c r="AJ3214" t="n">
        <v>124895</v>
      </c>
      <c r="AK3214" t="n">
        <v>128732</v>
      </c>
    </row>
    <row r="3215">
      <c r="A3215" t="inlineStr">
        <is>
          <t>Diversified</t>
        </is>
      </c>
      <c r="C3215" t="inlineStr">
        <is>
          <t>Million</t>
        </is>
      </c>
      <c r="D3215" t="inlineStr">
        <is>
          <t>QQQQ</t>
        </is>
      </c>
      <c r="U3215" t="n">
        <v>15083</v>
      </c>
      <c r="V3215" t="n">
        <v>16438</v>
      </c>
      <c r="W3215" t="n">
        <v>15236</v>
      </c>
      <c r="X3215" t="n">
        <v>13377</v>
      </c>
      <c r="Z3215" t="n">
        <v>15242</v>
      </c>
      <c r="AA3215" t="n">
        <v>15593</v>
      </c>
      <c r="AC3215" t="n">
        <v>14957</v>
      </c>
      <c r="AE3215" t="n">
        <v>10787</v>
      </c>
      <c r="AF3215" t="n">
        <v>11693</v>
      </c>
      <c r="AG3215" t="n">
        <v>11430</v>
      </c>
      <c r="AH3215" t="n">
        <v>12822</v>
      </c>
      <c r="AJ3215" t="n">
        <v>12940</v>
      </c>
      <c r="AK3215" t="n">
        <v>14001</v>
      </c>
    </row>
    <row r="3216">
      <c r="A3216" t="inlineStr">
        <is>
          <t>Diversified (including private funds)</t>
        </is>
      </c>
      <c r="C3216" t="inlineStr">
        <is>
          <t>Million</t>
        </is>
      </c>
      <c r="D3216" t="inlineStr">
        <is>
          <t>QQQQ</t>
        </is>
      </c>
      <c r="AB3216" t="n">
        <v>117318</v>
      </c>
    </row>
    <row r="3217">
      <c r="A3217" t="inlineStr">
        <is>
          <t>Other</t>
        </is>
      </c>
      <c r="C3217" t="inlineStr">
        <is>
          <t>Million</t>
        </is>
      </c>
      <c r="D3217" t="inlineStr">
        <is>
          <t>QQQQ</t>
        </is>
      </c>
      <c r="G3217" t="n">
        <v>18484</v>
      </c>
      <c r="H3217" t="n">
        <v>17519</v>
      </c>
      <c r="I3217" t="n">
        <v>16797</v>
      </c>
      <c r="K3217" t="n">
        <v>16402</v>
      </c>
      <c r="L3217" t="n">
        <v>12249</v>
      </c>
      <c r="M3217" t="n">
        <v>12011</v>
      </c>
      <c r="N3217" t="n">
        <v>10577</v>
      </c>
      <c r="P3217" t="n">
        <v>11268</v>
      </c>
      <c r="Q3217" t="n">
        <v>12259</v>
      </c>
      <c r="R3217" t="n">
        <v>12534</v>
      </c>
      <c r="S3217" t="n">
        <v>12655</v>
      </c>
    </row>
    <row r="3218">
      <c r="A3218" t="inlineStr">
        <is>
          <t>Other (excluding public securities)</t>
        </is>
      </c>
      <c r="C3218" t="inlineStr">
        <is>
          <t>Million</t>
        </is>
      </c>
      <c r="D3218" t="inlineStr">
        <is>
          <t>QQQQ</t>
        </is>
      </c>
      <c r="F3218" t="n">
        <v>5794</v>
      </c>
    </row>
    <row r="3219">
      <c r="A3219" t="inlineStr">
        <is>
          <t>Credit and other</t>
        </is>
      </c>
      <c r="C3219" t="inlineStr">
        <is>
          <t>Million</t>
        </is>
      </c>
      <c r="D3219" t="inlineStr">
        <is>
          <t>QQQQ</t>
        </is>
      </c>
      <c r="AL3219" t="n">
        <v>124364</v>
      </c>
      <c r="AM3219" t="n">
        <v>132195</v>
      </c>
      <c r="AO3219" t="n">
        <v>130968</v>
      </c>
      <c r="AP3219" t="n">
        <v>139254</v>
      </c>
      <c r="AQ3219" t="n">
        <v>140115</v>
      </c>
      <c r="AR3219" t="n">
        <v>142416</v>
      </c>
      <c r="AT3219" t="n">
        <v>148861</v>
      </c>
    </row>
    <row r="3220">
      <c r="A3220" t="inlineStr">
        <is>
          <t>Total</t>
        </is>
      </c>
      <c r="C3220" t="inlineStr">
        <is>
          <t>Million</t>
        </is>
      </c>
      <c r="D3220" t="inlineStr">
        <is>
          <t>QQQQ</t>
        </is>
      </c>
      <c r="F3220" t="n">
        <v>93208</v>
      </c>
      <c r="G3220" t="n">
        <v>98648</v>
      </c>
      <c r="H3220" t="n">
        <v>94722</v>
      </c>
      <c r="I3220" t="n">
        <v>98965</v>
      </c>
      <c r="K3220" t="n">
        <v>103922</v>
      </c>
      <c r="L3220" t="n">
        <v>108312</v>
      </c>
      <c r="M3220" t="n">
        <v>110747</v>
      </c>
      <c r="N3220" t="n">
        <v>109576</v>
      </c>
      <c r="P3220" t="n">
        <v>113114</v>
      </c>
      <c r="Q3220" t="n">
        <v>117254</v>
      </c>
      <c r="R3220" t="n">
        <v>119860</v>
      </c>
      <c r="S3220" t="n">
        <v>125590</v>
      </c>
      <c r="U3220" t="n">
        <v>126965</v>
      </c>
      <c r="V3220" t="n">
        <v>129302</v>
      </c>
      <c r="W3220" t="n">
        <v>140614</v>
      </c>
      <c r="X3220" t="n">
        <v>137528</v>
      </c>
      <c r="Z3220" t="n">
        <v>149582</v>
      </c>
      <c r="AA3220" t="n">
        <v>164055</v>
      </c>
      <c r="AB3220" t="n">
        <v>274093</v>
      </c>
      <c r="AC3220" t="n">
        <v>289812</v>
      </c>
      <c r="AE3220" t="n">
        <v>263860</v>
      </c>
      <c r="AF3220" t="n">
        <v>277202</v>
      </c>
      <c r="AG3220" t="n">
        <v>289613</v>
      </c>
      <c r="AH3220" t="n">
        <v>311620</v>
      </c>
      <c r="AJ3220" t="n">
        <v>319170</v>
      </c>
      <c r="AK3220" t="n">
        <v>325066</v>
      </c>
      <c r="AL3220" t="n">
        <v>341402</v>
      </c>
      <c r="AM3220" t="n">
        <v>364133</v>
      </c>
      <c r="AO3220" t="n">
        <v>378587</v>
      </c>
      <c r="AP3220" t="n">
        <v>391756</v>
      </c>
      <c r="AQ3220" t="n">
        <v>406760</v>
      </c>
      <c r="AR3220" t="n">
        <v>417863</v>
      </c>
      <c r="AT3220" t="n">
        <v>431661</v>
      </c>
    </row>
    <row r="3221">
      <c r="A3221" t="inlineStr">
        <is>
          <t>Total-c</t>
        </is>
      </c>
      <c r="F3221">
        <f>SUM(F3210:F3219)</f>
        <v/>
      </c>
      <c r="G3221">
        <f>SUM(G3210:G3219)</f>
        <v/>
      </c>
      <c r="H3221">
        <f>SUM(H3210:H3219)</f>
        <v/>
      </c>
      <c r="I3221">
        <f>SUM(I3210:I3219)</f>
        <v/>
      </c>
      <c r="K3221">
        <f>SUM(K3210:K3219)</f>
        <v/>
      </c>
      <c r="L3221">
        <f>SUM(L3210:L3219)</f>
        <v/>
      </c>
      <c r="M3221">
        <f>SUM(M3210:M3219)</f>
        <v/>
      </c>
      <c r="N3221">
        <f>SUM(N3210:N3219)</f>
        <v/>
      </c>
      <c r="P3221">
        <f>SUM(P3210:P3219)</f>
        <v/>
      </c>
      <c r="Q3221">
        <f>SUM(Q3210:Q3219)</f>
        <v/>
      </c>
      <c r="R3221">
        <f>SUM(R3210:R3219)</f>
        <v/>
      </c>
      <c r="S3221">
        <f>SUM(S3210:S3219)</f>
        <v/>
      </c>
      <c r="U3221">
        <f>SUM(U3210:U3219)</f>
        <v/>
      </c>
      <c r="V3221">
        <f>SUM(V3210:V3219)</f>
        <v/>
      </c>
      <c r="W3221">
        <f>SUM(W3210:W3219)</f>
        <v/>
      </c>
      <c r="X3221">
        <f>SUM(X3210:X3219)</f>
        <v/>
      </c>
      <c r="Z3221">
        <f>SUM(Z3210:Z3219)</f>
        <v/>
      </c>
      <c r="AA3221">
        <f>SUM(AA3210:AA3219)</f>
        <v/>
      </c>
      <c r="AB3221">
        <f>SUM(AB3210:AB3219)</f>
        <v/>
      </c>
      <c r="AC3221">
        <f>SUM(AC3210:AC3219)</f>
        <v/>
      </c>
      <c r="AE3221">
        <f>SUM(AE3210:AE3219)</f>
        <v/>
      </c>
      <c r="AF3221">
        <f>SUM(AF3210:AF3219)</f>
        <v/>
      </c>
      <c r="AG3221">
        <f>SUM(AG3210:AG3219)</f>
        <v/>
      </c>
      <c r="AH3221">
        <f>SUM(AH3210:AH3219)</f>
        <v/>
      </c>
      <c r="AJ3221">
        <f>SUM(AJ3210:AJ3219)</f>
        <v/>
      </c>
      <c r="AK3221">
        <f>SUM(AK3210:AK3219)</f>
        <v/>
      </c>
      <c r="AL3221">
        <f>SUM(AL3210:AL3219)</f>
        <v/>
      </c>
      <c r="AM3221">
        <f>SUM(AM3210:AM3219)</f>
        <v/>
      </c>
      <c r="AO3221">
        <f>SUM(AO3210:AO3219)</f>
        <v/>
      </c>
      <c r="AP3221">
        <f>SUM(AP3210:AP3219)</f>
        <v/>
      </c>
      <c r="AQ3221">
        <f>SUM(AQ3210:AQ3219)</f>
        <v/>
      </c>
      <c r="AR3221">
        <f>SUM(AR3210:AR3219)</f>
        <v/>
      </c>
      <c r="AT3221">
        <f>SUM(AT3210:AT3219)</f>
        <v/>
      </c>
    </row>
    <row r="3222">
      <c r="A3222" t="inlineStr">
        <is>
          <t>Sum check 1</t>
        </is>
      </c>
      <c r="F3222">
        <f>F3220-F3221</f>
        <v/>
      </c>
      <c r="G3222">
        <f>G3220-G3221</f>
        <v/>
      </c>
      <c r="H3222">
        <f>H3220-H3221</f>
        <v/>
      </c>
      <c r="I3222">
        <f>I3220-I3221</f>
        <v/>
      </c>
      <c r="K3222">
        <f>K3220-K3221</f>
        <v/>
      </c>
      <c r="L3222">
        <f>L3220-L3221</f>
        <v/>
      </c>
      <c r="M3222">
        <f>M3220-M3221</f>
        <v/>
      </c>
      <c r="N3222">
        <f>N3220-N3221</f>
        <v/>
      </c>
      <c r="P3222">
        <f>P3220-P3221</f>
        <v/>
      </c>
      <c r="Q3222">
        <f>Q3220-Q3221</f>
        <v/>
      </c>
      <c r="R3222">
        <f>R3220-R3221</f>
        <v/>
      </c>
      <c r="S3222">
        <f>S3220-S3221</f>
        <v/>
      </c>
      <c r="U3222">
        <f>U3220-U3221</f>
        <v/>
      </c>
      <c r="V3222">
        <f>V3220-V3221</f>
        <v/>
      </c>
      <c r="W3222">
        <f>W3220-W3221</f>
        <v/>
      </c>
      <c r="X3222">
        <f>X3220-X3221</f>
        <v/>
      </c>
      <c r="Z3222">
        <f>Z3220-Z3221</f>
        <v/>
      </c>
      <c r="AA3222">
        <f>AA3220-AA3221</f>
        <v/>
      </c>
      <c r="AB3222">
        <f>AB3220-AB3221</f>
        <v/>
      </c>
      <c r="AC3222">
        <f>AC3220-AC3221</f>
        <v/>
      </c>
      <c r="AE3222">
        <f>AE3220-AE3221</f>
        <v/>
      </c>
      <c r="AF3222">
        <f>AF3220-AF3221</f>
        <v/>
      </c>
      <c r="AG3222">
        <f>AG3220-AG3221</f>
        <v/>
      </c>
      <c r="AH3222">
        <f>AH3220-AH3221</f>
        <v/>
      </c>
      <c r="AJ3222">
        <f>AJ3220-AJ3221</f>
        <v/>
      </c>
      <c r="AK3222">
        <f>AK3220-AK3221</f>
        <v/>
      </c>
      <c r="AL3222">
        <f>AL3220-AL3221</f>
        <v/>
      </c>
      <c r="AM3222">
        <f>AM3220-AM3221</f>
        <v/>
      </c>
      <c r="AO3222">
        <f>AO3220-AO3221</f>
        <v/>
      </c>
      <c r="AP3222">
        <f>AP3220-AP3221</f>
        <v/>
      </c>
      <c r="AQ3222">
        <f>AQ3220-AQ3221</f>
        <v/>
      </c>
      <c r="AR3222">
        <f>AR3220-AR3221</f>
        <v/>
      </c>
      <c r="AT3222">
        <f>AT3220-AT3221</f>
        <v/>
      </c>
    </row>
    <row r="3223">
      <c r="A3223" t="inlineStr">
        <is>
          <t>Sum check 2</t>
        </is>
      </c>
      <c r="F3223">
        <f>F3220-SUM(F3206,F3197,F3187,F3178,F3174,F3169,F3159)</f>
        <v/>
      </c>
      <c r="G3223">
        <f>G3220-SUM(G3206,G3197,G3187,G3178,G3174,G3169,G3159)</f>
        <v/>
      </c>
      <c r="H3223">
        <f>H3220-SUM(H3206,H3197,H3187,H3178,H3174,H3169,H3159)</f>
        <v/>
      </c>
      <c r="I3223">
        <f>I3220-SUM(I3206,I3197,I3187,I3178,I3174,I3169,I3159)</f>
        <v/>
      </c>
      <c r="K3223">
        <f>K3220-SUM(K3206,K3197,K3187,K3178,K3174,K3169,K3159)</f>
        <v/>
      </c>
      <c r="L3223">
        <f>L3220-SUM(L3206,L3197,L3187,L3178,L3174,L3169,L3159)</f>
        <v/>
      </c>
      <c r="M3223">
        <f>M3220-SUM(M3206,M3197,M3187,M3178,M3174,M3169,M3159)</f>
        <v/>
      </c>
      <c r="N3223">
        <f>N3220-SUM(N3206,N3197,N3187,N3178,N3174,N3169,N3159)</f>
        <v/>
      </c>
      <c r="P3223">
        <f>P3220-SUM(P3206,P3197,P3187,P3178,P3174,P3169,P3159)</f>
        <v/>
      </c>
      <c r="Q3223">
        <f>Q3220-SUM(Q3206,Q3197,Q3187,Q3178,Q3174,Q3169,Q3159)</f>
        <v/>
      </c>
      <c r="R3223">
        <f>R3220-SUM(R3206,R3197,R3187,R3178,R3174,R3169,R3159)</f>
        <v/>
      </c>
      <c r="S3223">
        <f>S3220-SUM(S3206,S3197,S3187,S3178,S3174,S3169,S3159)</f>
        <v/>
      </c>
      <c r="U3223">
        <f>U3220-SUM(U3206,U3197,U3187,U3178,U3174,U3169,U3159)</f>
        <v/>
      </c>
      <c r="V3223">
        <f>V3220-SUM(V3206,V3197,V3187,V3178,V3174,V3169,V3159)</f>
        <v/>
      </c>
      <c r="W3223">
        <f>W3220-SUM(W3206,W3197,W3187,W3178,W3174,W3169,W3159)</f>
        <v/>
      </c>
      <c r="X3223">
        <f>X3220-SUM(X3206,X3197,X3187,X3178,X3174,X3169,X3159)</f>
        <v/>
      </c>
      <c r="Z3223">
        <f>Z3220-SUM(Z3206,Z3197,Z3187,Z3178,Z3174,Z3169,Z3159)</f>
        <v/>
      </c>
      <c r="AA3223">
        <f>AA3220-SUM(AA3206,AA3197,AA3187,AA3178,AA3174,AA3169,AA3159)</f>
        <v/>
      </c>
      <c r="AB3223">
        <f>AB3220-SUM(AB3206,AB3197,AB3187,AB3178,AB3174,AB3169,AB3159)</f>
        <v/>
      </c>
      <c r="AC3223">
        <f>AC3220-SUM(AC3206,AC3197,AC3187,AC3178,AC3174,AC3169,AC3159)</f>
        <v/>
      </c>
      <c r="AE3223">
        <f>AE3220-SUM(AE3206,AE3197,AE3187,AE3178,AE3174,AE3169,AE3159)</f>
        <v/>
      </c>
      <c r="AF3223">
        <f>AF3220-SUM(AF3206,AF3197,AF3187,AF3178,AF3174,AF3169,AF3159)</f>
        <v/>
      </c>
      <c r="AG3223">
        <f>AG3220-SUM(AG3206,AG3197,AG3187,AG3178,AG3174,AG3169,AG3159)</f>
        <v/>
      </c>
      <c r="AH3223">
        <f>AH3220-SUM(AH3206,AH3197,AH3187,AH3178,AH3174,AH3169,AH3159)</f>
        <v/>
      </c>
      <c r="AJ3223">
        <f>AJ3220-SUM(AJ3206,AJ3197,AJ3187,AJ3178,AJ3174,AJ3169,AJ3159)</f>
        <v/>
      </c>
      <c r="AK3223">
        <f>AK3220-SUM(AK3206,AK3197,AK3187,AK3178,AK3174,AK3169,AK3159)</f>
        <v/>
      </c>
      <c r="AL3223">
        <f>AL3220-SUM(AL3206,AL3197,AL3187,AL3178,AL3174,AL3169,AL3159)</f>
        <v/>
      </c>
      <c r="AM3223">
        <f>AM3220-SUM(AM3206,AM3197,AM3187,AM3178,AM3174,AM3169,AM3159)</f>
        <v/>
      </c>
      <c r="AO3223">
        <f>AO3220-SUM(AO3206,AO3197,AO3187,AO3178,AO3174,AO3169,AO3159)</f>
        <v/>
      </c>
      <c r="AP3223">
        <f>AP3220-SUM(AP3206,AP3197,AP3187,AP3178,AP3174,AP3169,AP3159)</f>
        <v/>
      </c>
      <c r="AQ3223">
        <f>AQ3220-SUM(AQ3206,AQ3197,AQ3187,AQ3178,AQ3174,AQ3169,AQ3159)</f>
        <v/>
      </c>
      <c r="AR3223">
        <f>AR3220-SUM(AR3206,AR3197,AR3187,AR3178,AR3174,AR3169,AR3159)</f>
        <v/>
      </c>
      <c r="AT3223">
        <f>AT3220-SUM(AT3206,AT3197,AT3187,AT3178,AT3174,AT3169,AT3159)</f>
        <v/>
      </c>
    </row>
    <row r="3224">
      <c r="A3224" t="inlineStr">
        <is>
          <t>Link check</t>
        </is>
      </c>
      <c r="F3224">
        <f>F3220-F3417</f>
        <v/>
      </c>
      <c r="G3224">
        <f>G3220-G3417</f>
        <v/>
      </c>
      <c r="H3224">
        <f>H3220-H3417</f>
        <v/>
      </c>
      <c r="I3224">
        <f>I3220-I3417</f>
        <v/>
      </c>
      <c r="K3224">
        <f>K3220-K3417</f>
        <v/>
      </c>
      <c r="L3224">
        <f>L3220-L3417</f>
        <v/>
      </c>
      <c r="M3224">
        <f>M3220-M3417</f>
        <v/>
      </c>
      <c r="N3224">
        <f>N3220-N3417</f>
        <v/>
      </c>
      <c r="P3224">
        <f>P3220-P3417</f>
        <v/>
      </c>
      <c r="Q3224">
        <f>Q3220-Q3417</f>
        <v/>
      </c>
      <c r="R3224">
        <f>R3220-R3417</f>
        <v/>
      </c>
      <c r="S3224">
        <f>S3220-S3417</f>
        <v/>
      </c>
      <c r="U3224">
        <f>U3220-U3417</f>
        <v/>
      </c>
      <c r="V3224">
        <f>V3220-V3417</f>
        <v/>
      </c>
      <c r="W3224">
        <f>W3220-W3417</f>
        <v/>
      </c>
      <c r="X3224">
        <f>X3220-X3417</f>
        <v/>
      </c>
      <c r="Z3224">
        <f>Z3220-Z3417</f>
        <v/>
      </c>
      <c r="AA3224">
        <f>AA3220-AA3417</f>
        <v/>
      </c>
      <c r="AB3224">
        <f>AB3220-AB3417</f>
        <v/>
      </c>
      <c r="AC3224">
        <f>AC3220-AC3417</f>
        <v/>
      </c>
      <c r="AE3224">
        <f>AE3220-AE3417</f>
        <v/>
      </c>
      <c r="AF3224">
        <f>AF3220-AF3417</f>
        <v/>
      </c>
      <c r="AG3224">
        <f>AG3220-AG3417</f>
        <v/>
      </c>
      <c r="AH3224">
        <f>AH3220-AH3417</f>
        <v/>
      </c>
      <c r="AJ3224">
        <f>AJ3220-AJ3417</f>
        <v/>
      </c>
      <c r="AK3224">
        <f>AK3220-AK3417</f>
        <v/>
      </c>
      <c r="AL3224">
        <f>AL3220-AL3417</f>
        <v/>
      </c>
      <c r="AM3224">
        <f>AM3220-AM3417</f>
        <v/>
      </c>
      <c r="AO3224">
        <f>AO3220-AO3417</f>
        <v/>
      </c>
      <c r="AP3224">
        <f>AP3220-AP3417</f>
        <v/>
      </c>
      <c r="AQ3224">
        <f>AQ3220-AQ3417</f>
        <v/>
      </c>
      <c r="AR3224">
        <f>AR3220-AR3417</f>
        <v/>
      </c>
      <c r="AT3224">
        <f>AT3220-AT3417</f>
        <v/>
      </c>
    </row>
    <row r="3226">
      <c r="A3226" t="inlineStr">
        <is>
          <t>Fee-bearing capital change</t>
        </is>
      </c>
    </row>
    <row r="3227">
      <c r="A3227" t="inlineStr">
        <is>
          <t>Renewable power and transition</t>
        </is>
      </c>
    </row>
    <row r="3228">
      <c r="A3228" t="inlineStr">
        <is>
          <t>Opening balance</t>
        </is>
      </c>
      <c r="C3228" t="inlineStr">
        <is>
          <t>Million</t>
        </is>
      </c>
      <c r="D3228" t="inlineStr">
        <is>
          <t>QQQQ</t>
        </is>
      </c>
      <c r="AL3228" t="n">
        <v>40530</v>
      </c>
      <c r="AM3228" t="n">
        <v>40321</v>
      </c>
      <c r="AN3228" t="n">
        <v>45440</v>
      </c>
      <c r="AO3228" t="n">
        <v>47525</v>
      </c>
      <c r="AP3228" t="n">
        <v>51468</v>
      </c>
      <c r="AQ3228" t="n">
        <v>50038</v>
      </c>
      <c r="AR3228" t="n">
        <v>50959</v>
      </c>
      <c r="AS3228" t="n">
        <v>47525</v>
      </c>
      <c r="AT3228" t="n">
        <v>47218</v>
      </c>
    </row>
    <row r="3229">
      <c r="A3229" t="inlineStr">
        <is>
          <t>Inflows</t>
        </is>
      </c>
      <c r="C3229" t="inlineStr">
        <is>
          <t>Million</t>
        </is>
      </c>
      <c r="D3229" t="inlineStr">
        <is>
          <t>QQQQ</t>
        </is>
      </c>
      <c r="AL3229" t="n">
        <v>171</v>
      </c>
      <c r="AM3229" t="n">
        <v>9819</v>
      </c>
      <c r="AN3229" t="n">
        <v>10510</v>
      </c>
      <c r="AO3229" t="n">
        <v>73</v>
      </c>
      <c r="AP3229" t="n">
        <v>2916</v>
      </c>
      <c r="AQ3229" t="n">
        <v>2851</v>
      </c>
      <c r="AR3229" t="n">
        <v>983</v>
      </c>
      <c r="AS3229" t="n">
        <v>6823</v>
      </c>
      <c r="AT3229" t="n">
        <v>1876</v>
      </c>
    </row>
    <row r="3230">
      <c r="A3230" t="inlineStr">
        <is>
          <t>Distributions</t>
        </is>
      </c>
      <c r="C3230" t="inlineStr">
        <is>
          <t>Million</t>
        </is>
      </c>
      <c r="D3230" t="inlineStr">
        <is>
          <t>QQQQ</t>
        </is>
      </c>
      <c r="AL3230" t="n">
        <v>-574</v>
      </c>
      <c r="AM3230" t="n">
        <v>-268</v>
      </c>
      <c r="AN3230" t="n">
        <v>-1427</v>
      </c>
      <c r="AO3230" t="n">
        <v>-318</v>
      </c>
      <c r="AP3230" t="n">
        <v>-572</v>
      </c>
      <c r="AQ3230" t="n">
        <v>-235</v>
      </c>
      <c r="AR3230" t="n">
        <v>-303</v>
      </c>
      <c r="AS3230" t="n">
        <v>-1428</v>
      </c>
      <c r="AT3230" t="n">
        <v>-558</v>
      </c>
    </row>
    <row r="3231">
      <c r="A3231" t="inlineStr">
        <is>
          <t>Market valuation</t>
        </is>
      </c>
      <c r="C3231" t="inlineStr">
        <is>
          <t>Million</t>
        </is>
      </c>
      <c r="D3231" t="inlineStr">
        <is>
          <t>QQQQ</t>
        </is>
      </c>
      <c r="AL3231" t="n">
        <v>-261</v>
      </c>
      <c r="AM3231" t="n">
        <v>-1348</v>
      </c>
      <c r="AN3231" t="n">
        <v>-6169</v>
      </c>
      <c r="AO3231" t="n">
        <v>3713</v>
      </c>
      <c r="AP3231" t="n">
        <v>-3785</v>
      </c>
      <c r="AQ3231" t="n">
        <v>-1804</v>
      </c>
      <c r="AR3231" t="n">
        <v>-3997</v>
      </c>
      <c r="AS3231" t="n">
        <v>-5873</v>
      </c>
      <c r="AT3231" t="n">
        <v>3965</v>
      </c>
    </row>
    <row r="3232">
      <c r="A3232" t="inlineStr">
        <is>
          <t>Other</t>
        </is>
      </c>
      <c r="C3232" t="inlineStr">
        <is>
          <t>Million</t>
        </is>
      </c>
      <c r="D3232" t="inlineStr">
        <is>
          <t>QQQQ</t>
        </is>
      </c>
      <c r="AL3232" t="n">
        <v>455</v>
      </c>
      <c r="AM3232" t="n">
        <v>-999</v>
      </c>
      <c r="AN3232" t="n">
        <v>-829</v>
      </c>
      <c r="AO3232" t="n">
        <v>475</v>
      </c>
      <c r="AP3232" t="n">
        <v>11</v>
      </c>
      <c r="AQ3232" t="n">
        <v>109</v>
      </c>
      <c r="AR3232" t="n">
        <v>-424</v>
      </c>
      <c r="AS3232" t="n">
        <v>171</v>
      </c>
      <c r="AT3232" t="n">
        <v>-17</v>
      </c>
    </row>
    <row r="3233">
      <c r="A3233" t="inlineStr">
        <is>
          <t>Change</t>
        </is>
      </c>
      <c r="C3233" t="inlineStr">
        <is>
          <t>Million</t>
        </is>
      </c>
      <c r="D3233" t="inlineStr">
        <is>
          <t>QQQQ</t>
        </is>
      </c>
      <c r="AL3233" t="n">
        <v>-209</v>
      </c>
      <c r="AM3233" t="n">
        <v>7204</v>
      </c>
      <c r="AN3233" t="n">
        <v>2085</v>
      </c>
      <c r="AO3233" t="n">
        <v>3943</v>
      </c>
      <c r="AP3233" t="n">
        <v>-1430</v>
      </c>
      <c r="AQ3233" t="n">
        <v>921</v>
      </c>
      <c r="AR3233" t="n">
        <v>-3741</v>
      </c>
      <c r="AS3233" t="n">
        <v>-307</v>
      </c>
      <c r="AT3233" t="n">
        <v>5266</v>
      </c>
    </row>
    <row r="3234">
      <c r="A3234" t="inlineStr">
        <is>
          <t>Change-c</t>
        </is>
      </c>
      <c r="AL3234">
        <f>SUM(AL3229:AL3232)</f>
        <v/>
      </c>
      <c r="AM3234">
        <f>SUM(AM3229:AM3232)</f>
        <v/>
      </c>
      <c r="AN3234">
        <f>SUM(AN3229:AN3232)</f>
        <v/>
      </c>
      <c r="AO3234">
        <f>SUM(AO3229:AO3232)</f>
        <v/>
      </c>
      <c r="AP3234">
        <f>SUM(AP3229:AP3232)</f>
        <v/>
      </c>
      <c r="AQ3234">
        <f>SUM(AQ3229:AQ3232)</f>
        <v/>
      </c>
      <c r="AR3234">
        <f>SUM(AR3229:AR3232)</f>
        <v/>
      </c>
      <c r="AS3234">
        <f>SUM(AS3229:AS3232)</f>
        <v/>
      </c>
      <c r="AT3234">
        <f>SUM(AT3229:AT3232)</f>
        <v/>
      </c>
    </row>
    <row r="3235">
      <c r="A3235" t="inlineStr">
        <is>
          <t>Sum check</t>
        </is>
      </c>
      <c r="AL3235">
        <f>AL3233-AL3234</f>
        <v/>
      </c>
      <c r="AM3235">
        <f>AM3233-AM3234</f>
        <v/>
      </c>
      <c r="AN3235">
        <f>AN3233-AN3234</f>
        <v/>
      </c>
      <c r="AO3235">
        <f>AO3233-AO3234</f>
        <v/>
      </c>
      <c r="AP3235">
        <f>AP3233-AP3234</f>
        <v/>
      </c>
      <c r="AQ3235">
        <f>AQ3233-AQ3234</f>
        <v/>
      </c>
      <c r="AR3235">
        <f>AR3233-AR3234</f>
        <v/>
      </c>
      <c r="AS3235">
        <f>AS3233-AS3234</f>
        <v/>
      </c>
      <c r="AT3235">
        <f>AT3233-AT3234</f>
        <v/>
      </c>
    </row>
    <row r="3237">
      <c r="A3237" t="inlineStr">
        <is>
          <t>Closing balance</t>
        </is>
      </c>
      <c r="C3237" t="inlineStr">
        <is>
          <t>Million</t>
        </is>
      </c>
      <c r="D3237" t="inlineStr">
        <is>
          <t>QQQQ</t>
        </is>
      </c>
      <c r="AL3237" t="n">
        <v>40321</v>
      </c>
      <c r="AM3237" t="n">
        <v>47525</v>
      </c>
      <c r="AN3237" t="n">
        <v>47525</v>
      </c>
      <c r="AO3237" t="n">
        <v>51468</v>
      </c>
      <c r="AP3237" t="n">
        <v>50038</v>
      </c>
      <c r="AQ3237" t="n">
        <v>50959</v>
      </c>
      <c r="AR3237" t="n">
        <v>47218</v>
      </c>
      <c r="AS3237" t="n">
        <v>47218</v>
      </c>
      <c r="AT3237" t="n">
        <v>52484</v>
      </c>
    </row>
    <row r="3238">
      <c r="A3238" t="inlineStr">
        <is>
          <t>Closing balance-c</t>
        </is>
      </c>
      <c r="AL3238">
        <f>AL3228+AL3233</f>
        <v/>
      </c>
      <c r="AM3238">
        <f>AM3228+AM3233</f>
        <v/>
      </c>
      <c r="AN3238">
        <f>AN3228+AN3233</f>
        <v/>
      </c>
      <c r="AO3238">
        <f>AO3228+AO3233</f>
        <v/>
      </c>
      <c r="AP3238">
        <f>AP3228+AP3233</f>
        <v/>
      </c>
      <c r="AQ3238">
        <f>AQ3228+AQ3233</f>
        <v/>
      </c>
      <c r="AR3238">
        <f>AR3228+AR3233</f>
        <v/>
      </c>
      <c r="AS3238">
        <f>AS3228+AS3233</f>
        <v/>
      </c>
      <c r="AT3238">
        <f>AT3228+AT3233</f>
        <v/>
      </c>
    </row>
    <row r="3239">
      <c r="A3239" t="inlineStr">
        <is>
          <t>Sum check</t>
        </is>
      </c>
      <c r="AL3239">
        <f>AL3237-AL3238</f>
        <v/>
      </c>
      <c r="AM3239">
        <f>AM3237-AM3238</f>
        <v/>
      </c>
      <c r="AN3239">
        <f>AN3237-AN3238</f>
        <v/>
      </c>
      <c r="AO3239">
        <f>AO3237-AO3238</f>
        <v/>
      </c>
      <c r="AP3239">
        <f>AP3237-AP3238</f>
        <v/>
      </c>
      <c r="AQ3239">
        <f>AQ3237-AQ3238</f>
        <v/>
      </c>
      <c r="AR3239">
        <f>AR3237-AR3238</f>
        <v/>
      </c>
      <c r="AS3239">
        <f>AS3237-AS3238</f>
        <v/>
      </c>
      <c r="AT3239">
        <f>AT3237-AT3238</f>
        <v/>
      </c>
    </row>
    <row r="3240">
      <c r="A3240" t="inlineStr">
        <is>
          <t>Link check</t>
        </is>
      </c>
      <c r="AL3240">
        <f>AL3237-AL3211</f>
        <v/>
      </c>
      <c r="AM3240">
        <f>AM3237-AM3211</f>
        <v/>
      </c>
      <c r="AO3240">
        <f>AO3237-AO3211</f>
        <v/>
      </c>
      <c r="AP3240">
        <f>AP3237-AP3211</f>
        <v/>
      </c>
      <c r="AQ3240">
        <f>AQ3237-AQ3211</f>
        <v/>
      </c>
      <c r="AR3240">
        <f>AR3237-AR3211</f>
        <v/>
      </c>
      <c r="AT3240">
        <f>AT3237-AT3211</f>
        <v/>
      </c>
    </row>
    <row r="3242">
      <c r="A3242" t="inlineStr">
        <is>
          <t>Infrastructure</t>
        </is>
      </c>
    </row>
    <row r="3243">
      <c r="A3243" t="inlineStr">
        <is>
          <t>Opening balance</t>
        </is>
      </c>
      <c r="C3243" t="inlineStr">
        <is>
          <t>Million</t>
        </is>
      </c>
      <c r="D3243" t="inlineStr">
        <is>
          <t>QQQQ</t>
        </is>
      </c>
      <c r="AL3243" t="n">
        <v>63881</v>
      </c>
      <c r="AM3243" t="n">
        <v>64864</v>
      </c>
      <c r="AN3243" t="n">
        <v>62535</v>
      </c>
      <c r="AO3243" t="n">
        <v>67736</v>
      </c>
      <c r="AP3243" t="n">
        <v>75530</v>
      </c>
      <c r="AQ3243" t="n">
        <v>74164</v>
      </c>
      <c r="AR3243" t="n">
        <v>87494</v>
      </c>
      <c r="AS3243" t="n">
        <v>67736</v>
      </c>
      <c r="AT3243" t="n">
        <v>85887</v>
      </c>
    </row>
    <row r="3244">
      <c r="A3244" t="inlineStr">
        <is>
          <t>Inflows</t>
        </is>
      </c>
      <c r="C3244" t="inlineStr">
        <is>
          <t>Million</t>
        </is>
      </c>
      <c r="D3244" t="inlineStr">
        <is>
          <t>QQQQ</t>
        </is>
      </c>
      <c r="AL3244" t="n">
        <v>1709</v>
      </c>
      <c r="AM3244" t="n">
        <v>2191</v>
      </c>
      <c r="AN3244" t="n">
        <v>4619</v>
      </c>
      <c r="AO3244" t="n">
        <v>5308</v>
      </c>
      <c r="AP3244" t="n">
        <v>4283</v>
      </c>
      <c r="AQ3244" t="n">
        <v>13460</v>
      </c>
      <c r="AR3244" t="n">
        <v>3923</v>
      </c>
      <c r="AS3244" t="n">
        <v>26974</v>
      </c>
      <c r="AT3244" t="n">
        <v>3944</v>
      </c>
    </row>
    <row r="3245">
      <c r="A3245" t="inlineStr">
        <is>
          <t>Outflows</t>
        </is>
      </c>
      <c r="C3245" t="inlineStr">
        <is>
          <t>Million</t>
        </is>
      </c>
      <c r="D3245" t="inlineStr">
        <is>
          <t>QQQQ</t>
        </is>
      </c>
      <c r="AT3245" t="n">
        <v>-6</v>
      </c>
    </row>
    <row r="3246">
      <c r="A3246" t="inlineStr">
        <is>
          <t>Distributions</t>
        </is>
      </c>
      <c r="C3246" t="inlineStr">
        <is>
          <t>Million</t>
        </is>
      </c>
      <c r="D3246" t="inlineStr">
        <is>
          <t>QQQQ</t>
        </is>
      </c>
      <c r="AL3246" t="n">
        <v>-957</v>
      </c>
      <c r="AM3246" t="n">
        <v>-1639</v>
      </c>
      <c r="AN3246" t="n">
        <v>-3708</v>
      </c>
      <c r="AO3246" t="n">
        <v>-1100</v>
      </c>
      <c r="AP3246" t="n">
        <v>-1052</v>
      </c>
      <c r="AQ3246" t="n">
        <v>-664</v>
      </c>
      <c r="AR3246" t="n">
        <v>-978</v>
      </c>
      <c r="AS3246" t="n">
        <v>-3794</v>
      </c>
      <c r="AT3246" t="n">
        <v>-914</v>
      </c>
    </row>
    <row r="3247">
      <c r="A3247" t="inlineStr">
        <is>
          <t>Market valuation</t>
        </is>
      </c>
      <c r="C3247" t="inlineStr">
        <is>
          <t>Million</t>
        </is>
      </c>
      <c r="D3247" t="inlineStr">
        <is>
          <t>QQQQ</t>
        </is>
      </c>
      <c r="AL3247" t="n">
        <v>147</v>
      </c>
      <c r="AM3247" t="n">
        <v>2703</v>
      </c>
      <c r="AN3247" t="n">
        <v>5426</v>
      </c>
      <c r="AO3247" t="n">
        <v>2882</v>
      </c>
      <c r="AP3247" t="n">
        <v>-4341</v>
      </c>
      <c r="AQ3247" t="n">
        <v>120</v>
      </c>
      <c r="AR3247" t="n">
        <v>-3714</v>
      </c>
      <c r="AS3247" t="n">
        <v>-5053</v>
      </c>
      <c r="AT3247" t="n">
        <v>2460</v>
      </c>
    </row>
    <row r="3248">
      <c r="A3248" t="inlineStr">
        <is>
          <t>Other</t>
        </is>
      </c>
      <c r="C3248" t="inlineStr">
        <is>
          <t>Million</t>
        </is>
      </c>
      <c r="D3248" t="inlineStr">
        <is>
          <t>QQQQ</t>
        </is>
      </c>
      <c r="AL3248" t="n">
        <v>84</v>
      </c>
      <c r="AM3248" t="n">
        <v>-383</v>
      </c>
      <c r="AN3248" t="n">
        <v>-1136</v>
      </c>
      <c r="AO3248" t="n">
        <v>704</v>
      </c>
      <c r="AP3248" t="n">
        <v>-256</v>
      </c>
      <c r="AQ3248" t="n">
        <v>414</v>
      </c>
      <c r="AR3248" t="n">
        <v>-838</v>
      </c>
      <c r="AS3248" t="n">
        <v>24</v>
      </c>
      <c r="AT3248" t="n">
        <v>1381</v>
      </c>
    </row>
    <row r="3249">
      <c r="A3249" t="inlineStr">
        <is>
          <t>Change</t>
        </is>
      </c>
      <c r="C3249" t="inlineStr">
        <is>
          <t>Million</t>
        </is>
      </c>
      <c r="D3249" t="inlineStr">
        <is>
          <t>QQQQ</t>
        </is>
      </c>
      <c r="AL3249" t="n">
        <v>983</v>
      </c>
      <c r="AM3249" t="n">
        <v>2872</v>
      </c>
      <c r="AN3249" t="n">
        <v>5201</v>
      </c>
      <c r="AO3249" t="n">
        <v>7794</v>
      </c>
      <c r="AP3249" t="n">
        <v>-1366</v>
      </c>
      <c r="AQ3249" t="n">
        <v>13330</v>
      </c>
      <c r="AR3249" t="n">
        <v>-1607</v>
      </c>
      <c r="AS3249" t="n">
        <v>18151</v>
      </c>
      <c r="AT3249" t="n">
        <v>6865</v>
      </c>
    </row>
    <row r="3250">
      <c r="A3250" t="inlineStr">
        <is>
          <t>Change-c</t>
        </is>
      </c>
      <c r="AL3250">
        <f>SUM(AL3244:AL3248)</f>
        <v/>
      </c>
      <c r="AM3250">
        <f>SUM(AM3244:AM3248)</f>
        <v/>
      </c>
      <c r="AN3250">
        <f>SUM(AN3244:AN3248)</f>
        <v/>
      </c>
      <c r="AO3250">
        <f>SUM(AO3244:AO3248)</f>
        <v/>
      </c>
      <c r="AP3250">
        <f>SUM(AP3244:AP3248)</f>
        <v/>
      </c>
      <c r="AQ3250">
        <f>SUM(AQ3244:AQ3248)</f>
        <v/>
      </c>
      <c r="AR3250">
        <f>SUM(AR3244:AR3248)</f>
        <v/>
      </c>
      <c r="AS3250">
        <f>SUM(AS3244:AS3248)</f>
        <v/>
      </c>
      <c r="AT3250">
        <f>SUM(AT3244:AT3248)</f>
        <v/>
      </c>
    </row>
    <row r="3251">
      <c r="A3251" t="inlineStr">
        <is>
          <t>Sum check</t>
        </is>
      </c>
      <c r="AL3251">
        <f>AL3249-AL3250</f>
        <v/>
      </c>
      <c r="AM3251">
        <f>AM3249-AM3250</f>
        <v/>
      </c>
      <c r="AN3251">
        <f>AN3249-AN3250</f>
        <v/>
      </c>
      <c r="AO3251">
        <f>AO3249-AO3250</f>
        <v/>
      </c>
      <c r="AP3251">
        <f>AP3249-AP3250</f>
        <v/>
      </c>
      <c r="AQ3251">
        <f>AQ3249-AQ3250</f>
        <v/>
      </c>
      <c r="AR3251">
        <f>AR3249-AR3250</f>
        <v/>
      </c>
      <c r="AS3251">
        <f>AS3249-AS3250</f>
        <v/>
      </c>
      <c r="AT3251">
        <f>AT3249-AT3250</f>
        <v/>
      </c>
    </row>
    <row r="3253">
      <c r="A3253" t="inlineStr">
        <is>
          <t>Closing balance</t>
        </is>
      </c>
      <c r="C3253" t="inlineStr">
        <is>
          <t>Million</t>
        </is>
      </c>
      <c r="D3253" t="inlineStr">
        <is>
          <t>QQQQ</t>
        </is>
      </c>
      <c r="AL3253" t="n">
        <v>64864</v>
      </c>
      <c r="AM3253" t="n">
        <v>67736</v>
      </c>
      <c r="AN3253" t="n">
        <v>67736</v>
      </c>
      <c r="AO3253" t="n">
        <v>75530</v>
      </c>
      <c r="AP3253" t="n">
        <v>74164</v>
      </c>
      <c r="AQ3253" t="n">
        <v>87494</v>
      </c>
      <c r="AR3253" t="n">
        <v>85887</v>
      </c>
      <c r="AS3253" t="n">
        <v>85887</v>
      </c>
      <c r="AT3253" t="n">
        <v>92752</v>
      </c>
    </row>
    <row r="3254">
      <c r="A3254" t="inlineStr">
        <is>
          <t>Closing balance-c</t>
        </is>
      </c>
      <c r="AL3254">
        <f>AL3253-AL3249</f>
        <v/>
      </c>
      <c r="AM3254">
        <f>AM3253-AM3249</f>
        <v/>
      </c>
      <c r="AN3254">
        <f>AN3253-AN3249</f>
        <v/>
      </c>
      <c r="AO3254">
        <f>AO3253-AO3249</f>
        <v/>
      </c>
      <c r="AP3254">
        <f>AP3253-AP3249</f>
        <v/>
      </c>
      <c r="AQ3254">
        <f>AQ3253-AQ3249</f>
        <v/>
      </c>
      <c r="AR3254">
        <f>AR3253-AR3249</f>
        <v/>
      </c>
      <c r="AS3254">
        <f>AS3253-AS3249</f>
        <v/>
      </c>
      <c r="AT3254">
        <f>AT3253-AT3249</f>
        <v/>
      </c>
    </row>
    <row r="3255">
      <c r="A3255" t="inlineStr">
        <is>
          <t>Sum check</t>
        </is>
      </c>
      <c r="AL3255">
        <f>AL3243-AL3254</f>
        <v/>
      </c>
      <c r="AM3255">
        <f>AM3243-AM3254</f>
        <v/>
      </c>
      <c r="AN3255">
        <f>AN3243-AN3254</f>
        <v/>
      </c>
      <c r="AO3255">
        <f>AO3243-AO3254</f>
        <v/>
      </c>
      <c r="AP3255">
        <f>AP3243-AP3254</f>
        <v/>
      </c>
      <c r="AQ3255">
        <f>AQ3243-AQ3254</f>
        <v/>
      </c>
      <c r="AR3255">
        <f>AR3243-AR3254</f>
        <v/>
      </c>
      <c r="AS3255">
        <f>AS3243-AS3254</f>
        <v/>
      </c>
      <c r="AT3255">
        <f>AT3243-AT3254</f>
        <v/>
      </c>
    </row>
    <row r="3256">
      <c r="A3256" t="inlineStr">
        <is>
          <t>Link check</t>
        </is>
      </c>
      <c r="AL3256">
        <f>AL3253-AL3212</f>
        <v/>
      </c>
      <c r="AM3256">
        <f>AM3253-AM3212</f>
        <v/>
      </c>
      <c r="AO3256">
        <f>AO3253-AO3212</f>
        <v/>
      </c>
      <c r="AP3256">
        <f>AP3253-AP3212</f>
        <v/>
      </c>
      <c r="AQ3256">
        <f>AQ3253-AQ3212</f>
        <v/>
      </c>
      <c r="AR3256">
        <f>AR3253-AR3212</f>
        <v/>
      </c>
      <c r="AT3256">
        <f>AT3253-AT3212</f>
        <v/>
      </c>
    </row>
    <row r="3258">
      <c r="A3258" t="inlineStr">
        <is>
          <t>Private equity</t>
        </is>
      </c>
    </row>
    <row r="3259">
      <c r="A3259" t="inlineStr">
        <is>
          <t>Opening balance</t>
        </is>
      </c>
      <c r="C3259" t="inlineStr">
        <is>
          <t>Million</t>
        </is>
      </c>
      <c r="D3259" t="inlineStr">
        <is>
          <t>QQQQ</t>
        </is>
      </c>
      <c r="AL3259" t="n">
        <v>31514</v>
      </c>
      <c r="AM3259" t="n">
        <v>32927</v>
      </c>
      <c r="AN3259" t="n">
        <v>30931</v>
      </c>
      <c r="AO3259" t="n">
        <v>34395</v>
      </c>
      <c r="AP3259" t="n">
        <v>35917</v>
      </c>
      <c r="AQ3259" t="n">
        <v>38954</v>
      </c>
      <c r="AR3259" t="n">
        <v>38109</v>
      </c>
      <c r="AS3259" t="n">
        <v>34395</v>
      </c>
      <c r="AT3259" t="n">
        <v>39317</v>
      </c>
    </row>
    <row r="3260">
      <c r="A3260" t="inlineStr">
        <is>
          <t>Inflows</t>
        </is>
      </c>
      <c r="C3260" t="inlineStr">
        <is>
          <t>Million</t>
        </is>
      </c>
      <c r="D3260" t="inlineStr">
        <is>
          <t>QQQQ</t>
        </is>
      </c>
      <c r="AL3260" t="n">
        <v>1072</v>
      </c>
      <c r="AM3260" t="n">
        <v>888</v>
      </c>
      <c r="AN3260" t="n">
        <v>2435</v>
      </c>
      <c r="AO3260" t="n">
        <v>2067</v>
      </c>
      <c r="AP3260" t="n">
        <v>4274</v>
      </c>
      <c r="AQ3260" t="n">
        <v>686</v>
      </c>
      <c r="AR3260" t="n">
        <v>2108</v>
      </c>
      <c r="AS3260" t="n">
        <v>9135</v>
      </c>
      <c r="AT3260" t="n">
        <v>1477</v>
      </c>
    </row>
    <row r="3261">
      <c r="A3261" t="inlineStr">
        <is>
          <t>Distributions</t>
        </is>
      </c>
      <c r="C3261" t="inlineStr">
        <is>
          <t>Million</t>
        </is>
      </c>
      <c r="D3261" t="inlineStr">
        <is>
          <t>QQQQ</t>
        </is>
      </c>
      <c r="AL3261" t="n">
        <v>-239</v>
      </c>
      <c r="AM3261" t="n">
        <v>-146</v>
      </c>
      <c r="AN3261" t="n">
        <v>-1175</v>
      </c>
      <c r="AO3261" t="n">
        <v>-11</v>
      </c>
      <c r="AP3261" t="n">
        <v>-594</v>
      </c>
      <c r="AQ3261" t="n">
        <v>-90</v>
      </c>
      <c r="AR3261" t="n">
        <v>-115</v>
      </c>
      <c r="AS3261" t="n">
        <v>-810</v>
      </c>
      <c r="AT3261" t="n">
        <v>-105</v>
      </c>
    </row>
    <row r="3262">
      <c r="A3262" t="inlineStr">
        <is>
          <t>Market valuation</t>
        </is>
      </c>
      <c r="C3262" t="inlineStr">
        <is>
          <t>Million</t>
        </is>
      </c>
      <c r="D3262" t="inlineStr">
        <is>
          <t>QQQQ</t>
        </is>
      </c>
      <c r="AL3262" t="n">
        <v>-96</v>
      </c>
      <c r="AM3262" t="n">
        <v>419</v>
      </c>
      <c r="AN3262" t="n">
        <v>1922</v>
      </c>
      <c r="AO3262" t="n">
        <v>-545</v>
      </c>
      <c r="AP3262" t="n">
        <v>-999</v>
      </c>
      <c r="AQ3262" t="n">
        <v>-442</v>
      </c>
      <c r="AR3262" t="n">
        <v>-548</v>
      </c>
      <c r="AS3262" t="n">
        <v>-2534</v>
      </c>
      <c r="AT3262" t="n">
        <v>-291</v>
      </c>
    </row>
    <row r="3263">
      <c r="A3263" t="inlineStr">
        <is>
          <t>Other</t>
        </is>
      </c>
      <c r="C3263" t="inlineStr">
        <is>
          <t>Million</t>
        </is>
      </c>
      <c r="D3263" t="inlineStr">
        <is>
          <t>QQQQ</t>
        </is>
      </c>
      <c r="AL3263" t="n">
        <v>676</v>
      </c>
      <c r="AM3263" t="n">
        <v>307</v>
      </c>
      <c r="AN3263" t="n">
        <v>282</v>
      </c>
      <c r="AO3263" t="n">
        <v>11</v>
      </c>
      <c r="AP3263" t="n">
        <v>356</v>
      </c>
      <c r="AQ3263" t="n">
        <v>-999</v>
      </c>
      <c r="AR3263" t="n">
        <v>-237</v>
      </c>
      <c r="AS3263" t="n">
        <v>-869</v>
      </c>
      <c r="AT3263" t="n">
        <v>-926</v>
      </c>
    </row>
    <row r="3264">
      <c r="A3264" t="inlineStr">
        <is>
          <t>Change</t>
        </is>
      </c>
      <c r="C3264" t="inlineStr">
        <is>
          <t>Million</t>
        </is>
      </c>
      <c r="D3264" t="inlineStr">
        <is>
          <t>QQQQ</t>
        </is>
      </c>
      <c r="AL3264" t="n">
        <v>1413</v>
      </c>
      <c r="AM3264" t="n">
        <v>1468</v>
      </c>
      <c r="AN3264" t="n">
        <v>3464</v>
      </c>
      <c r="AO3264" t="n">
        <v>1522</v>
      </c>
      <c r="AP3264" t="n">
        <v>3037</v>
      </c>
      <c r="AQ3264" t="n">
        <v>-845</v>
      </c>
      <c r="AR3264" t="n">
        <v>1208</v>
      </c>
      <c r="AS3264" t="n">
        <v>4922</v>
      </c>
      <c r="AT3264" t="n">
        <v>155</v>
      </c>
    </row>
    <row r="3265">
      <c r="A3265" t="inlineStr">
        <is>
          <t>Change-c</t>
        </is>
      </c>
      <c r="AL3265">
        <f>SUM(AL3260:AL3263)</f>
        <v/>
      </c>
      <c r="AM3265">
        <f>SUM(AM3260:AM3263)</f>
        <v/>
      </c>
      <c r="AN3265">
        <f>SUM(AN3260:AN3263)</f>
        <v/>
      </c>
      <c r="AO3265">
        <f>SUM(AO3260:AO3263)</f>
        <v/>
      </c>
      <c r="AP3265">
        <f>SUM(AP3260:AP3263)</f>
        <v/>
      </c>
      <c r="AQ3265">
        <f>SUM(AQ3260:AQ3263)</f>
        <v/>
      </c>
      <c r="AR3265">
        <f>SUM(AR3260:AR3263)</f>
        <v/>
      </c>
      <c r="AS3265">
        <f>SUM(AS3260:AS3263)</f>
        <v/>
      </c>
      <c r="AT3265">
        <f>SUM(AT3260:AT3263)</f>
        <v/>
      </c>
    </row>
    <row r="3266">
      <c r="A3266" t="inlineStr">
        <is>
          <t>Sum check</t>
        </is>
      </c>
      <c r="AL3266">
        <f>AL3264-AL3265</f>
        <v/>
      </c>
      <c r="AM3266">
        <f>AM3264-AM3265</f>
        <v/>
      </c>
      <c r="AN3266">
        <f>AN3264-AN3265</f>
        <v/>
      </c>
      <c r="AO3266">
        <f>AO3264-AO3265</f>
        <v/>
      </c>
      <c r="AP3266">
        <f>AP3264-AP3265</f>
        <v/>
      </c>
      <c r="AQ3266">
        <f>AQ3264-AQ3265</f>
        <v/>
      </c>
      <c r="AR3266">
        <f>AR3264-AR3265</f>
        <v/>
      </c>
      <c r="AS3266">
        <f>AS3264-AS3265</f>
        <v/>
      </c>
      <c r="AT3266">
        <f>AT3264-AT3265</f>
        <v/>
      </c>
    </row>
    <row r="3268">
      <c r="A3268" t="inlineStr">
        <is>
          <t>Closing balance</t>
        </is>
      </c>
      <c r="C3268" t="inlineStr">
        <is>
          <t>Million</t>
        </is>
      </c>
      <c r="D3268" t="inlineStr">
        <is>
          <t>QQQQ</t>
        </is>
      </c>
      <c r="AL3268" t="n">
        <v>32927</v>
      </c>
      <c r="AM3268" t="n">
        <v>34395</v>
      </c>
      <c r="AN3268" t="n">
        <v>34395</v>
      </c>
      <c r="AO3268" t="n">
        <v>35917</v>
      </c>
      <c r="AP3268" t="n">
        <v>38954</v>
      </c>
      <c r="AQ3268" t="n">
        <v>38109</v>
      </c>
      <c r="AR3268" t="n">
        <v>39317</v>
      </c>
      <c r="AS3268" t="n">
        <v>39317</v>
      </c>
      <c r="AT3268" t="n">
        <v>39472</v>
      </c>
    </row>
    <row r="3269">
      <c r="A3269" t="inlineStr">
        <is>
          <t>Closing balance-c</t>
        </is>
      </c>
      <c r="AL3269">
        <f>AL3259+AL3264</f>
        <v/>
      </c>
      <c r="AM3269">
        <f>AM3259+AM3264</f>
        <v/>
      </c>
      <c r="AN3269">
        <f>AN3259+AN3264</f>
        <v/>
      </c>
      <c r="AO3269">
        <f>AO3259+AO3264</f>
        <v/>
      </c>
      <c r="AP3269">
        <f>AP3259+AP3264</f>
        <v/>
      </c>
      <c r="AQ3269">
        <f>AQ3259+AQ3264</f>
        <v/>
      </c>
      <c r="AR3269">
        <f>AR3259+AR3264</f>
        <v/>
      </c>
      <c r="AS3269">
        <f>AS3259+AS3264</f>
        <v/>
      </c>
      <c r="AT3269">
        <f>AT3259+AT3264</f>
        <v/>
      </c>
    </row>
    <row r="3270">
      <c r="A3270" t="inlineStr">
        <is>
          <t>Sum check</t>
        </is>
      </c>
      <c r="AL3270">
        <f>AL3268-AL3269</f>
        <v/>
      </c>
      <c r="AM3270">
        <f>AM3268-AM3269</f>
        <v/>
      </c>
      <c r="AN3270">
        <f>AN3268-AN3269</f>
        <v/>
      </c>
      <c r="AO3270">
        <f>AO3268-AO3269</f>
        <v/>
      </c>
      <c r="AP3270">
        <f>AP3268-AP3269</f>
        <v/>
      </c>
      <c r="AQ3270">
        <f>AQ3268-AQ3269</f>
        <v/>
      </c>
      <c r="AR3270">
        <f>AR3268-AR3269</f>
        <v/>
      </c>
      <c r="AS3270">
        <f>AS3268-AS3269</f>
        <v/>
      </c>
      <c r="AT3270">
        <f>AT3268-AT3269</f>
        <v/>
      </c>
    </row>
    <row r="3271">
      <c r="A3271" t="inlineStr">
        <is>
          <t>Link check</t>
        </is>
      </c>
      <c r="AL3271">
        <f>AL3268-AL3213</f>
        <v/>
      </c>
      <c r="AM3271">
        <f>AM3268-AM3213</f>
        <v/>
      </c>
      <c r="AO3271">
        <f>AO3268-AO3213</f>
        <v/>
      </c>
      <c r="AP3271">
        <f>AP3268-AP3213</f>
        <v/>
      </c>
      <c r="AQ3271">
        <f>AQ3268-AQ3213</f>
        <v/>
      </c>
      <c r="AR3271">
        <f>AR3268-AR3213</f>
        <v/>
      </c>
      <c r="AT3271">
        <f>AT3268-AT3213</f>
        <v/>
      </c>
    </row>
    <row r="3273">
      <c r="A3273" t="inlineStr">
        <is>
          <t>Real estate</t>
        </is>
      </c>
    </row>
    <row r="3274">
      <c r="A3274" t="inlineStr">
        <is>
          <t>Opening balance</t>
        </is>
      </c>
      <c r="C3274" t="inlineStr">
        <is>
          <t>Million</t>
        </is>
      </c>
      <c r="D3274" t="inlineStr">
        <is>
          <t>QQQQ</t>
        </is>
      </c>
      <c r="AL3274" t="n">
        <v>70891</v>
      </c>
      <c r="AM3274" t="n">
        <v>78926</v>
      </c>
      <c r="AN3274" t="n">
        <v>61519</v>
      </c>
      <c r="AO3274" t="n">
        <v>82282</v>
      </c>
      <c r="AP3274" t="n">
        <v>84704</v>
      </c>
      <c r="AQ3274" t="n">
        <v>89346</v>
      </c>
      <c r="AR3274" t="n">
        <v>90083</v>
      </c>
      <c r="AS3274" t="n">
        <v>82282</v>
      </c>
      <c r="AT3274" t="n">
        <v>103025</v>
      </c>
    </row>
    <row r="3275">
      <c r="A3275" t="inlineStr">
        <is>
          <t>Inflows</t>
        </is>
      </c>
      <c r="C3275" t="inlineStr">
        <is>
          <t>Million</t>
        </is>
      </c>
      <c r="D3275" t="inlineStr">
        <is>
          <t>QQQQ</t>
        </is>
      </c>
      <c r="AL3275" t="n">
        <v>8306</v>
      </c>
      <c r="AM3275" t="n">
        <v>2984</v>
      </c>
      <c r="AN3275" t="n">
        <v>16406</v>
      </c>
      <c r="AO3275" t="n">
        <v>2217</v>
      </c>
      <c r="AP3275" t="n">
        <v>4073</v>
      </c>
      <c r="AQ3275" t="n">
        <v>1824</v>
      </c>
      <c r="AR3275" t="n">
        <v>10736</v>
      </c>
      <c r="AS3275" t="n">
        <v>18850</v>
      </c>
      <c r="AT3275" t="n">
        <v>1433</v>
      </c>
    </row>
    <row r="3276">
      <c r="A3276" t="inlineStr">
        <is>
          <t>Outflows</t>
        </is>
      </c>
      <c r="C3276" t="inlineStr">
        <is>
          <t>Million</t>
        </is>
      </c>
      <c r="D3276" t="inlineStr">
        <is>
          <t>QQQQ</t>
        </is>
      </c>
      <c r="AL3276" t="n">
        <v>-52</v>
      </c>
      <c r="AM3276" t="n">
        <v>-153</v>
      </c>
      <c r="AN3276" t="n">
        <v>-385</v>
      </c>
      <c r="AO3276" t="n">
        <v>-89</v>
      </c>
      <c r="AP3276" t="n">
        <v>-157</v>
      </c>
      <c r="AQ3276" t="n">
        <v>-90</v>
      </c>
      <c r="AR3276" t="n">
        <v>-58</v>
      </c>
      <c r="AS3276" t="n">
        <v>-394</v>
      </c>
      <c r="AT3276" t="n">
        <v>-132</v>
      </c>
    </row>
    <row r="3277">
      <c r="A3277" t="inlineStr">
        <is>
          <t>Distributions</t>
        </is>
      </c>
      <c r="C3277" t="inlineStr">
        <is>
          <t>Million</t>
        </is>
      </c>
      <c r="D3277" t="inlineStr">
        <is>
          <t>QQQQ</t>
        </is>
      </c>
      <c r="AL3277" t="n">
        <v>-856</v>
      </c>
      <c r="AM3277" t="n">
        <v>-873</v>
      </c>
      <c r="AN3277" t="n">
        <v>-2943</v>
      </c>
      <c r="AO3277" t="n">
        <v>-1516</v>
      </c>
      <c r="AP3277" t="n">
        <v>-1144</v>
      </c>
      <c r="AQ3277" t="n">
        <v>-864</v>
      </c>
      <c r="AR3277" t="n">
        <v>-1032</v>
      </c>
      <c r="AS3277" t="n">
        <v>-4556</v>
      </c>
      <c r="AT3277" t="n">
        <v>-2046</v>
      </c>
    </row>
    <row r="3278">
      <c r="A3278" t="inlineStr">
        <is>
          <t>Market valuation</t>
        </is>
      </c>
      <c r="C3278" t="inlineStr">
        <is>
          <t>Million</t>
        </is>
      </c>
      <c r="D3278" t="inlineStr">
        <is>
          <t>QQQQ</t>
        </is>
      </c>
      <c r="AL3278" t="n">
        <v>262</v>
      </c>
      <c r="AM3278" t="n">
        <v>1603</v>
      </c>
      <c r="AN3278" t="n">
        <v>6707</v>
      </c>
      <c r="AO3278" t="n">
        <v>961</v>
      </c>
      <c r="AP3278" t="n">
        <v>1225</v>
      </c>
      <c r="AQ3278" t="n">
        <v>390</v>
      </c>
      <c r="AR3278" t="n">
        <v>-931</v>
      </c>
      <c r="AS3278" t="n">
        <v>1645</v>
      </c>
      <c r="AT3278" t="n">
        <v>-1833</v>
      </c>
    </row>
    <row r="3279">
      <c r="A3279" t="inlineStr">
        <is>
          <t>Other</t>
        </is>
      </c>
      <c r="C3279" t="inlineStr">
        <is>
          <t>Million</t>
        </is>
      </c>
      <c r="D3279" t="inlineStr">
        <is>
          <t>QQQQ</t>
        </is>
      </c>
      <c r="AL3279" t="n">
        <v>375</v>
      </c>
      <c r="AM3279" t="n">
        <v>-205</v>
      </c>
      <c r="AN3279" t="n">
        <v>978</v>
      </c>
      <c r="AO3279" t="n">
        <v>849</v>
      </c>
      <c r="AP3279" t="n">
        <v>645</v>
      </c>
      <c r="AQ3279" t="n">
        <v>-523</v>
      </c>
      <c r="AR3279" t="n">
        <v>4227</v>
      </c>
      <c r="AS3279" t="n">
        <v>5198</v>
      </c>
      <c r="AT3279" t="n">
        <v>-2355</v>
      </c>
    </row>
    <row r="3280">
      <c r="A3280" t="inlineStr">
        <is>
          <t>Change</t>
        </is>
      </c>
      <c r="C3280" t="inlineStr">
        <is>
          <t>Million</t>
        </is>
      </c>
      <c r="D3280" t="inlineStr">
        <is>
          <t>QQQQ</t>
        </is>
      </c>
      <c r="AL3280" t="n">
        <v>8035</v>
      </c>
      <c r="AM3280" t="n">
        <v>3356</v>
      </c>
      <c r="AN3280" t="n">
        <v>20763</v>
      </c>
      <c r="AO3280" t="n">
        <v>2422</v>
      </c>
      <c r="AP3280" t="n">
        <v>4642</v>
      </c>
      <c r="AQ3280" t="n">
        <v>737</v>
      </c>
      <c r="AR3280" t="n">
        <v>12942</v>
      </c>
      <c r="AS3280" t="n">
        <v>20743</v>
      </c>
      <c r="AT3280" t="n">
        <v>-4933</v>
      </c>
    </row>
    <row r="3281">
      <c r="A3281" t="inlineStr">
        <is>
          <t>Change-c</t>
        </is>
      </c>
      <c r="AL3281">
        <f>SUM(AL3275:AL3279)</f>
        <v/>
      </c>
      <c r="AM3281">
        <f>SUM(AM3275:AM3279)</f>
        <v/>
      </c>
      <c r="AN3281">
        <f>SUM(AN3275:AN3279)</f>
        <v/>
      </c>
      <c r="AO3281">
        <f>SUM(AO3275:AO3279)</f>
        <v/>
      </c>
      <c r="AP3281">
        <f>SUM(AP3275:AP3279)</f>
        <v/>
      </c>
      <c r="AQ3281">
        <f>SUM(AQ3275:AQ3279)</f>
        <v/>
      </c>
      <c r="AR3281">
        <f>SUM(AR3275:AR3279)</f>
        <v/>
      </c>
      <c r="AS3281">
        <f>SUM(AS3275:AS3279)</f>
        <v/>
      </c>
      <c r="AT3281">
        <f>SUM(AT3275:AT3279)</f>
        <v/>
      </c>
    </row>
    <row r="3282">
      <c r="A3282" t="inlineStr">
        <is>
          <t>Sum check</t>
        </is>
      </c>
      <c r="AL3282">
        <f>AL3280-AL3281</f>
        <v/>
      </c>
      <c r="AM3282">
        <f>AM3280-AM3281</f>
        <v/>
      </c>
      <c r="AN3282">
        <f>AN3280-AN3281</f>
        <v/>
      </c>
      <c r="AO3282">
        <f>AO3280-AO3281</f>
        <v/>
      </c>
      <c r="AP3282">
        <f>AP3280-AP3281</f>
        <v/>
      </c>
      <c r="AQ3282">
        <f>AQ3280-AQ3281</f>
        <v/>
      </c>
      <c r="AR3282">
        <f>AR3280-AR3281</f>
        <v/>
      </c>
      <c r="AS3282">
        <f>AS3280-AS3281</f>
        <v/>
      </c>
      <c r="AT3282">
        <f>AT3280-AT3281</f>
        <v/>
      </c>
    </row>
    <row r="3284">
      <c r="A3284" t="inlineStr">
        <is>
          <t>Closing balance</t>
        </is>
      </c>
      <c r="C3284" t="inlineStr">
        <is>
          <t>Million</t>
        </is>
      </c>
      <c r="D3284" t="inlineStr">
        <is>
          <t>QQQQ</t>
        </is>
      </c>
      <c r="AL3284" t="n">
        <v>78926</v>
      </c>
      <c r="AM3284" t="n">
        <v>82282</v>
      </c>
      <c r="AN3284" t="n">
        <v>82282</v>
      </c>
      <c r="AO3284" t="n">
        <v>84704</v>
      </c>
      <c r="AP3284" t="n">
        <v>89346</v>
      </c>
      <c r="AQ3284" t="n">
        <v>90083</v>
      </c>
      <c r="AR3284" t="n">
        <v>103025</v>
      </c>
      <c r="AS3284" t="n">
        <v>103025</v>
      </c>
      <c r="AT3284" t="n">
        <v>98092</v>
      </c>
    </row>
    <row r="3285">
      <c r="A3285" t="inlineStr">
        <is>
          <t>Closing balance-c</t>
        </is>
      </c>
      <c r="AL3285">
        <f>AL3274+AL3280</f>
        <v/>
      </c>
      <c r="AM3285">
        <f>AM3274+AM3280</f>
        <v/>
      </c>
      <c r="AN3285">
        <f>AN3274+AN3280</f>
        <v/>
      </c>
      <c r="AO3285">
        <f>AO3274+AO3280</f>
        <v/>
      </c>
      <c r="AP3285">
        <f>AP3274+AP3280</f>
        <v/>
      </c>
      <c r="AQ3285">
        <f>AQ3274+AQ3280</f>
        <v/>
      </c>
      <c r="AR3285">
        <f>AR3274+AR3280</f>
        <v/>
      </c>
      <c r="AS3285">
        <f>AS3274+AS3280</f>
        <v/>
      </c>
      <c r="AT3285">
        <f>AT3274+AT3280</f>
        <v/>
      </c>
    </row>
    <row r="3286">
      <c r="A3286" t="inlineStr">
        <is>
          <t>Sum check</t>
        </is>
      </c>
      <c r="AL3286">
        <f>AL3284-AL3285</f>
        <v/>
      </c>
      <c r="AM3286">
        <f>AM3284-AM3285</f>
        <v/>
      </c>
      <c r="AN3286">
        <f>AN3284-AN3285</f>
        <v/>
      </c>
      <c r="AO3286">
        <f>AO3284-AO3285</f>
        <v/>
      </c>
      <c r="AP3286">
        <f>AP3284-AP3285</f>
        <v/>
      </c>
      <c r="AQ3286">
        <f>AQ3284-AQ3285</f>
        <v/>
      </c>
      <c r="AR3286">
        <f>AR3284-AR3285</f>
        <v/>
      </c>
      <c r="AS3286">
        <f>AS3284-AS3285</f>
        <v/>
      </c>
      <c r="AT3286">
        <f>AT3284-AT3285</f>
        <v/>
      </c>
    </row>
    <row r="3287">
      <c r="A3287" t="inlineStr">
        <is>
          <t>Link check</t>
        </is>
      </c>
      <c r="AL3287">
        <f>AL3284-AL3210</f>
        <v/>
      </c>
      <c r="AM3287">
        <f>AM3284-AM3210</f>
        <v/>
      </c>
      <c r="AO3287">
        <f>AO3284-AO3210</f>
        <v/>
      </c>
      <c r="AP3287">
        <f>AP3284-AP3210</f>
        <v/>
      </c>
      <c r="AQ3287">
        <f>AQ3284-AQ3210</f>
        <v/>
      </c>
      <c r="AR3287">
        <f>AR3284-AR3210</f>
        <v/>
      </c>
      <c r="AT3287">
        <f>AT3284-AT3210</f>
        <v/>
      </c>
    </row>
    <row r="3289">
      <c r="A3289" t="inlineStr">
        <is>
          <t>Credit and other</t>
        </is>
      </c>
    </row>
    <row r="3290">
      <c r="A3290" t="inlineStr">
        <is>
          <t>Opening balance</t>
        </is>
      </c>
      <c r="C3290" t="inlineStr">
        <is>
          <t>Million</t>
        </is>
      </c>
      <c r="D3290" t="inlineStr">
        <is>
          <t>QQQQ</t>
        </is>
      </c>
      <c r="AL3290" t="n">
        <v>118250</v>
      </c>
      <c r="AM3290" t="n">
        <v>124364</v>
      </c>
      <c r="AN3290" t="n">
        <v>111195</v>
      </c>
      <c r="AO3290" t="n">
        <v>132195</v>
      </c>
      <c r="AP3290" t="n">
        <v>130968</v>
      </c>
      <c r="AQ3290" t="n">
        <v>139254</v>
      </c>
      <c r="AR3290" t="n">
        <v>140115</v>
      </c>
      <c r="AS3290" t="n">
        <v>132195</v>
      </c>
      <c r="AT3290" t="n">
        <v>142416</v>
      </c>
    </row>
    <row r="3291">
      <c r="A3291" t="inlineStr">
        <is>
          <t>Inflows</t>
        </is>
      </c>
      <c r="C3291" t="inlineStr">
        <is>
          <t>Million</t>
        </is>
      </c>
      <c r="D3291" t="inlineStr">
        <is>
          <t>QQQQ</t>
        </is>
      </c>
      <c r="AL3291" t="n">
        <v>9318</v>
      </c>
      <c r="AM3291" t="n">
        <v>9574</v>
      </c>
      <c r="AN3291" t="n">
        <v>28821</v>
      </c>
      <c r="AO3291" t="n">
        <v>6225</v>
      </c>
      <c r="AP3291" t="n">
        <v>22300</v>
      </c>
      <c r="AQ3291" t="n">
        <v>10378</v>
      </c>
      <c r="AR3291" t="n">
        <v>6984</v>
      </c>
      <c r="AS3291" t="n">
        <v>45887</v>
      </c>
      <c r="AT3291" t="n">
        <v>9350</v>
      </c>
    </row>
    <row r="3292">
      <c r="A3292" t="inlineStr">
        <is>
          <t>Outflows</t>
        </is>
      </c>
      <c r="C3292" t="inlineStr">
        <is>
          <t>Million</t>
        </is>
      </c>
      <c r="D3292" t="inlineStr">
        <is>
          <t>QQQQ</t>
        </is>
      </c>
      <c r="AL3292" t="n">
        <v>-2480</v>
      </c>
      <c r="AM3292" t="n">
        <v>-1765</v>
      </c>
      <c r="AN3292" t="n">
        <v>-8970</v>
      </c>
      <c r="AO3292" t="n">
        <v>-4733</v>
      </c>
      <c r="AP3292" t="n">
        <v>-5630</v>
      </c>
      <c r="AQ3292" t="n">
        <v>-5094</v>
      </c>
      <c r="AR3292" t="n">
        <v>-6191</v>
      </c>
      <c r="AS3292" t="n">
        <v>-21648</v>
      </c>
      <c r="AT3292" t="n">
        <v>-4614</v>
      </c>
    </row>
    <row r="3293">
      <c r="A3293" t="inlineStr">
        <is>
          <t>Distributions</t>
        </is>
      </c>
      <c r="C3293" t="inlineStr">
        <is>
          <t>Million</t>
        </is>
      </c>
      <c r="D3293" t="inlineStr">
        <is>
          <t>QQQQ</t>
        </is>
      </c>
      <c r="AL3293" t="n">
        <v>-487</v>
      </c>
      <c r="AM3293" t="n">
        <v>-458</v>
      </c>
      <c r="AN3293" t="n">
        <v>-1855</v>
      </c>
      <c r="AO3293" t="n">
        <v>-440</v>
      </c>
      <c r="AP3293" t="n">
        <v>-487</v>
      </c>
      <c r="AQ3293" t="n">
        <v>-307</v>
      </c>
      <c r="AR3293" t="n">
        <v>-339</v>
      </c>
      <c r="AS3293" t="n">
        <v>-1573</v>
      </c>
      <c r="AT3293" t="n">
        <v>-1231</v>
      </c>
    </row>
    <row r="3294">
      <c r="A3294" t="inlineStr">
        <is>
          <t>Market valuation</t>
        </is>
      </c>
      <c r="C3294" t="inlineStr">
        <is>
          <t>Million</t>
        </is>
      </c>
      <c r="D3294" t="inlineStr">
        <is>
          <t>QQQQ</t>
        </is>
      </c>
      <c r="AL3294" t="n">
        <v>445</v>
      </c>
      <c r="AM3294" t="n">
        <v>1033</v>
      </c>
      <c r="AN3294" t="n">
        <v>4921</v>
      </c>
      <c r="AO3294" t="n">
        <v>-1910</v>
      </c>
      <c r="AP3294" t="n">
        <v>-7234</v>
      </c>
      <c r="AQ3294" t="n">
        <v>-2882</v>
      </c>
      <c r="AR3294" t="n">
        <v>3594</v>
      </c>
      <c r="AS3294" t="n">
        <v>-8432</v>
      </c>
      <c r="AT3294" t="n">
        <v>2285</v>
      </c>
    </row>
    <row r="3295">
      <c r="A3295" t="inlineStr">
        <is>
          <t>Other</t>
        </is>
      </c>
      <c r="C3295" t="inlineStr">
        <is>
          <t>Million</t>
        </is>
      </c>
      <c r="D3295" t="inlineStr">
        <is>
          <t>QQQQ</t>
        </is>
      </c>
      <c r="AL3295" t="n">
        <v>-682</v>
      </c>
      <c r="AM3295" t="n">
        <v>-553</v>
      </c>
      <c r="AN3295" t="n">
        <v>-1917</v>
      </c>
      <c r="AO3295" t="n">
        <v>-369</v>
      </c>
      <c r="AP3295" t="n">
        <v>-663</v>
      </c>
      <c r="AQ3295" t="n">
        <v>-1234</v>
      </c>
      <c r="AR3295" t="n">
        <v>-1747</v>
      </c>
      <c r="AS3295" t="n">
        <v>-4013</v>
      </c>
      <c r="AT3295" t="n">
        <v>655</v>
      </c>
    </row>
    <row r="3296">
      <c r="A3296" t="inlineStr">
        <is>
          <t>Change</t>
        </is>
      </c>
      <c r="C3296" t="inlineStr">
        <is>
          <t>Million</t>
        </is>
      </c>
      <c r="D3296" t="inlineStr">
        <is>
          <t>QQQQ</t>
        </is>
      </c>
      <c r="AL3296" t="n">
        <v>6114</v>
      </c>
      <c r="AM3296" t="n">
        <v>7831</v>
      </c>
      <c r="AN3296" t="n">
        <v>21000</v>
      </c>
      <c r="AO3296" t="n">
        <v>-1227</v>
      </c>
      <c r="AP3296" t="n">
        <v>8286</v>
      </c>
      <c r="AQ3296" t="n">
        <v>861</v>
      </c>
      <c r="AR3296" t="n">
        <v>2301</v>
      </c>
      <c r="AS3296" t="n">
        <v>10221</v>
      </c>
      <c r="AT3296" t="n">
        <v>6445</v>
      </c>
    </row>
    <row r="3297">
      <c r="A3297" t="inlineStr">
        <is>
          <t>Change-c</t>
        </is>
      </c>
      <c r="AL3297">
        <f>SUM(AL3291:AL3295)</f>
        <v/>
      </c>
      <c r="AM3297">
        <f>SUM(AM3291:AM3295)</f>
        <v/>
      </c>
      <c r="AN3297">
        <f>SUM(AN3291:AN3295)</f>
        <v/>
      </c>
      <c r="AO3297">
        <f>SUM(AO3291:AO3295)</f>
        <v/>
      </c>
      <c r="AP3297">
        <f>SUM(AP3291:AP3295)</f>
        <v/>
      </c>
      <c r="AQ3297">
        <f>SUM(AQ3291:AQ3295)</f>
        <v/>
      </c>
      <c r="AR3297">
        <f>SUM(AR3291:AR3295)</f>
        <v/>
      </c>
      <c r="AS3297">
        <f>SUM(AS3291:AS3295)</f>
        <v/>
      </c>
      <c r="AT3297">
        <f>SUM(AT3291:AT3295)</f>
        <v/>
      </c>
    </row>
    <row r="3298">
      <c r="A3298" t="inlineStr">
        <is>
          <t>Sum check</t>
        </is>
      </c>
      <c r="AL3298">
        <f>AL3296-AL3297</f>
        <v/>
      </c>
      <c r="AM3298">
        <f>AM3296-AM3297</f>
        <v/>
      </c>
      <c r="AN3298">
        <f>AN3296-AN3297</f>
        <v/>
      </c>
      <c r="AO3298">
        <f>AO3296-AO3297</f>
        <v/>
      </c>
      <c r="AP3298">
        <f>AP3296-AP3297</f>
        <v/>
      </c>
      <c r="AQ3298">
        <f>AQ3296-AQ3297</f>
        <v/>
      </c>
      <c r="AR3298">
        <f>AR3296-AR3297</f>
        <v/>
      </c>
      <c r="AS3298">
        <f>AS3296-AS3297</f>
        <v/>
      </c>
      <c r="AT3298">
        <f>AT3296-AT3297</f>
        <v/>
      </c>
    </row>
    <row r="3300">
      <c r="A3300" t="inlineStr">
        <is>
          <t>Closing balance</t>
        </is>
      </c>
      <c r="C3300" t="inlineStr">
        <is>
          <t>Million</t>
        </is>
      </c>
      <c r="D3300" t="inlineStr">
        <is>
          <t>QQQQ</t>
        </is>
      </c>
      <c r="AL3300" t="n">
        <v>124364</v>
      </c>
      <c r="AM3300" t="n">
        <v>132195</v>
      </c>
      <c r="AN3300" t="n">
        <v>132195</v>
      </c>
      <c r="AO3300" t="n">
        <v>130968</v>
      </c>
      <c r="AP3300" t="n">
        <v>139254</v>
      </c>
      <c r="AQ3300" t="n">
        <v>140115</v>
      </c>
      <c r="AR3300" t="n">
        <v>142416</v>
      </c>
      <c r="AS3300" t="n">
        <v>142416</v>
      </c>
      <c r="AT3300" t="n">
        <v>148861</v>
      </c>
    </row>
    <row r="3301">
      <c r="A3301" t="inlineStr">
        <is>
          <t>Closing balance-c</t>
        </is>
      </c>
      <c r="AL3301">
        <f>AL3290+AL3296</f>
        <v/>
      </c>
      <c r="AM3301">
        <f>AM3290+AM3296</f>
        <v/>
      </c>
      <c r="AN3301">
        <f>AN3290+AN3296</f>
        <v/>
      </c>
      <c r="AO3301">
        <f>AO3290+AO3296</f>
        <v/>
      </c>
      <c r="AP3301">
        <f>AP3290+AP3296</f>
        <v/>
      </c>
      <c r="AQ3301">
        <f>AQ3290+AQ3296</f>
        <v/>
      </c>
      <c r="AR3301">
        <f>AR3290+AR3296</f>
        <v/>
      </c>
      <c r="AS3301">
        <f>AS3290+AS3296</f>
        <v/>
      </c>
      <c r="AT3301">
        <f>AT3290+AT3296</f>
        <v/>
      </c>
    </row>
    <row r="3302">
      <c r="A3302" t="inlineStr">
        <is>
          <t>Sum check</t>
        </is>
      </c>
      <c r="AL3302">
        <f>AL3300-AL3301</f>
        <v/>
      </c>
      <c r="AM3302">
        <f>AM3300-AM3301</f>
        <v/>
      </c>
      <c r="AN3302">
        <f>AN3300-AN3301</f>
        <v/>
      </c>
      <c r="AO3302">
        <f>AO3300-AO3301</f>
        <v/>
      </c>
      <c r="AP3302">
        <f>AP3300-AP3301</f>
        <v/>
      </c>
      <c r="AQ3302">
        <f>AQ3300-AQ3301</f>
        <v/>
      </c>
      <c r="AR3302">
        <f>AR3300-AR3301</f>
        <v/>
      </c>
      <c r="AS3302">
        <f>AS3300-AS3301</f>
        <v/>
      </c>
      <c r="AT3302">
        <f>AT3300-AT3301</f>
        <v/>
      </c>
    </row>
    <row r="3303">
      <c r="A3303" t="inlineStr">
        <is>
          <t>Link check</t>
        </is>
      </c>
      <c r="AL3303">
        <f>AL3300-AL3219</f>
        <v/>
      </c>
      <c r="AM3303">
        <f>AM3300-AM3219</f>
        <v/>
      </c>
      <c r="AO3303">
        <f>AO3300-AO3219</f>
        <v/>
      </c>
      <c r="AP3303">
        <f>AP3300-AP3219</f>
        <v/>
      </c>
      <c r="AQ3303">
        <f>AQ3300-AQ3219</f>
        <v/>
      </c>
      <c r="AR3303">
        <f>AR3300-AR3219</f>
        <v/>
      </c>
      <c r="AT3303">
        <f>AT3300-AT3219</f>
        <v/>
      </c>
    </row>
    <row r="3305">
      <c r="A3305" t="inlineStr">
        <is>
          <t>Public securities</t>
        </is>
      </c>
    </row>
    <row r="3306">
      <c r="A3306" t="inlineStr">
        <is>
          <t>Opening balance</t>
        </is>
      </c>
      <c r="C3306" t="inlineStr">
        <is>
          <t>Million</t>
        </is>
      </c>
      <c r="D3306" t="inlineStr">
        <is>
          <t>QQQQ</t>
        </is>
      </c>
      <c r="F3306" t="n">
        <v>17981</v>
      </c>
      <c r="G3306" t="n">
        <v>19143</v>
      </c>
      <c r="H3306" t="n">
        <v>18484</v>
      </c>
      <c r="I3306" t="n">
        <v>17519</v>
      </c>
      <c r="J3306" t="n">
        <v>17981</v>
      </c>
      <c r="K3306" t="n">
        <v>16797</v>
      </c>
      <c r="L3306" t="n">
        <v>16402</v>
      </c>
      <c r="M3306" t="n">
        <v>12249</v>
      </c>
      <c r="N3306" t="n">
        <v>12011</v>
      </c>
      <c r="O3306" t="n">
        <v>16797</v>
      </c>
      <c r="P3306" t="n">
        <v>10577</v>
      </c>
      <c r="Q3306" t="n">
        <v>11268</v>
      </c>
      <c r="R3306" t="n">
        <v>12259</v>
      </c>
      <c r="S3306" t="n">
        <v>12534</v>
      </c>
      <c r="T3306" t="n">
        <v>10577</v>
      </c>
      <c r="U3306" t="n">
        <v>12655</v>
      </c>
      <c r="V3306" t="n">
        <v>15083</v>
      </c>
      <c r="W3306" t="n">
        <v>16438</v>
      </c>
      <c r="X3306" t="n">
        <v>15236</v>
      </c>
      <c r="Y3306" t="n">
        <v>12655</v>
      </c>
      <c r="Z3306" t="n">
        <v>13377</v>
      </c>
      <c r="AA3306" t="n">
        <v>15242</v>
      </c>
      <c r="AB3306" t="n">
        <v>15593</v>
      </c>
      <c r="AC3306" t="n">
        <v>15257</v>
      </c>
      <c r="AD3306" t="n">
        <v>13377</v>
      </c>
      <c r="AE3306" t="n">
        <v>14957</v>
      </c>
      <c r="AF3306" t="n">
        <v>10787</v>
      </c>
      <c r="AG3306" t="n">
        <v>11693</v>
      </c>
      <c r="AH3306" t="n">
        <v>11430</v>
      </c>
      <c r="AI3306" t="n">
        <v>14957</v>
      </c>
      <c r="AJ3306" t="n">
        <v>12822</v>
      </c>
      <c r="AK3306" t="n">
        <v>12940</v>
      </c>
    </row>
    <row r="3307">
      <c r="A3307" t="inlineStr">
        <is>
          <t>Inflows</t>
        </is>
      </c>
      <c r="C3307" t="inlineStr">
        <is>
          <t>Million</t>
        </is>
      </c>
      <c r="D3307" t="inlineStr">
        <is>
          <t>QQQQ</t>
        </is>
      </c>
      <c r="F3307" t="n">
        <v>1836</v>
      </c>
      <c r="G3307" t="n">
        <v>880</v>
      </c>
      <c r="H3307" t="n">
        <v>888</v>
      </c>
      <c r="I3307" t="n">
        <v>500</v>
      </c>
      <c r="J3307" t="n">
        <v>4104</v>
      </c>
      <c r="K3307" t="n">
        <v>618</v>
      </c>
      <c r="L3307" t="n">
        <v>439</v>
      </c>
      <c r="M3307" t="n">
        <v>369</v>
      </c>
      <c r="N3307" t="n">
        <v>533</v>
      </c>
      <c r="O3307" t="n">
        <v>1959</v>
      </c>
      <c r="P3307" t="n">
        <v>1165</v>
      </c>
      <c r="Q3307" t="n">
        <v>817</v>
      </c>
      <c r="R3307" t="n">
        <v>949</v>
      </c>
      <c r="S3307" t="n">
        <v>550</v>
      </c>
      <c r="T3307" t="n">
        <v>3481</v>
      </c>
      <c r="U3307" t="n">
        <v>909</v>
      </c>
      <c r="V3307" t="n">
        <v>1842</v>
      </c>
      <c r="W3307" t="n">
        <v>662</v>
      </c>
      <c r="X3307" t="n">
        <v>1045</v>
      </c>
      <c r="Y3307" t="n">
        <v>4458</v>
      </c>
      <c r="Z3307" t="n">
        <v>632</v>
      </c>
      <c r="AA3307" t="n">
        <v>1237</v>
      </c>
      <c r="AB3307" t="n">
        <v>908</v>
      </c>
      <c r="AC3307" t="n">
        <v>850</v>
      </c>
      <c r="AD3307" t="n">
        <v>3627</v>
      </c>
      <c r="AE3307" t="n">
        <v>1557</v>
      </c>
      <c r="AF3307" t="n">
        <v>968</v>
      </c>
      <c r="AG3307" t="n">
        <v>586</v>
      </c>
      <c r="AH3307" t="n">
        <v>669</v>
      </c>
      <c r="AI3307" t="n">
        <v>3780</v>
      </c>
      <c r="AJ3307" t="n">
        <v>962</v>
      </c>
      <c r="AK3307" t="n">
        <v>733</v>
      </c>
    </row>
    <row r="3308">
      <c r="A3308" t="inlineStr">
        <is>
          <t>Outflows</t>
        </is>
      </c>
      <c r="C3308" t="inlineStr">
        <is>
          <t>Million</t>
        </is>
      </c>
      <c r="D3308" t="inlineStr">
        <is>
          <t>QQQQ</t>
        </is>
      </c>
      <c r="F3308" t="n">
        <v>-703</v>
      </c>
      <c r="G3308" t="n">
        <v>-770</v>
      </c>
      <c r="H3308" t="n">
        <v>-784</v>
      </c>
      <c r="I3308" t="n">
        <v>-1129</v>
      </c>
      <c r="J3308" t="n">
        <v>-3386</v>
      </c>
      <c r="K3308" t="n">
        <v>-907</v>
      </c>
      <c r="L3308" t="n">
        <v>-1072</v>
      </c>
      <c r="M3308" t="n">
        <v>-1380</v>
      </c>
      <c r="N3308" t="n">
        <v>-1487</v>
      </c>
      <c r="O3308" t="n">
        <v>-4846</v>
      </c>
      <c r="P3308" t="n">
        <v>-923</v>
      </c>
      <c r="Q3308" t="n">
        <v>-102</v>
      </c>
      <c r="R3308" t="n">
        <v>-861</v>
      </c>
      <c r="S3308" t="n">
        <v>-600</v>
      </c>
      <c r="T3308" t="n">
        <v>-2486</v>
      </c>
      <c r="U3308" t="n">
        <v>-1251</v>
      </c>
      <c r="V3308" t="n">
        <v>-1360</v>
      </c>
      <c r="W3308" t="n">
        <v>-2017</v>
      </c>
      <c r="X3308" t="n">
        <v>-1417</v>
      </c>
      <c r="Y3308" t="n">
        <v>-6045</v>
      </c>
      <c r="Z3308" t="n">
        <v>-882</v>
      </c>
      <c r="AA3308" t="n">
        <v>-1018</v>
      </c>
      <c r="AB3308" t="n">
        <v>-1537</v>
      </c>
      <c r="AC3308" t="n">
        <v>-1192</v>
      </c>
      <c r="AD3308" t="n">
        <v>-4629</v>
      </c>
      <c r="AE3308" t="n">
        <v>-981</v>
      </c>
      <c r="AF3308" t="n">
        <v>-1293</v>
      </c>
      <c r="AG3308" t="n">
        <v>-843</v>
      </c>
      <c r="AH3308" t="n">
        <v>-612</v>
      </c>
      <c r="AI3308" t="n">
        <v>-3729</v>
      </c>
      <c r="AJ3308" t="n">
        <v>-1540</v>
      </c>
      <c r="AK3308" t="n">
        <v>-582</v>
      </c>
    </row>
    <row r="3309">
      <c r="A3309" t="inlineStr">
        <is>
          <t>Market valuation</t>
        </is>
      </c>
      <c r="C3309" t="inlineStr">
        <is>
          <t>Million</t>
        </is>
      </c>
      <c r="D3309" t="inlineStr">
        <is>
          <t>QQQQ</t>
        </is>
      </c>
      <c r="F3309" t="n">
        <v>29</v>
      </c>
      <c r="G3309" t="n">
        <v>-769</v>
      </c>
      <c r="H3309" t="n">
        <v>-1069</v>
      </c>
      <c r="I3309" t="n">
        <v>-93</v>
      </c>
      <c r="J3309" t="n">
        <v>-1902</v>
      </c>
      <c r="K3309" t="n">
        <v>-106</v>
      </c>
      <c r="L3309" t="n">
        <v>903</v>
      </c>
      <c r="M3309" t="n">
        <v>773</v>
      </c>
      <c r="N3309" t="n">
        <v>-480</v>
      </c>
      <c r="O3309" t="n">
        <v>1090</v>
      </c>
      <c r="P3309" t="n">
        <v>449</v>
      </c>
      <c r="Q3309" t="n">
        <v>276</v>
      </c>
      <c r="R3309" t="n">
        <v>187</v>
      </c>
      <c r="S3309" t="n">
        <v>171</v>
      </c>
      <c r="T3309" t="n">
        <v>1083</v>
      </c>
      <c r="U3309" t="n">
        <v>-1253</v>
      </c>
      <c r="V3309" t="n">
        <v>873</v>
      </c>
      <c r="W3309" t="n">
        <v>151</v>
      </c>
      <c r="X3309" t="n">
        <v>-1487</v>
      </c>
      <c r="Y3309" t="n">
        <v>-1716</v>
      </c>
      <c r="Z3309" t="n">
        <v>2164</v>
      </c>
      <c r="AA3309" t="n">
        <v>141</v>
      </c>
      <c r="AB3309" t="n">
        <v>293</v>
      </c>
      <c r="AC3309" t="n">
        <v>42</v>
      </c>
      <c r="AD3309" t="n">
        <v>2640</v>
      </c>
      <c r="AE3309" t="n">
        <v>-4735</v>
      </c>
      <c r="AF3309" t="n">
        <v>1236</v>
      </c>
      <c r="AG3309" t="n">
        <v>-4</v>
      </c>
      <c r="AH3309" t="n">
        <v>1334</v>
      </c>
      <c r="AI3309" t="n">
        <v>-2169</v>
      </c>
      <c r="AJ3309" t="n">
        <v>706</v>
      </c>
      <c r="AK3309" t="n">
        <v>911</v>
      </c>
    </row>
    <row r="3310">
      <c r="A3310" t="inlineStr">
        <is>
          <t>Other</t>
        </is>
      </c>
      <c r="C3310" t="inlineStr">
        <is>
          <t>Million</t>
        </is>
      </c>
      <c r="D3310" t="inlineStr">
        <is>
          <t>QQQQ</t>
        </is>
      </c>
      <c r="U3310" t="n">
        <v>4023</v>
      </c>
      <c r="W3310" t="n">
        <v>2</v>
      </c>
      <c r="Y3310" t="n">
        <v>4025</v>
      </c>
      <c r="Z3310" t="n">
        <v>-49</v>
      </c>
      <c r="AA3310" t="n">
        <v>-9</v>
      </c>
      <c r="AD3310" t="n">
        <v>-58</v>
      </c>
      <c r="AE3310" t="n">
        <v>-11</v>
      </c>
      <c r="AF3310" t="n">
        <v>-5</v>
      </c>
      <c r="AG3310" t="n">
        <v>-2</v>
      </c>
      <c r="AH3310" t="n">
        <v>1</v>
      </c>
      <c r="AI3310" t="n">
        <v>-17</v>
      </c>
      <c r="AJ3310" t="n">
        <v>-10</v>
      </c>
      <c r="AK3310" t="n">
        <v>-1</v>
      </c>
    </row>
    <row r="3311">
      <c r="A3311" t="inlineStr">
        <is>
          <t>Total change</t>
        </is>
      </c>
      <c r="C3311" t="inlineStr">
        <is>
          <t>Million</t>
        </is>
      </c>
      <c r="D3311" t="inlineStr">
        <is>
          <t>QQQQ</t>
        </is>
      </c>
      <c r="F3311" t="n">
        <v>1162</v>
      </c>
      <c r="G3311" t="n">
        <v>-659</v>
      </c>
      <c r="H3311" t="n">
        <v>-965</v>
      </c>
      <c r="I3311" t="n">
        <v>-722</v>
      </c>
      <c r="J3311" t="n">
        <v>-1184</v>
      </c>
      <c r="K3311" t="n">
        <v>-395</v>
      </c>
      <c r="L3311" t="n">
        <v>270</v>
      </c>
      <c r="M3311" t="n">
        <v>-238</v>
      </c>
      <c r="N3311" t="n">
        <v>-1434</v>
      </c>
      <c r="O3311" t="n">
        <v>-1797</v>
      </c>
      <c r="P3311" t="n">
        <v>691</v>
      </c>
      <c r="Q3311" t="n">
        <v>991</v>
      </c>
      <c r="R3311" t="n">
        <v>275</v>
      </c>
      <c r="S3311" t="n">
        <v>121</v>
      </c>
      <c r="T3311" t="n">
        <v>2078</v>
      </c>
      <c r="U3311" t="n">
        <v>2428</v>
      </c>
      <c r="V3311" t="n">
        <v>1355</v>
      </c>
      <c r="W3311" t="n">
        <v>-1202</v>
      </c>
      <c r="X3311" t="n">
        <v>-1859</v>
      </c>
      <c r="Y3311" t="n">
        <v>722</v>
      </c>
      <c r="Z3311" t="n">
        <v>1865</v>
      </c>
      <c r="AA3311" t="n">
        <v>351</v>
      </c>
      <c r="AB3311" t="n">
        <v>-336</v>
      </c>
      <c r="AC3311" t="n">
        <v>-300</v>
      </c>
      <c r="AD3311" t="n">
        <v>1580</v>
      </c>
      <c r="AE3311" t="n">
        <v>-4170</v>
      </c>
      <c r="AF3311" t="n">
        <v>906</v>
      </c>
      <c r="AG3311" t="n">
        <v>-263</v>
      </c>
      <c r="AH3311" t="n">
        <v>1392</v>
      </c>
      <c r="AI3311" t="n">
        <v>-2135</v>
      </c>
      <c r="AJ3311" t="n">
        <v>118</v>
      </c>
      <c r="AK3311" t="n">
        <v>1061</v>
      </c>
    </row>
    <row r="3312">
      <c r="A3312" t="inlineStr">
        <is>
          <t>Total change-c</t>
        </is>
      </c>
      <c r="F3312">
        <f>SUM(F3307:F3310)</f>
        <v/>
      </c>
      <c r="G3312">
        <f>SUM(G3307:G3310)</f>
        <v/>
      </c>
      <c r="H3312">
        <f>SUM(H3307:H3310)</f>
        <v/>
      </c>
      <c r="I3312">
        <f>SUM(I3307:I3310)</f>
        <v/>
      </c>
      <c r="J3312">
        <f>SUM(J3307:J3310)</f>
        <v/>
      </c>
      <c r="K3312">
        <f>SUM(K3307:K3310)</f>
        <v/>
      </c>
      <c r="L3312">
        <f>SUM(L3307:L3310)</f>
        <v/>
      </c>
      <c r="M3312">
        <f>SUM(M3307:M3310)</f>
        <v/>
      </c>
      <c r="N3312">
        <f>SUM(N3307:N3310)</f>
        <v/>
      </c>
      <c r="O3312">
        <f>SUM(O3307:O3310)</f>
        <v/>
      </c>
      <c r="P3312">
        <f>SUM(P3307:P3310)</f>
        <v/>
      </c>
      <c r="Q3312">
        <f>SUM(Q3307:Q3310)</f>
        <v/>
      </c>
      <c r="R3312">
        <f>SUM(R3307:R3310)</f>
        <v/>
      </c>
      <c r="S3312">
        <f>SUM(S3307:S3310)</f>
        <v/>
      </c>
      <c r="T3312">
        <f>SUM(T3307:T3310)</f>
        <v/>
      </c>
      <c r="U3312">
        <f>SUM(U3307:U3310)</f>
        <v/>
      </c>
      <c r="V3312">
        <f>SUM(V3307:V3310)</f>
        <v/>
      </c>
      <c r="W3312">
        <f>SUM(W3307:W3310)</f>
        <v/>
      </c>
      <c r="X3312">
        <f>SUM(X3307:X3310)</f>
        <v/>
      </c>
      <c r="Y3312">
        <f>SUM(Y3307:Y3310)</f>
        <v/>
      </c>
      <c r="Z3312">
        <f>SUM(Z3307:Z3310)</f>
        <v/>
      </c>
      <c r="AA3312">
        <f>SUM(AA3307:AA3310)</f>
        <v/>
      </c>
      <c r="AB3312">
        <f>SUM(AB3307:AB3310)</f>
        <v/>
      </c>
      <c r="AC3312">
        <f>SUM(AC3307:AC3310)</f>
        <v/>
      </c>
      <c r="AD3312">
        <f>SUM(AD3307:AD3310)</f>
        <v/>
      </c>
      <c r="AE3312">
        <f>SUM(AE3307:AE3310)</f>
        <v/>
      </c>
      <c r="AF3312">
        <f>SUM(AF3307:AF3310)</f>
        <v/>
      </c>
      <c r="AG3312">
        <f>SUM(AG3307:AG3310)</f>
        <v/>
      </c>
      <c r="AH3312">
        <f>SUM(AH3307:AH3310)</f>
        <v/>
      </c>
      <c r="AI3312">
        <f>SUM(AI3307:AI3310)</f>
        <v/>
      </c>
      <c r="AJ3312">
        <f>SUM(AJ3307:AJ3310)</f>
        <v/>
      </c>
      <c r="AK3312">
        <f>SUM(AK3307:AK3310)</f>
        <v/>
      </c>
    </row>
    <row r="3313">
      <c r="A3313" t="inlineStr">
        <is>
          <t>Sum check</t>
        </is>
      </c>
      <c r="F3313">
        <f>F3311-F3312</f>
        <v/>
      </c>
      <c r="G3313">
        <f>G3311-G3312</f>
        <v/>
      </c>
      <c r="H3313">
        <f>H3311-H3312</f>
        <v/>
      </c>
      <c r="I3313">
        <f>I3311-I3312</f>
        <v/>
      </c>
      <c r="J3313">
        <f>J3311-J3312</f>
        <v/>
      </c>
      <c r="K3313">
        <f>K3311-K3312</f>
        <v/>
      </c>
      <c r="L3313">
        <f>L3311-L3312</f>
        <v/>
      </c>
      <c r="M3313">
        <f>M3311-M3312</f>
        <v/>
      </c>
      <c r="N3313">
        <f>N3311-N3312</f>
        <v/>
      </c>
      <c r="O3313">
        <f>O3311-O3312</f>
        <v/>
      </c>
      <c r="P3313">
        <f>P3311-P3312</f>
        <v/>
      </c>
      <c r="Q3313">
        <f>Q3311-Q3312</f>
        <v/>
      </c>
      <c r="R3313">
        <f>R3311-R3312</f>
        <v/>
      </c>
      <c r="S3313">
        <f>S3311-S3312</f>
        <v/>
      </c>
      <c r="T3313">
        <f>T3311-T3312</f>
        <v/>
      </c>
      <c r="U3313">
        <f>U3311-U3312</f>
        <v/>
      </c>
      <c r="V3313">
        <f>V3311-V3312</f>
        <v/>
      </c>
      <c r="W3313">
        <f>W3311-W3312</f>
        <v/>
      </c>
      <c r="X3313">
        <f>X3311-X3312</f>
        <v/>
      </c>
      <c r="Y3313">
        <f>Y3311-Y3312</f>
        <v/>
      </c>
      <c r="Z3313">
        <f>Z3311-Z3312</f>
        <v/>
      </c>
      <c r="AA3313">
        <f>AA3311-AA3312</f>
        <v/>
      </c>
      <c r="AB3313">
        <f>AB3311-AB3312</f>
        <v/>
      </c>
      <c r="AC3313">
        <f>AC3311-AC3312</f>
        <v/>
      </c>
      <c r="AD3313">
        <f>AD3311-AD3312</f>
        <v/>
      </c>
      <c r="AE3313">
        <f>AE3311-AE3312</f>
        <v/>
      </c>
      <c r="AF3313">
        <f>AF3311-AF3312</f>
        <v/>
      </c>
      <c r="AG3313">
        <f>AG3311-AG3312</f>
        <v/>
      </c>
      <c r="AH3313">
        <f>AH3311-AH3312</f>
        <v/>
      </c>
      <c r="AI3313">
        <f>AI3311-AI3312</f>
        <v/>
      </c>
      <c r="AJ3313">
        <f>AJ3311-AJ3312</f>
        <v/>
      </c>
      <c r="AK3313">
        <f>AK3311-AK3312</f>
        <v/>
      </c>
    </row>
    <row r="3315">
      <c r="A3315" t="inlineStr">
        <is>
          <t>Sale of securitized credit business</t>
        </is>
      </c>
      <c r="C3315" t="inlineStr">
        <is>
          <t>Million</t>
        </is>
      </c>
      <c r="D3315" t="inlineStr">
        <is>
          <t>QQQQ</t>
        </is>
      </c>
      <c r="L3315" t="n">
        <v>-4423</v>
      </c>
      <c r="O3315" t="n">
        <v>-4423</v>
      </c>
    </row>
    <row r="3316">
      <c r="A3316" t="inlineStr">
        <is>
          <t>Closing balance</t>
        </is>
      </c>
      <c r="C3316" t="inlineStr">
        <is>
          <t>Million</t>
        </is>
      </c>
      <c r="D3316" t="inlineStr">
        <is>
          <t>QQQQ</t>
        </is>
      </c>
      <c r="F3316" t="n">
        <v>19143</v>
      </c>
      <c r="G3316" t="n">
        <v>18484</v>
      </c>
      <c r="H3316" t="n">
        <v>17519</v>
      </c>
      <c r="I3316" t="n">
        <v>16797</v>
      </c>
      <c r="J3316" t="n">
        <v>16797</v>
      </c>
      <c r="K3316" t="n">
        <v>16402</v>
      </c>
      <c r="L3316" t="n">
        <v>12249</v>
      </c>
      <c r="M3316" t="n">
        <v>12011</v>
      </c>
      <c r="N3316" t="n">
        <v>10577</v>
      </c>
      <c r="O3316" t="n">
        <v>10577</v>
      </c>
      <c r="P3316" t="n">
        <v>11268</v>
      </c>
      <c r="Q3316" t="n">
        <v>12259</v>
      </c>
      <c r="R3316" t="n">
        <v>12534</v>
      </c>
      <c r="S3316" t="n">
        <v>12655</v>
      </c>
      <c r="T3316" t="n">
        <v>12655</v>
      </c>
      <c r="U3316" t="n">
        <v>15083</v>
      </c>
      <c r="V3316" t="n">
        <v>16438</v>
      </c>
      <c r="W3316" t="n">
        <v>15236</v>
      </c>
      <c r="X3316" t="n">
        <v>13377</v>
      </c>
      <c r="Y3316" t="n">
        <v>13377</v>
      </c>
      <c r="Z3316" t="n">
        <v>15242</v>
      </c>
      <c r="AA3316" t="n">
        <v>15593</v>
      </c>
      <c r="AB3316" t="n">
        <v>15257</v>
      </c>
      <c r="AC3316" t="n">
        <v>14957</v>
      </c>
      <c r="AD3316" t="n">
        <v>14957</v>
      </c>
      <c r="AE3316" t="n">
        <v>10787</v>
      </c>
      <c r="AF3316" t="n">
        <v>11693</v>
      </c>
      <c r="AG3316" t="n">
        <v>11430</v>
      </c>
      <c r="AH3316" t="n">
        <v>12822</v>
      </c>
      <c r="AI3316" t="n">
        <v>12822</v>
      </c>
      <c r="AJ3316" t="n">
        <v>12940</v>
      </c>
      <c r="AK3316" t="n">
        <v>14001</v>
      </c>
    </row>
    <row r="3317">
      <c r="A3317" t="inlineStr">
        <is>
          <t>Closing balance-c</t>
        </is>
      </c>
      <c r="F3317">
        <f>F3306+F3311+F3315</f>
        <v/>
      </c>
      <c r="G3317">
        <f>G3306+G3311+G3315</f>
        <v/>
      </c>
      <c r="H3317">
        <f>H3306+H3311+H3315</f>
        <v/>
      </c>
      <c r="I3317">
        <f>I3306+I3311+I3315</f>
        <v/>
      </c>
      <c r="J3317">
        <f>J3306+J3311+J3315</f>
        <v/>
      </c>
      <c r="K3317">
        <f>K3306+K3311+K3315</f>
        <v/>
      </c>
      <c r="L3317">
        <f>L3306+L3311+L3315</f>
        <v/>
      </c>
      <c r="M3317">
        <f>M3306+M3311+M3315</f>
        <v/>
      </c>
      <c r="N3317">
        <f>N3306+N3311+N3315</f>
        <v/>
      </c>
      <c r="O3317">
        <f>O3306+O3311+O3315</f>
        <v/>
      </c>
      <c r="P3317">
        <f>P3306+P3311+P3315</f>
        <v/>
      </c>
      <c r="Q3317">
        <f>Q3306+Q3311+Q3315</f>
        <v/>
      </c>
      <c r="R3317">
        <f>R3306+R3311+R3315</f>
        <v/>
      </c>
      <c r="S3317">
        <f>S3306+S3311+S3315</f>
        <v/>
      </c>
      <c r="T3317">
        <f>T3306+T3311+T3315</f>
        <v/>
      </c>
      <c r="U3317">
        <f>U3306+U3311+U3315</f>
        <v/>
      </c>
      <c r="V3317">
        <f>V3306+V3311+V3315</f>
        <v/>
      </c>
      <c r="W3317">
        <f>W3306+W3311+W3315</f>
        <v/>
      </c>
      <c r="X3317">
        <f>X3306+X3311+X3315</f>
        <v/>
      </c>
      <c r="Y3317">
        <f>Y3306+Y3311+Y3315</f>
        <v/>
      </c>
      <c r="Z3317">
        <f>Z3306+Z3311+Z3315</f>
        <v/>
      </c>
      <c r="AA3317">
        <f>AA3306+AA3311+AA3315</f>
        <v/>
      </c>
      <c r="AB3317">
        <f>AB3306+AB3311+AB3315</f>
        <v/>
      </c>
      <c r="AC3317">
        <f>AC3306+AC3311+AC3315</f>
        <v/>
      </c>
      <c r="AD3317">
        <f>AD3306+AD3311+AD3315</f>
        <v/>
      </c>
      <c r="AE3317">
        <f>AE3306+AE3311+AE3315</f>
        <v/>
      </c>
      <c r="AF3317">
        <f>AF3306+AF3311+AF3315</f>
        <v/>
      </c>
      <c r="AG3317">
        <f>AG3306+AG3311+AG3315</f>
        <v/>
      </c>
      <c r="AH3317">
        <f>AH3306+AH3311+AH3315</f>
        <v/>
      </c>
      <c r="AI3317">
        <f>AI3306+AI3311+AI3315</f>
        <v/>
      </c>
      <c r="AJ3317">
        <f>AJ3306+AJ3311+AJ3315</f>
        <v/>
      </c>
      <c r="AK3317">
        <f>AK3306+AK3311+AK3315</f>
        <v/>
      </c>
    </row>
    <row r="3318">
      <c r="A3318" t="inlineStr">
        <is>
          <t>Sum check</t>
        </is>
      </c>
      <c r="F3318">
        <f>F3316-F3317</f>
        <v/>
      </c>
      <c r="G3318">
        <f>G3316-G3317</f>
        <v/>
      </c>
      <c r="H3318">
        <f>H3316-H3317</f>
        <v/>
      </c>
      <c r="I3318">
        <f>I3316-I3317</f>
        <v/>
      </c>
      <c r="J3318">
        <f>J3316-J3317</f>
        <v/>
      </c>
      <c r="K3318">
        <f>K3316-K3317</f>
        <v/>
      </c>
      <c r="L3318">
        <f>L3316-L3317</f>
        <v/>
      </c>
      <c r="M3318">
        <f>M3316-M3317</f>
        <v/>
      </c>
      <c r="N3318">
        <f>N3316-N3317</f>
        <v/>
      </c>
      <c r="O3318">
        <f>O3316-O3317</f>
        <v/>
      </c>
      <c r="P3318">
        <f>P3316-P3317</f>
        <v/>
      </c>
      <c r="Q3318">
        <f>Q3316-Q3317</f>
        <v/>
      </c>
      <c r="R3318">
        <f>R3316-R3317</f>
        <v/>
      </c>
      <c r="S3318">
        <f>S3316-S3317</f>
        <v/>
      </c>
      <c r="T3318">
        <f>T3316-T3317</f>
        <v/>
      </c>
      <c r="U3318">
        <f>U3316-U3317</f>
        <v/>
      </c>
      <c r="V3318">
        <f>V3316-V3317</f>
        <v/>
      </c>
      <c r="W3318">
        <f>W3316-W3317</f>
        <v/>
      </c>
      <c r="X3318">
        <f>X3316-X3317</f>
        <v/>
      </c>
      <c r="Y3318">
        <f>Y3316-Y3317</f>
        <v/>
      </c>
      <c r="Z3318">
        <f>Z3316-Z3317</f>
        <v/>
      </c>
      <c r="AA3318">
        <f>AA3316-AA3317</f>
        <v/>
      </c>
      <c r="AB3318">
        <f>AB3316-AB3317</f>
        <v/>
      </c>
      <c r="AC3318">
        <f>AC3316-AC3317</f>
        <v/>
      </c>
      <c r="AD3318">
        <f>AD3316-AD3317</f>
        <v/>
      </c>
      <c r="AE3318">
        <f>AE3316-AE3317</f>
        <v/>
      </c>
      <c r="AF3318">
        <f>AF3316-AF3317</f>
        <v/>
      </c>
      <c r="AG3318">
        <f>AG3316-AG3317</f>
        <v/>
      </c>
      <c r="AH3318">
        <f>AH3316-AH3317</f>
        <v/>
      </c>
      <c r="AI3318">
        <f>AI3316-AI3317</f>
        <v/>
      </c>
      <c r="AJ3318">
        <f>AJ3316-AJ3317</f>
        <v/>
      </c>
      <c r="AK3318">
        <f>AK3316-AK3317</f>
        <v/>
      </c>
    </row>
    <row r="3319">
      <c r="A3319" t="inlineStr">
        <is>
          <t>Link check</t>
        </is>
      </c>
      <c r="F3319">
        <f>F3316-(F3215+F3217)</f>
        <v/>
      </c>
      <c r="G3319">
        <f>G3316-(G3215+G3217)</f>
        <v/>
      </c>
      <c r="H3319">
        <f>H3316-(H3215+H3217)</f>
        <v/>
      </c>
      <c r="I3319">
        <f>I3316-(I3215+I3217)</f>
        <v/>
      </c>
      <c r="K3319">
        <f>K3316-(K3215+K3217)</f>
        <v/>
      </c>
      <c r="L3319">
        <f>L3316-(L3215+L3217)</f>
        <v/>
      </c>
      <c r="M3319">
        <f>M3316-(M3215+M3217)</f>
        <v/>
      </c>
      <c r="N3319">
        <f>N3316-(N3215+N3217)</f>
        <v/>
      </c>
      <c r="P3319">
        <f>P3316-(P3215+P3217)</f>
        <v/>
      </c>
      <c r="Q3319">
        <f>Q3316-(Q3215+Q3217)</f>
        <v/>
      </c>
      <c r="R3319">
        <f>R3316-(R3215+R3217)</f>
        <v/>
      </c>
      <c r="S3319">
        <f>S3316-(S3215+S3217)</f>
        <v/>
      </c>
      <c r="U3319">
        <f>U3316-(U3215+U3217)</f>
        <v/>
      </c>
      <c r="V3319">
        <f>V3316-(V3215+V3217)</f>
        <v/>
      </c>
      <c r="W3319">
        <f>W3316-(W3215+W3217)</f>
        <v/>
      </c>
      <c r="X3319">
        <f>X3316-(X3215+X3217)</f>
        <v/>
      </c>
      <c r="Z3319">
        <f>Z3316-(Z3215+Z3217)</f>
        <v/>
      </c>
      <c r="AA3319">
        <f>AA3316-(AA3215+AA3217)</f>
        <v/>
      </c>
      <c r="AB3319">
        <f>AB3316-(AB3215+AB3217)</f>
        <v/>
      </c>
      <c r="AC3319">
        <f>AC3316-(AC3215+AC3217)</f>
        <v/>
      </c>
      <c r="AE3319">
        <f>AE3316-(AE3215+AE3217)</f>
        <v/>
      </c>
      <c r="AF3319">
        <f>AF3316-(AF3215+AF3217)</f>
        <v/>
      </c>
      <c r="AG3319">
        <f>AG3316-(AG3215+AG3217)</f>
        <v/>
      </c>
      <c r="AH3319">
        <f>AH3316-(AH3215+AH3217)</f>
        <v/>
      </c>
      <c r="AJ3319">
        <f>AJ3316-(AJ3215+AJ3217)</f>
        <v/>
      </c>
      <c r="AK3319">
        <f>AK3316-(AK3215+AK3217)</f>
        <v/>
      </c>
    </row>
    <row r="3321">
      <c r="A3321" t="inlineStr">
        <is>
          <t>Long-term private funds</t>
        </is>
      </c>
    </row>
    <row r="3322">
      <c r="A3322" t="inlineStr">
        <is>
          <t>Opening balance</t>
        </is>
      </c>
      <c r="C3322" t="inlineStr">
        <is>
          <t>Million</t>
        </is>
      </c>
      <c r="D3322" t="inlineStr">
        <is>
          <t>QQQQ</t>
        </is>
      </c>
      <c r="AC3322" t="n">
        <v>79527</v>
      </c>
      <c r="AD3322" t="n">
        <v>65794</v>
      </c>
      <c r="AE3322" t="n">
        <v>85825</v>
      </c>
      <c r="AF3322" t="n">
        <v>87383</v>
      </c>
      <c r="AG3322" t="n">
        <v>84620</v>
      </c>
      <c r="AH3322" t="n">
        <v>84766</v>
      </c>
      <c r="AI3322" t="n">
        <v>85825</v>
      </c>
      <c r="AJ3322" t="n">
        <v>83723</v>
      </c>
      <c r="AK3322" t="n">
        <v>83469</v>
      </c>
    </row>
    <row r="3323">
      <c r="A3323" t="inlineStr">
        <is>
          <t>Inflows</t>
        </is>
      </c>
      <c r="C3323" t="inlineStr">
        <is>
          <t>Million</t>
        </is>
      </c>
      <c r="D3323" t="inlineStr">
        <is>
          <t>QQQQ</t>
        </is>
      </c>
      <c r="AC3323" t="n">
        <v>6847</v>
      </c>
      <c r="AD3323" t="n">
        <v>22943</v>
      </c>
      <c r="AE3323" t="n">
        <v>2110</v>
      </c>
      <c r="AF3323" t="n">
        <v>285</v>
      </c>
      <c r="AG3323" t="n">
        <v>2350</v>
      </c>
      <c r="AH3323" t="n">
        <v>925</v>
      </c>
      <c r="AI3323" t="n">
        <v>5670</v>
      </c>
      <c r="AJ3323" t="n">
        <v>966</v>
      </c>
      <c r="AK3323" t="n">
        <v>771</v>
      </c>
    </row>
    <row r="3324">
      <c r="A3324" t="inlineStr">
        <is>
          <t>Distributions</t>
        </is>
      </c>
      <c r="C3324" t="inlineStr">
        <is>
          <t>Million</t>
        </is>
      </c>
      <c r="D3324" t="inlineStr">
        <is>
          <t>QQQQ</t>
        </is>
      </c>
      <c r="AC3324" t="n">
        <v>-562</v>
      </c>
      <c r="AD3324" t="n">
        <v>-1362</v>
      </c>
      <c r="AE3324" t="n">
        <v>-361</v>
      </c>
      <c r="AF3324" t="n">
        <v>-2</v>
      </c>
      <c r="AG3324" t="n">
        <v>-110</v>
      </c>
      <c r="AH3324" t="n">
        <v>-244</v>
      </c>
      <c r="AI3324" t="n">
        <v>-717</v>
      </c>
      <c r="AJ3324" t="n">
        <v>-1212</v>
      </c>
      <c r="AK3324" t="n">
        <v>-596</v>
      </c>
    </row>
    <row r="3325">
      <c r="A3325" t="inlineStr">
        <is>
          <t>Market valuation</t>
        </is>
      </c>
      <c r="C3325" t="inlineStr">
        <is>
          <t>Million</t>
        </is>
      </c>
      <c r="D3325" t="inlineStr">
        <is>
          <t>QQQQ</t>
        </is>
      </c>
      <c r="AC3325" t="n">
        <v>19</v>
      </c>
      <c r="AD3325" t="n">
        <v>31</v>
      </c>
      <c r="AE3325" t="n">
        <v>11</v>
      </c>
      <c r="AF3325" t="n">
        <v>-12</v>
      </c>
      <c r="AG3325" t="n">
        <v>-16</v>
      </c>
      <c r="AH3325" t="n">
        <v>-7</v>
      </c>
      <c r="AI3325" t="n">
        <v>-24</v>
      </c>
      <c r="AJ3325" t="n">
        <v>3</v>
      </c>
      <c r="AK3325" t="n">
        <v>1</v>
      </c>
    </row>
    <row r="3326">
      <c r="A3326" t="inlineStr">
        <is>
          <t>Other</t>
        </is>
      </c>
      <c r="C3326" t="inlineStr">
        <is>
          <t>Million</t>
        </is>
      </c>
      <c r="D3326" t="inlineStr">
        <is>
          <t>QQQQ</t>
        </is>
      </c>
      <c r="AC3326" t="n">
        <v>-6</v>
      </c>
      <c r="AD3326" t="n">
        <v>-1581</v>
      </c>
      <c r="AE3326" t="n">
        <v>-202</v>
      </c>
      <c r="AF3326" t="n">
        <v>-3034</v>
      </c>
      <c r="AG3326" t="n">
        <v>-2078</v>
      </c>
      <c r="AH3326" t="n">
        <v>-1717</v>
      </c>
      <c r="AI3326" t="n">
        <v>-7031</v>
      </c>
      <c r="AJ3326" t="n">
        <v>-11</v>
      </c>
      <c r="AK3326" t="n">
        <v>37</v>
      </c>
    </row>
    <row r="3327">
      <c r="A3327" t="inlineStr">
        <is>
          <t>Change</t>
        </is>
      </c>
      <c r="C3327" t="inlineStr">
        <is>
          <t>Million</t>
        </is>
      </c>
      <c r="D3327" t="inlineStr">
        <is>
          <t>QQQQ</t>
        </is>
      </c>
      <c r="AC3327" t="n">
        <v>6298</v>
      </c>
      <c r="AD3327" t="n">
        <v>20031</v>
      </c>
      <c r="AE3327" t="n">
        <v>1558</v>
      </c>
      <c r="AF3327" t="n">
        <v>-2763</v>
      </c>
      <c r="AG3327" t="n">
        <v>146</v>
      </c>
      <c r="AH3327" t="n">
        <v>-1043</v>
      </c>
      <c r="AI3327" t="n">
        <v>-2102</v>
      </c>
      <c r="AJ3327" t="n">
        <v>-254</v>
      </c>
      <c r="AK3327" t="n">
        <v>213</v>
      </c>
    </row>
    <row r="3328">
      <c r="A3328" t="inlineStr">
        <is>
          <t>Change-c</t>
        </is>
      </c>
      <c r="AC3328">
        <f>SUM(AC3323:AC3326)</f>
        <v/>
      </c>
      <c r="AD3328">
        <f>SUM(AD3323:AD3326)</f>
        <v/>
      </c>
      <c r="AE3328">
        <f>SUM(AE3323:AE3326)</f>
        <v/>
      </c>
      <c r="AF3328">
        <f>SUM(AF3323:AF3326)</f>
        <v/>
      </c>
      <c r="AG3328">
        <f>SUM(AG3323:AG3326)</f>
        <v/>
      </c>
      <c r="AH3328">
        <f>SUM(AH3323:AH3326)</f>
        <v/>
      </c>
      <c r="AI3328">
        <f>SUM(AI3323:AI3326)</f>
        <v/>
      </c>
      <c r="AJ3328">
        <f>SUM(AJ3323:AJ3326)</f>
        <v/>
      </c>
      <c r="AK3328">
        <f>SUM(AK3323:AK3326)</f>
        <v/>
      </c>
    </row>
    <row r="3329">
      <c r="A3329" t="inlineStr">
        <is>
          <t>Sum check</t>
        </is>
      </c>
      <c r="AC3329">
        <f>AC3327-AC3328</f>
        <v/>
      </c>
      <c r="AD3329">
        <f>AD3327-AD3328</f>
        <v/>
      </c>
      <c r="AE3329">
        <f>AE3327-AE3328</f>
        <v/>
      </c>
      <c r="AF3329">
        <f>AF3327-AF3328</f>
        <v/>
      </c>
      <c r="AG3329">
        <f>AG3327-AG3328</f>
        <v/>
      </c>
      <c r="AH3329">
        <f>AH3327-AH3328</f>
        <v/>
      </c>
      <c r="AI3329">
        <f>AI3327-AI3328</f>
        <v/>
      </c>
      <c r="AJ3329">
        <f>AJ3327-AJ3328</f>
        <v/>
      </c>
      <c r="AK3329">
        <f>AK3327-AK3328</f>
        <v/>
      </c>
    </row>
    <row r="3331">
      <c r="A3331" t="inlineStr">
        <is>
          <t>Closing balance</t>
        </is>
      </c>
      <c r="C3331" t="inlineStr">
        <is>
          <t>Million</t>
        </is>
      </c>
      <c r="D3331" t="inlineStr">
        <is>
          <t>QQQQ</t>
        </is>
      </c>
      <c r="AC3331" t="n">
        <v>85825</v>
      </c>
      <c r="AD3331" t="n">
        <v>85825</v>
      </c>
      <c r="AE3331" t="n">
        <v>87383</v>
      </c>
      <c r="AF3331" t="n">
        <v>84620</v>
      </c>
      <c r="AG3331" t="n">
        <v>84766</v>
      </c>
      <c r="AH3331" t="n">
        <v>83723</v>
      </c>
      <c r="AI3331" t="n">
        <v>83723</v>
      </c>
      <c r="AJ3331" t="n">
        <v>83469</v>
      </c>
      <c r="AK3331" t="n">
        <v>83682</v>
      </c>
    </row>
    <row r="3332">
      <c r="A3332" t="inlineStr">
        <is>
          <t>Closing balance-c</t>
        </is>
      </c>
      <c r="AC3332">
        <f>AC3322+AC3327</f>
        <v/>
      </c>
      <c r="AD3332">
        <f>AD3322+AD3327</f>
        <v/>
      </c>
      <c r="AE3332">
        <f>AE3322+AE3327</f>
        <v/>
      </c>
      <c r="AF3332">
        <f>AF3322+AF3327</f>
        <v/>
      </c>
      <c r="AG3332">
        <f>AG3322+AG3327</f>
        <v/>
      </c>
      <c r="AH3332">
        <f>AH3322+AH3327</f>
        <v/>
      </c>
      <c r="AI3332">
        <f>AI3322+AI3327</f>
        <v/>
      </c>
      <c r="AJ3332">
        <f>AJ3322+AJ3327</f>
        <v/>
      </c>
      <c r="AK3332">
        <f>AK3322+AK3327</f>
        <v/>
      </c>
    </row>
    <row r="3333">
      <c r="A3333" t="inlineStr">
        <is>
          <t>Sum check</t>
        </is>
      </c>
      <c r="AC3333">
        <f>AC3331-AC3332</f>
        <v/>
      </c>
      <c r="AD3333">
        <f>AD3331-AD3332</f>
        <v/>
      </c>
      <c r="AE3333">
        <f>AE3331-AE3332</f>
        <v/>
      </c>
      <c r="AF3333">
        <f>AF3331-AF3332</f>
        <v/>
      </c>
      <c r="AG3333">
        <f>AG3331-AG3332</f>
        <v/>
      </c>
      <c r="AH3333">
        <f>AH3331-AH3332</f>
        <v/>
      </c>
      <c r="AI3333">
        <f>AI3331-AI3332</f>
        <v/>
      </c>
      <c r="AJ3333">
        <f>AJ3331-AJ3332</f>
        <v/>
      </c>
      <c r="AK3333">
        <f>AK3331-AK3332</f>
        <v/>
      </c>
    </row>
    <row r="3335">
      <c r="A3335" t="inlineStr">
        <is>
          <t>Perpetual strategies</t>
        </is>
      </c>
    </row>
    <row r="3336">
      <c r="A3336" t="inlineStr">
        <is>
          <t>Opening balance</t>
        </is>
      </c>
      <c r="C3336" t="inlineStr">
        <is>
          <t>Million</t>
        </is>
      </c>
      <c r="D3336" t="inlineStr">
        <is>
          <t>QQQQ</t>
        </is>
      </c>
      <c r="AC3336" t="n">
        <v>77248</v>
      </c>
      <c r="AD3336" t="n">
        <v>58357</v>
      </c>
      <c r="AE3336" t="n">
        <v>78681</v>
      </c>
      <c r="AF3336" t="n">
        <v>63048</v>
      </c>
      <c r="AG3336" t="n">
        <v>69201</v>
      </c>
      <c r="AH3336" t="n">
        <v>79520</v>
      </c>
      <c r="AI3336" t="n">
        <v>78681</v>
      </c>
      <c r="AJ3336" t="n">
        <v>94049</v>
      </c>
      <c r="AK3336" t="n">
        <v>97866</v>
      </c>
    </row>
    <row r="3337">
      <c r="A3337" t="inlineStr">
        <is>
          <t>Inflows</t>
        </is>
      </c>
      <c r="C3337" t="inlineStr">
        <is>
          <t>Million</t>
        </is>
      </c>
      <c r="D3337" t="inlineStr">
        <is>
          <t>QQQQ</t>
        </is>
      </c>
      <c r="AC3337" t="n">
        <v>828</v>
      </c>
      <c r="AD3337" t="n">
        <v>5770</v>
      </c>
      <c r="AE3337" t="n">
        <v>1116</v>
      </c>
      <c r="AF3337" t="n">
        <v>549</v>
      </c>
      <c r="AG3337" t="n">
        <v>2963</v>
      </c>
      <c r="AH3337" t="n">
        <v>212</v>
      </c>
      <c r="AI3337" t="n">
        <v>4840</v>
      </c>
      <c r="AJ3337" t="n">
        <v>694</v>
      </c>
      <c r="AK3337" t="n">
        <v>1662</v>
      </c>
    </row>
    <row r="3338">
      <c r="A3338" t="inlineStr">
        <is>
          <t>Outflows</t>
        </is>
      </c>
      <c r="C3338" t="inlineStr">
        <is>
          <t>Million</t>
        </is>
      </c>
      <c r="D3338" t="inlineStr">
        <is>
          <t>QQQQ</t>
        </is>
      </c>
      <c r="AH3338" t="n">
        <v>-83</v>
      </c>
      <c r="AI3338" t="n">
        <v>-83</v>
      </c>
      <c r="AJ3338" t="n">
        <v>-8</v>
      </c>
      <c r="AK3338" t="n">
        <v>-16</v>
      </c>
    </row>
    <row r="3339">
      <c r="A3339" t="inlineStr">
        <is>
          <t>Distributions</t>
        </is>
      </c>
      <c r="C3339" t="inlineStr">
        <is>
          <t>Million</t>
        </is>
      </c>
      <c r="D3339" t="inlineStr">
        <is>
          <t>QQQQ</t>
        </is>
      </c>
      <c r="AC3339" t="n">
        <v>-854</v>
      </c>
      <c r="AD3339" t="n">
        <v>-4426</v>
      </c>
      <c r="AE3339" t="n">
        <v>-1273</v>
      </c>
      <c r="AF3339" t="n">
        <v>-1234</v>
      </c>
      <c r="AG3339" t="n">
        <v>-1082</v>
      </c>
      <c r="AH3339" t="n">
        <v>-889</v>
      </c>
      <c r="AI3339" t="n">
        <v>-4478</v>
      </c>
      <c r="AJ3339" t="n">
        <v>-894</v>
      </c>
      <c r="AK3339" t="n">
        <v>-620</v>
      </c>
    </row>
    <row r="3340">
      <c r="A3340" t="inlineStr">
        <is>
          <t>Market valuation</t>
        </is>
      </c>
      <c r="C3340" t="inlineStr">
        <is>
          <t>Million</t>
        </is>
      </c>
      <c r="D3340" t="inlineStr">
        <is>
          <t>QQQQ</t>
        </is>
      </c>
      <c r="AC3340" t="n">
        <v>1187</v>
      </c>
      <c r="AD3340" t="n">
        <v>20448</v>
      </c>
      <c r="AE3340" t="n">
        <v>-14967</v>
      </c>
      <c r="AF3340" t="n">
        <v>6367</v>
      </c>
      <c r="AG3340" t="n">
        <v>10656</v>
      </c>
      <c r="AH3340" t="n">
        <v>14672</v>
      </c>
      <c r="AI3340" t="n">
        <v>16728</v>
      </c>
      <c r="AJ3340" t="n">
        <v>4083</v>
      </c>
      <c r="AK3340" t="n">
        <v>281</v>
      </c>
    </row>
    <row r="3341">
      <c r="A3341" t="inlineStr">
        <is>
          <t>Other</t>
        </is>
      </c>
      <c r="C3341" t="inlineStr">
        <is>
          <t>Million</t>
        </is>
      </c>
      <c r="D3341" t="inlineStr">
        <is>
          <t>QQQQ</t>
        </is>
      </c>
      <c r="AC3341" t="n">
        <v>272</v>
      </c>
      <c r="AD3341" t="n">
        <v>-1468</v>
      </c>
      <c r="AE3341" t="n">
        <v>-509</v>
      </c>
      <c r="AF3341" t="n">
        <v>471</v>
      </c>
      <c r="AG3341" t="n">
        <v>-2218</v>
      </c>
      <c r="AH3341" t="n">
        <v>617</v>
      </c>
      <c r="AI3341" t="n">
        <v>-1639</v>
      </c>
      <c r="AJ3341" t="n">
        <v>-58</v>
      </c>
      <c r="AK3341" t="n">
        <v>-522</v>
      </c>
    </row>
    <row r="3342">
      <c r="A3342" t="inlineStr">
        <is>
          <t>Change</t>
        </is>
      </c>
      <c r="C3342" t="inlineStr">
        <is>
          <t>Million</t>
        </is>
      </c>
      <c r="D3342" t="inlineStr">
        <is>
          <t>QQQQ</t>
        </is>
      </c>
      <c r="AC3342" t="n">
        <v>1433</v>
      </c>
      <c r="AD3342" t="n">
        <v>20324</v>
      </c>
      <c r="AE3342" t="n">
        <v>-15633</v>
      </c>
      <c r="AF3342" t="n">
        <v>6153</v>
      </c>
      <c r="AG3342" t="n">
        <v>10319</v>
      </c>
      <c r="AH3342" t="n">
        <v>14529</v>
      </c>
      <c r="AI3342" t="n">
        <v>15368</v>
      </c>
      <c r="AJ3342" t="n">
        <v>3817</v>
      </c>
      <c r="AK3342" t="n">
        <v>785</v>
      </c>
    </row>
    <row r="3343">
      <c r="A3343" t="inlineStr">
        <is>
          <t>Change-c</t>
        </is>
      </c>
      <c r="AC3343">
        <f>SUM(AC3337:AC3341)</f>
        <v/>
      </c>
      <c r="AD3343">
        <f>SUM(AD3337:AD3341)</f>
        <v/>
      </c>
      <c r="AE3343">
        <f>SUM(AE3337:AE3341)</f>
        <v/>
      </c>
      <c r="AF3343">
        <f>SUM(AF3337:AF3341)</f>
        <v/>
      </c>
      <c r="AG3343">
        <f>SUM(AG3337:AG3341)</f>
        <v/>
      </c>
      <c r="AH3343">
        <f>SUM(AH3337:AH3341)</f>
        <v/>
      </c>
      <c r="AI3343">
        <f>SUM(AI3337:AI3341)</f>
        <v/>
      </c>
      <c r="AJ3343">
        <f>SUM(AJ3337:AJ3341)</f>
        <v/>
      </c>
      <c r="AK3343">
        <f>SUM(AK3337:AK3341)</f>
        <v/>
      </c>
    </row>
    <row r="3344">
      <c r="A3344" t="inlineStr">
        <is>
          <t>Sum check</t>
        </is>
      </c>
      <c r="AC3344">
        <f>AC3342-AC3343</f>
        <v/>
      </c>
      <c r="AD3344">
        <f>AD3342-AD3343</f>
        <v/>
      </c>
      <c r="AE3344">
        <f>AE3342-AE3343</f>
        <v/>
      </c>
      <c r="AF3344">
        <f>AF3342-AF3343</f>
        <v/>
      </c>
      <c r="AG3344">
        <f>AG3342-AG3343</f>
        <v/>
      </c>
      <c r="AH3344">
        <f>AH3342-AH3343</f>
        <v/>
      </c>
      <c r="AI3344">
        <f>AI3342-AI3343</f>
        <v/>
      </c>
      <c r="AJ3344">
        <f>AJ3342-AJ3343</f>
        <v/>
      </c>
      <c r="AK3344">
        <f>AK3342-AK3343</f>
        <v/>
      </c>
    </row>
    <row r="3346">
      <c r="A3346" t="inlineStr">
        <is>
          <t>Closing balance</t>
        </is>
      </c>
      <c r="C3346" t="inlineStr">
        <is>
          <t>Million</t>
        </is>
      </c>
      <c r="D3346" t="inlineStr">
        <is>
          <t>QQQQ</t>
        </is>
      </c>
      <c r="AC3346" t="n">
        <v>78681</v>
      </c>
      <c r="AD3346" t="n">
        <v>78681</v>
      </c>
      <c r="AE3346" t="n">
        <v>63048</v>
      </c>
      <c r="AF3346" t="n">
        <v>69201</v>
      </c>
      <c r="AG3346" t="n">
        <v>79520</v>
      </c>
      <c r="AH3346" t="n">
        <v>94049</v>
      </c>
      <c r="AI3346" t="n">
        <v>94049</v>
      </c>
      <c r="AJ3346" t="n">
        <v>97866</v>
      </c>
      <c r="AK3346" t="n">
        <v>98651</v>
      </c>
    </row>
    <row r="3347">
      <c r="A3347" t="inlineStr">
        <is>
          <t>Closing balance-c</t>
        </is>
      </c>
      <c r="AC3347">
        <f>AC3336+AC3342</f>
        <v/>
      </c>
      <c r="AD3347">
        <f>AD3336+AD3342</f>
        <v/>
      </c>
      <c r="AE3347">
        <f>AE3336+AE3342</f>
        <v/>
      </c>
      <c r="AF3347">
        <f>AF3336+AF3342</f>
        <v/>
      </c>
      <c r="AG3347">
        <f>AG3336+AG3342</f>
        <v/>
      </c>
      <c r="AH3347">
        <f>AH3336+AH3342</f>
        <v/>
      </c>
      <c r="AI3347">
        <f>AI3336+AI3342</f>
        <v/>
      </c>
      <c r="AJ3347">
        <f>AJ3336+AJ3342</f>
        <v/>
      </c>
      <c r="AK3347">
        <f>AK3336+AK3342</f>
        <v/>
      </c>
    </row>
    <row r="3348">
      <c r="A3348" t="inlineStr">
        <is>
          <t>Sum check</t>
        </is>
      </c>
      <c r="AC3348">
        <f>AC3346-AC3347</f>
        <v/>
      </c>
      <c r="AD3348">
        <f>AD3346-AD3347</f>
        <v/>
      </c>
      <c r="AE3348">
        <f>AE3346-AE3347</f>
        <v/>
      </c>
      <c r="AF3348">
        <f>AF3346-AF3347</f>
        <v/>
      </c>
      <c r="AG3348">
        <f>AG3346-AG3347</f>
        <v/>
      </c>
      <c r="AH3348">
        <f>AH3346-AH3347</f>
        <v/>
      </c>
      <c r="AI3348">
        <f>AI3346-AI3347</f>
        <v/>
      </c>
      <c r="AJ3348">
        <f>AJ3346-AJ3347</f>
        <v/>
      </c>
      <c r="AK3348">
        <f>AK3346-AK3347</f>
        <v/>
      </c>
    </row>
    <row r="3349">
      <c r="A3349" t="inlineStr">
        <is>
          <t>Link check</t>
        </is>
      </c>
      <c r="AC3349">
        <f>AC3346-AC3168</f>
        <v/>
      </c>
      <c r="AE3349">
        <f>AE3346-AE3168</f>
        <v/>
      </c>
      <c r="AF3349">
        <f>AF3346-AF3168</f>
        <v/>
      </c>
      <c r="AG3349">
        <f>AG3346-AG3168</f>
        <v/>
      </c>
      <c r="AH3349">
        <f>AH3346-AH3168</f>
        <v/>
      </c>
      <c r="AJ3349">
        <f>AJ3346-AJ3168</f>
        <v/>
      </c>
      <c r="AK3349">
        <f>AK3346-AK3168</f>
        <v/>
      </c>
    </row>
    <row r="3351">
      <c r="A3351" t="inlineStr">
        <is>
          <t>Credit strategies</t>
        </is>
      </c>
    </row>
    <row r="3352">
      <c r="A3352" t="inlineStr">
        <is>
          <t>Opening balance</t>
        </is>
      </c>
      <c r="C3352" t="inlineStr">
        <is>
          <t>Million</t>
        </is>
      </c>
      <c r="D3352" t="inlineStr">
        <is>
          <t>QQQQ</t>
        </is>
      </c>
      <c r="AC3352" t="n">
        <v>102061</v>
      </c>
      <c r="AE3352" t="n">
        <v>110349</v>
      </c>
      <c r="AF3352" t="n">
        <v>102642</v>
      </c>
      <c r="AG3352" t="n">
        <v>111688</v>
      </c>
      <c r="AH3352" t="n">
        <v>113897</v>
      </c>
      <c r="AI3352" t="n">
        <v>110349</v>
      </c>
      <c r="AJ3352" t="n">
        <v>121026</v>
      </c>
      <c r="AK3352" t="n">
        <v>124895</v>
      </c>
    </row>
    <row r="3353">
      <c r="A3353" t="inlineStr">
        <is>
          <t>Inflows</t>
        </is>
      </c>
      <c r="C3353" t="inlineStr">
        <is>
          <t>Million</t>
        </is>
      </c>
      <c r="D3353" t="inlineStr">
        <is>
          <t>QQQQ</t>
        </is>
      </c>
      <c r="AC3353" t="n">
        <v>10061</v>
      </c>
      <c r="AD3353" t="n">
        <v>10061</v>
      </c>
      <c r="AE3353" t="n">
        <v>3621</v>
      </c>
      <c r="AF3353" t="n">
        <v>5847</v>
      </c>
      <c r="AG3353" t="n">
        <v>2050</v>
      </c>
      <c r="AH3353" t="n">
        <v>6614</v>
      </c>
      <c r="AI3353" t="n">
        <v>18132</v>
      </c>
      <c r="AJ3353" t="n">
        <v>5765</v>
      </c>
      <c r="AK3353" t="n">
        <v>5206</v>
      </c>
    </row>
    <row r="3354">
      <c r="A3354" t="inlineStr">
        <is>
          <t>Outflows</t>
        </is>
      </c>
      <c r="C3354" t="inlineStr">
        <is>
          <t>Million</t>
        </is>
      </c>
      <c r="D3354" t="inlineStr">
        <is>
          <t>QQQQ</t>
        </is>
      </c>
      <c r="AC3354" t="n">
        <v>-2188</v>
      </c>
      <c r="AD3354" t="n">
        <v>-2188</v>
      </c>
      <c r="AE3354" t="n">
        <v>-1865</v>
      </c>
      <c r="AF3354" t="n">
        <v>-1214</v>
      </c>
      <c r="AG3354" t="n">
        <v>-1326</v>
      </c>
      <c r="AH3354" t="n">
        <v>-1648</v>
      </c>
      <c r="AI3354" t="n">
        <v>-6053</v>
      </c>
      <c r="AJ3354" t="n">
        <v>-1412</v>
      </c>
      <c r="AK3354" t="n">
        <v>-1347</v>
      </c>
    </row>
    <row r="3355">
      <c r="A3355" t="inlineStr">
        <is>
          <t>Distributions</t>
        </is>
      </c>
      <c r="C3355" t="inlineStr">
        <is>
          <t>Million</t>
        </is>
      </c>
      <c r="D3355" t="inlineStr">
        <is>
          <t>QQQQ</t>
        </is>
      </c>
      <c r="AC3355" t="n">
        <v>-945</v>
      </c>
      <c r="AD3355" t="n">
        <v>-945</v>
      </c>
      <c r="AE3355" t="n">
        <v>-157</v>
      </c>
      <c r="AF3355" t="n">
        <v>-201</v>
      </c>
      <c r="AG3355" t="n">
        <v>-783</v>
      </c>
      <c r="AH3355" t="n">
        <v>-329</v>
      </c>
      <c r="AI3355" t="n">
        <v>-1470</v>
      </c>
      <c r="AJ3355" t="n">
        <v>-94</v>
      </c>
      <c r="AK3355" t="n">
        <v>-1195</v>
      </c>
    </row>
    <row r="3356">
      <c r="A3356" t="inlineStr">
        <is>
          <t>Market valuation</t>
        </is>
      </c>
      <c r="C3356" t="inlineStr">
        <is>
          <t>Million</t>
        </is>
      </c>
      <c r="D3356" t="inlineStr">
        <is>
          <t>QQQQ</t>
        </is>
      </c>
      <c r="AC3356" t="n">
        <v>1441</v>
      </c>
      <c r="AD3356" t="n">
        <v>1441</v>
      </c>
      <c r="AE3356" t="n">
        <v>-5356</v>
      </c>
      <c r="AF3356" t="n">
        <v>3843</v>
      </c>
      <c r="AG3356" t="n">
        <v>1432</v>
      </c>
      <c r="AH3356" t="n">
        <v>3291</v>
      </c>
      <c r="AI3356" t="n">
        <v>3210</v>
      </c>
      <c r="AJ3356" t="n">
        <v>901</v>
      </c>
      <c r="AK3356" t="n">
        <v>1014</v>
      </c>
    </row>
    <row r="3357">
      <c r="A3357" t="inlineStr">
        <is>
          <t>Other</t>
        </is>
      </c>
      <c r="C3357" t="inlineStr">
        <is>
          <t>Million</t>
        </is>
      </c>
      <c r="D3357" t="inlineStr">
        <is>
          <t>QQQQ</t>
        </is>
      </c>
      <c r="AC3357" t="n">
        <v>-81</v>
      </c>
      <c r="AD3357" t="n">
        <v>101980</v>
      </c>
      <c r="AE3357" t="n">
        <v>-3950</v>
      </c>
      <c r="AF3357" t="n">
        <v>771</v>
      </c>
      <c r="AG3357" t="n">
        <v>836</v>
      </c>
      <c r="AH3357" t="n">
        <v>-799</v>
      </c>
      <c r="AI3357" t="n">
        <v>-3142</v>
      </c>
      <c r="AJ3357" t="n">
        <v>-1291</v>
      </c>
      <c r="AK3357" t="n">
        <v>159</v>
      </c>
    </row>
    <row r="3358">
      <c r="A3358" t="inlineStr">
        <is>
          <t>Change</t>
        </is>
      </c>
      <c r="C3358" t="inlineStr">
        <is>
          <t>Million</t>
        </is>
      </c>
      <c r="D3358" t="inlineStr">
        <is>
          <t>QQQQ</t>
        </is>
      </c>
      <c r="AC3358" t="n">
        <v>8288</v>
      </c>
      <c r="AD3358" t="n">
        <v>110349</v>
      </c>
      <c r="AE3358" t="n">
        <v>-7707</v>
      </c>
      <c r="AF3358" t="n">
        <v>9046</v>
      </c>
      <c r="AG3358" t="n">
        <v>2209</v>
      </c>
      <c r="AH3358" t="n">
        <v>7129</v>
      </c>
      <c r="AI3358" t="n">
        <v>10677</v>
      </c>
      <c r="AJ3358" t="n">
        <v>3869</v>
      </c>
      <c r="AK3358" t="n">
        <v>3837</v>
      </c>
    </row>
    <row r="3359">
      <c r="A3359" t="inlineStr">
        <is>
          <t>Change-c</t>
        </is>
      </c>
      <c r="AC3359">
        <f>SUM(AC3353:AC3357)</f>
        <v/>
      </c>
      <c r="AD3359">
        <f>SUM(AD3353:AD3357)</f>
        <v/>
      </c>
      <c r="AE3359">
        <f>SUM(AE3353:AE3357)</f>
        <v/>
      </c>
      <c r="AF3359">
        <f>SUM(AF3353:AF3357)</f>
        <v/>
      </c>
      <c r="AG3359">
        <f>SUM(AG3353:AG3357)</f>
        <v/>
      </c>
      <c r="AH3359">
        <f>SUM(AH3353:AH3357)</f>
        <v/>
      </c>
      <c r="AI3359">
        <f>SUM(AI3353:AI3357)</f>
        <v/>
      </c>
      <c r="AJ3359">
        <f>SUM(AJ3353:AJ3357)</f>
        <v/>
      </c>
      <c r="AK3359">
        <f>SUM(AK3353:AK3357)</f>
        <v/>
      </c>
    </row>
    <row r="3360">
      <c r="A3360" t="inlineStr">
        <is>
          <t>Sum check</t>
        </is>
      </c>
      <c r="AC3360">
        <f>AC3358-AC3359</f>
        <v/>
      </c>
      <c r="AD3360">
        <f>AD3358-AD3359</f>
        <v/>
      </c>
      <c r="AE3360">
        <f>AE3358-AE3359</f>
        <v/>
      </c>
      <c r="AF3360">
        <f>AF3358-AF3359</f>
        <v/>
      </c>
      <c r="AG3360">
        <f>AG3358-AG3359</f>
        <v/>
      </c>
      <c r="AH3360">
        <f>AH3358-AH3359</f>
        <v/>
      </c>
      <c r="AI3360">
        <f>AI3358-AI3359</f>
        <v/>
      </c>
      <c r="AJ3360">
        <f>AJ3358-AJ3359</f>
        <v/>
      </c>
      <c r="AK3360">
        <f>AK3358-AK3359</f>
        <v/>
      </c>
    </row>
    <row r="3362">
      <c r="A3362" t="inlineStr">
        <is>
          <t>Closing balance</t>
        </is>
      </c>
      <c r="C3362" t="inlineStr">
        <is>
          <t>Million</t>
        </is>
      </c>
      <c r="D3362" t="inlineStr">
        <is>
          <t>QQQQ</t>
        </is>
      </c>
      <c r="AC3362" t="n">
        <v>110349</v>
      </c>
      <c r="AD3362" t="n">
        <v>110349</v>
      </c>
      <c r="AE3362" t="n">
        <v>102642</v>
      </c>
      <c r="AF3362" t="n">
        <v>111688</v>
      </c>
      <c r="AG3362" t="n">
        <v>113897</v>
      </c>
      <c r="AH3362" t="n">
        <v>121026</v>
      </c>
      <c r="AI3362" t="n">
        <v>121026</v>
      </c>
      <c r="AJ3362" t="n">
        <v>124895</v>
      </c>
      <c r="AK3362" t="n">
        <v>128732</v>
      </c>
    </row>
    <row r="3363">
      <c r="A3363" t="inlineStr">
        <is>
          <t>Closing balance-c</t>
        </is>
      </c>
      <c r="AC3363">
        <f>AC3352+AC3358</f>
        <v/>
      </c>
      <c r="AD3363">
        <f>AD3352+AD3358</f>
        <v/>
      </c>
      <c r="AE3363">
        <f>AE3352+AE3358</f>
        <v/>
      </c>
      <c r="AF3363">
        <f>AF3352+AF3358</f>
        <v/>
      </c>
      <c r="AG3363">
        <f>AG3352+AG3358</f>
        <v/>
      </c>
      <c r="AH3363">
        <f>AH3352+AH3358</f>
        <v/>
      </c>
      <c r="AI3363">
        <f>AI3352+AI3358</f>
        <v/>
      </c>
      <c r="AJ3363">
        <f>AJ3352+AJ3358</f>
        <v/>
      </c>
      <c r="AK3363">
        <f>AK3352+AK3358</f>
        <v/>
      </c>
    </row>
    <row r="3364">
      <c r="A3364" t="inlineStr">
        <is>
          <t>Sum check</t>
        </is>
      </c>
      <c r="AC3364">
        <f>AC3362-AC3363</f>
        <v/>
      </c>
      <c r="AD3364">
        <f>AD3362-AD3363</f>
        <v/>
      </c>
      <c r="AE3364">
        <f>AE3362-AE3363</f>
        <v/>
      </c>
      <c r="AF3364">
        <f>AF3362-AF3363</f>
        <v/>
      </c>
      <c r="AG3364">
        <f>AG3362-AG3363</f>
        <v/>
      </c>
      <c r="AH3364">
        <f>AH3362-AH3363</f>
        <v/>
      </c>
      <c r="AI3364">
        <f>AI3362-AI3363</f>
        <v/>
      </c>
      <c r="AJ3364">
        <f>AJ3362-AJ3363</f>
        <v/>
      </c>
      <c r="AK3364">
        <f>AK3362-AK3363</f>
        <v/>
      </c>
    </row>
    <row r="3365">
      <c r="A3365" t="inlineStr">
        <is>
          <t>Link check</t>
        </is>
      </c>
      <c r="AC3365">
        <f>AC3362-AC3178</f>
        <v/>
      </c>
      <c r="AE3365">
        <f>AE3362-AE3178</f>
        <v/>
      </c>
      <c r="AF3365">
        <f>AF3362-AF3178</f>
        <v/>
      </c>
      <c r="AG3365">
        <f>AG3362-AG3178</f>
        <v/>
      </c>
      <c r="AH3365">
        <f>AH3362-AH3178</f>
        <v/>
      </c>
      <c r="AJ3365">
        <f>AJ3362-AJ3178</f>
        <v/>
      </c>
      <c r="AK3365">
        <f>AK3362-AK3178</f>
        <v/>
      </c>
    </row>
    <row r="3367">
      <c r="A3367" t="inlineStr">
        <is>
          <t>Listed partnerships</t>
        </is>
      </c>
    </row>
    <row r="3368">
      <c r="A3368" t="inlineStr">
        <is>
          <t>Opening balance</t>
        </is>
      </c>
      <c r="C3368" t="inlineStr">
        <is>
          <t>Million</t>
        </is>
      </c>
      <c r="D3368" t="inlineStr">
        <is>
          <t>QQQQ</t>
        </is>
      </c>
      <c r="F3368" t="n">
        <v>42021</v>
      </c>
      <c r="G3368" t="n">
        <v>45681</v>
      </c>
      <c r="H3368" t="n">
        <v>44347</v>
      </c>
      <c r="I3368" t="n">
        <v>40887</v>
      </c>
      <c r="J3368" t="n">
        <v>42021</v>
      </c>
      <c r="K3368" t="n">
        <v>43017</v>
      </c>
      <c r="L3368" t="n">
        <v>45565</v>
      </c>
      <c r="M3368" t="n">
        <v>48767</v>
      </c>
      <c r="N3368" t="n">
        <v>51107</v>
      </c>
      <c r="O3368" t="n">
        <v>43017</v>
      </c>
      <c r="P3368" t="n">
        <v>49375</v>
      </c>
      <c r="Q3368" t="n">
        <v>52102</v>
      </c>
      <c r="R3368" t="n">
        <v>54945</v>
      </c>
      <c r="S3368" t="n">
        <v>57064</v>
      </c>
      <c r="T3368" t="n">
        <v>49375</v>
      </c>
      <c r="U3368" t="n">
        <v>60560</v>
      </c>
      <c r="V3368" t="n">
        <v>56195</v>
      </c>
      <c r="W3368" t="n">
        <v>55829</v>
      </c>
      <c r="X3368" t="n">
        <v>64226</v>
      </c>
      <c r="Y3368" t="n">
        <v>60560</v>
      </c>
      <c r="Z3368" t="n">
        <v>54339</v>
      </c>
      <c r="AA3368" t="n">
        <v>63546</v>
      </c>
      <c r="AB3368" t="n">
        <v>64796</v>
      </c>
    </row>
    <row r="3369">
      <c r="A3369" t="inlineStr">
        <is>
          <t>Inflows</t>
        </is>
      </c>
      <c r="C3369" t="inlineStr">
        <is>
          <t>Million</t>
        </is>
      </c>
      <c r="D3369" t="inlineStr">
        <is>
          <t>QQQQ</t>
        </is>
      </c>
      <c r="F3369" t="n">
        <v>103</v>
      </c>
      <c r="G3369" t="n">
        <v>973</v>
      </c>
      <c r="I3369" t="n">
        <v>227</v>
      </c>
      <c r="J3369" t="n">
        <v>1303</v>
      </c>
      <c r="L3369" t="n">
        <v>820</v>
      </c>
      <c r="M3369" t="n">
        <v>200</v>
      </c>
      <c r="N3369" t="n">
        <v>1187</v>
      </c>
      <c r="O3369" t="n">
        <v>2207</v>
      </c>
      <c r="P3369" t="n">
        <v>418</v>
      </c>
      <c r="R3369" t="n">
        <v>2065</v>
      </c>
      <c r="S3369" t="n">
        <v>1444</v>
      </c>
      <c r="T3369" t="n">
        <v>3927</v>
      </c>
      <c r="U3369" t="n">
        <v>355</v>
      </c>
      <c r="V3369" t="n">
        <v>655</v>
      </c>
      <c r="W3369" t="n">
        <v>6793</v>
      </c>
      <c r="X3369" t="n">
        <v>857</v>
      </c>
      <c r="Y3369" t="n">
        <v>8660</v>
      </c>
      <c r="Z3369" t="n">
        <v>693</v>
      </c>
      <c r="AA3369" t="n">
        <v>1078</v>
      </c>
      <c r="AB3369" t="n">
        <v>1637</v>
      </c>
    </row>
    <row r="3370">
      <c r="A3370" t="inlineStr">
        <is>
          <t>Launch of BBU</t>
        </is>
      </c>
      <c r="C3370" t="inlineStr">
        <is>
          <t>Million</t>
        </is>
      </c>
      <c r="D3370" t="inlineStr">
        <is>
          <t>QQQQ</t>
        </is>
      </c>
      <c r="L3370" t="n">
        <v>2300</v>
      </c>
      <c r="O3370" t="n">
        <v>2300</v>
      </c>
    </row>
    <row r="3371">
      <c r="A3371" t="inlineStr">
        <is>
          <t>Distributions</t>
        </is>
      </c>
      <c r="C3371" t="inlineStr">
        <is>
          <t>Million</t>
        </is>
      </c>
      <c r="D3371" t="inlineStr">
        <is>
          <t>QQQQ</t>
        </is>
      </c>
      <c r="F3371" t="n">
        <v>-495</v>
      </c>
      <c r="G3371" t="n">
        <v>-457</v>
      </c>
      <c r="H3371" t="n">
        <v>-606</v>
      </c>
      <c r="I3371" t="n">
        <v>-485</v>
      </c>
      <c r="J3371" t="n">
        <v>-2043</v>
      </c>
      <c r="K3371" t="n">
        <v>-496</v>
      </c>
      <c r="L3371" t="n">
        <v>-552</v>
      </c>
      <c r="M3371" t="n">
        <v>-522</v>
      </c>
      <c r="N3371" t="n">
        <v>-520</v>
      </c>
      <c r="O3371" t="n">
        <v>-2090</v>
      </c>
      <c r="P3371" t="n">
        <v>-575</v>
      </c>
      <c r="Q3371" t="n">
        <v>-568</v>
      </c>
      <c r="R3371" t="n">
        <v>-601</v>
      </c>
      <c r="S3371" t="n">
        <v>-696</v>
      </c>
      <c r="T3371" t="n">
        <v>-2440</v>
      </c>
      <c r="U3371" t="n">
        <v>-796</v>
      </c>
      <c r="V3371" t="n">
        <v>-704</v>
      </c>
      <c r="W3371" t="n">
        <v>-1108</v>
      </c>
      <c r="X3371" t="n">
        <v>-1814</v>
      </c>
      <c r="Y3371" t="n">
        <v>-4422</v>
      </c>
      <c r="Z3371" t="n">
        <v>-1594</v>
      </c>
      <c r="AA3371" t="n">
        <v>-1010</v>
      </c>
      <c r="AB3371" t="n">
        <v>-879</v>
      </c>
    </row>
    <row r="3372">
      <c r="A3372" t="inlineStr">
        <is>
          <t>Market valuation</t>
        </is>
      </c>
      <c r="C3372" t="inlineStr">
        <is>
          <t>Million</t>
        </is>
      </c>
      <c r="D3372" t="inlineStr">
        <is>
          <t>QQQQ</t>
        </is>
      </c>
      <c r="F3372" t="n">
        <v>2167</v>
      </c>
      <c r="G3372" t="n">
        <v>-1511</v>
      </c>
      <c r="H3372" t="n">
        <v>-2563</v>
      </c>
      <c r="I3372" t="n">
        <v>1203</v>
      </c>
      <c r="J3372" t="n">
        <v>-704</v>
      </c>
      <c r="K3372" t="n">
        <v>1840</v>
      </c>
      <c r="L3372" t="n">
        <v>149</v>
      </c>
      <c r="M3372" t="n">
        <v>3301</v>
      </c>
      <c r="N3372" t="n">
        <v>-773</v>
      </c>
      <c r="O3372" t="n">
        <v>4517</v>
      </c>
      <c r="P3372" t="n">
        <v>2983</v>
      </c>
      <c r="Q3372" t="n">
        <v>3491</v>
      </c>
      <c r="R3372" t="n">
        <v>1891</v>
      </c>
      <c r="S3372" t="n">
        <v>1536</v>
      </c>
      <c r="T3372" t="n">
        <v>9901</v>
      </c>
      <c r="U3372" t="n">
        <v>-3260</v>
      </c>
      <c r="V3372" t="n">
        <v>-447</v>
      </c>
      <c r="W3372" t="n">
        <v>2690</v>
      </c>
      <c r="X3372" t="n">
        <v>-8953</v>
      </c>
      <c r="Y3372" t="n">
        <v>-9970</v>
      </c>
      <c r="Z3372" t="n">
        <v>10158</v>
      </c>
      <c r="AA3372" t="n">
        <v>1790</v>
      </c>
      <c r="AB3372" t="n">
        <v>7114</v>
      </c>
    </row>
    <row r="3373">
      <c r="A3373" t="inlineStr">
        <is>
          <t>Other</t>
        </is>
      </c>
      <c r="C3373" t="inlineStr">
        <is>
          <t>Million</t>
        </is>
      </c>
      <c r="D3373" t="inlineStr">
        <is>
          <t>QQQQ</t>
        </is>
      </c>
      <c r="F3373" t="n">
        <v>1885</v>
      </c>
      <c r="G3373" t="n">
        <v>-339</v>
      </c>
      <c r="H3373" t="n">
        <v>-291</v>
      </c>
      <c r="I3373" t="n">
        <v>1185</v>
      </c>
      <c r="J3373" t="n">
        <v>2440</v>
      </c>
      <c r="K3373" t="n">
        <v>1204</v>
      </c>
      <c r="L3373" t="n">
        <v>485</v>
      </c>
      <c r="M3373" t="n">
        <v>-639</v>
      </c>
      <c r="N3373" t="n">
        <v>-1626</v>
      </c>
      <c r="O3373" t="n">
        <v>-576</v>
      </c>
      <c r="P3373" t="n">
        <v>-99</v>
      </c>
      <c r="Q3373" t="n">
        <v>2423</v>
      </c>
      <c r="R3373" t="n">
        <v>-1236</v>
      </c>
      <c r="S3373" t="n">
        <v>1212</v>
      </c>
      <c r="T3373" t="n">
        <v>2300</v>
      </c>
      <c r="U3373" t="n">
        <v>-664</v>
      </c>
      <c r="V3373" t="n">
        <v>130</v>
      </c>
      <c r="W3373" t="n">
        <v>22</v>
      </c>
      <c r="X3373" t="n">
        <v>23</v>
      </c>
      <c r="Y3373" t="n">
        <v>-489</v>
      </c>
      <c r="Z3373" t="n">
        <v>-50</v>
      </c>
      <c r="AA3373" t="n">
        <v>-608</v>
      </c>
      <c r="AB3373" t="n">
        <v>-998</v>
      </c>
    </row>
    <row r="3374">
      <c r="A3374" t="inlineStr">
        <is>
          <t>Total change</t>
        </is>
      </c>
      <c r="C3374" t="inlineStr">
        <is>
          <t>Million</t>
        </is>
      </c>
      <c r="D3374" t="inlineStr">
        <is>
          <t>QQQQ</t>
        </is>
      </c>
      <c r="F3374" t="n">
        <v>3660</v>
      </c>
      <c r="G3374" t="n">
        <v>-1334</v>
      </c>
      <c r="H3374" t="n">
        <v>-3460</v>
      </c>
      <c r="I3374" t="n">
        <v>2130</v>
      </c>
      <c r="J3374" t="n">
        <v>996</v>
      </c>
      <c r="K3374" t="n">
        <v>2548</v>
      </c>
      <c r="L3374" t="n">
        <v>3202</v>
      </c>
      <c r="M3374" t="n">
        <v>2340</v>
      </c>
      <c r="N3374" t="n">
        <v>-1732</v>
      </c>
      <c r="O3374" t="n">
        <v>6358</v>
      </c>
      <c r="P3374" t="n">
        <v>2727</v>
      </c>
      <c r="Q3374" t="n">
        <v>5346</v>
      </c>
      <c r="R3374" t="n">
        <v>2119</v>
      </c>
      <c r="S3374" t="n">
        <v>3496</v>
      </c>
      <c r="T3374" t="n">
        <v>13688</v>
      </c>
      <c r="U3374" t="n">
        <v>-4365</v>
      </c>
      <c r="V3374" t="n">
        <v>-366</v>
      </c>
      <c r="W3374" t="n">
        <v>8397</v>
      </c>
      <c r="X3374" t="n">
        <v>-9887</v>
      </c>
      <c r="Y3374" t="n">
        <v>-6221</v>
      </c>
      <c r="Z3374" t="n">
        <v>9207</v>
      </c>
      <c r="AA3374" t="n">
        <v>1250</v>
      </c>
      <c r="AB3374" t="n">
        <v>6874</v>
      </c>
    </row>
    <row r="3375">
      <c r="A3375" t="inlineStr">
        <is>
          <t>Total change-c</t>
        </is>
      </c>
      <c r="F3375">
        <f>SUM(F3369:F3373)</f>
        <v/>
      </c>
      <c r="G3375">
        <f>SUM(G3369:G3373)</f>
        <v/>
      </c>
      <c r="H3375">
        <f>SUM(H3369:H3373)</f>
        <v/>
      </c>
      <c r="I3375">
        <f>SUM(I3369:I3373)</f>
        <v/>
      </c>
      <c r="J3375">
        <f>SUM(J3369:J3373)</f>
        <v/>
      </c>
      <c r="K3375">
        <f>SUM(K3369:K3373)</f>
        <v/>
      </c>
      <c r="L3375">
        <f>SUM(L3369:L3373)</f>
        <v/>
      </c>
      <c r="M3375">
        <f>SUM(M3369:M3373)</f>
        <v/>
      </c>
      <c r="N3375">
        <f>SUM(N3369:N3373)</f>
        <v/>
      </c>
      <c r="O3375">
        <f>SUM(O3369:O3373)</f>
        <v/>
      </c>
      <c r="P3375">
        <f>SUM(P3369:P3373)</f>
        <v/>
      </c>
      <c r="Q3375">
        <f>SUM(Q3369:Q3373)</f>
        <v/>
      </c>
      <c r="R3375">
        <f>SUM(R3369:R3373)</f>
        <v/>
      </c>
      <c r="S3375">
        <f>SUM(S3369:S3373)</f>
        <v/>
      </c>
      <c r="T3375">
        <f>SUM(T3369:T3373)</f>
        <v/>
      </c>
      <c r="U3375">
        <f>SUM(U3369:U3373)</f>
        <v/>
      </c>
      <c r="V3375">
        <f>SUM(V3369:V3373)</f>
        <v/>
      </c>
      <c r="W3375">
        <f>SUM(W3369:W3373)</f>
        <v/>
      </c>
      <c r="X3375">
        <f>SUM(X3369:X3373)</f>
        <v/>
      </c>
      <c r="Y3375">
        <f>SUM(Y3369:Y3373)</f>
        <v/>
      </c>
      <c r="Z3375">
        <f>SUM(Z3369:Z3373)</f>
        <v/>
      </c>
      <c r="AA3375">
        <f>SUM(AA3369:AA3373)</f>
        <v/>
      </c>
      <c r="AB3375">
        <f>SUM(AB3369:AB3373)</f>
        <v/>
      </c>
    </row>
    <row r="3376">
      <c r="A3376" t="inlineStr">
        <is>
          <t>Sum check</t>
        </is>
      </c>
      <c r="F3376">
        <f>F3374-F3375</f>
        <v/>
      </c>
      <c r="G3376">
        <f>G3374-G3375</f>
        <v/>
      </c>
      <c r="H3376">
        <f>H3374-H3375</f>
        <v/>
      </c>
      <c r="I3376">
        <f>I3374-I3375</f>
        <v/>
      </c>
      <c r="J3376">
        <f>J3374-J3375</f>
        <v/>
      </c>
      <c r="K3376">
        <f>K3374-K3375</f>
        <v/>
      </c>
      <c r="L3376">
        <f>L3374-L3375</f>
        <v/>
      </c>
      <c r="M3376">
        <f>M3374-M3375</f>
        <v/>
      </c>
      <c r="N3376">
        <f>N3374-N3375</f>
        <v/>
      </c>
      <c r="O3376">
        <f>O3374-O3375</f>
        <v/>
      </c>
      <c r="P3376">
        <f>P3374-P3375</f>
        <v/>
      </c>
      <c r="Q3376">
        <f>Q3374-Q3375</f>
        <v/>
      </c>
      <c r="R3376">
        <f>R3374-R3375</f>
        <v/>
      </c>
      <c r="S3376">
        <f>S3374-S3375</f>
        <v/>
      </c>
      <c r="T3376">
        <f>T3374-T3375</f>
        <v/>
      </c>
      <c r="U3376">
        <f>U3374-U3375</f>
        <v/>
      </c>
      <c r="V3376">
        <f>V3374-V3375</f>
        <v/>
      </c>
      <c r="W3376">
        <f>W3374-W3375</f>
        <v/>
      </c>
      <c r="X3376">
        <f>X3374-X3375</f>
        <v/>
      </c>
      <c r="Y3376">
        <f>Y3374-Y3375</f>
        <v/>
      </c>
      <c r="Z3376">
        <f>Z3374-Z3375</f>
        <v/>
      </c>
      <c r="AA3376">
        <f>AA3374-AA3375</f>
        <v/>
      </c>
      <c r="AB3376">
        <f>AB3374-AB3375</f>
        <v/>
      </c>
    </row>
    <row r="3378">
      <c r="A3378" t="inlineStr">
        <is>
          <t>BPY managed capital</t>
        </is>
      </c>
      <c r="C3378" t="inlineStr">
        <is>
          <t>Million</t>
        </is>
      </c>
      <c r="D3378" t="inlineStr">
        <is>
          <t>QQQQ</t>
        </is>
      </c>
      <c r="Q3378" t="n">
        <v>-2503</v>
      </c>
      <c r="T3378" t="n">
        <v>-2503</v>
      </c>
    </row>
    <row r="3379">
      <c r="A3379" t="inlineStr">
        <is>
          <t>Closing balance</t>
        </is>
      </c>
      <c r="C3379" t="inlineStr">
        <is>
          <t>Million</t>
        </is>
      </c>
      <c r="D3379" t="inlineStr">
        <is>
          <t>QQQQ</t>
        </is>
      </c>
      <c r="F3379" t="n">
        <v>45681</v>
      </c>
      <c r="G3379" t="n">
        <v>44347</v>
      </c>
      <c r="H3379" t="n">
        <v>40887</v>
      </c>
      <c r="I3379" t="n">
        <v>43017</v>
      </c>
      <c r="J3379" t="n">
        <v>43017</v>
      </c>
      <c r="K3379" t="n">
        <v>45565</v>
      </c>
      <c r="L3379" t="n">
        <v>48767</v>
      </c>
      <c r="M3379" t="n">
        <v>51107</v>
      </c>
      <c r="N3379" t="n">
        <v>49375</v>
      </c>
      <c r="O3379" t="n">
        <v>49375</v>
      </c>
      <c r="P3379" t="n">
        <v>52102</v>
      </c>
      <c r="Q3379" t="n">
        <v>54945</v>
      </c>
      <c r="R3379" t="n">
        <v>57064</v>
      </c>
      <c r="S3379" t="n">
        <v>60560</v>
      </c>
      <c r="T3379" t="n">
        <v>60560</v>
      </c>
      <c r="U3379" t="n">
        <v>56195</v>
      </c>
      <c r="V3379" t="n">
        <v>55829</v>
      </c>
      <c r="W3379" t="n">
        <v>64226</v>
      </c>
      <c r="X3379" t="n">
        <v>54339</v>
      </c>
      <c r="Y3379" t="n">
        <v>54339</v>
      </c>
      <c r="Z3379" t="n">
        <v>63546</v>
      </c>
      <c r="AA3379" t="n">
        <v>64796</v>
      </c>
      <c r="AB3379" t="n">
        <v>71670</v>
      </c>
    </row>
    <row r="3380">
      <c r="A3380" t="inlineStr">
        <is>
          <t>Closing balance-c</t>
        </is>
      </c>
      <c r="F3380">
        <f>SUM(F3368+F3374+F3378)</f>
        <v/>
      </c>
      <c r="G3380">
        <f>SUM(G3368+G3374+G3378)</f>
        <v/>
      </c>
      <c r="H3380">
        <f>SUM(H3368+H3374+H3378)</f>
        <v/>
      </c>
      <c r="I3380">
        <f>SUM(I3368+I3374+I3378)</f>
        <v/>
      </c>
      <c r="J3380">
        <f>SUM(J3368+J3374+J3378)</f>
        <v/>
      </c>
      <c r="K3380">
        <f>SUM(K3368+K3374+K3378)</f>
        <v/>
      </c>
      <c r="L3380">
        <f>SUM(L3368+L3374+L3378)</f>
        <v/>
      </c>
      <c r="M3380">
        <f>SUM(M3368+M3374+M3378)</f>
        <v/>
      </c>
      <c r="N3380">
        <f>SUM(N3368+N3374+N3378)</f>
        <v/>
      </c>
      <c r="O3380">
        <f>SUM(O3368+O3374+O3378)</f>
        <v/>
      </c>
      <c r="P3380">
        <f>SUM(P3368+P3374+P3378)</f>
        <v/>
      </c>
      <c r="Q3380">
        <f>SUM(Q3368+Q3374+Q3378)</f>
        <v/>
      </c>
      <c r="R3380">
        <f>SUM(R3368+R3374+R3378)</f>
        <v/>
      </c>
      <c r="S3380">
        <f>SUM(S3368+S3374+S3378)</f>
        <v/>
      </c>
      <c r="T3380">
        <f>SUM(T3368+T3374+T3378)</f>
        <v/>
      </c>
      <c r="U3380">
        <f>SUM(U3368+U3374+U3378)</f>
        <v/>
      </c>
      <c r="V3380">
        <f>SUM(V3368+V3374+V3378)</f>
        <v/>
      </c>
      <c r="W3380">
        <f>SUM(W3368+W3374+W3378)</f>
        <v/>
      </c>
      <c r="X3380">
        <f>SUM(X3368+X3374+X3378)</f>
        <v/>
      </c>
      <c r="Y3380">
        <f>SUM(Y3368+Y3374+Y3378)</f>
        <v/>
      </c>
      <c r="Z3380">
        <f>SUM(Z3368+Z3374+Z3378)</f>
        <v/>
      </c>
      <c r="AA3380">
        <f>SUM(AA3368+AA3374+AA3378)</f>
        <v/>
      </c>
      <c r="AB3380">
        <f>SUM(AB3368+AB3374+AB3378)</f>
        <v/>
      </c>
    </row>
    <row r="3381">
      <c r="A3381" t="inlineStr">
        <is>
          <t>Sum check</t>
        </is>
      </c>
      <c r="F3381">
        <f>F3379-F3380</f>
        <v/>
      </c>
      <c r="G3381">
        <f>G3379-G3380</f>
        <v/>
      </c>
      <c r="H3381">
        <f>H3379-H3380</f>
        <v/>
      </c>
      <c r="I3381">
        <f>I3379-I3380</f>
        <v/>
      </c>
      <c r="J3381">
        <f>J3379-J3380</f>
        <v/>
      </c>
      <c r="K3381">
        <f>K3379-K3380</f>
        <v/>
      </c>
      <c r="L3381">
        <f>L3379-L3380</f>
        <v/>
      </c>
      <c r="M3381">
        <f>M3379-M3380</f>
        <v/>
      </c>
      <c r="N3381">
        <f>N3379-N3380</f>
        <v/>
      </c>
      <c r="O3381">
        <f>O3379-O3380</f>
        <v/>
      </c>
      <c r="P3381">
        <f>P3379-P3380</f>
        <v/>
      </c>
      <c r="Q3381">
        <f>Q3379-Q3380</f>
        <v/>
      </c>
      <c r="R3381">
        <f>R3379-R3380</f>
        <v/>
      </c>
      <c r="S3381">
        <f>S3379-S3380</f>
        <v/>
      </c>
      <c r="T3381">
        <f>T3379-T3380</f>
        <v/>
      </c>
      <c r="U3381">
        <f>U3379-U3380</f>
        <v/>
      </c>
      <c r="V3381">
        <f>V3379-V3380</f>
        <v/>
      </c>
      <c r="W3381">
        <f>W3379-W3380</f>
        <v/>
      </c>
      <c r="X3381">
        <f>X3379-X3380</f>
        <v/>
      </c>
      <c r="Y3381">
        <f>Y3379-Y3380</f>
        <v/>
      </c>
      <c r="Z3381">
        <f>Z3379-Z3380</f>
        <v/>
      </c>
      <c r="AA3381">
        <f>AA3379-AA3380</f>
        <v/>
      </c>
      <c r="AB3381">
        <f>AB3379-AB3380</f>
        <v/>
      </c>
    </row>
    <row r="3382">
      <c r="A3382" t="inlineStr">
        <is>
          <t>Link check</t>
        </is>
      </c>
      <c r="F3382">
        <f>F3379-F3205</f>
        <v/>
      </c>
      <c r="G3382">
        <f>G3379-G3205</f>
        <v/>
      </c>
      <c r="H3382">
        <f>H3379-H3205</f>
        <v/>
      </c>
      <c r="I3382">
        <f>I3379-I3205</f>
        <v/>
      </c>
      <c r="K3382">
        <f>K3379-K3205</f>
        <v/>
      </c>
      <c r="L3382">
        <f>L3379-L3205</f>
        <v/>
      </c>
      <c r="M3382">
        <f>M3379-M3205</f>
        <v/>
      </c>
      <c r="N3382">
        <f>N3379-N3205</f>
        <v/>
      </c>
      <c r="P3382">
        <f>P3379-P3205</f>
        <v/>
      </c>
      <c r="Q3382">
        <f>Q3379-Q3205</f>
        <v/>
      </c>
      <c r="R3382">
        <f>R3379-R3205</f>
        <v/>
      </c>
      <c r="S3382">
        <f>S3379-S3205</f>
        <v/>
      </c>
      <c r="U3382">
        <f>U3379-U3205</f>
        <v/>
      </c>
      <c r="V3382">
        <f>V3379-V3205</f>
        <v/>
      </c>
      <c r="W3382">
        <f>W3379-W3205</f>
        <v/>
      </c>
      <c r="X3382">
        <f>X3379-X3205</f>
        <v/>
      </c>
      <c r="Z3382">
        <f>Z3379-Z3205</f>
        <v/>
      </c>
      <c r="AA3382">
        <f>AA3379-AA3205</f>
        <v/>
      </c>
      <c r="AB3382">
        <f>AB3379-AB3205</f>
        <v/>
      </c>
    </row>
    <row r="3384">
      <c r="A3384" t="inlineStr">
        <is>
          <t>Private funds</t>
        </is>
      </c>
    </row>
    <row r="3385">
      <c r="A3385" t="inlineStr">
        <is>
          <t>Opening balance</t>
        </is>
      </c>
      <c r="C3385" t="inlineStr">
        <is>
          <t>Million</t>
        </is>
      </c>
      <c r="D3385" t="inlineStr">
        <is>
          <t>QQQQ</t>
        </is>
      </c>
      <c r="F3385" t="n">
        <v>28538</v>
      </c>
      <c r="G3385" t="n">
        <v>28384</v>
      </c>
      <c r="H3385" t="n">
        <v>35817</v>
      </c>
      <c r="I3385" t="n">
        <v>36316</v>
      </c>
      <c r="J3385" t="n">
        <v>28538</v>
      </c>
      <c r="K3385" t="n">
        <v>39151</v>
      </c>
      <c r="L3385" t="n">
        <v>37256</v>
      </c>
      <c r="M3385" t="n">
        <v>47296</v>
      </c>
      <c r="N3385" t="n">
        <v>47629</v>
      </c>
      <c r="O3385" t="n">
        <v>34448</v>
      </c>
      <c r="P3385" t="n">
        <v>49624</v>
      </c>
      <c r="Q3385" t="n">
        <v>49744</v>
      </c>
      <c r="R3385" t="n">
        <v>50050</v>
      </c>
      <c r="S3385" t="n">
        <v>50262</v>
      </c>
      <c r="T3385" t="n">
        <v>49624</v>
      </c>
      <c r="U3385" t="n">
        <v>52375</v>
      </c>
      <c r="V3385" t="n">
        <v>55687</v>
      </c>
      <c r="W3385" t="n">
        <v>57035</v>
      </c>
      <c r="X3385" t="n">
        <v>61152</v>
      </c>
      <c r="Y3385" t="n">
        <v>52375</v>
      </c>
      <c r="Z3385" t="n">
        <v>69812</v>
      </c>
      <c r="AA3385" t="n">
        <v>70794</v>
      </c>
      <c r="AB3385" t="n">
        <v>83666</v>
      </c>
    </row>
    <row r="3386">
      <c r="A3386" t="inlineStr">
        <is>
          <t>Inflows</t>
        </is>
      </c>
      <c r="C3386" t="inlineStr">
        <is>
          <t>Million</t>
        </is>
      </c>
      <c r="D3386" t="inlineStr">
        <is>
          <t>QQQQ</t>
        </is>
      </c>
      <c r="F3386" t="n">
        <v>208</v>
      </c>
      <c r="G3386" t="n">
        <v>7901</v>
      </c>
      <c r="H3386" t="n">
        <v>827</v>
      </c>
      <c r="I3386" t="n">
        <v>3026</v>
      </c>
      <c r="J3386" t="n">
        <v>11962</v>
      </c>
      <c r="K3386" t="n">
        <v>2779</v>
      </c>
      <c r="L3386" t="n">
        <v>12744</v>
      </c>
      <c r="M3386" t="n">
        <v>1226</v>
      </c>
      <c r="N3386" t="n">
        <v>2723</v>
      </c>
      <c r="O3386" t="n">
        <v>19472</v>
      </c>
      <c r="P3386" t="n">
        <v>296</v>
      </c>
      <c r="Q3386" t="n">
        <v>3536</v>
      </c>
      <c r="R3386" t="n">
        <v>483</v>
      </c>
      <c r="S3386" t="n">
        <v>3961</v>
      </c>
      <c r="T3386" t="n">
        <v>8276</v>
      </c>
      <c r="U3386" t="n">
        <v>5084</v>
      </c>
      <c r="V3386" t="n">
        <v>1732</v>
      </c>
      <c r="W3386" t="n">
        <v>4907</v>
      </c>
      <c r="X3386" t="n">
        <v>10109</v>
      </c>
      <c r="Y3386" t="n">
        <v>21832</v>
      </c>
      <c r="Z3386" t="n">
        <v>1456</v>
      </c>
      <c r="AA3386" t="n">
        <v>14667</v>
      </c>
      <c r="AB3386" t="n">
        <v>1507</v>
      </c>
    </row>
    <row r="3387">
      <c r="A3387" t="inlineStr">
        <is>
          <t>Outflows</t>
        </is>
      </c>
      <c r="C3387" t="inlineStr">
        <is>
          <t>Million</t>
        </is>
      </c>
      <c r="D3387" t="inlineStr">
        <is>
          <t>QQQQ</t>
        </is>
      </c>
      <c r="F3387" t="n">
        <v>-161</v>
      </c>
      <c r="G3387" t="n">
        <v>-424</v>
      </c>
      <c r="H3387" t="n">
        <v>-212</v>
      </c>
      <c r="I3387" t="n">
        <v>-141</v>
      </c>
      <c r="J3387" t="n">
        <v>-938</v>
      </c>
      <c r="K3387" t="n">
        <v>-12</v>
      </c>
      <c r="L3387" t="n">
        <v>-870</v>
      </c>
      <c r="M3387" t="n">
        <v>-841</v>
      </c>
      <c r="N3387" t="n">
        <v>-647</v>
      </c>
      <c r="O3387" t="n">
        <v>-2370</v>
      </c>
    </row>
    <row r="3388">
      <c r="A3388" t="inlineStr">
        <is>
          <t>Launch of BBU</t>
        </is>
      </c>
      <c r="C3388" t="inlineStr">
        <is>
          <t>Million</t>
        </is>
      </c>
      <c r="D3388" t="inlineStr">
        <is>
          <t>QQQQ</t>
        </is>
      </c>
      <c r="L3388" t="n">
        <v>-1805</v>
      </c>
      <c r="O3388" t="n">
        <v>-1805</v>
      </c>
    </row>
    <row r="3389">
      <c r="A3389" t="inlineStr">
        <is>
          <t>Distributions</t>
        </is>
      </c>
      <c r="C3389" t="inlineStr">
        <is>
          <t>Million</t>
        </is>
      </c>
      <c r="D3389" t="inlineStr">
        <is>
          <t>QQQQ</t>
        </is>
      </c>
      <c r="P3389" t="n">
        <v>-254</v>
      </c>
      <c r="Q3389" t="n">
        <v>-117</v>
      </c>
      <c r="R3389" t="n">
        <v>-265</v>
      </c>
      <c r="S3389" t="n">
        <v>-1636</v>
      </c>
      <c r="T3389" t="n">
        <v>-2272</v>
      </c>
      <c r="U3389" t="n">
        <v>-1500</v>
      </c>
      <c r="V3389" t="n">
        <v>-400</v>
      </c>
      <c r="W3389" t="n">
        <v>-694</v>
      </c>
      <c r="X3389" t="n">
        <v>-1441</v>
      </c>
      <c r="Y3389" t="n">
        <v>-4035</v>
      </c>
      <c r="Z3389" t="n">
        <v>-114</v>
      </c>
      <c r="AA3389" t="n">
        <v>-669</v>
      </c>
      <c r="AB3389" t="n">
        <v>-106</v>
      </c>
    </row>
    <row r="3390">
      <c r="A3390" t="inlineStr">
        <is>
          <t>Market valuation</t>
        </is>
      </c>
      <c r="C3390" t="inlineStr">
        <is>
          <t>Million</t>
        </is>
      </c>
      <c r="D3390" t="inlineStr">
        <is>
          <t>QQQQ</t>
        </is>
      </c>
      <c r="P3390" t="n">
        <v>57</v>
      </c>
      <c r="Q3390" t="n">
        <v>67</v>
      </c>
      <c r="R3390" t="n">
        <v>81</v>
      </c>
      <c r="S3390" t="n">
        <v>18</v>
      </c>
      <c r="T3390" t="n">
        <v>223</v>
      </c>
      <c r="U3390" t="n">
        <v>41</v>
      </c>
      <c r="V3390" t="n">
        <v>52</v>
      </c>
      <c r="W3390" t="n">
        <v>69</v>
      </c>
      <c r="X3390" t="n">
        <v>85</v>
      </c>
      <c r="Y3390" t="n">
        <v>247</v>
      </c>
      <c r="Z3390" t="n">
        <v>118</v>
      </c>
      <c r="AA3390" t="n">
        <v>42</v>
      </c>
      <c r="AB3390" t="n">
        <v>51</v>
      </c>
    </row>
    <row r="3391">
      <c r="A3391" t="inlineStr">
        <is>
          <t>Other</t>
        </is>
      </c>
      <c r="C3391" t="inlineStr">
        <is>
          <t>Million</t>
        </is>
      </c>
      <c r="D3391" t="inlineStr">
        <is>
          <t>QQQQ</t>
        </is>
      </c>
      <c r="F3391" t="n">
        <v>-201</v>
      </c>
      <c r="G3391" t="n">
        <v>-44</v>
      </c>
      <c r="H3391" t="n">
        <v>-116</v>
      </c>
      <c r="I3391" t="n">
        <v>-50</v>
      </c>
      <c r="J3391" t="n">
        <v>-411</v>
      </c>
      <c r="K3391" t="n">
        <v>37</v>
      </c>
      <c r="L3391" t="n">
        <v>-29</v>
      </c>
      <c r="M3391" t="n">
        <v>-52</v>
      </c>
      <c r="N3391" t="n">
        <v>-81</v>
      </c>
      <c r="O3391" t="n">
        <v>-121</v>
      </c>
      <c r="P3391" t="n">
        <v>21</v>
      </c>
      <c r="Q3391" t="n">
        <v>-15</v>
      </c>
      <c r="R3391" t="n">
        <v>-87</v>
      </c>
      <c r="S3391" t="n">
        <v>-230</v>
      </c>
      <c r="T3391" t="n">
        <v>-311</v>
      </c>
      <c r="U3391" t="n">
        <v>-313</v>
      </c>
      <c r="V3391" t="n">
        <v>-36</v>
      </c>
      <c r="W3391" t="n">
        <v>-165</v>
      </c>
      <c r="X3391" t="n">
        <v>-93</v>
      </c>
      <c r="Y3391" t="n">
        <v>-607</v>
      </c>
      <c r="Z3391" t="n">
        <v>-478</v>
      </c>
      <c r="AA3391" t="n">
        <v>-1168</v>
      </c>
      <c r="AB3391" t="n">
        <v>102048</v>
      </c>
    </row>
    <row r="3392">
      <c r="A3392" t="inlineStr">
        <is>
          <t>Total change</t>
        </is>
      </c>
      <c r="C3392" t="inlineStr">
        <is>
          <t>Million</t>
        </is>
      </c>
      <c r="D3392" t="inlineStr">
        <is>
          <t>QQQQ</t>
        </is>
      </c>
      <c r="F3392" t="n">
        <v>-154</v>
      </c>
      <c r="G3392" t="n">
        <v>7433</v>
      </c>
      <c r="H3392" t="n">
        <v>499</v>
      </c>
      <c r="I3392" t="n">
        <v>2835</v>
      </c>
      <c r="J3392" t="n">
        <v>10613</v>
      </c>
      <c r="K3392" t="n">
        <v>2804</v>
      </c>
      <c r="L3392" t="n">
        <v>10040</v>
      </c>
      <c r="M3392" t="n">
        <v>333</v>
      </c>
      <c r="N3392" t="n">
        <v>1995</v>
      </c>
      <c r="O3392" t="n">
        <v>15176</v>
      </c>
      <c r="P3392" t="n">
        <v>120</v>
      </c>
      <c r="Q3392" t="n">
        <v>3471</v>
      </c>
      <c r="R3392" t="n">
        <v>212</v>
      </c>
      <c r="S3392" t="n">
        <v>2113</v>
      </c>
      <c r="T3392" t="n">
        <v>5916</v>
      </c>
      <c r="U3392" t="n">
        <v>3312</v>
      </c>
      <c r="V3392" t="n">
        <v>1348</v>
      </c>
      <c r="W3392" t="n">
        <v>4117</v>
      </c>
      <c r="X3392" t="n">
        <v>8660</v>
      </c>
      <c r="Y3392" t="n">
        <v>17437</v>
      </c>
      <c r="Z3392" t="n">
        <v>982</v>
      </c>
      <c r="AA3392" t="n">
        <v>12872</v>
      </c>
      <c r="AB3392" t="n">
        <v>103500</v>
      </c>
    </row>
    <row r="3393">
      <c r="A3393" t="inlineStr">
        <is>
          <t>Total change-c</t>
        </is>
      </c>
      <c r="F3393">
        <f>SUM(F3386:F3391)</f>
        <v/>
      </c>
      <c r="G3393">
        <f>SUM(G3386:G3391)</f>
        <v/>
      </c>
      <c r="H3393">
        <f>SUM(H3386:H3391)</f>
        <v/>
      </c>
      <c r="I3393">
        <f>SUM(I3386:I3391)</f>
        <v/>
      </c>
      <c r="J3393">
        <f>SUM(J3386:J3391)</f>
        <v/>
      </c>
      <c r="K3393">
        <f>SUM(K3386:K3391)</f>
        <v/>
      </c>
      <c r="L3393">
        <f>SUM(L3386:L3391)</f>
        <v/>
      </c>
      <c r="M3393">
        <f>SUM(M3386:M3391)</f>
        <v/>
      </c>
      <c r="N3393">
        <f>SUM(N3386:N3391)</f>
        <v/>
      </c>
      <c r="O3393">
        <f>SUM(O3386:O3391)</f>
        <v/>
      </c>
      <c r="P3393">
        <f>SUM(P3386:P3391)</f>
        <v/>
      </c>
      <c r="Q3393">
        <f>SUM(Q3386:Q3391)</f>
        <v/>
      </c>
      <c r="R3393">
        <f>SUM(R3386:R3391)</f>
        <v/>
      </c>
      <c r="S3393">
        <f>SUM(S3386:S3391)</f>
        <v/>
      </c>
      <c r="T3393">
        <f>SUM(T3386:T3391)</f>
        <v/>
      </c>
      <c r="U3393">
        <f>SUM(U3386:U3391)</f>
        <v/>
      </c>
      <c r="V3393">
        <f>SUM(V3386:V3391)</f>
        <v/>
      </c>
      <c r="W3393">
        <f>SUM(W3386:W3391)</f>
        <v/>
      </c>
      <c r="X3393">
        <f>SUM(X3386:X3391)</f>
        <v/>
      </c>
      <c r="Y3393">
        <f>SUM(Y3386:Y3391)</f>
        <v/>
      </c>
      <c r="Z3393">
        <f>SUM(Z3386:Z3391)</f>
        <v/>
      </c>
      <c r="AA3393">
        <f>SUM(AA3386:AA3391)</f>
        <v/>
      </c>
      <c r="AB3393">
        <f>SUM(AB3386:AB3391)</f>
        <v/>
      </c>
    </row>
    <row r="3394">
      <c r="A3394" t="inlineStr">
        <is>
          <t>Sum check</t>
        </is>
      </c>
      <c r="F3394">
        <f>F3392-F3393</f>
        <v/>
      </c>
      <c r="G3394">
        <f>G3392-G3393</f>
        <v/>
      </c>
      <c r="H3394">
        <f>H3392-H3393</f>
        <v/>
      </c>
      <c r="I3394">
        <f>I3392-I3393</f>
        <v/>
      </c>
      <c r="J3394">
        <f>J3392-J3393</f>
        <v/>
      </c>
      <c r="K3394">
        <f>K3392-K3393</f>
        <v/>
      </c>
      <c r="L3394">
        <f>L3392-L3393</f>
        <v/>
      </c>
      <c r="M3394">
        <f>M3392-M3393</f>
        <v/>
      </c>
      <c r="N3394">
        <f>N3392-N3393</f>
        <v/>
      </c>
      <c r="O3394">
        <f>O3392-O3393</f>
        <v/>
      </c>
      <c r="P3394">
        <f>P3392-P3393</f>
        <v/>
      </c>
      <c r="Q3394">
        <f>Q3392-Q3393</f>
        <v/>
      </c>
      <c r="R3394">
        <f>R3392-R3393</f>
        <v/>
      </c>
      <c r="S3394">
        <f>S3392-S3393</f>
        <v/>
      </c>
      <c r="T3394">
        <f>T3392-T3393</f>
        <v/>
      </c>
      <c r="U3394">
        <f>U3392-U3393</f>
        <v/>
      </c>
      <c r="V3394">
        <f>V3392-V3393</f>
        <v/>
      </c>
      <c r="W3394">
        <f>W3392-W3393</f>
        <v/>
      </c>
      <c r="X3394">
        <f>X3392-X3393</f>
        <v/>
      </c>
      <c r="Y3394">
        <f>Y3392-Y3393</f>
        <v/>
      </c>
      <c r="Z3394">
        <f>Z3392-Z3393</f>
        <v/>
      </c>
      <c r="AA3394">
        <f>AA3392-AA3393</f>
        <v/>
      </c>
      <c r="AB3394">
        <f>AB3392-AB3393</f>
        <v/>
      </c>
    </row>
    <row r="3396">
      <c r="A3396" t="inlineStr">
        <is>
          <t>BPY managed capital</t>
        </is>
      </c>
      <c r="C3396" t="inlineStr">
        <is>
          <t>Million</t>
        </is>
      </c>
      <c r="D3396" t="inlineStr">
        <is>
          <t>QQQQ</t>
        </is>
      </c>
      <c r="Q3396" t="n">
        <v>-3165</v>
      </c>
      <c r="T3396" t="n">
        <v>-3165</v>
      </c>
    </row>
    <row r="3397">
      <c r="A3397" t="inlineStr">
        <is>
          <t>Closing balance</t>
        </is>
      </c>
      <c r="C3397" t="inlineStr">
        <is>
          <t>Million</t>
        </is>
      </c>
      <c r="D3397" t="inlineStr">
        <is>
          <t>QQQQ</t>
        </is>
      </c>
      <c r="F3397" t="n">
        <v>28384</v>
      </c>
      <c r="G3397" t="n">
        <v>35817</v>
      </c>
      <c r="H3397" t="n">
        <v>36316</v>
      </c>
      <c r="I3397" t="n">
        <v>39151</v>
      </c>
      <c r="J3397" t="n">
        <v>39151</v>
      </c>
      <c r="K3397" t="n">
        <v>41955</v>
      </c>
      <c r="L3397" t="n">
        <v>47296</v>
      </c>
      <c r="M3397" t="n">
        <v>47629</v>
      </c>
      <c r="N3397" t="n">
        <v>49624</v>
      </c>
      <c r="O3397" t="n">
        <v>49624</v>
      </c>
      <c r="P3397" t="n">
        <v>49744</v>
      </c>
      <c r="Q3397" t="n">
        <v>50050</v>
      </c>
      <c r="R3397" t="n">
        <v>50262</v>
      </c>
      <c r="S3397" t="n">
        <v>52375</v>
      </c>
      <c r="T3397" t="n">
        <v>52375</v>
      </c>
      <c r="U3397" t="n">
        <v>55687</v>
      </c>
      <c r="V3397" t="n">
        <v>57035</v>
      </c>
      <c r="W3397" t="n">
        <v>61152</v>
      </c>
      <c r="X3397" t="n">
        <v>69812</v>
      </c>
      <c r="Y3397" t="n">
        <v>69812</v>
      </c>
      <c r="Z3397" t="n">
        <v>70794</v>
      </c>
      <c r="AA3397" t="n">
        <v>83666</v>
      </c>
      <c r="AB3397" t="n">
        <v>187166</v>
      </c>
    </row>
    <row r="3398">
      <c r="A3398" t="inlineStr">
        <is>
          <t>Closing balance-c</t>
        </is>
      </c>
      <c r="F3398">
        <f>F3385+F3392+F3396</f>
        <v/>
      </c>
      <c r="G3398">
        <f>G3385+G3392+G3396</f>
        <v/>
      </c>
      <c r="H3398">
        <f>H3385+H3392+H3396</f>
        <v/>
      </c>
      <c r="I3398">
        <f>I3385+I3392+I3396</f>
        <v/>
      </c>
      <c r="J3398">
        <f>J3385+J3392+J3396</f>
        <v/>
      </c>
      <c r="K3398">
        <f>K3385+K3392+K3396</f>
        <v/>
      </c>
      <c r="L3398">
        <f>L3385+L3392+L3396</f>
        <v/>
      </c>
      <c r="M3398">
        <f>M3385+M3392+M3396</f>
        <v/>
      </c>
      <c r="N3398">
        <f>N3385+N3392+N3396</f>
        <v/>
      </c>
      <c r="O3398">
        <f>O3385+O3392+O3396</f>
        <v/>
      </c>
      <c r="P3398">
        <f>P3385+P3392+P3396</f>
        <v/>
      </c>
      <c r="Q3398">
        <f>Q3385+Q3392+Q3396</f>
        <v/>
      </c>
      <c r="R3398">
        <f>R3385+R3392+R3396</f>
        <v/>
      </c>
      <c r="S3398">
        <f>S3385+S3392+S3396</f>
        <v/>
      </c>
      <c r="T3398">
        <f>T3385+T3392+T3396</f>
        <v/>
      </c>
      <c r="U3398">
        <f>U3385+U3392+U3396</f>
        <v/>
      </c>
      <c r="V3398">
        <f>V3385+V3392+V3396</f>
        <v/>
      </c>
      <c r="W3398">
        <f>W3385+W3392+W3396</f>
        <v/>
      </c>
      <c r="X3398">
        <f>X3385+X3392+X3396</f>
        <v/>
      </c>
      <c r="Y3398">
        <f>Y3385+Y3392+Y3396</f>
        <v/>
      </c>
      <c r="Z3398">
        <f>Z3385+Z3392+Z3396</f>
        <v/>
      </c>
      <c r="AA3398">
        <f>AA3385+AA3392+AA3396</f>
        <v/>
      </c>
      <c r="AB3398">
        <f>AB3385+AB3392+AB3396</f>
        <v/>
      </c>
    </row>
    <row r="3399">
      <c r="A3399" t="inlineStr">
        <is>
          <t>Sum check</t>
        </is>
      </c>
      <c r="F3399">
        <f>F3397-F3398</f>
        <v/>
      </c>
      <c r="G3399">
        <f>G3397-G3398</f>
        <v/>
      </c>
      <c r="H3399">
        <f>H3397-H3398</f>
        <v/>
      </c>
      <c r="I3399">
        <f>I3397-I3398</f>
        <v/>
      </c>
      <c r="J3399">
        <f>J3397-J3398</f>
        <v/>
      </c>
      <c r="K3399">
        <f>K3397-K3398</f>
        <v/>
      </c>
      <c r="L3399">
        <f>L3397-L3398</f>
        <v/>
      </c>
      <c r="M3399">
        <f>M3397-M3398</f>
        <v/>
      </c>
      <c r="N3399">
        <f>N3397-N3398</f>
        <v/>
      </c>
      <c r="O3399">
        <f>O3397-O3398</f>
        <v/>
      </c>
      <c r="P3399">
        <f>P3397-P3398</f>
        <v/>
      </c>
      <c r="Q3399">
        <f>Q3397-Q3398</f>
        <v/>
      </c>
      <c r="R3399">
        <f>R3397-R3398</f>
        <v/>
      </c>
      <c r="S3399">
        <f>S3397-S3398</f>
        <v/>
      </c>
      <c r="T3399">
        <f>T3397-T3398</f>
        <v/>
      </c>
      <c r="U3399">
        <f>U3397-U3398</f>
        <v/>
      </c>
      <c r="V3399">
        <f>V3397-V3398</f>
        <v/>
      </c>
      <c r="W3399">
        <f>W3397-W3398</f>
        <v/>
      </c>
      <c r="X3399">
        <f>X3397-X3398</f>
        <v/>
      </c>
      <c r="Y3399">
        <f>Y3397-Y3398</f>
        <v/>
      </c>
      <c r="Z3399">
        <f>Z3397-Z3398</f>
        <v/>
      </c>
      <c r="AA3399">
        <f>AA3397-AA3398</f>
        <v/>
      </c>
      <c r="AB3399">
        <f>AB3397-AB3398</f>
        <v/>
      </c>
    </row>
    <row r="3400">
      <c r="A3400" t="inlineStr">
        <is>
          <t>Link check</t>
        </is>
      </c>
      <c r="F3400">
        <f>F3397-F3196</f>
        <v/>
      </c>
      <c r="G3400">
        <f>G3397-G3196</f>
        <v/>
      </c>
      <c r="H3400">
        <f>H3397-H3196</f>
        <v/>
      </c>
      <c r="I3400">
        <f>I3397-I3196</f>
        <v/>
      </c>
      <c r="K3400">
        <f>K3397-K3196</f>
        <v/>
      </c>
      <c r="L3400">
        <f>L3397-L3196</f>
        <v/>
      </c>
      <c r="M3400">
        <f>M3397-M3196</f>
        <v/>
      </c>
      <c r="N3400">
        <f>N3397-N3196</f>
        <v/>
      </c>
      <c r="P3400">
        <f>P3397-P3196</f>
        <v/>
      </c>
      <c r="Q3400">
        <f>Q3397-Q3196</f>
        <v/>
      </c>
      <c r="R3400">
        <f>R3397-R3196</f>
        <v/>
      </c>
      <c r="S3400">
        <f>S3397-S3196</f>
        <v/>
      </c>
      <c r="U3400">
        <f>U3397-U3196</f>
        <v/>
      </c>
      <c r="V3400">
        <f>V3397-V3196</f>
        <v/>
      </c>
      <c r="W3400">
        <f>W3397-W3196</f>
        <v/>
      </c>
      <c r="X3400">
        <f>X3397-X3196</f>
        <v/>
      </c>
      <c r="Z3400">
        <f>Z3397-Z3196</f>
        <v/>
      </c>
      <c r="AA3400">
        <f>AA3397-AA3196</f>
        <v/>
      </c>
      <c r="AB3400">
        <f>AB3397-AB3196</f>
        <v/>
      </c>
    </row>
    <row r="3402">
      <c r="A3402" t="inlineStr">
        <is>
          <t>Total change</t>
        </is>
      </c>
    </row>
    <row r="3403">
      <c r="A3403" t="inlineStr">
        <is>
          <t>Opening balance</t>
        </is>
      </c>
      <c r="C3403" t="inlineStr">
        <is>
          <t>Million</t>
        </is>
      </c>
      <c r="D3403" t="inlineStr">
        <is>
          <t>QQQQ</t>
        </is>
      </c>
      <c r="F3403" t="n">
        <v>88540</v>
      </c>
      <c r="G3403" t="n">
        <v>93208</v>
      </c>
      <c r="H3403" t="n">
        <v>98648</v>
      </c>
      <c r="I3403" t="n">
        <v>94722</v>
      </c>
      <c r="J3403" t="n">
        <v>88540</v>
      </c>
      <c r="K3403" t="n">
        <v>98965</v>
      </c>
      <c r="L3403" t="n">
        <v>99223</v>
      </c>
      <c r="M3403" t="n">
        <v>108312</v>
      </c>
      <c r="N3403" t="n">
        <v>110747</v>
      </c>
      <c r="O3403" t="n">
        <v>94262</v>
      </c>
      <c r="P3403" t="n">
        <v>109576</v>
      </c>
      <c r="Q3403" t="n">
        <v>113114</v>
      </c>
      <c r="R3403" t="n">
        <v>117254</v>
      </c>
      <c r="S3403" t="n">
        <v>119860</v>
      </c>
      <c r="T3403" t="n">
        <v>109576</v>
      </c>
      <c r="U3403" t="n">
        <v>125590</v>
      </c>
      <c r="V3403" t="n">
        <v>126965</v>
      </c>
      <c r="W3403" t="n">
        <v>129302</v>
      </c>
      <c r="X3403" t="n">
        <v>125590</v>
      </c>
      <c r="Z3403" t="n">
        <v>137528</v>
      </c>
      <c r="AA3403" t="n">
        <v>149582</v>
      </c>
      <c r="AB3403" t="n">
        <v>164055</v>
      </c>
      <c r="AC3403" t="n">
        <v>137528</v>
      </c>
      <c r="AE3403" t="n">
        <v>289812</v>
      </c>
      <c r="AF3403" t="n">
        <v>263860</v>
      </c>
      <c r="AG3403" t="n">
        <v>277202</v>
      </c>
      <c r="AH3403" t="n">
        <v>289812</v>
      </c>
      <c r="AJ3403" t="n">
        <v>311620</v>
      </c>
      <c r="AK3403" t="n">
        <v>319170</v>
      </c>
      <c r="AL3403" t="n">
        <v>325066</v>
      </c>
      <c r="AM3403" t="n">
        <v>341402</v>
      </c>
      <c r="AN3403" t="n">
        <v>311620</v>
      </c>
      <c r="AO3403" t="n">
        <v>364133</v>
      </c>
      <c r="AP3403" t="n">
        <v>378587</v>
      </c>
      <c r="AQ3403" t="n">
        <v>391756</v>
      </c>
      <c r="AR3403" t="n">
        <v>406760</v>
      </c>
      <c r="AS3403" t="n">
        <v>364133</v>
      </c>
      <c r="AT3403" t="n">
        <v>417863</v>
      </c>
    </row>
    <row r="3404">
      <c r="A3404" t="inlineStr">
        <is>
          <t>Inflows</t>
        </is>
      </c>
      <c r="C3404" t="inlineStr">
        <is>
          <t>Million</t>
        </is>
      </c>
      <c r="D3404" t="inlineStr">
        <is>
          <t>QQQQ</t>
        </is>
      </c>
      <c r="E3404" t="inlineStr">
        <is>
          <t>Yes</t>
        </is>
      </c>
      <c r="F3404" t="n">
        <v>2147</v>
      </c>
      <c r="G3404" t="n">
        <v>9754</v>
      </c>
      <c r="H3404" t="n">
        <v>1715</v>
      </c>
      <c r="I3404" t="n">
        <v>3753</v>
      </c>
      <c r="J3404" t="n">
        <v>17369</v>
      </c>
      <c r="K3404" t="n">
        <v>3397</v>
      </c>
      <c r="L3404" t="n">
        <v>14003</v>
      </c>
      <c r="M3404" t="n">
        <v>1795</v>
      </c>
      <c r="N3404" t="n">
        <v>4443</v>
      </c>
      <c r="O3404" t="n">
        <v>23638</v>
      </c>
      <c r="P3404" t="n">
        <v>1879</v>
      </c>
      <c r="Q3404" t="n">
        <v>4353</v>
      </c>
      <c r="R3404" t="n">
        <v>3497</v>
      </c>
      <c r="S3404" t="n">
        <v>5955</v>
      </c>
      <c r="T3404" t="n">
        <v>15684</v>
      </c>
      <c r="U3404" t="n">
        <v>6348</v>
      </c>
      <c r="V3404" t="n">
        <v>4229</v>
      </c>
      <c r="W3404" t="n">
        <v>12362</v>
      </c>
      <c r="Y3404" t="n">
        <v>34950</v>
      </c>
      <c r="Z3404" t="n">
        <v>2781</v>
      </c>
      <c r="AA3404" t="n">
        <v>16982</v>
      </c>
      <c r="AB3404" t="n">
        <v>4052</v>
      </c>
      <c r="AD3404" t="n">
        <v>42401</v>
      </c>
      <c r="AE3404" t="n">
        <v>8404</v>
      </c>
      <c r="AF3404" t="n">
        <v>7649</v>
      </c>
      <c r="AG3404" t="n">
        <v>7949</v>
      </c>
      <c r="AI3404" t="n">
        <v>32422</v>
      </c>
      <c r="AJ3404" t="n">
        <v>8387</v>
      </c>
      <c r="AK3404" t="n">
        <v>8372</v>
      </c>
      <c r="AL3404" t="n">
        <v>20576</v>
      </c>
      <c r="AM3404" t="n">
        <v>25456</v>
      </c>
      <c r="AN3404" t="n">
        <v>62791</v>
      </c>
      <c r="AO3404" t="n">
        <v>15890</v>
      </c>
      <c r="AP3404" t="n">
        <v>37846</v>
      </c>
      <c r="AQ3404" t="n">
        <v>29199</v>
      </c>
      <c r="AR3404" t="n">
        <v>24734</v>
      </c>
      <c r="AS3404" t="n">
        <v>107669</v>
      </c>
      <c r="AT3404" t="n">
        <v>18080</v>
      </c>
    </row>
    <row r="3405">
      <c r="A3405" t="inlineStr">
        <is>
          <t>Outflows</t>
        </is>
      </c>
      <c r="C3405" t="inlineStr">
        <is>
          <t>Million</t>
        </is>
      </c>
      <c r="D3405" t="inlineStr">
        <is>
          <t>QQQQ</t>
        </is>
      </c>
      <c r="E3405" t="inlineStr">
        <is>
          <t>Yes</t>
        </is>
      </c>
      <c r="F3405" t="n">
        <v>-864</v>
      </c>
      <c r="G3405" t="n">
        <v>-1194</v>
      </c>
      <c r="H3405" t="n">
        <v>-996</v>
      </c>
      <c r="I3405" t="n">
        <v>-1270</v>
      </c>
      <c r="J3405" t="n">
        <v>-4324</v>
      </c>
      <c r="K3405" t="n">
        <v>-919</v>
      </c>
      <c r="L3405" t="n">
        <v>-1942</v>
      </c>
      <c r="M3405" t="n">
        <v>-2221</v>
      </c>
      <c r="N3405" t="n">
        <v>-2134</v>
      </c>
      <c r="O3405" t="n">
        <v>-7216</v>
      </c>
      <c r="P3405" t="n">
        <v>-923</v>
      </c>
      <c r="Q3405" t="n">
        <v>-102</v>
      </c>
      <c r="R3405" t="n">
        <v>-861</v>
      </c>
      <c r="S3405" t="n">
        <v>-600</v>
      </c>
      <c r="T3405" t="n">
        <v>-2486</v>
      </c>
      <c r="U3405" t="n">
        <v>-1251</v>
      </c>
      <c r="V3405" t="n">
        <v>-1360</v>
      </c>
      <c r="W3405" t="n">
        <v>-2017</v>
      </c>
      <c r="Y3405" t="n">
        <v>-6045</v>
      </c>
      <c r="Z3405" t="n">
        <v>-882</v>
      </c>
      <c r="AA3405" t="n">
        <v>-1018</v>
      </c>
      <c r="AB3405" t="n">
        <v>-1537</v>
      </c>
      <c r="AD3405" t="n">
        <v>-6817</v>
      </c>
      <c r="AE3405" t="n">
        <v>-2846</v>
      </c>
      <c r="AF3405" t="n">
        <v>-2507</v>
      </c>
      <c r="AG3405" t="n">
        <v>-2169</v>
      </c>
      <c r="AI3405" t="n">
        <v>-9865</v>
      </c>
      <c r="AJ3405" t="n">
        <v>-2960</v>
      </c>
      <c r="AK3405" t="n">
        <v>-1945</v>
      </c>
      <c r="AL3405" t="n">
        <v>-2532</v>
      </c>
      <c r="AM3405" t="n">
        <v>-1918</v>
      </c>
      <c r="AN3405" t="n">
        <v>-9355</v>
      </c>
      <c r="AO3405" t="n">
        <v>-4822</v>
      </c>
      <c r="AP3405" t="n">
        <v>-5787</v>
      </c>
      <c r="AQ3405" t="n">
        <v>-5184</v>
      </c>
      <c r="AR3405" t="n">
        <v>-6249</v>
      </c>
      <c r="AS3405" t="n">
        <v>-22042</v>
      </c>
      <c r="AT3405" t="n">
        <v>-4752</v>
      </c>
    </row>
    <row r="3406">
      <c r="A3406" t="inlineStr">
        <is>
          <t>Distributions</t>
        </is>
      </c>
      <c r="C3406" t="inlineStr">
        <is>
          <t>Million</t>
        </is>
      </c>
      <c r="D3406" t="inlineStr">
        <is>
          <t>QQQQ</t>
        </is>
      </c>
      <c r="E3406" t="inlineStr">
        <is>
          <t>Yes</t>
        </is>
      </c>
      <c r="F3406" t="n">
        <v>-495</v>
      </c>
      <c r="G3406" t="n">
        <v>-457</v>
      </c>
      <c r="H3406" t="n">
        <v>-606</v>
      </c>
      <c r="I3406" t="n">
        <v>-485</v>
      </c>
      <c r="J3406" t="n">
        <v>-2043</v>
      </c>
      <c r="K3406" t="n">
        <v>-496</v>
      </c>
      <c r="L3406" t="n">
        <v>-552</v>
      </c>
      <c r="M3406" t="n">
        <v>-522</v>
      </c>
      <c r="N3406" t="n">
        <v>-520</v>
      </c>
      <c r="O3406" t="n">
        <v>-2090</v>
      </c>
      <c r="P3406" t="n">
        <v>-829</v>
      </c>
      <c r="Q3406" t="n">
        <v>-685</v>
      </c>
      <c r="R3406" t="n">
        <v>-866</v>
      </c>
      <c r="S3406" t="n">
        <v>-2332</v>
      </c>
      <c r="T3406" t="n">
        <v>-4712</v>
      </c>
      <c r="U3406" t="n">
        <v>-2296</v>
      </c>
      <c r="V3406" t="n">
        <v>-1104</v>
      </c>
      <c r="W3406" t="n">
        <v>-1802</v>
      </c>
      <c r="Y3406" t="n">
        <v>-8457</v>
      </c>
      <c r="Z3406" t="n">
        <v>-1708</v>
      </c>
      <c r="AA3406" t="n">
        <v>-1679</v>
      </c>
      <c r="AB3406" t="n">
        <v>-985</v>
      </c>
      <c r="AD3406" t="n">
        <v>-6733</v>
      </c>
      <c r="AE3406" t="n">
        <v>-1791</v>
      </c>
      <c r="AF3406" t="n">
        <v>-1437</v>
      </c>
      <c r="AG3406" t="n">
        <v>-1975</v>
      </c>
      <c r="AI3406" t="n">
        <v>-6665</v>
      </c>
      <c r="AJ3406" t="n">
        <v>-2200</v>
      </c>
      <c r="AK3406" t="n">
        <v>-2411</v>
      </c>
      <c r="AL3406" t="n">
        <v>-3113</v>
      </c>
      <c r="AM3406" t="n">
        <v>-3384</v>
      </c>
      <c r="AN3406" t="n">
        <v>-11108</v>
      </c>
      <c r="AO3406" t="n">
        <v>-3385</v>
      </c>
      <c r="AP3406" t="n">
        <v>-3849</v>
      </c>
      <c r="AQ3406" t="n">
        <v>-2160</v>
      </c>
      <c r="AR3406" t="n">
        <v>-2767</v>
      </c>
      <c r="AS3406" t="n">
        <v>-12161</v>
      </c>
      <c r="AT3406" t="n">
        <v>-4854</v>
      </c>
    </row>
    <row r="3407">
      <c r="A3407" t="inlineStr">
        <is>
          <t>Market valuation</t>
        </is>
      </c>
      <c r="C3407" t="inlineStr">
        <is>
          <t>Million</t>
        </is>
      </c>
      <c r="D3407" t="inlineStr">
        <is>
          <t>QQQQ</t>
        </is>
      </c>
      <c r="E3407" t="inlineStr">
        <is>
          <t>Yes</t>
        </is>
      </c>
      <c r="F3407" t="n">
        <v>2196</v>
      </c>
      <c r="G3407" t="n">
        <v>-2280</v>
      </c>
      <c r="H3407" t="n">
        <v>-3632</v>
      </c>
      <c r="I3407" t="n">
        <v>1110</v>
      </c>
      <c r="J3407" t="n">
        <v>-2606</v>
      </c>
      <c r="K3407" t="n">
        <v>1734</v>
      </c>
      <c r="L3407" t="n">
        <v>1052</v>
      </c>
      <c r="M3407" t="n">
        <v>4074</v>
      </c>
      <c r="N3407" t="n">
        <v>-1253</v>
      </c>
      <c r="O3407" t="n">
        <v>5607</v>
      </c>
      <c r="P3407" t="n">
        <v>3489</v>
      </c>
      <c r="Q3407" t="n">
        <v>3834</v>
      </c>
      <c r="R3407" t="n">
        <v>2159</v>
      </c>
      <c r="S3407" t="n">
        <v>1725</v>
      </c>
      <c r="T3407" t="n">
        <v>11207</v>
      </c>
      <c r="U3407" t="n">
        <v>-4472</v>
      </c>
      <c r="V3407" t="n">
        <v>478</v>
      </c>
      <c r="W3407" t="n">
        <v>2910</v>
      </c>
      <c r="Y3407" t="n">
        <v>-11439</v>
      </c>
      <c r="Z3407" t="n">
        <v>12440</v>
      </c>
      <c r="AA3407" t="n">
        <v>1973</v>
      </c>
      <c r="AB3407" t="n">
        <v>7458</v>
      </c>
      <c r="AD3407" t="n">
        <v>24560</v>
      </c>
      <c r="AE3407" t="n">
        <v>-25047</v>
      </c>
      <c r="AF3407" t="n">
        <v>11434</v>
      </c>
      <c r="AG3407" t="n">
        <v>12068</v>
      </c>
      <c r="AI3407" t="n">
        <v>17745</v>
      </c>
      <c r="AJ3407" t="n">
        <v>5693</v>
      </c>
      <c r="AK3407" t="n">
        <v>2207</v>
      </c>
      <c r="AL3407" t="n">
        <v>497</v>
      </c>
      <c r="AM3407" t="n">
        <v>4410</v>
      </c>
      <c r="AN3407" t="n">
        <v>12807</v>
      </c>
      <c r="AO3407" t="n">
        <v>5101</v>
      </c>
      <c r="AP3407" t="n">
        <v>-15134</v>
      </c>
      <c r="AQ3407" t="n">
        <v>-4618</v>
      </c>
      <c r="AR3407" t="n">
        <v>-5596</v>
      </c>
      <c r="AS3407" t="n">
        <v>-20247</v>
      </c>
      <c r="AT3407" t="n">
        <v>6586</v>
      </c>
    </row>
    <row r="3408">
      <c r="A3408" t="inlineStr">
        <is>
          <t>Other</t>
        </is>
      </c>
      <c r="C3408" t="inlineStr">
        <is>
          <t>Million</t>
        </is>
      </c>
      <c r="D3408" t="inlineStr">
        <is>
          <t>QQQQ</t>
        </is>
      </c>
      <c r="E3408" t="inlineStr">
        <is>
          <t>Yes</t>
        </is>
      </c>
      <c r="L3408" t="n">
        <v>456</v>
      </c>
      <c r="M3408" t="n">
        <v>-691</v>
      </c>
      <c r="N3408" t="n">
        <v>-1707</v>
      </c>
      <c r="O3408" t="n">
        <v>-697</v>
      </c>
      <c r="P3408" t="n">
        <v>-78</v>
      </c>
      <c r="Q3408" t="n">
        <v>2408</v>
      </c>
      <c r="R3408" t="n">
        <v>-1323</v>
      </c>
      <c r="S3408" t="n">
        <v>982</v>
      </c>
      <c r="T3408" t="n">
        <v>1989</v>
      </c>
      <c r="U3408" t="n">
        <v>3046</v>
      </c>
      <c r="V3408" t="n">
        <v>94</v>
      </c>
      <c r="W3408" t="n">
        <v>-141</v>
      </c>
      <c r="Y3408" t="n">
        <v>2929</v>
      </c>
      <c r="Z3408" t="n">
        <v>-577</v>
      </c>
      <c r="AA3408" t="n">
        <v>-1785</v>
      </c>
      <c r="AB3408" t="n">
        <v>101050</v>
      </c>
      <c r="AD3408" t="n">
        <v>98873</v>
      </c>
      <c r="AE3408" t="n">
        <v>-4672</v>
      </c>
      <c r="AF3408" t="n">
        <v>-1797</v>
      </c>
      <c r="AG3408" t="n">
        <v>-3462</v>
      </c>
      <c r="AI3408" t="n">
        <v>-11829</v>
      </c>
      <c r="AJ3408" t="n">
        <v>-1370</v>
      </c>
      <c r="AK3408" t="n">
        <v>-327</v>
      </c>
      <c r="AL3408" t="n">
        <v>908</v>
      </c>
      <c r="AM3408" t="n">
        <v>-1833</v>
      </c>
      <c r="AN3408" t="n">
        <v>-2622</v>
      </c>
      <c r="AO3408" t="n">
        <v>1670</v>
      </c>
      <c r="AP3408" t="n">
        <v>93</v>
      </c>
      <c r="AQ3408" t="n">
        <v>-2233</v>
      </c>
      <c r="AR3408" t="n">
        <v>981</v>
      </c>
      <c r="AS3408" t="n">
        <v>511</v>
      </c>
      <c r="AT3408" t="n">
        <v>-1262</v>
      </c>
    </row>
    <row r="3409">
      <c r="A3409" t="inlineStr">
        <is>
          <t>Launch of BBU</t>
        </is>
      </c>
      <c r="C3409" t="inlineStr">
        <is>
          <t>Million</t>
        </is>
      </c>
      <c r="D3409" t="inlineStr">
        <is>
          <t>QQQQ</t>
        </is>
      </c>
      <c r="E3409" t="inlineStr">
        <is>
          <t>Yes</t>
        </is>
      </c>
      <c r="L3409" t="n">
        <v>495</v>
      </c>
      <c r="O3409" t="n">
        <v>495</v>
      </c>
    </row>
    <row r="3410">
      <c r="A3410" t="inlineStr">
        <is>
          <t>Foreign exchange and changes in net non-recourse debt</t>
        </is>
      </c>
      <c r="C3410" t="inlineStr">
        <is>
          <t>Million</t>
        </is>
      </c>
      <c r="D3410" t="inlineStr">
        <is>
          <t>QQQQ</t>
        </is>
      </c>
      <c r="E3410" t="inlineStr">
        <is>
          <t>Yes</t>
        </is>
      </c>
      <c r="F3410" t="n">
        <v>1684</v>
      </c>
      <c r="G3410" t="n">
        <v>-383</v>
      </c>
      <c r="H3410" t="n">
        <v>-407</v>
      </c>
      <c r="I3410" t="n">
        <v>1135</v>
      </c>
      <c r="J3410" t="n">
        <v>2029</v>
      </c>
      <c r="K3410" t="n">
        <v>1241</v>
      </c>
    </row>
    <row r="3411">
      <c r="A3411" t="inlineStr">
        <is>
          <t>Total change</t>
        </is>
      </c>
      <c r="C3411" t="inlineStr">
        <is>
          <t>Million</t>
        </is>
      </c>
      <c r="D3411" t="inlineStr">
        <is>
          <t>QQQQ</t>
        </is>
      </c>
      <c r="E3411" t="inlineStr">
        <is>
          <t>Yes</t>
        </is>
      </c>
      <c r="F3411" t="n">
        <v>4668</v>
      </c>
      <c r="G3411" t="n">
        <v>5440</v>
      </c>
      <c r="H3411" t="n">
        <v>-3926</v>
      </c>
      <c r="I3411" t="n">
        <v>4243</v>
      </c>
      <c r="J3411" t="n">
        <v>10425</v>
      </c>
      <c r="K3411" t="n">
        <v>4957</v>
      </c>
      <c r="L3411" t="n">
        <v>13512</v>
      </c>
      <c r="M3411" t="n">
        <v>2435</v>
      </c>
      <c r="N3411" t="n">
        <v>-1171</v>
      </c>
      <c r="O3411" t="n">
        <v>19737</v>
      </c>
      <c r="P3411" t="n">
        <v>3538</v>
      </c>
      <c r="Q3411" t="n">
        <v>9808</v>
      </c>
      <c r="R3411" t="n">
        <v>2606</v>
      </c>
      <c r="S3411" t="n">
        <v>5730</v>
      </c>
      <c r="T3411" t="n">
        <v>21682</v>
      </c>
      <c r="U3411" t="n">
        <v>1375</v>
      </c>
      <c r="V3411" t="n">
        <v>2337</v>
      </c>
      <c r="W3411" t="n">
        <v>11312</v>
      </c>
      <c r="Y3411" t="n">
        <v>11938</v>
      </c>
      <c r="Z3411" t="n">
        <v>12054</v>
      </c>
      <c r="AA3411" t="n">
        <v>14473</v>
      </c>
      <c r="AB3411" t="n">
        <v>110038</v>
      </c>
      <c r="AD3411" t="n">
        <v>152284</v>
      </c>
      <c r="AE3411" t="n">
        <v>-25952</v>
      </c>
      <c r="AF3411" t="n">
        <v>13342</v>
      </c>
      <c r="AG3411" t="n">
        <v>12411</v>
      </c>
      <c r="AI3411" t="n">
        <v>21808</v>
      </c>
      <c r="AJ3411" t="n">
        <v>7550</v>
      </c>
      <c r="AK3411" t="n">
        <v>5896</v>
      </c>
      <c r="AL3411" t="n">
        <v>16336</v>
      </c>
      <c r="AM3411" t="n">
        <v>22731</v>
      </c>
      <c r="AN3411" t="n">
        <v>52513</v>
      </c>
      <c r="AO3411" t="n">
        <v>14454</v>
      </c>
      <c r="AP3411" t="n">
        <v>13169</v>
      </c>
      <c r="AQ3411" t="n">
        <v>15004</v>
      </c>
      <c r="AR3411" t="n">
        <v>11103</v>
      </c>
      <c r="AS3411" t="n">
        <v>53730</v>
      </c>
      <c r="AT3411" t="n">
        <v>13798</v>
      </c>
    </row>
    <row r="3412">
      <c r="A3412" t="inlineStr">
        <is>
          <t>Total change-c</t>
        </is>
      </c>
      <c r="F3412">
        <f>SUM(F3404:F3410)</f>
        <v/>
      </c>
      <c r="G3412">
        <f>SUM(G3404:G3410)</f>
        <v/>
      </c>
      <c r="H3412">
        <f>SUM(H3404:H3410)</f>
        <v/>
      </c>
      <c r="I3412">
        <f>SUM(I3404:I3410)</f>
        <v/>
      </c>
      <c r="J3412">
        <f>SUM(J3404:J3410)</f>
        <v/>
      </c>
      <c r="K3412">
        <f>SUM(K3404:K3410)</f>
        <v/>
      </c>
      <c r="L3412">
        <f>SUM(L3404:L3410)</f>
        <v/>
      </c>
      <c r="M3412">
        <f>SUM(M3404:M3410)</f>
        <v/>
      </c>
      <c r="N3412">
        <f>SUM(N3404:N3410)</f>
        <v/>
      </c>
      <c r="O3412">
        <f>SUM(O3404:O3410)</f>
        <v/>
      </c>
      <c r="P3412">
        <f>SUM(P3404:P3410)</f>
        <v/>
      </c>
      <c r="Q3412">
        <f>SUM(Q3404:Q3410)</f>
        <v/>
      </c>
      <c r="R3412">
        <f>SUM(R3404:R3410)</f>
        <v/>
      </c>
      <c r="S3412">
        <f>SUM(S3404:S3410)</f>
        <v/>
      </c>
      <c r="T3412">
        <f>SUM(T3404:T3410)</f>
        <v/>
      </c>
      <c r="U3412">
        <f>SUM(U3404:U3410)</f>
        <v/>
      </c>
      <c r="V3412">
        <f>SUM(V3404:V3410)</f>
        <v/>
      </c>
      <c r="W3412">
        <f>SUM(W3404:W3410)</f>
        <v/>
      </c>
      <c r="Y3412">
        <f>SUM(Y3404:Y3410)</f>
        <v/>
      </c>
      <c r="Z3412">
        <f>SUM(Z3404:Z3410)</f>
        <v/>
      </c>
      <c r="AA3412">
        <f>SUM(AA3404:AA3410)</f>
        <v/>
      </c>
      <c r="AB3412">
        <f>SUM(AB3404:AB3410)</f>
        <v/>
      </c>
      <c r="AD3412">
        <f>SUM(AD3404:AD3410)</f>
        <v/>
      </c>
      <c r="AE3412">
        <f>SUM(AE3404:AE3410)</f>
        <v/>
      </c>
      <c r="AF3412">
        <f>SUM(AF3404:AF3410)</f>
        <v/>
      </c>
      <c r="AG3412">
        <f>SUM(AG3404:AG3410)</f>
        <v/>
      </c>
      <c r="AI3412">
        <f>SUM(AI3404:AI3410)</f>
        <v/>
      </c>
      <c r="AJ3412">
        <f>SUM(AJ3404:AJ3410)</f>
        <v/>
      </c>
      <c r="AK3412">
        <f>SUM(AK3404:AK3410)</f>
        <v/>
      </c>
      <c r="AL3412">
        <f>SUM(AL3404:AL3410)</f>
        <v/>
      </c>
      <c r="AM3412">
        <f>SUM(AM3404:AM3410)</f>
        <v/>
      </c>
      <c r="AN3412">
        <f>SUM(AN3404:AN3410)</f>
        <v/>
      </c>
      <c r="AO3412">
        <f>SUM(AO3404:AO3410)</f>
        <v/>
      </c>
      <c r="AP3412">
        <f>SUM(AP3404:AP3410)</f>
        <v/>
      </c>
      <c r="AQ3412">
        <f>SUM(AQ3404:AQ3410)</f>
        <v/>
      </c>
      <c r="AR3412">
        <f>SUM(AR3404:AR3410)</f>
        <v/>
      </c>
      <c r="AS3412">
        <f>SUM(AS3404:AS3410)</f>
        <v/>
      </c>
      <c r="AT3412">
        <f>SUM(AT3404:AT3410)</f>
        <v/>
      </c>
    </row>
    <row r="3413">
      <c r="A3413" t="inlineStr">
        <is>
          <t>Sum check</t>
        </is>
      </c>
      <c r="F3413">
        <f>F3411-F3412</f>
        <v/>
      </c>
      <c r="G3413">
        <f>G3411-G3412</f>
        <v/>
      </c>
      <c r="H3413">
        <f>H3411-H3412</f>
        <v/>
      </c>
      <c r="I3413">
        <f>I3411-I3412</f>
        <v/>
      </c>
      <c r="J3413">
        <f>J3411-J3412</f>
        <v/>
      </c>
      <c r="K3413">
        <f>K3411-K3412</f>
        <v/>
      </c>
      <c r="L3413">
        <f>L3411-L3412</f>
        <v/>
      </c>
      <c r="M3413">
        <f>M3411-M3412</f>
        <v/>
      </c>
      <c r="N3413">
        <f>N3411-N3412</f>
        <v/>
      </c>
      <c r="O3413">
        <f>O3411-O3412</f>
        <v/>
      </c>
      <c r="P3413">
        <f>P3411-P3412</f>
        <v/>
      </c>
      <c r="Q3413">
        <f>Q3411-Q3412</f>
        <v/>
      </c>
      <c r="R3413">
        <f>R3411-R3412</f>
        <v/>
      </c>
      <c r="S3413">
        <f>S3411-S3412</f>
        <v/>
      </c>
      <c r="T3413">
        <f>T3411-T3412</f>
        <v/>
      </c>
      <c r="U3413">
        <f>U3411-U3412</f>
        <v/>
      </c>
      <c r="V3413">
        <f>V3411-V3412</f>
        <v/>
      </c>
      <c r="W3413">
        <f>W3411-W3412</f>
        <v/>
      </c>
      <c r="Y3413">
        <f>Y3411-Y3412</f>
        <v/>
      </c>
      <c r="Z3413">
        <f>Z3411-Z3412</f>
        <v/>
      </c>
      <c r="AA3413">
        <f>AA3411-AA3412</f>
        <v/>
      </c>
      <c r="AB3413">
        <f>AB3411-AB3412</f>
        <v/>
      </c>
      <c r="AD3413">
        <f>AD3411-AD3412</f>
        <v/>
      </c>
      <c r="AE3413">
        <f>AE3411-AE3412</f>
        <v/>
      </c>
      <c r="AF3413">
        <f>AF3411-AF3412</f>
        <v/>
      </c>
      <c r="AG3413">
        <f>AG3411-AG3412</f>
        <v/>
      </c>
      <c r="AI3413">
        <f>AI3411-AI3412</f>
        <v/>
      </c>
      <c r="AJ3413">
        <f>AJ3411-AJ3412</f>
        <v/>
      </c>
      <c r="AK3413">
        <f>AK3411-AK3412</f>
        <v/>
      </c>
      <c r="AL3413">
        <f>AL3411-AL3412</f>
        <v/>
      </c>
      <c r="AM3413">
        <f>AM3411-AM3412</f>
        <v/>
      </c>
      <c r="AN3413">
        <f>AN3411-AN3412</f>
        <v/>
      </c>
      <c r="AO3413">
        <f>AO3411-AO3412</f>
        <v/>
      </c>
      <c r="AP3413">
        <f>AP3411-AP3412</f>
        <v/>
      </c>
      <c r="AQ3413">
        <f>AQ3411-AQ3412</f>
        <v/>
      </c>
      <c r="AR3413">
        <f>AR3411-AR3412</f>
        <v/>
      </c>
      <c r="AS3413">
        <f>AS3411-AS3412</f>
        <v/>
      </c>
      <c r="AT3413">
        <f>AT3411-AT3412</f>
        <v/>
      </c>
    </row>
    <row r="3415">
      <c r="A3415" t="inlineStr">
        <is>
          <t>BPY managed capital</t>
        </is>
      </c>
      <c r="C3415" t="inlineStr">
        <is>
          <t>Million</t>
        </is>
      </c>
      <c r="D3415" t="inlineStr">
        <is>
          <t>QQQQ</t>
        </is>
      </c>
      <c r="Q3415" t="n">
        <v>-5668</v>
      </c>
      <c r="T3415" t="n">
        <v>-5668</v>
      </c>
    </row>
    <row r="3416">
      <c r="A3416" t="inlineStr">
        <is>
          <t>Sale of securitized credit business</t>
        </is>
      </c>
      <c r="C3416" t="inlineStr">
        <is>
          <t>Million</t>
        </is>
      </c>
      <c r="D3416" t="inlineStr">
        <is>
          <t>QQQQ</t>
        </is>
      </c>
      <c r="L3416" t="n">
        <v>-4423</v>
      </c>
      <c r="O3416" t="n">
        <v>-4423</v>
      </c>
    </row>
    <row r="3417">
      <c r="A3417" t="inlineStr">
        <is>
          <t>Closing balance</t>
        </is>
      </c>
      <c r="C3417" t="inlineStr">
        <is>
          <t>Million</t>
        </is>
      </c>
      <c r="D3417" t="inlineStr">
        <is>
          <t>QQQQ</t>
        </is>
      </c>
      <c r="F3417" t="n">
        <v>93208</v>
      </c>
      <c r="G3417" t="n">
        <v>98648</v>
      </c>
      <c r="H3417" t="n">
        <v>94722</v>
      </c>
      <c r="I3417" t="n">
        <v>98965</v>
      </c>
      <c r="J3417" t="n">
        <v>98965</v>
      </c>
      <c r="K3417" t="n">
        <v>103922</v>
      </c>
      <c r="L3417" t="n">
        <v>108312</v>
      </c>
      <c r="M3417" t="n">
        <v>110747</v>
      </c>
      <c r="N3417" t="n">
        <v>109576</v>
      </c>
      <c r="O3417" t="n">
        <v>109576</v>
      </c>
      <c r="P3417" t="n">
        <v>113114</v>
      </c>
      <c r="Q3417" t="n">
        <v>117254</v>
      </c>
      <c r="R3417" t="n">
        <v>119860</v>
      </c>
      <c r="S3417" t="n">
        <v>125590</v>
      </c>
      <c r="T3417" t="n">
        <v>125590</v>
      </c>
      <c r="U3417" t="n">
        <v>126965</v>
      </c>
      <c r="V3417" t="n">
        <v>129302</v>
      </c>
      <c r="W3417" t="n">
        <v>140614</v>
      </c>
      <c r="X3417" t="n">
        <v>137528</v>
      </c>
      <c r="Z3417" t="n">
        <v>149582</v>
      </c>
      <c r="AA3417" t="n">
        <v>164055</v>
      </c>
      <c r="AB3417" t="n">
        <v>274093</v>
      </c>
      <c r="AC3417" t="n">
        <v>289812</v>
      </c>
      <c r="AE3417" t="n">
        <v>263860</v>
      </c>
      <c r="AF3417" t="n">
        <v>277202</v>
      </c>
      <c r="AG3417" t="n">
        <v>289613</v>
      </c>
      <c r="AH3417" t="n">
        <v>311620</v>
      </c>
      <c r="AJ3417" t="n">
        <v>319170</v>
      </c>
      <c r="AK3417" t="n">
        <v>325066</v>
      </c>
      <c r="AL3417" t="n">
        <v>341402</v>
      </c>
      <c r="AM3417" t="n">
        <v>364133</v>
      </c>
      <c r="AN3417" t="n">
        <v>364133</v>
      </c>
      <c r="AO3417" t="n">
        <v>378587</v>
      </c>
      <c r="AP3417" t="n">
        <v>391756</v>
      </c>
      <c r="AQ3417" t="n">
        <v>406760</v>
      </c>
      <c r="AR3417" t="n">
        <v>417863</v>
      </c>
      <c r="AS3417" t="n">
        <v>417863</v>
      </c>
      <c r="AT3417" t="n">
        <v>431661</v>
      </c>
    </row>
    <row r="3418">
      <c r="A3418" t="inlineStr">
        <is>
          <t>Closing balance-c</t>
        </is>
      </c>
      <c r="F3418">
        <f>F3403+F3411+F3415+F3416</f>
        <v/>
      </c>
      <c r="G3418">
        <f>G3403+G3411+G3415+G3416</f>
        <v/>
      </c>
      <c r="H3418">
        <f>H3403+H3411+H3415+H3416</f>
        <v/>
      </c>
      <c r="I3418">
        <f>I3403+I3411+I3415+I3416</f>
        <v/>
      </c>
      <c r="J3418">
        <f>J3403+J3411+J3415+J3416</f>
        <v/>
      </c>
      <c r="K3418">
        <f>K3403+K3411+K3415+K3416</f>
        <v/>
      </c>
      <c r="L3418">
        <f>L3403+L3411+L3415+L3416</f>
        <v/>
      </c>
      <c r="M3418">
        <f>M3403+M3411+M3415+M3416</f>
        <v/>
      </c>
      <c r="N3418">
        <f>N3403+N3411+N3415+N3416</f>
        <v/>
      </c>
      <c r="O3418">
        <f>O3403+O3411+O3415+O3416</f>
        <v/>
      </c>
      <c r="P3418">
        <f>P3403+P3411+P3415+P3416</f>
        <v/>
      </c>
      <c r="Q3418">
        <f>Q3403+Q3411+Q3415+Q3416</f>
        <v/>
      </c>
      <c r="R3418">
        <f>R3403+R3411+R3415+R3416</f>
        <v/>
      </c>
      <c r="S3418">
        <f>S3403+S3411+S3415+S3416</f>
        <v/>
      </c>
      <c r="T3418">
        <f>T3403+T3411+T3415+T3416</f>
        <v/>
      </c>
      <c r="U3418">
        <f>U3403+U3411+U3415+U3416</f>
        <v/>
      </c>
      <c r="V3418">
        <f>V3403+V3411+V3415+V3416</f>
        <v/>
      </c>
      <c r="W3418">
        <f>W3403+W3411+W3415+W3416</f>
        <v/>
      </c>
      <c r="Z3418">
        <f>Z3403+Z3411+Z3415+Z3416</f>
        <v/>
      </c>
      <c r="AA3418">
        <f>AA3403+AA3411+AA3415+AA3416</f>
        <v/>
      </c>
      <c r="AB3418">
        <f>AB3403+AB3411+AB3415+AB3416</f>
        <v/>
      </c>
      <c r="AE3418">
        <f>AE3403+AE3411+AE3415+AE3416</f>
        <v/>
      </c>
      <c r="AF3418">
        <f>AF3403+AF3411+AF3415+AF3416</f>
        <v/>
      </c>
      <c r="AG3418">
        <f>AG3403+AG3411+AG3415+AG3416</f>
        <v/>
      </c>
      <c r="AJ3418">
        <f>AJ3403+AJ3411+AJ3415+AJ3416</f>
        <v/>
      </c>
      <c r="AK3418">
        <f>AK3403+AK3411+AK3415+AK3416</f>
        <v/>
      </c>
      <c r="AL3418">
        <f>AL3403+AL3411+AL3415+AL3416</f>
        <v/>
      </c>
      <c r="AM3418">
        <f>AM3403+AM3411+AM3415+AM3416</f>
        <v/>
      </c>
      <c r="AN3418">
        <f>AN3403+AN3411+AN3415+AN3416</f>
        <v/>
      </c>
      <c r="AO3418">
        <f>AO3403+AO3411+AO3415+AO3416</f>
        <v/>
      </c>
      <c r="AP3418">
        <f>AP3403+AP3411+AP3415+AP3416</f>
        <v/>
      </c>
      <c r="AQ3418">
        <f>AQ3403+AQ3411+AQ3415+AQ3416</f>
        <v/>
      </c>
      <c r="AR3418">
        <f>AR3403+AR3411+AR3415+AR3416</f>
        <v/>
      </c>
      <c r="AS3418">
        <f>AS3403+AS3411+AS3415+AS3416</f>
        <v/>
      </c>
      <c r="AT3418">
        <f>AT3403+AT3411+AT3415+AT3416</f>
        <v/>
      </c>
    </row>
    <row r="3419">
      <c r="A3419" t="inlineStr">
        <is>
          <t>Sum check 1</t>
        </is>
      </c>
      <c r="F3419">
        <f>F3417-F3418</f>
        <v/>
      </c>
      <c r="G3419">
        <f>G3417-G3418</f>
        <v/>
      </c>
      <c r="H3419">
        <f>H3417-H3418</f>
        <v/>
      </c>
      <c r="I3419">
        <f>I3417-I3418</f>
        <v/>
      </c>
      <c r="J3419">
        <f>J3417-J3418</f>
        <v/>
      </c>
      <c r="K3419">
        <f>K3417-K3418</f>
        <v/>
      </c>
      <c r="L3419">
        <f>L3417-L3418</f>
        <v/>
      </c>
      <c r="M3419">
        <f>M3417-M3418</f>
        <v/>
      </c>
      <c r="N3419">
        <f>N3417-N3418</f>
        <v/>
      </c>
      <c r="O3419">
        <f>O3417-O3418</f>
        <v/>
      </c>
      <c r="P3419">
        <f>P3417-P3418</f>
        <v/>
      </c>
      <c r="Q3419">
        <f>Q3417-Q3418</f>
        <v/>
      </c>
      <c r="R3419">
        <f>R3417-R3418</f>
        <v/>
      </c>
      <c r="S3419">
        <f>S3417-S3418</f>
        <v/>
      </c>
      <c r="T3419">
        <f>T3417-T3418</f>
        <v/>
      </c>
      <c r="U3419">
        <f>U3417-U3418</f>
        <v/>
      </c>
      <c r="V3419">
        <f>V3417-V3418</f>
        <v/>
      </c>
      <c r="W3419">
        <f>W3417-W3418</f>
        <v/>
      </c>
      <c r="Z3419">
        <f>Z3417-Z3418</f>
        <v/>
      </c>
      <c r="AA3419">
        <f>AA3417-AA3418</f>
        <v/>
      </c>
      <c r="AB3419">
        <f>AB3417-AB3418</f>
        <v/>
      </c>
      <c r="AE3419">
        <f>AE3417-AE3418</f>
        <v/>
      </c>
      <c r="AF3419">
        <f>AF3417-AF3418</f>
        <v/>
      </c>
      <c r="AG3419">
        <f>AG3417-AG3418</f>
        <v/>
      </c>
      <c r="AJ3419">
        <f>AJ3417-AJ3418</f>
        <v/>
      </c>
      <c r="AK3419">
        <f>AK3417-AK3418</f>
        <v/>
      </c>
      <c r="AL3419">
        <f>AL3417-AL3418</f>
        <v/>
      </c>
      <c r="AM3419">
        <f>AM3417-AM3418</f>
        <v/>
      </c>
      <c r="AN3419">
        <f>AN3417-AN3418</f>
        <v/>
      </c>
      <c r="AO3419">
        <f>AO3417-AO3418</f>
        <v/>
      </c>
      <c r="AP3419">
        <f>AP3417-AP3418</f>
        <v/>
      </c>
      <c r="AQ3419">
        <f>AQ3417-AQ3418</f>
        <v/>
      </c>
      <c r="AR3419">
        <f>AR3417-AR3418</f>
        <v/>
      </c>
      <c r="AS3419">
        <f>AS3417-AS3418</f>
        <v/>
      </c>
      <c r="AT3419">
        <f>AT3417-AT3418</f>
        <v/>
      </c>
    </row>
    <row r="3420">
      <c r="A3420" t="inlineStr">
        <is>
          <t>Sum check 2</t>
        </is>
      </c>
      <c r="F3420">
        <f>F3417-SUM(F3300,F3284,F3253,F3268,F3237,F3362,F3346,F3331,F3316,F3397,F3379)</f>
        <v/>
      </c>
      <c r="G3420">
        <f>G3417-SUM(G3300,G3284,G3253,G3268,G3237,G3362,G3346,G3331,G3316,G3397,G3379)</f>
        <v/>
      </c>
      <c r="H3420">
        <f>H3417-SUM(H3300,H3284,H3253,H3268,H3237,H3362,H3346,H3331,H3316,H3397,H3379)</f>
        <v/>
      </c>
      <c r="I3420">
        <f>I3417-SUM(I3300,I3284,I3253,I3268,I3237,I3362,I3346,I3331,I3316,I3397,I3379)</f>
        <v/>
      </c>
      <c r="J3420">
        <f>J3417-SUM(J3300,J3284,J3253,J3268,J3237,J3362,J3346,J3331,J3316,J3397,J3379)</f>
        <v/>
      </c>
      <c r="K3420">
        <f>K3417-SUM(K3300,K3284,K3253,K3268,K3237,K3362,K3346,K3331,K3316,K3397,K3379)</f>
        <v/>
      </c>
      <c r="L3420">
        <f>L3417-SUM(L3300,L3284,L3253,L3268,L3237,L3362,L3346,L3331,L3316,L3397,L3379)</f>
        <v/>
      </c>
      <c r="M3420">
        <f>M3417-SUM(M3300,M3284,M3253,M3268,M3237,M3362,M3346,M3331,M3316,M3397,M3379)</f>
        <v/>
      </c>
      <c r="N3420">
        <f>N3417-SUM(N3300,N3284,N3253,N3268,N3237,N3362,N3346,N3331,N3316,N3397,N3379)</f>
        <v/>
      </c>
      <c r="O3420">
        <f>O3417-SUM(O3300,O3284,O3253,O3268,O3237,O3362,O3346,O3331,O3316,O3397,O3379)</f>
        <v/>
      </c>
      <c r="P3420">
        <f>P3417-SUM(P3300,P3284,P3253,P3268,P3237,P3362,P3346,P3331,P3316,P3397,P3379)</f>
        <v/>
      </c>
      <c r="Q3420">
        <f>Q3417-SUM(Q3300,Q3284,Q3253,Q3268,Q3237,Q3362,Q3346,Q3331,Q3316,Q3397,Q3379)</f>
        <v/>
      </c>
      <c r="R3420">
        <f>R3417-SUM(R3300,R3284,R3253,R3268,R3237,R3362,R3346,R3331,R3316,R3397,R3379)</f>
        <v/>
      </c>
      <c r="S3420">
        <f>S3417-SUM(S3300,S3284,S3253,S3268,S3237,S3362,S3346,S3331,S3316,S3397,S3379)</f>
        <v/>
      </c>
      <c r="T3420">
        <f>T3417-SUM(T3300,T3284,T3253,T3268,T3237,T3362,T3346,T3331,T3316,T3397,T3379)</f>
        <v/>
      </c>
      <c r="U3420">
        <f>U3417-SUM(U3300,U3284,U3253,U3268,U3237,U3362,U3346,U3331,U3316,U3397,U3379)</f>
        <v/>
      </c>
      <c r="V3420">
        <f>V3417-SUM(V3300,V3284,V3253,V3268,V3237,V3362,V3346,V3331,V3316,V3397,V3379)</f>
        <v/>
      </c>
      <c r="W3420">
        <f>W3417-SUM(W3300,W3284,W3253,W3268,W3237,W3362,W3346,W3331,W3316,W3397,W3379)</f>
        <v/>
      </c>
      <c r="X3420">
        <f>X3417-SUM(X3300,X3284,X3253,X3268,X3237,X3362,X3346,X3331,X3316,X3397,X3379)</f>
        <v/>
      </c>
      <c r="Z3420">
        <f>Z3417-SUM(Z3300,Z3284,Z3253,Z3268,Z3237,Z3362,Z3346,Z3331,Z3316,Z3397,Z3379)</f>
        <v/>
      </c>
      <c r="AA3420">
        <f>AA3417-SUM(AA3300,AA3284,AA3253,AA3268,AA3237,AA3362,AA3346,AA3331,AA3316,AA3397,AA3379)</f>
        <v/>
      </c>
      <c r="AB3420">
        <f>AB3417-SUM(AB3300,AB3284,AB3253,AB3268,AB3237,AB3362,AB3346,AB3331,AB3316,AB3397,AB3379)</f>
        <v/>
      </c>
      <c r="AE3420">
        <f>AE3417-SUM(AE3300,AE3284,AE3253,AE3268,AE3237,AE3362,AE3346,AE3331,AE3316,AE3397,AE3379)</f>
        <v/>
      </c>
      <c r="AF3420">
        <f>AF3417-SUM(AF3300,AF3284,AF3253,AF3268,AF3237,AF3362,AF3346,AF3331,AF3316,AF3397,AF3379)</f>
        <v/>
      </c>
      <c r="AG3420">
        <f>AG3417-SUM(AG3300,AG3284,AG3253,AG3268,AG3237,AG3362,AG3346,AG3331,AG3316,AG3397,AG3379)</f>
        <v/>
      </c>
      <c r="AJ3420">
        <f>AJ3417-SUM(AJ3300,AJ3284,AJ3253,AJ3268,AJ3237,AJ3362,AJ3346,AJ3331,AJ3316,AJ3397,AJ3379)</f>
        <v/>
      </c>
      <c r="AK3420">
        <f>AK3417-SUM(AK3300,AK3284,AK3253,AK3268,AK3237,AK3362,AK3346,AK3331,AK3316,AK3397,AK3379)</f>
        <v/>
      </c>
      <c r="AL3420">
        <f>AL3417-SUM(AL3300,AL3284,AL3253,AL3268,AL3237,AL3362,AL3346,AL3331,AL3316,AL3397,AL3379)</f>
        <v/>
      </c>
      <c r="AM3420">
        <f>AM3417-SUM(AM3300,AM3284,AM3253,AM3268,AM3237,AM3362,AM3346,AM3331,AM3316,AM3397,AM3379)</f>
        <v/>
      </c>
      <c r="AN3420">
        <f>AN3417-SUM(AN3300,AN3284,AN3253,AN3268,AN3237,AN3362,AN3346,AN3331,AN3316,AN3397,AN3379)</f>
        <v/>
      </c>
      <c r="AO3420">
        <f>AO3417-SUM(AO3300,AO3284,AO3253,AO3268,AO3237,AO3362,AO3346,AO3331,AO3316,AO3397,AO3379)</f>
        <v/>
      </c>
      <c r="AP3420">
        <f>AP3417-SUM(AP3300,AP3284,AP3253,AP3268,AP3237,AP3362,AP3346,AP3331,AP3316,AP3397,AP3379)</f>
        <v/>
      </c>
      <c r="AQ3420">
        <f>AQ3417-SUM(AQ3300,AQ3284,AQ3253,AQ3268,AQ3237,AQ3362,AQ3346,AQ3331,AQ3316,AQ3397,AQ3379)</f>
        <v/>
      </c>
      <c r="AR3420">
        <f>AR3417-SUM(AR3300,AR3284,AR3253,AR3268,AR3237,AR3362,AR3346,AR3331,AR3316,AR3397,AR3379)</f>
        <v/>
      </c>
      <c r="AS3420">
        <f>AS3417-SUM(AS3300,AS3284,AS3253,AS3268,AS3237,AS3362,AS3346,AS3331,AS3316,AS3397,AS3379)</f>
        <v/>
      </c>
      <c r="AT3420">
        <f>AT3417-SUM(AT3300,AT3284,AT3253,AT3268,AT3237,AT3362,AT3346,AT3331,AT3316,AT3397,AT3379)</f>
        <v/>
      </c>
    </row>
    <row r="3421">
      <c r="A3421" t="inlineStr">
        <is>
          <t>Link check</t>
        </is>
      </c>
      <c r="F3421">
        <f>F3417-F3220</f>
        <v/>
      </c>
      <c r="G3421">
        <f>G3417-G3220</f>
        <v/>
      </c>
      <c r="H3421">
        <f>H3417-H3220</f>
        <v/>
      </c>
      <c r="I3421">
        <f>I3417-I3220</f>
        <v/>
      </c>
      <c r="K3421">
        <f>K3417-K3220</f>
        <v/>
      </c>
      <c r="L3421">
        <f>L3417-L3220</f>
        <v/>
      </c>
      <c r="M3421">
        <f>M3417-M3220</f>
        <v/>
      </c>
      <c r="N3421">
        <f>N3417-N3220</f>
        <v/>
      </c>
      <c r="P3421">
        <f>P3417-P3220</f>
        <v/>
      </c>
      <c r="Q3421">
        <f>Q3417-Q3220</f>
        <v/>
      </c>
      <c r="R3421">
        <f>R3417-R3220</f>
        <v/>
      </c>
      <c r="S3421">
        <f>S3417-S3220</f>
        <v/>
      </c>
      <c r="U3421">
        <f>U3417-U3220</f>
        <v/>
      </c>
      <c r="V3421">
        <f>V3417-V3220</f>
        <v/>
      </c>
      <c r="W3421">
        <f>W3417-W3220</f>
        <v/>
      </c>
      <c r="X3421">
        <f>X3417-X3220</f>
        <v/>
      </c>
      <c r="Z3421">
        <f>Z3417-Z3220</f>
        <v/>
      </c>
      <c r="AA3421">
        <f>AA3417-AA3220</f>
        <v/>
      </c>
      <c r="AB3421">
        <f>AB3417-AB3220</f>
        <v/>
      </c>
      <c r="AC3421">
        <f>AC3417-AC3220</f>
        <v/>
      </c>
      <c r="AE3421">
        <f>AE3417-AE3220</f>
        <v/>
      </c>
      <c r="AF3421">
        <f>AF3417-AF3220</f>
        <v/>
      </c>
      <c r="AG3421">
        <f>AG3417-AG3220</f>
        <v/>
      </c>
      <c r="AH3421">
        <f>AH3417-AH3220</f>
        <v/>
      </c>
      <c r="AJ3421">
        <f>AJ3417-AJ3220</f>
        <v/>
      </c>
      <c r="AK3421">
        <f>AK3417-AK3220</f>
        <v/>
      </c>
      <c r="AL3421">
        <f>AL3417-AL3220</f>
        <v/>
      </c>
      <c r="AM3421">
        <f>AM3417-AM3220</f>
        <v/>
      </c>
      <c r="AO3421">
        <f>AO3417-AO3220</f>
        <v/>
      </c>
      <c r="AP3421">
        <f>AP3417-AP3220</f>
        <v/>
      </c>
      <c r="AQ3421">
        <f>AQ3417-AQ3220</f>
        <v/>
      </c>
      <c r="AR3421">
        <f>AR3417-AR3220</f>
        <v/>
      </c>
      <c r="AT3421">
        <f>AT3417-AT3220</f>
        <v/>
      </c>
    </row>
    <row r="3423">
      <c r="A3423" t="inlineStr">
        <is>
          <t>Carry eligible capital</t>
        </is>
      </c>
    </row>
    <row r="3424">
      <c r="A3424" t="inlineStr">
        <is>
          <t>Oaktree</t>
        </is>
      </c>
      <c r="C3424" t="inlineStr">
        <is>
          <t>Billion</t>
        </is>
      </c>
      <c r="D3424" t="inlineStr">
        <is>
          <t>QQQQ</t>
        </is>
      </c>
      <c r="AB3424" t="n">
        <v>39</v>
      </c>
      <c r="AG3424" t="n">
        <v>51</v>
      </c>
    </row>
    <row r="3425">
      <c r="A3425" t="inlineStr">
        <is>
          <t>Brookfield</t>
        </is>
      </c>
      <c r="C3425" t="inlineStr">
        <is>
          <t>Billion</t>
        </is>
      </c>
      <c r="D3425" t="inlineStr">
        <is>
          <t>QQQQ</t>
        </is>
      </c>
      <c r="M3425" t="n">
        <v>38</v>
      </c>
      <c r="R3425" t="n">
        <v>41</v>
      </c>
      <c r="W3425" t="n">
        <v>50</v>
      </c>
      <c r="AB3425" t="n">
        <v>76</v>
      </c>
      <c r="AC3425" t="n">
        <v>80</v>
      </c>
      <c r="AE3425" t="n">
        <v>80</v>
      </c>
      <c r="AF3425" t="n">
        <v>81</v>
      </c>
      <c r="AG3425" t="n">
        <v>83</v>
      </c>
      <c r="AH3425" t="n">
        <v>85</v>
      </c>
      <c r="AJ3425" t="n">
        <v>87</v>
      </c>
      <c r="AK3425" t="n">
        <v>88</v>
      </c>
    </row>
    <row r="3426">
      <c r="A3426" t="inlineStr">
        <is>
          <t>Invested capital</t>
        </is>
      </c>
      <c r="C3426" t="inlineStr">
        <is>
          <t>Billion</t>
        </is>
      </c>
      <c r="D3426" t="inlineStr">
        <is>
          <t>QQQQ</t>
        </is>
      </c>
      <c r="F3426" t="n">
        <v>12</v>
      </c>
      <c r="H3426" t="n">
        <v>15</v>
      </c>
      <c r="I3426" t="n">
        <v>16</v>
      </c>
      <c r="K3426" t="n">
        <v>16</v>
      </c>
      <c r="M3426" t="n">
        <v>19</v>
      </c>
      <c r="N3426" t="n">
        <v>20</v>
      </c>
      <c r="P3426" t="n">
        <v>20</v>
      </c>
      <c r="R3426" t="n">
        <v>24</v>
      </c>
      <c r="S3426" t="n">
        <v>23</v>
      </c>
      <c r="U3426" t="n">
        <v>25</v>
      </c>
    </row>
    <row r="3427">
      <c r="A3427" t="inlineStr">
        <is>
          <t>Uninvested capital</t>
        </is>
      </c>
      <c r="C3427" t="inlineStr">
        <is>
          <t>Billion</t>
        </is>
      </c>
      <c r="D3427" t="inlineStr">
        <is>
          <t>QQQQ</t>
        </is>
      </c>
      <c r="F3427" t="n">
        <v>6</v>
      </c>
      <c r="G3427" t="n">
        <v>9</v>
      </c>
      <c r="H3427" t="n">
        <v>8</v>
      </c>
      <c r="I3427" t="n">
        <v>9</v>
      </c>
      <c r="K3427" t="n">
        <v>10</v>
      </c>
      <c r="L3427" t="n">
        <v>18</v>
      </c>
      <c r="M3427" t="n">
        <v>19</v>
      </c>
      <c r="N3427" t="n">
        <v>20</v>
      </c>
      <c r="P3427" t="n">
        <v>20</v>
      </c>
      <c r="Q3427" t="n">
        <v>18</v>
      </c>
      <c r="R3427" t="n">
        <v>17</v>
      </c>
      <c r="S3427" t="n">
        <v>19</v>
      </c>
      <c r="U3427" t="n">
        <v>22</v>
      </c>
    </row>
    <row r="3428">
      <c r="A3428" t="inlineStr">
        <is>
          <t>Carry eligible capital</t>
        </is>
      </c>
      <c r="C3428" t="inlineStr">
        <is>
          <t>Billion</t>
        </is>
      </c>
      <c r="D3428" t="inlineStr">
        <is>
          <t>QQQQ</t>
        </is>
      </c>
      <c r="F3428" t="n">
        <v>18</v>
      </c>
      <c r="G3428" t="n">
        <v>22</v>
      </c>
      <c r="H3428" t="n">
        <v>23</v>
      </c>
      <c r="I3428" t="n">
        <v>25</v>
      </c>
      <c r="K3428" t="n">
        <v>26</v>
      </c>
      <c r="L3428" t="n">
        <v>39</v>
      </c>
      <c r="M3428" t="n">
        <v>38</v>
      </c>
      <c r="N3428" t="n">
        <v>40</v>
      </c>
      <c r="P3428" t="n">
        <v>40</v>
      </c>
      <c r="Q3428" t="n">
        <v>40</v>
      </c>
      <c r="R3428" t="n">
        <v>41</v>
      </c>
      <c r="S3428" t="n">
        <v>42</v>
      </c>
      <c r="U3428" t="n">
        <v>47</v>
      </c>
      <c r="V3428" t="n">
        <v>47</v>
      </c>
      <c r="W3428" t="n">
        <v>50</v>
      </c>
      <c r="X3428" t="n">
        <v>58</v>
      </c>
      <c r="Z3428" t="n">
        <v>59</v>
      </c>
      <c r="AA3428" t="n">
        <v>72</v>
      </c>
      <c r="AB3428" t="n">
        <v>115</v>
      </c>
      <c r="AC3428" t="n">
        <v>120</v>
      </c>
      <c r="AE3428" t="n">
        <v>120</v>
      </c>
      <c r="AF3428" t="n">
        <v>122</v>
      </c>
      <c r="AG3428" t="n">
        <v>135</v>
      </c>
      <c r="AH3428" t="n">
        <v>140</v>
      </c>
      <c r="AJ3428" t="n">
        <v>143</v>
      </c>
      <c r="AK3428" t="n">
        <v>144</v>
      </c>
      <c r="AL3428" t="n">
        <v>159</v>
      </c>
      <c r="AM3428" t="n">
        <v>174</v>
      </c>
      <c r="AO3428" t="n">
        <v>171</v>
      </c>
      <c r="AP3428" t="n">
        <v>176</v>
      </c>
      <c r="AQ3428" t="n">
        <v>193</v>
      </c>
      <c r="AR3428" t="n">
        <v>218.1</v>
      </c>
      <c r="AT3428" t="n">
        <v>213.1</v>
      </c>
    </row>
    <row r="3429">
      <c r="A3429" t="inlineStr">
        <is>
          <t>Carry eligible capital-c</t>
        </is>
      </c>
      <c r="M3429">
        <f>SUM(M3424:M3425)</f>
        <v/>
      </c>
      <c r="R3429">
        <f>SUM(R3424:R3425)</f>
        <v/>
      </c>
      <c r="W3429">
        <f>SUM(W3424:W3425)</f>
        <v/>
      </c>
      <c r="AB3429">
        <f>SUM(AB3424:AB3425)</f>
        <v/>
      </c>
      <c r="AG3429">
        <f>SUM(AG3424:AG3425)</f>
        <v/>
      </c>
    </row>
    <row r="3430">
      <c r="A3430" t="inlineStr">
        <is>
          <t>Sum check 1</t>
        </is>
      </c>
      <c r="M3430">
        <f>M3428-M3429</f>
        <v/>
      </c>
      <c r="R3430">
        <f>R3428-R3429</f>
        <v/>
      </c>
      <c r="W3430">
        <f>W3428-W3429</f>
        <v/>
      </c>
      <c r="AB3430">
        <f>AB3428-AB3429</f>
        <v/>
      </c>
      <c r="AG3430">
        <f>AG3428-AG3429</f>
        <v/>
      </c>
    </row>
    <row r="3431">
      <c r="A3431" t="inlineStr">
        <is>
          <t>Sum check 2</t>
        </is>
      </c>
      <c r="F3431">
        <f>F3428-SUM(F3426:F3427)</f>
        <v/>
      </c>
      <c r="H3431">
        <f>H3428-SUM(H3426:H3427)</f>
        <v/>
      </c>
      <c r="I3431">
        <f>I3428-SUM(I3426:I3427)</f>
        <v/>
      </c>
      <c r="K3431">
        <f>K3428-SUM(K3426:K3427)</f>
        <v/>
      </c>
      <c r="M3431">
        <f>M3428-SUM(M3426:M3427)</f>
        <v/>
      </c>
      <c r="N3431">
        <f>N3428-SUM(N3426:N3427)</f>
        <v/>
      </c>
      <c r="P3431">
        <f>P3428-SUM(P3426:P3427)</f>
        <v/>
      </c>
      <c r="R3431">
        <f>R3428-SUM(R3426:R3427)</f>
        <v/>
      </c>
      <c r="S3431">
        <f>S3428-SUM(S3426:S3427)</f>
        <v/>
      </c>
      <c r="U3431">
        <f>U3428-SUM(U3426:U3427)</f>
        <v/>
      </c>
    </row>
    <row r="3433">
      <c r="A3433" t="inlineStr">
        <is>
          <t>Total carry eligible capital</t>
        </is>
      </c>
      <c r="C3433" t="inlineStr">
        <is>
          <t>Billion</t>
        </is>
      </c>
      <c r="D3433" t="inlineStr">
        <is>
          <t>QQQQ</t>
        </is>
      </c>
      <c r="K3433" t="n">
        <v>36</v>
      </c>
    </row>
    <row r="3434">
      <c r="A3434" t="inlineStr">
        <is>
          <t>Uninvested capital</t>
        </is>
      </c>
      <c r="C3434" t="inlineStr">
        <is>
          <t>Billion</t>
        </is>
      </c>
      <c r="D3434" t="inlineStr">
        <is>
          <t>QQQQ</t>
        </is>
      </c>
      <c r="K3434" t="n">
        <v>18</v>
      </c>
    </row>
    <row r="3436">
      <c r="A3436" t="inlineStr">
        <is>
          <t>IFRS</t>
        </is>
      </c>
    </row>
    <row r="3437">
      <c r="A3437" t="inlineStr">
        <is>
          <t>Brookfield property partners L.P. (BPY)</t>
        </is>
      </c>
      <c r="C3437" t="inlineStr">
        <is>
          <t>Million</t>
        </is>
      </c>
      <c r="D3437" t="inlineStr">
        <is>
          <t>QQQQ</t>
        </is>
      </c>
      <c r="F3437" t="n">
        <v>13870</v>
      </c>
      <c r="G3437" t="n">
        <v>14621</v>
      </c>
      <c r="H3437" t="n">
        <v>14424</v>
      </c>
      <c r="I3437" t="n">
        <v>14888</v>
      </c>
      <c r="K3437" t="n">
        <v>14821</v>
      </c>
      <c r="L3437" t="n">
        <v>14780</v>
      </c>
      <c r="M3437" t="n">
        <v>15524</v>
      </c>
      <c r="N3437" t="n">
        <v>15371</v>
      </c>
      <c r="P3437" t="n">
        <v>15227</v>
      </c>
      <c r="Q3437" t="n">
        <v>15240</v>
      </c>
      <c r="R3437" t="n">
        <v>15374</v>
      </c>
      <c r="S3437" t="n">
        <v>15388</v>
      </c>
      <c r="U3437" t="n">
        <v>15639</v>
      </c>
      <c r="V3437" t="n">
        <v>15642</v>
      </c>
      <c r="W3437" t="n">
        <v>14902</v>
      </c>
      <c r="X3437" t="n">
        <v>15595</v>
      </c>
      <c r="Z3437" t="n">
        <v>15455</v>
      </c>
      <c r="AA3437" t="n">
        <v>15307</v>
      </c>
      <c r="AB3437" t="n">
        <v>15178</v>
      </c>
      <c r="AC3437" t="n">
        <v>15786</v>
      </c>
      <c r="AE3437" t="n">
        <v>15299</v>
      </c>
      <c r="AF3437" t="n">
        <v>14423</v>
      </c>
      <c r="AG3437" t="n">
        <v>15193</v>
      </c>
      <c r="AH3437" t="n">
        <v>15538</v>
      </c>
      <c r="AJ3437" t="n">
        <v>15557</v>
      </c>
      <c r="AK3437" t="n">
        <v>15829</v>
      </c>
    </row>
    <row r="3438">
      <c r="A3438" t="inlineStr">
        <is>
          <t>BPY preferred shares</t>
        </is>
      </c>
      <c r="C3438" t="inlineStr">
        <is>
          <t>Million</t>
        </is>
      </c>
      <c r="D3438" t="inlineStr">
        <is>
          <t>QQQQ</t>
        </is>
      </c>
      <c r="F3438" t="n">
        <v>1275</v>
      </c>
      <c r="G3438" t="n">
        <v>1275</v>
      </c>
      <c r="H3438" t="n">
        <v>1275</v>
      </c>
      <c r="I3438" t="n">
        <v>1275</v>
      </c>
      <c r="K3438" t="n">
        <v>1275</v>
      </c>
      <c r="L3438" t="n">
        <v>1275</v>
      </c>
      <c r="M3438" t="n">
        <v>1265</v>
      </c>
      <c r="N3438" t="n">
        <v>1265</v>
      </c>
      <c r="P3438" t="n">
        <v>1265</v>
      </c>
      <c r="Q3438" t="n">
        <v>1265</v>
      </c>
      <c r="R3438" t="n">
        <v>1265</v>
      </c>
      <c r="S3438" t="n">
        <v>1265</v>
      </c>
      <c r="U3438" t="n">
        <v>1265</v>
      </c>
      <c r="V3438" t="n">
        <v>1265</v>
      </c>
      <c r="W3438" t="n">
        <v>765</v>
      </c>
    </row>
    <row r="3439">
      <c r="A3439" t="inlineStr">
        <is>
          <t>Total</t>
        </is>
      </c>
      <c r="C3439" t="inlineStr">
        <is>
          <t>Million</t>
        </is>
      </c>
      <c r="D3439" t="inlineStr">
        <is>
          <t>QQQQ</t>
        </is>
      </c>
      <c r="M3439" t="n">
        <v>16789</v>
      </c>
      <c r="N3439" t="n">
        <v>16636</v>
      </c>
      <c r="P3439" t="n">
        <v>16492</v>
      </c>
      <c r="Q3439" t="n">
        <v>16505</v>
      </c>
      <c r="R3439" t="n">
        <v>16639</v>
      </c>
      <c r="S3439" t="n">
        <v>16653</v>
      </c>
      <c r="U3439" t="n">
        <v>16904</v>
      </c>
      <c r="V3439" t="n">
        <v>16907</v>
      </c>
      <c r="W3439" t="n">
        <v>15667</v>
      </c>
    </row>
    <row r="3440">
      <c r="A3440" t="inlineStr">
        <is>
          <t>Total-c</t>
        </is>
      </c>
      <c r="M3440">
        <f>SUM(M3437:M3438)</f>
        <v/>
      </c>
      <c r="N3440">
        <f>SUM(N3437:N3438)</f>
        <v/>
      </c>
      <c r="P3440">
        <f>SUM(P3437:P3438)</f>
        <v/>
      </c>
      <c r="Q3440">
        <f>SUM(Q3437:Q3438)</f>
        <v/>
      </c>
      <c r="R3440">
        <f>SUM(R3437:R3438)</f>
        <v/>
      </c>
      <c r="S3440">
        <f>SUM(S3437:S3438)</f>
        <v/>
      </c>
      <c r="U3440">
        <f>SUM(U3437:U3438)</f>
        <v/>
      </c>
      <c r="V3440">
        <f>SUM(V3437:V3438)</f>
        <v/>
      </c>
      <c r="W3440">
        <f>SUM(W3437:W3438)</f>
        <v/>
      </c>
    </row>
    <row r="3441">
      <c r="A3441" t="inlineStr">
        <is>
          <t>Sum check</t>
        </is>
      </c>
      <c r="M3441">
        <f>M3439-M3440</f>
        <v/>
      </c>
      <c r="N3441">
        <f>N3439-N3440</f>
        <v/>
      </c>
      <c r="P3441">
        <f>P3439-P3440</f>
        <v/>
      </c>
      <c r="Q3441">
        <f>Q3439-Q3440</f>
        <v/>
      </c>
      <c r="R3441">
        <f>R3439-R3440</f>
        <v/>
      </c>
      <c r="S3441">
        <f>S3439-S3440</f>
        <v/>
      </c>
      <c r="U3441">
        <f>U3439-U3440</f>
        <v/>
      </c>
      <c r="V3441">
        <f>V3439-V3440</f>
        <v/>
      </c>
      <c r="W3441">
        <f>W3439-W3440</f>
        <v/>
      </c>
    </row>
    <row r="3443">
      <c r="A3443" t="inlineStr">
        <is>
          <t>BAM</t>
        </is>
      </c>
      <c r="C3443" t="inlineStr">
        <is>
          <t>Million</t>
        </is>
      </c>
      <c r="D3443" t="inlineStr">
        <is>
          <t>QQQQ</t>
        </is>
      </c>
      <c r="AR3443" t="n">
        <v>4468</v>
      </c>
    </row>
    <row r="3444">
      <c r="A3444" t="inlineStr">
        <is>
          <t>Brookfield Renewable partners (BEP)</t>
        </is>
      </c>
      <c r="C3444" t="inlineStr">
        <is>
          <t>Million</t>
        </is>
      </c>
      <c r="D3444" t="inlineStr">
        <is>
          <t>QQQQ</t>
        </is>
      </c>
      <c r="F3444" t="n">
        <v>3481</v>
      </c>
      <c r="G3444" t="n">
        <v>3487</v>
      </c>
      <c r="H3444" t="n">
        <v>3106</v>
      </c>
      <c r="I3444" t="n">
        <v>3405</v>
      </c>
      <c r="K3444" t="n">
        <v>3527</v>
      </c>
      <c r="L3444" t="n">
        <v>3915</v>
      </c>
      <c r="M3444" t="n">
        <v>3810</v>
      </c>
      <c r="N3444" t="n">
        <v>3793</v>
      </c>
      <c r="P3444" t="n">
        <v>3773</v>
      </c>
      <c r="Q3444" t="n">
        <v>3642</v>
      </c>
      <c r="R3444" t="n">
        <v>3793</v>
      </c>
      <c r="S3444" t="n">
        <v>4143</v>
      </c>
      <c r="U3444" t="n">
        <v>4084</v>
      </c>
      <c r="V3444" t="n">
        <v>3801</v>
      </c>
      <c r="W3444" t="n">
        <v>3625</v>
      </c>
      <c r="X3444" t="n">
        <v>4749</v>
      </c>
      <c r="Z3444" t="n">
        <v>4679</v>
      </c>
      <c r="AA3444" t="n">
        <v>4600</v>
      </c>
      <c r="AB3444" t="n">
        <v>4320</v>
      </c>
      <c r="AC3444" t="n">
        <v>4810</v>
      </c>
      <c r="AE3444" t="n">
        <v>4243</v>
      </c>
      <c r="AF3444" t="n">
        <v>3867</v>
      </c>
      <c r="AG3444" t="n">
        <v>3856</v>
      </c>
      <c r="AH3444" t="n">
        <v>4573</v>
      </c>
      <c r="AJ3444" t="n">
        <v>3956</v>
      </c>
      <c r="AK3444" t="n">
        <v>3911</v>
      </c>
      <c r="AL3444" t="n">
        <v>3619</v>
      </c>
      <c r="AM3444" t="n">
        <v>4641</v>
      </c>
      <c r="AO3444" t="n">
        <v>4702</v>
      </c>
      <c r="AP3444" t="n">
        <v>4446</v>
      </c>
      <c r="AQ3444" t="n">
        <v>4190</v>
      </c>
      <c r="AR3444" t="n">
        <v>4635</v>
      </c>
    </row>
    <row r="3445">
      <c r="A3445" t="inlineStr">
        <is>
          <t>Brookfield infrastructure partners L.P. (BIP)</t>
        </is>
      </c>
      <c r="C3445" t="inlineStr">
        <is>
          <t>Million</t>
        </is>
      </c>
      <c r="D3445" t="inlineStr">
        <is>
          <t>QQQQ</t>
        </is>
      </c>
      <c r="F3445" t="n">
        <v>1307</v>
      </c>
      <c r="G3445" t="n">
        <v>1569</v>
      </c>
      <c r="H3445" t="n">
        <v>1470</v>
      </c>
      <c r="I3445" t="n">
        <v>1585</v>
      </c>
      <c r="K3445" t="n">
        <v>1610</v>
      </c>
      <c r="L3445" t="n">
        <v>1638</v>
      </c>
      <c r="M3445" t="n">
        <v>1599</v>
      </c>
      <c r="N3445" t="n">
        <v>1934</v>
      </c>
      <c r="P3445" t="n">
        <v>1881</v>
      </c>
      <c r="Q3445" t="n">
        <v>1783</v>
      </c>
      <c r="R3445" t="n">
        <v>2080</v>
      </c>
      <c r="S3445" t="n">
        <v>2098</v>
      </c>
      <c r="U3445" t="n">
        <v>2105</v>
      </c>
      <c r="V3445" t="n">
        <v>1920</v>
      </c>
      <c r="W3445" t="n">
        <v>1815</v>
      </c>
      <c r="X3445" t="n">
        <v>1916</v>
      </c>
      <c r="Z3445" t="n">
        <v>1958</v>
      </c>
      <c r="AA3445" t="n">
        <v>1913</v>
      </c>
      <c r="AB3445" t="n">
        <v>2000</v>
      </c>
      <c r="AC3445" t="n">
        <v>2141</v>
      </c>
      <c r="AE3445" t="n">
        <v>1888</v>
      </c>
      <c r="AF3445" t="n">
        <v>1794</v>
      </c>
      <c r="AG3445" t="n">
        <v>1674</v>
      </c>
      <c r="AH3445" t="n">
        <v>1920</v>
      </c>
      <c r="AJ3445" t="n">
        <v>1874</v>
      </c>
      <c r="AK3445" t="n">
        <v>1939</v>
      </c>
      <c r="AL3445" t="n">
        <v>1915</v>
      </c>
      <c r="AM3445" t="n">
        <v>2696</v>
      </c>
      <c r="AO3445" t="n">
        <v>2713</v>
      </c>
      <c r="AP3445" t="n">
        <v>2564</v>
      </c>
      <c r="AQ3445" t="n">
        <v>2462</v>
      </c>
      <c r="AR3445" t="n">
        <v>2524</v>
      </c>
    </row>
    <row r="3446">
      <c r="A3446" t="inlineStr">
        <is>
          <t>Brookfield business partners L.P. (BBU)</t>
        </is>
      </c>
      <c r="C3446" t="inlineStr">
        <is>
          <t>Million</t>
        </is>
      </c>
      <c r="D3446" t="inlineStr">
        <is>
          <t>QQQQ</t>
        </is>
      </c>
      <c r="L3446" t="n">
        <v>1667</v>
      </c>
      <c r="M3446" t="n">
        <v>1668</v>
      </c>
      <c r="N3446" t="n">
        <v>1865</v>
      </c>
      <c r="P3446" t="n">
        <v>1926</v>
      </c>
      <c r="Q3446" t="n">
        <v>1928</v>
      </c>
      <c r="R3446" t="n">
        <v>2189</v>
      </c>
      <c r="S3446" t="n">
        <v>2064</v>
      </c>
      <c r="U3446" t="n">
        <v>1827</v>
      </c>
      <c r="V3446" t="n">
        <v>1921</v>
      </c>
      <c r="W3446" t="n">
        <v>1982</v>
      </c>
      <c r="X3446" t="n">
        <v>2017</v>
      </c>
      <c r="Z3446" t="n">
        <v>2065</v>
      </c>
      <c r="AA3446" t="n">
        <v>2454</v>
      </c>
      <c r="AB3446" t="n">
        <v>2410</v>
      </c>
      <c r="AC3446" t="n">
        <v>2389</v>
      </c>
      <c r="AE3446" t="n">
        <v>1874</v>
      </c>
      <c r="AF3446" t="n">
        <v>1893</v>
      </c>
      <c r="AG3446" t="n">
        <v>1891</v>
      </c>
      <c r="AH3446" t="n">
        <v>2175</v>
      </c>
      <c r="AJ3446" t="n">
        <v>2562</v>
      </c>
      <c r="AK3446" t="n">
        <v>2735</v>
      </c>
      <c r="AL3446" t="n">
        <v>2706</v>
      </c>
      <c r="AM3446" t="n">
        <v>2803</v>
      </c>
      <c r="AO3446" t="n">
        <v>2829</v>
      </c>
      <c r="AP3446" t="n">
        <v>2768</v>
      </c>
      <c r="AQ3446" t="n">
        <v>2616</v>
      </c>
      <c r="AR3446" t="n">
        <v>2439</v>
      </c>
    </row>
    <row r="3447">
      <c r="A3447" t="inlineStr">
        <is>
          <t>Corporate cash and financial assets</t>
        </is>
      </c>
      <c r="C3447" t="inlineStr">
        <is>
          <t>Million</t>
        </is>
      </c>
      <c r="D3447" t="inlineStr">
        <is>
          <t>QQQQ</t>
        </is>
      </c>
      <c r="F3447" t="n">
        <v>919</v>
      </c>
      <c r="G3447" t="n">
        <v>805</v>
      </c>
      <c r="H3447" t="n">
        <v>1173</v>
      </c>
      <c r="I3447" t="n">
        <v>1018</v>
      </c>
      <c r="K3447" t="n">
        <v>1440</v>
      </c>
      <c r="L3447" t="n">
        <v>1070</v>
      </c>
      <c r="M3447" t="n">
        <v>1187</v>
      </c>
      <c r="N3447" t="n">
        <v>1207</v>
      </c>
      <c r="P3447" t="n">
        <v>1732</v>
      </c>
      <c r="Q3447" t="n">
        <v>1341</v>
      </c>
      <c r="R3447" t="n">
        <v>1938</v>
      </c>
      <c r="S3447" t="n">
        <v>2255</v>
      </c>
      <c r="U3447" t="n">
        <v>2889</v>
      </c>
      <c r="V3447" t="n">
        <v>3401</v>
      </c>
      <c r="W3447" t="n">
        <v>2341</v>
      </c>
      <c r="X3447" t="n">
        <v>2275</v>
      </c>
      <c r="Z3447" t="n">
        <v>3894</v>
      </c>
      <c r="AA3447" t="n">
        <v>4023</v>
      </c>
      <c r="AB3447" t="n">
        <v>1641</v>
      </c>
      <c r="AC3447" t="n">
        <v>2181</v>
      </c>
      <c r="AE3447" t="n">
        <v>1949</v>
      </c>
      <c r="AF3447" t="n">
        <v>3229</v>
      </c>
      <c r="AG3447" t="n">
        <v>3675</v>
      </c>
      <c r="AH3447" t="n">
        <v>4456</v>
      </c>
      <c r="AJ3447" t="n">
        <v>6234</v>
      </c>
      <c r="AK3447" t="n">
        <v>6199</v>
      </c>
      <c r="AL3447" t="n">
        <v>3042</v>
      </c>
      <c r="AM3447" t="n">
        <v>3522</v>
      </c>
      <c r="AO3447" t="n">
        <v>4107</v>
      </c>
      <c r="AP3447" t="n">
        <v>2680</v>
      </c>
      <c r="AQ3447" t="n">
        <v>3065</v>
      </c>
      <c r="AR3447" t="n">
        <v>2893</v>
      </c>
    </row>
    <row r="3448">
      <c r="A3448" t="inlineStr">
        <is>
          <t>Other listed investments</t>
        </is>
      </c>
      <c r="C3448" t="inlineStr">
        <is>
          <t>Million</t>
        </is>
      </c>
      <c r="D3448" t="inlineStr">
        <is>
          <t>QQQQ</t>
        </is>
      </c>
      <c r="X3448" t="n">
        <v>1949</v>
      </c>
      <c r="Z3448" t="n">
        <v>2011</v>
      </c>
      <c r="AA3448" t="n">
        <v>1894</v>
      </c>
      <c r="AB3448" t="n">
        <v>1880</v>
      </c>
      <c r="AC3448" t="n">
        <v>1368</v>
      </c>
      <c r="AE3448" t="n">
        <v>1300</v>
      </c>
      <c r="AF3448" t="n">
        <v>1316</v>
      </c>
      <c r="AG3448" t="n">
        <v>1390</v>
      </c>
      <c r="AH3448" t="n">
        <v>1481</v>
      </c>
      <c r="AJ3448" t="n">
        <v>856</v>
      </c>
      <c r="AK3448" t="n">
        <v>598</v>
      </c>
    </row>
    <row r="3449">
      <c r="A3449" t="inlineStr">
        <is>
          <t>Norbord</t>
        </is>
      </c>
      <c r="C3449" t="inlineStr">
        <is>
          <t>Million</t>
        </is>
      </c>
      <c r="D3449" t="inlineStr">
        <is>
          <t>QQQQ</t>
        </is>
      </c>
      <c r="F3449" t="n">
        <v>245</v>
      </c>
      <c r="G3449" t="n">
        <v>239</v>
      </c>
      <c r="H3449" t="n">
        <v>223</v>
      </c>
      <c r="I3449" t="n">
        <v>224</v>
      </c>
      <c r="K3449" t="n">
        <v>227</v>
      </c>
      <c r="L3449" t="n">
        <v>237</v>
      </c>
      <c r="M3449" t="n">
        <v>252</v>
      </c>
      <c r="N3449" t="n">
        <v>276</v>
      </c>
      <c r="P3449" t="n">
        <v>295</v>
      </c>
      <c r="Q3449" t="n">
        <v>330</v>
      </c>
      <c r="R3449" t="n">
        <v>359</v>
      </c>
      <c r="S3449" t="n">
        <v>1364</v>
      </c>
      <c r="U3449" t="n">
        <v>1419</v>
      </c>
      <c r="V3449" t="n">
        <v>1412</v>
      </c>
      <c r="W3449" t="n">
        <v>1332</v>
      </c>
    </row>
    <row r="3450">
      <c r="A3450" t="inlineStr">
        <is>
          <t>Acadian timber</t>
        </is>
      </c>
      <c r="C3450" t="inlineStr">
        <is>
          <t>Million</t>
        </is>
      </c>
      <c r="D3450" t="inlineStr">
        <is>
          <t>QQQQ</t>
        </is>
      </c>
      <c r="F3450" t="n">
        <v>80</v>
      </c>
      <c r="G3450" t="n">
        <v>80</v>
      </c>
      <c r="H3450" t="n">
        <v>76</v>
      </c>
      <c r="I3450" t="n">
        <v>77</v>
      </c>
      <c r="K3450" t="n">
        <v>81</v>
      </c>
      <c r="L3450" t="n">
        <v>81</v>
      </c>
      <c r="M3450" t="n">
        <v>79</v>
      </c>
      <c r="N3450" t="n">
        <v>79</v>
      </c>
      <c r="P3450" t="n">
        <v>80</v>
      </c>
      <c r="Q3450" t="n">
        <v>82</v>
      </c>
      <c r="R3450" t="n">
        <v>85</v>
      </c>
      <c r="S3450" t="n">
        <v>88</v>
      </c>
      <c r="U3450" t="n">
        <v>85</v>
      </c>
      <c r="V3450" t="n">
        <v>81</v>
      </c>
      <c r="W3450" t="n">
        <v>86</v>
      </c>
    </row>
    <row r="3451">
      <c r="A3451" t="inlineStr">
        <is>
          <t>Other listed-Private equity</t>
        </is>
      </c>
      <c r="C3451" t="inlineStr">
        <is>
          <t>Million</t>
        </is>
      </c>
      <c r="D3451" t="inlineStr">
        <is>
          <t>QQQQ</t>
        </is>
      </c>
      <c r="F3451" t="n">
        <v>442</v>
      </c>
      <c r="G3451" t="n">
        <v>415</v>
      </c>
      <c r="H3451" t="n">
        <v>172</v>
      </c>
      <c r="I3451" t="n">
        <v>150</v>
      </c>
      <c r="K3451" t="n">
        <v>295</v>
      </c>
      <c r="L3451" t="n">
        <v>434</v>
      </c>
      <c r="M3451" t="n">
        <v>432</v>
      </c>
      <c r="N3451" t="n">
        <v>516</v>
      </c>
      <c r="P3451" t="n">
        <v>459</v>
      </c>
      <c r="Q3451" t="n">
        <v>447</v>
      </c>
      <c r="R3451" t="n">
        <v>484</v>
      </c>
      <c r="S3451" t="n">
        <v>467</v>
      </c>
      <c r="U3451" t="n">
        <v>520</v>
      </c>
      <c r="V3451" t="n">
        <v>589</v>
      </c>
      <c r="W3451" t="n">
        <v>622</v>
      </c>
    </row>
    <row r="3452">
      <c r="A3452" t="inlineStr">
        <is>
          <t>Total</t>
        </is>
      </c>
      <c r="C3452" t="inlineStr">
        <is>
          <t>Million</t>
        </is>
      </c>
      <c r="D3452" t="inlineStr">
        <is>
          <t>QQQQ</t>
        </is>
      </c>
      <c r="AL3452" t="n">
        <v>11282</v>
      </c>
      <c r="AM3452" t="n">
        <v>13662</v>
      </c>
      <c r="AO3452" t="n">
        <v>14351</v>
      </c>
      <c r="AP3452" t="n">
        <v>12458</v>
      </c>
      <c r="AQ3452" t="n">
        <v>12333</v>
      </c>
    </row>
    <row r="3453">
      <c r="A3453" t="inlineStr">
        <is>
          <t>Total-c</t>
        </is>
      </c>
      <c r="AL3453">
        <f>SUM(AL3437:AL3438,AL3443:AL3447,AL3448:AL3451)</f>
        <v/>
      </c>
      <c r="AM3453">
        <f>SUM(AM3437:AM3438,AM3443:AM3447,AM3448:AM3451)</f>
        <v/>
      </c>
      <c r="AO3453">
        <f>SUM(AO3437:AO3438,AO3443:AO3447,AO3448:AO3451)</f>
        <v/>
      </c>
      <c r="AP3453">
        <f>SUM(AP3437:AP3438,AP3443:AP3447,AP3448:AP3451)</f>
        <v/>
      </c>
      <c r="AQ3453">
        <f>SUM(AQ3437:AQ3438,AQ3443:AQ3447,AQ3448:AQ3451)</f>
        <v/>
      </c>
    </row>
    <row r="3454">
      <c r="A3454" t="inlineStr">
        <is>
          <t>Sum check</t>
        </is>
      </c>
      <c r="AL3454">
        <f>AL3452-AL3453</f>
        <v/>
      </c>
      <c r="AM3454">
        <f>AM3452-AM3453</f>
        <v/>
      </c>
      <c r="AO3454">
        <f>AO3452-AO3453</f>
        <v/>
      </c>
      <c r="AP3454">
        <f>AP3452-AP3453</f>
        <v/>
      </c>
      <c r="AQ3454">
        <f>AQ3452-AQ3453</f>
        <v/>
      </c>
    </row>
    <row r="3456">
      <c r="A3456" t="inlineStr">
        <is>
          <t>Total</t>
        </is>
      </c>
      <c r="C3456" t="inlineStr">
        <is>
          <t>Million</t>
        </is>
      </c>
      <c r="D3456" t="inlineStr">
        <is>
          <t>QQQQ</t>
        </is>
      </c>
      <c r="U3456" t="n">
        <v>26424</v>
      </c>
      <c r="V3456" t="n">
        <v>26042</v>
      </c>
    </row>
    <row r="3457">
      <c r="A3457" t="inlineStr">
        <is>
          <t>Total-c</t>
        </is>
      </c>
      <c r="U3457">
        <f>SUM(U3448:U3450,U3437:U3438,U3444:U3446)</f>
        <v/>
      </c>
      <c r="V3457">
        <f>SUM(V3448:V3450,V3437:V3438,V3444:V3446)</f>
        <v/>
      </c>
    </row>
    <row r="3458">
      <c r="A3458" t="inlineStr">
        <is>
          <t>Sum check</t>
        </is>
      </c>
      <c r="U3458">
        <f>U3456-U3457</f>
        <v/>
      </c>
      <c r="V3458">
        <f>V3456-V3457</f>
        <v/>
      </c>
    </row>
    <row r="3460">
      <c r="A3460" t="inlineStr">
        <is>
          <t>Total</t>
        </is>
      </c>
      <c r="C3460" t="inlineStr">
        <is>
          <t>Million</t>
        </is>
      </c>
      <c r="D3460" t="inlineStr">
        <is>
          <t>QQQQ</t>
        </is>
      </c>
      <c r="W3460" t="n">
        <v>25129</v>
      </c>
      <c r="X3460" t="n">
        <v>26226</v>
      </c>
      <c r="Z3460" t="n">
        <v>26168</v>
      </c>
      <c r="AA3460" t="n">
        <v>26168</v>
      </c>
      <c r="AB3460" t="n">
        <v>25788</v>
      </c>
      <c r="AC3460" t="n">
        <v>26494</v>
      </c>
      <c r="AE3460" t="n">
        <v>24604</v>
      </c>
      <c r="AF3460" t="n">
        <v>23293</v>
      </c>
      <c r="AG3460" t="n">
        <v>24004</v>
      </c>
      <c r="AH3460" t="n">
        <v>25687</v>
      </c>
      <c r="AJ3460" t="n">
        <v>24805</v>
      </c>
      <c r="AK3460" t="n">
        <v>25012</v>
      </c>
      <c r="AR3460" t="n">
        <v>14066</v>
      </c>
    </row>
    <row r="3461">
      <c r="A3461" t="inlineStr">
        <is>
          <t>Total-c</t>
        </is>
      </c>
      <c r="W3461">
        <f>SUM(W3443:W3446,W3437:W3438,W3448:W3451)</f>
        <v/>
      </c>
      <c r="X3461">
        <f>SUM(X3443:X3446,X3437:X3438,X3448:X3451)</f>
        <v/>
      </c>
      <c r="Z3461">
        <f>SUM(Z3443:Z3446,Z3437:Z3438,Z3448:Z3451)</f>
        <v/>
      </c>
      <c r="AA3461">
        <f>SUM(AA3443:AA3446,AA3437:AA3438,AA3448:AA3451)</f>
        <v/>
      </c>
      <c r="AB3461">
        <f>SUM(AB3443:AB3446,AB3437:AB3438,AB3448:AB3451)</f>
        <v/>
      </c>
      <c r="AC3461">
        <f>SUM(AC3443:AC3446,AC3437:AC3438,AC3448:AC3451)</f>
        <v/>
      </c>
      <c r="AE3461">
        <f>SUM(AE3443:AE3446,AE3437:AE3438,AE3448:AE3451)</f>
        <v/>
      </c>
      <c r="AF3461">
        <f>SUM(AF3443:AF3446,AF3437:AF3438,AF3448:AF3451)</f>
        <v/>
      </c>
      <c r="AG3461">
        <f>SUM(AG3443:AG3446,AG3437:AG3438,AG3448:AG3451)</f>
        <v/>
      </c>
      <c r="AH3461">
        <f>SUM(AH3443:AH3446,AH3437:AH3438,AH3448:AH3451)</f>
        <v/>
      </c>
      <c r="AJ3461">
        <f>SUM(AJ3443:AJ3446,AJ3437:AJ3438,AJ3448:AJ3451)</f>
        <v/>
      </c>
      <c r="AK3461">
        <f>SUM(AK3443:AK3446,AK3437:AK3438,AK3448:AK3451)</f>
        <v/>
      </c>
      <c r="AR3461">
        <f>SUM(AR3443:AR3446,AR3437:AR3438,AR3448:AR3451)</f>
        <v/>
      </c>
    </row>
    <row r="3462">
      <c r="A3462" t="inlineStr">
        <is>
          <t>Sum check</t>
        </is>
      </c>
      <c r="W3462">
        <f>W3460-W3461</f>
        <v/>
      </c>
      <c r="X3462">
        <f>X3460-X3461</f>
        <v/>
      </c>
      <c r="Z3462">
        <f>Z3460-Z3461</f>
        <v/>
      </c>
      <c r="AA3462">
        <f>AA3460-AA3461</f>
        <v/>
      </c>
      <c r="AB3462">
        <f>AB3460-AB3461</f>
        <v/>
      </c>
      <c r="AC3462">
        <f>AC3460-AC3461</f>
        <v/>
      </c>
      <c r="AE3462">
        <f>AE3460-AE3461</f>
        <v/>
      </c>
      <c r="AF3462">
        <f>AF3460-AF3461</f>
        <v/>
      </c>
      <c r="AG3462">
        <f>AG3460-AG3461</f>
        <v/>
      </c>
      <c r="AH3462">
        <f>AH3460-AH3461</f>
        <v/>
      </c>
      <c r="AJ3462">
        <f>AJ3460-AJ3461</f>
        <v/>
      </c>
      <c r="AK3462">
        <f>AK3460-AK3461</f>
        <v/>
      </c>
      <c r="AR3462">
        <f>AR3460-AR3461</f>
        <v/>
      </c>
    </row>
    <row r="3464">
      <c r="A3464" t="inlineStr">
        <is>
          <t>BPG</t>
        </is>
      </c>
      <c r="C3464" t="inlineStr">
        <is>
          <t>Million</t>
        </is>
      </c>
      <c r="D3464" t="inlineStr">
        <is>
          <t>QQQQ</t>
        </is>
      </c>
      <c r="AL3464" t="n">
        <v>30010</v>
      </c>
      <c r="AM3464" t="n">
        <v>32004</v>
      </c>
      <c r="AO3464" t="n">
        <v>32682</v>
      </c>
      <c r="AP3464" t="n">
        <v>31542</v>
      </c>
      <c r="AQ3464" t="n">
        <v>31041</v>
      </c>
      <c r="AR3464" t="n">
        <v>31868</v>
      </c>
    </row>
    <row r="3465">
      <c r="A3465" t="inlineStr">
        <is>
          <t>Insurance solutions</t>
        </is>
      </c>
      <c r="C3465" t="inlineStr">
        <is>
          <t>Million</t>
        </is>
      </c>
      <c r="D3465" t="inlineStr">
        <is>
          <t>QQQQ</t>
        </is>
      </c>
      <c r="AP3465" t="n">
        <v>3868</v>
      </c>
      <c r="AQ3465" t="n">
        <v>3868</v>
      </c>
      <c r="AR3465" t="n">
        <v>3996</v>
      </c>
    </row>
    <row r="3466">
      <c r="A3466" t="inlineStr">
        <is>
          <t>Other investments</t>
        </is>
      </c>
      <c r="C3466" t="inlineStr">
        <is>
          <t>Million</t>
        </is>
      </c>
      <c r="D3466" t="inlineStr">
        <is>
          <t>QQQQ</t>
        </is>
      </c>
      <c r="AL3466" t="n">
        <v>6526</v>
      </c>
      <c r="AM3466" t="n">
        <v>6190</v>
      </c>
      <c r="AO3466" t="n">
        <v>5904</v>
      </c>
      <c r="AP3466" t="n">
        <v>4780</v>
      </c>
      <c r="AQ3466" t="n">
        <v>3660</v>
      </c>
      <c r="AR3466" t="n">
        <v>3494</v>
      </c>
    </row>
    <row r="3467">
      <c r="A3467" t="inlineStr">
        <is>
          <t>Total investments</t>
        </is>
      </c>
      <c r="C3467" t="inlineStr">
        <is>
          <t>Million</t>
        </is>
      </c>
      <c r="D3467" t="inlineStr">
        <is>
          <t>QQQQ</t>
        </is>
      </c>
      <c r="F3467" t="n">
        <v>21619</v>
      </c>
      <c r="G3467" t="n">
        <v>22491</v>
      </c>
      <c r="H3467" t="n">
        <v>21919</v>
      </c>
      <c r="I3467" t="n">
        <v>22622</v>
      </c>
      <c r="K3467" t="n">
        <v>23276</v>
      </c>
      <c r="L3467" t="n">
        <v>25097</v>
      </c>
      <c r="M3467" t="n">
        <v>25816</v>
      </c>
      <c r="N3467" t="n">
        <v>26306</v>
      </c>
      <c r="P3467" t="n">
        <v>26638</v>
      </c>
      <c r="Q3467" t="n">
        <v>26058</v>
      </c>
      <c r="R3467" t="n">
        <v>27567</v>
      </c>
      <c r="S3467" t="n">
        <v>29132</v>
      </c>
      <c r="U3467" t="n">
        <v>29833</v>
      </c>
      <c r="V3467" t="n">
        <v>30032</v>
      </c>
      <c r="W3467" t="n">
        <v>27470</v>
      </c>
      <c r="X3467" t="n">
        <v>28501</v>
      </c>
      <c r="Z3467" t="n">
        <v>30062</v>
      </c>
      <c r="AA3467" t="n">
        <v>30191</v>
      </c>
      <c r="AB3467" t="n">
        <v>27429</v>
      </c>
      <c r="AC3467" t="n">
        <v>28675</v>
      </c>
      <c r="AE3467" t="n">
        <v>26553</v>
      </c>
      <c r="AF3467" t="n">
        <v>26522</v>
      </c>
      <c r="AG3467" t="n">
        <v>27679</v>
      </c>
      <c r="AH3467" t="n">
        <v>30143</v>
      </c>
      <c r="AJ3467" t="n">
        <v>31039</v>
      </c>
      <c r="AK3467" t="n">
        <v>31211</v>
      </c>
      <c r="AL3467" t="n">
        <v>47818</v>
      </c>
      <c r="AM3467" t="n">
        <v>51856</v>
      </c>
      <c r="AO3467" t="n">
        <v>52937</v>
      </c>
      <c r="AP3467" t="n">
        <v>52648</v>
      </c>
      <c r="AQ3467" t="n">
        <v>50902</v>
      </c>
      <c r="AR3467" t="n">
        <v>56317</v>
      </c>
    </row>
    <row r="3468">
      <c r="A3468" t="inlineStr">
        <is>
          <t>Total investments-c</t>
        </is>
      </c>
      <c r="F3468">
        <f>SUM(F3464:F3466,F3443:F3451,F3437:F3438)</f>
        <v/>
      </c>
      <c r="G3468">
        <f>SUM(G3464:G3466,G3443:G3451,G3437:G3438)</f>
        <v/>
      </c>
      <c r="H3468">
        <f>SUM(H3464:H3466,H3443:H3451,H3437:H3438)</f>
        <v/>
      </c>
      <c r="I3468">
        <f>SUM(I3464:I3466,I3443:I3451,I3437:I3438)</f>
        <v/>
      </c>
      <c r="K3468">
        <f>SUM(K3464:K3466,K3443:K3451,K3437:K3438)</f>
        <v/>
      </c>
      <c r="L3468">
        <f>SUM(L3464:L3466,L3443:L3451,L3437:L3438)</f>
        <v/>
      </c>
      <c r="M3468">
        <f>SUM(M3464:M3466,M3443:M3451,M3437:M3438)</f>
        <v/>
      </c>
      <c r="N3468">
        <f>SUM(N3464:N3466,N3443:N3451,N3437:N3438)</f>
        <v/>
      </c>
      <c r="P3468">
        <f>SUM(P3464:P3466,P3443:P3451,P3437:P3438)</f>
        <v/>
      </c>
      <c r="Q3468">
        <f>SUM(Q3464:Q3466,Q3443:Q3451,Q3437:Q3438)</f>
        <v/>
      </c>
      <c r="R3468">
        <f>SUM(R3464:R3466,R3443:R3451,R3437:R3438)</f>
        <v/>
      </c>
      <c r="S3468">
        <f>SUM(S3464:S3466,S3443:S3451,S3437:S3438)</f>
        <v/>
      </c>
      <c r="U3468">
        <f>SUM(U3464:U3466,U3443:U3451,U3437:U3438)</f>
        <v/>
      </c>
      <c r="V3468">
        <f>SUM(V3464:V3466,V3443:V3451,V3437:V3438)</f>
        <v/>
      </c>
      <c r="W3468">
        <f>SUM(W3464:W3466,W3443:W3451,W3437:W3438)</f>
        <v/>
      </c>
      <c r="X3468">
        <f>SUM(X3464:X3466,X3443:X3451,X3437:X3438)</f>
        <v/>
      </c>
      <c r="Z3468">
        <f>SUM(Z3464:Z3466,Z3443:Z3451,Z3437:Z3438)</f>
        <v/>
      </c>
      <c r="AA3468">
        <f>SUM(AA3464:AA3466,AA3443:AA3451,AA3437:AA3438)</f>
        <v/>
      </c>
      <c r="AB3468">
        <f>SUM(AB3464:AB3466,AB3443:AB3451,AB3437:AB3438)</f>
        <v/>
      </c>
      <c r="AC3468">
        <f>SUM(AC3464:AC3466,AC3443:AC3451,AC3437:AC3438)</f>
        <v/>
      </c>
      <c r="AE3468">
        <f>SUM(AE3464:AE3466,AE3443:AE3451,AE3437:AE3438)</f>
        <v/>
      </c>
      <c r="AF3468">
        <f>SUM(AF3464:AF3466,AF3443:AF3451,AF3437:AF3438)</f>
        <v/>
      </c>
      <c r="AG3468">
        <f>SUM(AG3464:AG3466,AG3443:AG3451,AG3437:AG3438)</f>
        <v/>
      </c>
      <c r="AH3468">
        <f>SUM(AH3464:AH3466,AH3443:AH3451,AH3437:AH3438)</f>
        <v/>
      </c>
      <c r="AJ3468">
        <f>SUM(AJ3464:AJ3466,AJ3443:AJ3451,AJ3437:AJ3438)</f>
        <v/>
      </c>
      <c r="AK3468">
        <f>SUM(AK3464:AK3466,AK3443:AK3451,AK3437:AK3438)</f>
        <v/>
      </c>
      <c r="AL3468">
        <f>SUM(AL3464:AL3466,AL3443:AL3451,AL3437:AL3438)</f>
        <v/>
      </c>
      <c r="AM3468">
        <f>SUM(AM3464:AM3466,AM3443:AM3451,AM3437:AM3438)</f>
        <v/>
      </c>
      <c r="AO3468">
        <f>SUM(AO3464:AO3466,AO3443:AO3451,AO3437:AO3438)</f>
        <v/>
      </c>
      <c r="AP3468">
        <f>SUM(AP3464:AP3466,AP3443:AP3451,AP3437:AP3438)</f>
        <v/>
      </c>
      <c r="AQ3468">
        <f>SUM(AQ3464:AQ3466,AQ3443:AQ3451,AQ3437:AQ3438)</f>
        <v/>
      </c>
      <c r="AR3468">
        <f>SUM(AR3464:AR3466,AR3443:AR3451,AR3437:AR3438)</f>
        <v/>
      </c>
    </row>
    <row r="3469">
      <c r="A3469" t="inlineStr">
        <is>
          <t>Sum check</t>
        </is>
      </c>
      <c r="F3469">
        <f>F3467-F3468</f>
        <v/>
      </c>
      <c r="G3469">
        <f>G3467-G3468</f>
        <v/>
      </c>
      <c r="H3469">
        <f>H3467-H3468</f>
        <v/>
      </c>
      <c r="I3469">
        <f>I3467-I3468</f>
        <v/>
      </c>
      <c r="K3469">
        <f>K3467-K3468</f>
        <v/>
      </c>
      <c r="L3469">
        <f>L3467-L3468</f>
        <v/>
      </c>
      <c r="M3469">
        <f>M3467-M3468</f>
        <v/>
      </c>
      <c r="N3469">
        <f>N3467-N3468</f>
        <v/>
      </c>
      <c r="P3469">
        <f>P3467-P3468</f>
        <v/>
      </c>
      <c r="Q3469">
        <f>Q3467-Q3468</f>
        <v/>
      </c>
      <c r="R3469">
        <f>R3467-R3468</f>
        <v/>
      </c>
      <c r="S3469">
        <f>S3467-S3468</f>
        <v/>
      </c>
      <c r="U3469">
        <f>U3467-U3468</f>
        <v/>
      </c>
      <c r="V3469">
        <f>V3467-V3468</f>
        <v/>
      </c>
      <c r="W3469">
        <f>W3467-W3468</f>
        <v/>
      </c>
      <c r="X3469">
        <f>X3467-X3468</f>
        <v/>
      </c>
      <c r="Z3469">
        <f>Z3467-Z3468</f>
        <v/>
      </c>
      <c r="AA3469">
        <f>AA3467-AA3468</f>
        <v/>
      </c>
      <c r="AB3469">
        <f>AB3467-AB3468</f>
        <v/>
      </c>
      <c r="AC3469">
        <f>AC3467-AC3468</f>
        <v/>
      </c>
      <c r="AE3469">
        <f>AE3467-AE3468</f>
        <v/>
      </c>
      <c r="AF3469">
        <f>AF3467-AF3468</f>
        <v/>
      </c>
      <c r="AG3469">
        <f>AG3467-AG3468</f>
        <v/>
      </c>
      <c r="AH3469">
        <f>AH3467-AH3468</f>
        <v/>
      </c>
      <c r="AJ3469">
        <f>AJ3467-AJ3468</f>
        <v/>
      </c>
      <c r="AK3469">
        <f>AK3467-AK3468</f>
        <v/>
      </c>
      <c r="AL3469">
        <f>AL3467-AL3468</f>
        <v/>
      </c>
      <c r="AM3469">
        <f>AM3467-AM3468</f>
        <v/>
      </c>
      <c r="AO3469">
        <f>AO3467-AO3468</f>
        <v/>
      </c>
      <c r="AP3469">
        <f>AP3467-AP3468</f>
        <v/>
      </c>
      <c r="AQ3469">
        <f>AQ3467-AQ3468</f>
        <v/>
      </c>
      <c r="AR3469">
        <f>AR3467-AR3468</f>
        <v/>
      </c>
    </row>
    <row r="3471">
      <c r="A3471" t="inlineStr">
        <is>
          <t>Unlisted investments</t>
        </is>
      </c>
    </row>
    <row r="3472">
      <c r="A3472" t="inlineStr">
        <is>
          <t>Residential development</t>
        </is>
      </c>
      <c r="C3472" t="inlineStr">
        <is>
          <t>Million</t>
        </is>
      </c>
      <c r="D3472" t="inlineStr">
        <is>
          <t>QQQQ</t>
        </is>
      </c>
      <c r="F3472" t="n">
        <v>2143</v>
      </c>
      <c r="G3472" t="n">
        <v>2404</v>
      </c>
      <c r="H3472" t="n">
        <v>2204</v>
      </c>
      <c r="I3472" t="n">
        <v>2221</v>
      </c>
      <c r="K3472" t="n">
        <v>2433</v>
      </c>
      <c r="L3472" t="n">
        <v>2578</v>
      </c>
      <c r="M3472" t="n">
        <v>2699</v>
      </c>
      <c r="N3472" t="n">
        <v>2679</v>
      </c>
      <c r="P3472" t="n">
        <v>2717</v>
      </c>
      <c r="Q3472" t="n">
        <v>2749</v>
      </c>
      <c r="R3472" t="n">
        <v>2885</v>
      </c>
      <c r="S3472" t="n">
        <v>2915</v>
      </c>
      <c r="U3472" t="n">
        <v>2768</v>
      </c>
      <c r="V3472" t="n">
        <v>2601</v>
      </c>
    </row>
    <row r="3473">
      <c r="A3473" t="inlineStr">
        <is>
          <t>Energy marketing</t>
        </is>
      </c>
      <c r="C3473" t="inlineStr">
        <is>
          <t>Million</t>
        </is>
      </c>
      <c r="D3473" t="inlineStr">
        <is>
          <t>QQQQ</t>
        </is>
      </c>
      <c r="F3473" t="n">
        <v>997</v>
      </c>
      <c r="G3473" t="n">
        <v>933</v>
      </c>
      <c r="H3473" t="n">
        <v>912</v>
      </c>
      <c r="I3473" t="n">
        <v>1019</v>
      </c>
      <c r="K3473" t="n">
        <v>1065</v>
      </c>
      <c r="L3473" t="n">
        <v>1076</v>
      </c>
      <c r="M3473" t="n">
        <v>1052</v>
      </c>
      <c r="N3473" t="n">
        <v>1033</v>
      </c>
      <c r="P3473" t="n">
        <v>1039</v>
      </c>
      <c r="Q3473" t="n">
        <v>1060</v>
      </c>
      <c r="R3473" t="n">
        <v>1080</v>
      </c>
      <c r="S3473" t="n">
        <v>801</v>
      </c>
      <c r="U3473" t="n">
        <v>715</v>
      </c>
      <c r="V3473" t="n">
        <v>748</v>
      </c>
    </row>
    <row r="3474">
      <c r="A3474" t="inlineStr">
        <is>
          <t>Industrial investments</t>
        </is>
      </c>
      <c r="C3474" t="inlineStr">
        <is>
          <t>Million</t>
        </is>
      </c>
      <c r="D3474" t="inlineStr">
        <is>
          <t>QQQQ</t>
        </is>
      </c>
      <c r="H3474" t="n">
        <v>642</v>
      </c>
      <c r="I3474" t="n">
        <v>746</v>
      </c>
    </row>
    <row r="3475">
      <c r="A3475" t="inlineStr">
        <is>
          <t>Service activities</t>
        </is>
      </c>
      <c r="C3475" t="inlineStr">
        <is>
          <t>Million</t>
        </is>
      </c>
      <c r="D3475" t="inlineStr">
        <is>
          <t>QQQQ</t>
        </is>
      </c>
      <c r="H3475" t="n">
        <v>1054</v>
      </c>
      <c r="I3475" t="n">
        <v>980</v>
      </c>
    </row>
    <row r="3476">
      <c r="A3476" t="inlineStr">
        <is>
          <t>Other</t>
        </is>
      </c>
      <c r="C3476" t="inlineStr">
        <is>
          <t>Million</t>
        </is>
      </c>
      <c r="D3476" t="inlineStr">
        <is>
          <t>QQQQ</t>
        </is>
      </c>
      <c r="K3476" t="n">
        <v>879</v>
      </c>
      <c r="L3476" t="n">
        <v>968</v>
      </c>
      <c r="M3476" t="n">
        <v>1150</v>
      </c>
      <c r="N3476" t="n">
        <v>980</v>
      </c>
      <c r="P3476" t="n">
        <v>1095</v>
      </c>
      <c r="Q3476" t="n">
        <v>1188</v>
      </c>
      <c r="R3476" t="n">
        <v>1117</v>
      </c>
      <c r="S3476" t="n">
        <v>1081</v>
      </c>
      <c r="U3476" t="n">
        <v>1092</v>
      </c>
      <c r="V3476" t="n">
        <v>1114</v>
      </c>
    </row>
    <row r="3477">
      <c r="A3477" t="inlineStr">
        <is>
          <t>Private funds</t>
        </is>
      </c>
      <c r="C3477" t="inlineStr">
        <is>
          <t>Million</t>
        </is>
      </c>
      <c r="D3477" t="inlineStr">
        <is>
          <t>QQQQ</t>
        </is>
      </c>
      <c r="F3477" t="n">
        <v>482</v>
      </c>
      <c r="G3477" t="n">
        <v>407</v>
      </c>
    </row>
    <row r="3478">
      <c r="A3478" t="inlineStr">
        <is>
          <t>Construction and property services</t>
        </is>
      </c>
      <c r="C3478" t="inlineStr">
        <is>
          <t>Million</t>
        </is>
      </c>
      <c r="D3478" t="inlineStr">
        <is>
          <t>QQQQ</t>
        </is>
      </c>
      <c r="F3478" t="n">
        <v>1268</v>
      </c>
      <c r="G3478" t="n">
        <v>1227</v>
      </c>
    </row>
    <row r="3479">
      <c r="A3479" t="inlineStr">
        <is>
          <t>Other directly held assets</t>
        </is>
      </c>
      <c r="C3479" t="inlineStr">
        <is>
          <t>Million</t>
        </is>
      </c>
      <c r="D3479" t="inlineStr">
        <is>
          <t>QQQQ</t>
        </is>
      </c>
      <c r="F3479" t="n">
        <v>468</v>
      </c>
      <c r="G3479" t="n">
        <v>501</v>
      </c>
      <c r="H3479" t="n">
        <v>585</v>
      </c>
      <c r="I3479" t="n">
        <v>721</v>
      </c>
    </row>
    <row r="3480">
      <c r="A3480" t="inlineStr">
        <is>
          <t>Brookfield business partners</t>
        </is>
      </c>
      <c r="C3480" t="inlineStr">
        <is>
          <t>Million</t>
        </is>
      </c>
      <c r="D3480" t="inlineStr">
        <is>
          <t>QQQQ</t>
        </is>
      </c>
      <c r="K3480" t="n">
        <v>1844</v>
      </c>
    </row>
    <row r="3481">
      <c r="A3481" t="inlineStr">
        <is>
          <t>Unlisted investments</t>
        </is>
      </c>
      <c r="C3481" t="inlineStr">
        <is>
          <t>Million</t>
        </is>
      </c>
      <c r="D3481" t="inlineStr">
        <is>
          <t>QQQQ</t>
        </is>
      </c>
      <c r="F3481" t="n">
        <v>5358</v>
      </c>
      <c r="G3481" t="n">
        <v>5472</v>
      </c>
      <c r="H3481" t="n">
        <v>5397</v>
      </c>
      <c r="I3481" t="n">
        <v>5687</v>
      </c>
      <c r="K3481" t="n">
        <v>6221</v>
      </c>
      <c r="L3481" t="n">
        <v>4622</v>
      </c>
      <c r="M3481" t="n">
        <v>4901</v>
      </c>
      <c r="N3481" t="n">
        <v>4692</v>
      </c>
      <c r="P3481" t="n">
        <v>4851</v>
      </c>
      <c r="Q3481" t="n">
        <v>4997</v>
      </c>
      <c r="R3481" t="n">
        <v>5082</v>
      </c>
      <c r="S3481" t="n">
        <v>4797</v>
      </c>
      <c r="U3481" t="n">
        <v>4575</v>
      </c>
      <c r="V3481" t="n">
        <v>4463</v>
      </c>
      <c r="W3481" t="n">
        <v>5636</v>
      </c>
      <c r="X3481" t="n">
        <v>6314</v>
      </c>
      <c r="Z3481" t="n">
        <v>6576</v>
      </c>
      <c r="AA3481" t="n">
        <v>6520</v>
      </c>
      <c r="AB3481" t="n">
        <v>7276</v>
      </c>
      <c r="AC3481" t="n">
        <v>8024</v>
      </c>
      <c r="AE3481" t="n">
        <v>7874</v>
      </c>
      <c r="AF3481" t="n">
        <v>7906</v>
      </c>
      <c r="AG3481" t="n">
        <v>8250</v>
      </c>
      <c r="AH3481" t="n">
        <v>9313</v>
      </c>
      <c r="AJ3481" t="n">
        <v>9538</v>
      </c>
      <c r="AK3481" t="n">
        <v>10287</v>
      </c>
    </row>
    <row r="3482">
      <c r="A3482" t="inlineStr">
        <is>
          <t>Unlisted investments-c</t>
        </is>
      </c>
      <c r="F3482">
        <f>SUM(F3472:F3480)</f>
        <v/>
      </c>
      <c r="G3482">
        <f>SUM(G3472:G3480)</f>
        <v/>
      </c>
      <c r="H3482">
        <f>SUM(H3472:H3480)</f>
        <v/>
      </c>
      <c r="I3482">
        <f>SUM(I3472:I3480)</f>
        <v/>
      </c>
      <c r="K3482">
        <f>SUM(K3472:K3480)</f>
        <v/>
      </c>
      <c r="L3482">
        <f>SUM(L3472:L3480)</f>
        <v/>
      </c>
      <c r="M3482">
        <f>SUM(M3472:M3480)</f>
        <v/>
      </c>
      <c r="N3482">
        <f>SUM(N3472:N3480)</f>
        <v/>
      </c>
      <c r="P3482">
        <f>SUM(P3472:P3480)</f>
        <v/>
      </c>
      <c r="Q3482">
        <f>SUM(Q3472:Q3480)</f>
        <v/>
      </c>
      <c r="R3482">
        <f>SUM(R3472:R3480)</f>
        <v/>
      </c>
      <c r="S3482">
        <f>SUM(S3472:S3480)</f>
        <v/>
      </c>
      <c r="U3482">
        <f>SUM(U3472:U3480)</f>
        <v/>
      </c>
      <c r="V3482">
        <f>SUM(V3472:V3480)</f>
        <v/>
      </c>
    </row>
    <row r="3483">
      <c r="A3483" t="inlineStr">
        <is>
          <t>Sum check</t>
        </is>
      </c>
      <c r="F3483">
        <f>F3481-F3482</f>
        <v/>
      </c>
      <c r="G3483">
        <f>G3481-G3482</f>
        <v/>
      </c>
      <c r="H3483">
        <f>H3481-H3482</f>
        <v/>
      </c>
      <c r="I3483">
        <f>I3481-I3482</f>
        <v/>
      </c>
      <c r="K3483">
        <f>K3481-K3482</f>
        <v/>
      </c>
      <c r="L3483">
        <f>L3481-L3482</f>
        <v/>
      </c>
      <c r="M3483">
        <f>M3481-M3482</f>
        <v/>
      </c>
      <c r="N3483">
        <f>N3481-N3482</f>
        <v/>
      </c>
      <c r="P3483">
        <f>P3481-P3482</f>
        <v/>
      </c>
      <c r="Q3483">
        <f>Q3481-Q3482</f>
        <v/>
      </c>
      <c r="R3483">
        <f>R3481-R3482</f>
        <v/>
      </c>
      <c r="S3483">
        <f>S3481-S3482</f>
        <v/>
      </c>
      <c r="U3483">
        <f>U3481-U3482</f>
        <v/>
      </c>
      <c r="V3483">
        <f>V3481-V3482</f>
        <v/>
      </c>
    </row>
    <row r="3485">
      <c r="A3485" t="inlineStr">
        <is>
          <t>Working capital, net</t>
        </is>
      </c>
      <c r="C3485" t="inlineStr">
        <is>
          <t>Million</t>
        </is>
      </c>
      <c r="D3485" t="inlineStr">
        <is>
          <t>QQQQ</t>
        </is>
      </c>
      <c r="X3485" t="n">
        <v>1081</v>
      </c>
      <c r="Z3485" t="n">
        <v>1035</v>
      </c>
      <c r="AA3485" t="n">
        <v>826</v>
      </c>
      <c r="AB3485" t="n">
        <v>924</v>
      </c>
      <c r="AC3485" t="n">
        <v>470</v>
      </c>
      <c r="AE3485" t="n">
        <v>732</v>
      </c>
      <c r="AF3485" t="n">
        <v>743</v>
      </c>
      <c r="AG3485" t="n">
        <v>895</v>
      </c>
      <c r="AH3485" t="n">
        <v>742</v>
      </c>
      <c r="AJ3485" t="n">
        <v>829</v>
      </c>
      <c r="AK3485" t="n">
        <v>483</v>
      </c>
      <c r="AL3485" t="n">
        <v>787</v>
      </c>
      <c r="AM3485" t="n">
        <v>699</v>
      </c>
      <c r="AO3485" t="n">
        <v>1128</v>
      </c>
      <c r="AP3485" t="n">
        <v>679</v>
      </c>
      <c r="AQ3485" t="n">
        <v>496</v>
      </c>
      <c r="AR3485" t="n">
        <v>-944</v>
      </c>
    </row>
    <row r="3486">
      <c r="A3486" t="inlineStr">
        <is>
          <t>Total</t>
        </is>
      </c>
      <c r="C3486" t="inlineStr">
        <is>
          <t>Million</t>
        </is>
      </c>
      <c r="D3486" t="inlineStr">
        <is>
          <t>QQQQ</t>
        </is>
      </c>
      <c r="F3486" t="n">
        <v>26977</v>
      </c>
      <c r="G3486" t="n">
        <v>27963</v>
      </c>
      <c r="H3486" t="n">
        <v>27316</v>
      </c>
      <c r="I3486" t="n">
        <v>28309</v>
      </c>
      <c r="K3486" t="n">
        <v>29497</v>
      </c>
      <c r="L3486" t="n">
        <v>29719</v>
      </c>
      <c r="M3486" t="n">
        <v>30717</v>
      </c>
      <c r="N3486" t="n">
        <v>30998</v>
      </c>
      <c r="P3486" t="n">
        <v>31489</v>
      </c>
      <c r="Q3486" t="n">
        <v>31055</v>
      </c>
      <c r="R3486" t="n">
        <v>32649</v>
      </c>
      <c r="S3486" t="n">
        <v>33929</v>
      </c>
      <c r="U3486" t="n">
        <v>34408</v>
      </c>
      <c r="V3486" t="n">
        <v>34495</v>
      </c>
      <c r="W3486" t="n">
        <v>33106</v>
      </c>
      <c r="X3486" t="n">
        <v>35896</v>
      </c>
      <c r="Z3486" t="n">
        <v>37673</v>
      </c>
      <c r="AA3486" t="n">
        <v>37537</v>
      </c>
      <c r="AB3486" t="n">
        <v>35629</v>
      </c>
      <c r="AC3486" t="n">
        <v>37169</v>
      </c>
      <c r="AE3486" t="n">
        <v>35159</v>
      </c>
      <c r="AF3486" t="n">
        <v>35171</v>
      </c>
      <c r="AG3486" t="n">
        <v>36824</v>
      </c>
      <c r="AH3486" t="n">
        <v>40198</v>
      </c>
      <c r="AJ3486" t="n">
        <v>41406</v>
      </c>
      <c r="AK3486" t="n">
        <v>41981</v>
      </c>
      <c r="AL3486" t="n">
        <v>48605</v>
      </c>
      <c r="AM3486" t="n">
        <v>52555</v>
      </c>
      <c r="AO3486" t="n">
        <v>54065</v>
      </c>
      <c r="AP3486" t="n">
        <v>53327</v>
      </c>
      <c r="AQ3486" t="n">
        <v>51398</v>
      </c>
      <c r="AR3486" t="n">
        <v>55373</v>
      </c>
    </row>
    <row r="3487">
      <c r="A3487" t="inlineStr">
        <is>
          <t>Total-c</t>
        </is>
      </c>
      <c r="F3487">
        <f>SUM(F3481,F3485,F3467)</f>
        <v/>
      </c>
      <c r="G3487">
        <f>SUM(G3481,G3485,G3467)</f>
        <v/>
      </c>
      <c r="H3487">
        <f>SUM(H3481,H3485,H3467)</f>
        <v/>
      </c>
      <c r="I3487">
        <f>SUM(I3481,I3485,I3467)</f>
        <v/>
      </c>
      <c r="K3487">
        <f>SUM(K3481,K3485,K3467)</f>
        <v/>
      </c>
      <c r="L3487">
        <f>SUM(L3481,L3485,L3467)</f>
        <v/>
      </c>
      <c r="M3487">
        <f>SUM(M3481,M3485,M3467)</f>
        <v/>
      </c>
      <c r="N3487">
        <f>SUM(N3481,N3485,N3467)</f>
        <v/>
      </c>
      <c r="P3487">
        <f>SUM(P3481,P3485,P3467)</f>
        <v/>
      </c>
      <c r="Q3487">
        <f>SUM(Q3481,Q3485,Q3467)</f>
        <v/>
      </c>
      <c r="R3487">
        <f>SUM(R3481,R3485,R3467)</f>
        <v/>
      </c>
      <c r="S3487">
        <f>SUM(S3481,S3485,S3467)</f>
        <v/>
      </c>
      <c r="U3487">
        <f>SUM(U3481,U3485,U3467)</f>
        <v/>
      </c>
      <c r="V3487">
        <f>SUM(V3481,V3485,V3467)</f>
        <v/>
      </c>
      <c r="W3487">
        <f>SUM(W3481,W3485,W3467)</f>
        <v/>
      </c>
      <c r="X3487">
        <f>SUM(X3481,X3485,X3467)</f>
        <v/>
      </c>
      <c r="Z3487">
        <f>SUM(Z3481,Z3485,Z3467)</f>
        <v/>
      </c>
      <c r="AA3487">
        <f>SUM(AA3481,AA3485,AA3467)</f>
        <v/>
      </c>
      <c r="AB3487">
        <f>SUM(AB3481,AB3485,AB3467)</f>
        <v/>
      </c>
      <c r="AC3487">
        <f>SUM(AC3481,AC3485,AC3467)</f>
        <v/>
      </c>
      <c r="AE3487">
        <f>SUM(AE3481,AE3485,AE3467)</f>
        <v/>
      </c>
      <c r="AF3487">
        <f>SUM(AF3481,AF3485,AF3467)</f>
        <v/>
      </c>
      <c r="AG3487">
        <f>SUM(AG3481,AG3485,AG3467)</f>
        <v/>
      </c>
      <c r="AH3487">
        <f>SUM(AH3481,AH3485,AH3467)</f>
        <v/>
      </c>
      <c r="AJ3487">
        <f>SUM(AJ3481,AJ3485,AJ3467)</f>
        <v/>
      </c>
      <c r="AK3487">
        <f>SUM(AK3481,AK3485,AK3467)</f>
        <v/>
      </c>
      <c r="AL3487">
        <f>SUM(AL3481,AL3485,AL3467)</f>
        <v/>
      </c>
      <c r="AM3487">
        <f>SUM(AM3481,AM3485,AM3467)</f>
        <v/>
      </c>
      <c r="AO3487">
        <f>SUM(AO3481,AO3485,AO3467)</f>
        <v/>
      </c>
      <c r="AP3487">
        <f>SUM(AP3481,AP3485,AP3467)</f>
        <v/>
      </c>
      <c r="AQ3487">
        <f>SUM(AQ3481,AQ3485,AQ3467)</f>
        <v/>
      </c>
      <c r="AR3487">
        <f>SUM(AR3481,AR3485,AR3467)</f>
        <v/>
      </c>
    </row>
    <row r="3488">
      <c r="A3488" t="inlineStr">
        <is>
          <t>Sum check</t>
        </is>
      </c>
      <c r="F3488">
        <f>F3486-F3487</f>
        <v/>
      </c>
      <c r="G3488">
        <f>G3486-G3487</f>
        <v/>
      </c>
      <c r="H3488">
        <f>H3486-H3487</f>
        <v/>
      </c>
      <c r="I3488">
        <f>I3486-I3487</f>
        <v/>
      </c>
      <c r="K3488">
        <f>K3486-K3487</f>
        <v/>
      </c>
      <c r="L3488">
        <f>L3486-L3487</f>
        <v/>
      </c>
      <c r="M3488">
        <f>M3486-M3487</f>
        <v/>
      </c>
      <c r="N3488">
        <f>N3486-N3487</f>
        <v/>
      </c>
      <c r="P3488">
        <f>P3486-P3487</f>
        <v/>
      </c>
      <c r="Q3488">
        <f>Q3486-Q3487</f>
        <v/>
      </c>
      <c r="R3488">
        <f>R3486-R3487</f>
        <v/>
      </c>
      <c r="S3488">
        <f>S3486-S3487</f>
        <v/>
      </c>
      <c r="U3488">
        <f>U3486-U3487</f>
        <v/>
      </c>
      <c r="V3488">
        <f>V3486-V3487</f>
        <v/>
      </c>
      <c r="W3488">
        <f>W3486-W3487</f>
        <v/>
      </c>
      <c r="X3488">
        <f>X3486-X3487</f>
        <v/>
      </c>
      <c r="Z3488">
        <f>Z3486-Z3487</f>
        <v/>
      </c>
      <c r="AA3488">
        <f>AA3486-AA3487</f>
        <v/>
      </c>
      <c r="AB3488">
        <f>AB3486-AB3487</f>
        <v/>
      </c>
      <c r="AC3488">
        <f>AC3486-AC3487</f>
        <v/>
      </c>
      <c r="AE3488">
        <f>AE3486-AE3487</f>
        <v/>
      </c>
      <c r="AF3488">
        <f>AF3486-AF3487</f>
        <v/>
      </c>
      <c r="AG3488">
        <f>AG3486-AG3487</f>
        <v/>
      </c>
      <c r="AH3488">
        <f>AH3486-AH3487</f>
        <v/>
      </c>
      <c r="AJ3488">
        <f>AJ3486-AJ3487</f>
        <v/>
      </c>
      <c r="AK3488">
        <f>AK3486-AK3487</f>
        <v/>
      </c>
      <c r="AL3488">
        <f>AL3486-AL3487</f>
        <v/>
      </c>
      <c r="AM3488">
        <f>AM3486-AM3487</f>
        <v/>
      </c>
      <c r="AO3488">
        <f>AO3486-AO3487</f>
        <v/>
      </c>
      <c r="AP3488">
        <f>AP3486-AP3487</f>
        <v/>
      </c>
      <c r="AQ3488">
        <f>AQ3486-AQ3487</f>
        <v/>
      </c>
      <c r="AR3488">
        <f>AR3486-AR3487</f>
        <v/>
      </c>
    </row>
    <row r="3490">
      <c r="A3490" t="inlineStr">
        <is>
          <t>Debt and preferred capital</t>
        </is>
      </c>
      <c r="C3490" t="inlineStr">
        <is>
          <t>Million</t>
        </is>
      </c>
      <c r="D3490" t="inlineStr">
        <is>
          <t>QQQQ</t>
        </is>
      </c>
      <c r="X3490" t="n">
        <v>-10577</v>
      </c>
      <c r="Z3490" t="n">
        <v>-11608</v>
      </c>
      <c r="AA3490" t="n">
        <v>-11206</v>
      </c>
      <c r="AB3490" t="n">
        <v>-11180</v>
      </c>
      <c r="AC3490" t="n">
        <v>-11228</v>
      </c>
      <c r="AE3490" t="n">
        <v>-11380</v>
      </c>
      <c r="AF3490" t="n">
        <v>-12196</v>
      </c>
      <c r="AG3490" t="n">
        <v>-12732</v>
      </c>
      <c r="AH3490" t="n">
        <v>-13452</v>
      </c>
      <c r="AJ3490" t="n">
        <v>-13477</v>
      </c>
      <c r="AK3490" t="n">
        <v>-13520</v>
      </c>
      <c r="AL3490" t="n">
        <v>-14684</v>
      </c>
      <c r="AM3490" t="n">
        <v>-15250</v>
      </c>
      <c r="AO3490" t="n">
        <v>-15529</v>
      </c>
      <c r="AP3490" t="n">
        <v>-16429</v>
      </c>
      <c r="AQ3490" t="n">
        <v>-15671</v>
      </c>
      <c r="AR3490" t="n">
        <v>-15765</v>
      </c>
    </row>
    <row r="3491">
      <c r="A3491" t="inlineStr">
        <is>
          <t>Invested capital, net</t>
        </is>
      </c>
      <c r="C3491" t="inlineStr">
        <is>
          <t>Million</t>
        </is>
      </c>
      <c r="D3491" t="inlineStr">
        <is>
          <t>QQQQ</t>
        </is>
      </c>
      <c r="X3491" t="n">
        <v>25319</v>
      </c>
      <c r="Z3491" t="n">
        <v>26065</v>
      </c>
      <c r="AA3491" t="n">
        <v>26331</v>
      </c>
      <c r="AB3491" t="n">
        <v>24449</v>
      </c>
      <c r="AC3491" t="n">
        <v>25941</v>
      </c>
      <c r="AE3491" t="n">
        <v>23779</v>
      </c>
      <c r="AF3491" t="n">
        <v>22975</v>
      </c>
      <c r="AG3491" t="n">
        <v>24092</v>
      </c>
      <c r="AH3491" t="n">
        <v>26746</v>
      </c>
      <c r="AJ3491" t="n">
        <v>27929</v>
      </c>
      <c r="AK3491" t="n">
        <v>28461</v>
      </c>
      <c r="AL3491" t="n">
        <v>33921</v>
      </c>
      <c r="AM3491" t="n">
        <v>37305</v>
      </c>
      <c r="AO3491" t="n">
        <v>38536</v>
      </c>
      <c r="AP3491" t="n">
        <v>36898</v>
      </c>
      <c r="AQ3491" t="n">
        <v>35727</v>
      </c>
      <c r="AR3491" t="n">
        <v>39608</v>
      </c>
    </row>
    <row r="3492">
      <c r="A3492" t="inlineStr">
        <is>
          <t>Invested capital, net-c</t>
        </is>
      </c>
      <c r="X3492">
        <f>SUM(X3486,X3490)</f>
        <v/>
      </c>
      <c r="Z3492">
        <f>SUM(Z3486,Z3490)</f>
        <v/>
      </c>
      <c r="AA3492">
        <f>SUM(AA3486,AA3490)</f>
        <v/>
      </c>
      <c r="AB3492">
        <f>SUM(AB3486,AB3490)</f>
        <v/>
      </c>
      <c r="AC3492">
        <f>SUM(AC3486,AC3490)</f>
        <v/>
      </c>
      <c r="AE3492">
        <f>SUM(AE3486,AE3490)</f>
        <v/>
      </c>
      <c r="AF3492">
        <f>SUM(AF3486,AF3490)</f>
        <v/>
      </c>
      <c r="AG3492">
        <f>SUM(AG3486,AG3490)</f>
        <v/>
      </c>
      <c r="AH3492">
        <f>SUM(AH3486,AH3490)</f>
        <v/>
      </c>
      <c r="AJ3492">
        <f>SUM(AJ3486,AJ3490)</f>
        <v/>
      </c>
      <c r="AK3492">
        <f>SUM(AK3486,AK3490)</f>
        <v/>
      </c>
      <c r="AL3492">
        <f>SUM(AL3486,AL3490)</f>
        <v/>
      </c>
      <c r="AM3492">
        <f>SUM(AM3486,AM3490)</f>
        <v/>
      </c>
      <c r="AO3492">
        <f>SUM(AO3486,AO3490)</f>
        <v/>
      </c>
      <c r="AP3492">
        <f>SUM(AP3486,AP3490)</f>
        <v/>
      </c>
      <c r="AQ3492">
        <f>SUM(AQ3486,AQ3490)</f>
        <v/>
      </c>
      <c r="AR3492">
        <f>SUM(AR3486,AR3490)</f>
        <v/>
      </c>
    </row>
    <row r="3493">
      <c r="A3493" t="inlineStr">
        <is>
          <t>Sum check</t>
        </is>
      </c>
      <c r="X3493">
        <f>X3491-X3492</f>
        <v/>
      </c>
      <c r="Z3493">
        <f>Z3491-Z3492</f>
        <v/>
      </c>
      <c r="AA3493">
        <f>AA3491-AA3492</f>
        <v/>
      </c>
      <c r="AB3493">
        <f>AB3491-AB3492</f>
        <v/>
      </c>
      <c r="AC3493">
        <f>AC3491-AC3492</f>
        <v/>
      </c>
      <c r="AE3493">
        <f>AE3491-AE3492</f>
        <v/>
      </c>
      <c r="AF3493">
        <f>AF3491-AF3492</f>
        <v/>
      </c>
      <c r="AG3493">
        <f>AG3491-AG3492</f>
        <v/>
      </c>
      <c r="AH3493">
        <f>AH3491-AH3492</f>
        <v/>
      </c>
      <c r="AJ3493">
        <f>AJ3491-AJ3492</f>
        <v/>
      </c>
      <c r="AK3493">
        <f>AK3491-AK3492</f>
        <v/>
      </c>
      <c r="AL3493">
        <f>AL3491-AL3492</f>
        <v/>
      </c>
      <c r="AM3493">
        <f>AM3491-AM3492</f>
        <v/>
      </c>
      <c r="AO3493">
        <f>AO3491-AO3492</f>
        <v/>
      </c>
      <c r="AP3493">
        <f>AP3491-AP3492</f>
        <v/>
      </c>
      <c r="AQ3493">
        <f>AQ3491-AQ3492</f>
        <v/>
      </c>
      <c r="AR3493">
        <f>AR3491-AR3492</f>
        <v/>
      </c>
    </row>
    <row r="3494">
      <c r="A3494" t="inlineStr">
        <is>
          <t>Link check</t>
        </is>
      </c>
      <c r="X3494">
        <f>X3491-X4556</f>
        <v/>
      </c>
      <c r="Z3494">
        <f>Z3491-Z4556</f>
        <v/>
      </c>
      <c r="AA3494">
        <f>AA3491-AA4556</f>
        <v/>
      </c>
      <c r="AB3494">
        <f>AB3491-AB4556</f>
        <v/>
      </c>
      <c r="AC3494">
        <f>AC3491-AC4556</f>
        <v/>
      </c>
      <c r="AE3494">
        <f>AE3491-AE4556</f>
        <v/>
      </c>
      <c r="AF3494">
        <f>AF3491-AF4556</f>
        <v/>
      </c>
      <c r="AG3494">
        <f>AG3491-AG4556</f>
        <v/>
      </c>
      <c r="AH3494">
        <f>AH3491-AH4556</f>
        <v/>
      </c>
      <c r="AJ3494">
        <f>AJ3491-AJ4556</f>
        <v/>
      </c>
      <c r="AK3494">
        <f>AK3491-AK4556</f>
        <v/>
      </c>
      <c r="AL3494">
        <f>AL3491-AL4556</f>
        <v/>
      </c>
      <c r="AM3494">
        <f>AM3491-AM4556</f>
        <v/>
      </c>
      <c r="AO3494">
        <f>AO3491-AO4556</f>
        <v/>
      </c>
      <c r="AP3494">
        <f>AP3491-AP4556</f>
        <v/>
      </c>
      <c r="AQ3494">
        <f>AQ3491-AQ4556</f>
        <v/>
      </c>
      <c r="AR3494">
        <f>AR3491-AR4556</f>
        <v/>
      </c>
    </row>
    <row r="3496">
      <c r="A3496" t="inlineStr">
        <is>
          <t>Capital IFRS</t>
        </is>
      </c>
    </row>
    <row r="3497">
      <c r="A3497" t="inlineStr">
        <is>
          <t>BAM</t>
        </is>
      </c>
      <c r="C3497" t="inlineStr">
        <is>
          <t>Million</t>
        </is>
      </c>
      <c r="D3497" t="inlineStr">
        <is>
          <t>QQQQ</t>
        </is>
      </c>
      <c r="AT3497" t="n">
        <v>6854</v>
      </c>
    </row>
    <row r="3498">
      <c r="A3498" t="inlineStr">
        <is>
          <t xml:space="preserve">Direct investments </t>
        </is>
      </c>
      <c r="C3498" t="inlineStr">
        <is>
          <t>Million</t>
        </is>
      </c>
      <c r="D3498" t="inlineStr">
        <is>
          <t>QQQQ</t>
        </is>
      </c>
      <c r="AT3498" t="n">
        <v>12488</v>
      </c>
    </row>
    <row r="3499">
      <c r="A3499" t="inlineStr">
        <is>
          <t xml:space="preserve">Asset management </t>
        </is>
      </c>
      <c r="C3499" t="inlineStr">
        <is>
          <t>Million</t>
        </is>
      </c>
      <c r="D3499" t="inlineStr">
        <is>
          <t>QQQQ</t>
        </is>
      </c>
      <c r="AT3499" t="n">
        <v>19342</v>
      </c>
    </row>
    <row r="3500">
      <c r="A3500" t="inlineStr">
        <is>
          <t>Asset management-c</t>
        </is>
      </c>
      <c r="AT3500">
        <f>SUM(AT3497:AT3498)</f>
        <v/>
      </c>
    </row>
    <row r="3501">
      <c r="A3501" t="inlineStr">
        <is>
          <t>Sum check</t>
        </is>
      </c>
      <c r="AT3501">
        <f>AT3499-AT3500</f>
        <v/>
      </c>
    </row>
    <row r="3503">
      <c r="A3503" t="inlineStr">
        <is>
          <t xml:space="preserve">Insurance solutions </t>
        </is>
      </c>
      <c r="C3503" t="inlineStr">
        <is>
          <t>Million</t>
        </is>
      </c>
      <c r="D3503" t="inlineStr">
        <is>
          <t>QQQQ</t>
        </is>
      </c>
      <c r="AT3503" t="n">
        <v>4006</v>
      </c>
    </row>
    <row r="3505">
      <c r="A3505" t="inlineStr">
        <is>
          <t>BEP</t>
        </is>
      </c>
      <c r="C3505" t="inlineStr">
        <is>
          <t>Million</t>
        </is>
      </c>
      <c r="D3505" t="inlineStr">
        <is>
          <t>QQQQ</t>
        </is>
      </c>
      <c r="AT3505" t="n">
        <v>4561</v>
      </c>
    </row>
    <row r="3506">
      <c r="A3506" t="inlineStr">
        <is>
          <t>BIP</t>
        </is>
      </c>
      <c r="C3506" t="inlineStr">
        <is>
          <t>Million</t>
        </is>
      </c>
      <c r="D3506" t="inlineStr">
        <is>
          <t>QQQQ</t>
        </is>
      </c>
      <c r="AT3506" t="n">
        <v>2461</v>
      </c>
    </row>
    <row r="3507">
      <c r="A3507" t="inlineStr">
        <is>
          <t>BBU</t>
        </is>
      </c>
      <c r="C3507" t="inlineStr">
        <is>
          <t>Million</t>
        </is>
      </c>
      <c r="D3507" t="inlineStr">
        <is>
          <t>QQQQ</t>
        </is>
      </c>
      <c r="AT3507" t="n">
        <v>2548</v>
      </c>
    </row>
    <row r="3508">
      <c r="A3508" t="inlineStr">
        <is>
          <t>BPG</t>
        </is>
      </c>
      <c r="C3508" t="inlineStr">
        <is>
          <t>Million</t>
        </is>
      </c>
      <c r="D3508" t="inlineStr">
        <is>
          <t>QQQQ</t>
        </is>
      </c>
      <c r="AT3508" t="n">
        <v>23149</v>
      </c>
    </row>
    <row r="3509">
      <c r="A3509" t="inlineStr">
        <is>
          <t>Other</t>
        </is>
      </c>
      <c r="C3509" t="inlineStr">
        <is>
          <t>Million</t>
        </is>
      </c>
      <c r="D3509" t="inlineStr">
        <is>
          <t>QQQQ</t>
        </is>
      </c>
      <c r="AT3509" t="n">
        <v>942</v>
      </c>
    </row>
    <row r="3510">
      <c r="A3510" t="inlineStr">
        <is>
          <t>Operating businesses</t>
        </is>
      </c>
      <c r="C3510" t="inlineStr">
        <is>
          <t>Million</t>
        </is>
      </c>
      <c r="D3510" t="inlineStr">
        <is>
          <t>QQQQ</t>
        </is>
      </c>
      <c r="AT3510" t="n">
        <v>33661</v>
      </c>
    </row>
    <row r="3511">
      <c r="A3511" t="inlineStr">
        <is>
          <t>Operating businesses-c</t>
        </is>
      </c>
      <c r="AT3511">
        <f>SUM(AT3505:AT3509)</f>
        <v/>
      </c>
    </row>
    <row r="3512">
      <c r="A3512" t="inlineStr">
        <is>
          <t>Sum check</t>
        </is>
      </c>
      <c r="AT3512">
        <f>AT3510-AT3511</f>
        <v/>
      </c>
    </row>
    <row r="3514">
      <c r="A3514" t="inlineStr">
        <is>
          <t xml:space="preserve">Total investments </t>
        </is>
      </c>
      <c r="C3514" t="inlineStr">
        <is>
          <t>Million</t>
        </is>
      </c>
      <c r="D3514" t="inlineStr">
        <is>
          <t>QQQQ</t>
        </is>
      </c>
      <c r="AT3514" t="n">
        <v>57009</v>
      </c>
    </row>
    <row r="3515">
      <c r="A3515" t="inlineStr">
        <is>
          <t>Total investments-c</t>
        </is>
      </c>
      <c r="AT3515">
        <f>SUM(AT3499,AT3503,AT3510)</f>
        <v/>
      </c>
    </row>
    <row r="3516">
      <c r="A3516" t="inlineStr">
        <is>
          <t>Sum check</t>
        </is>
      </c>
      <c r="AT3516">
        <f>AT3514-AT3515</f>
        <v/>
      </c>
    </row>
    <row r="3518">
      <c r="A3518" t="inlineStr">
        <is>
          <t xml:space="preserve">Corporate and other </t>
        </is>
      </c>
      <c r="C3518" t="inlineStr">
        <is>
          <t>Million</t>
        </is>
      </c>
      <c r="D3518" t="inlineStr">
        <is>
          <t>QQQQ</t>
        </is>
      </c>
      <c r="AT3518" t="n">
        <v>-349</v>
      </c>
    </row>
    <row r="3519">
      <c r="A3519" t="inlineStr">
        <is>
          <t xml:space="preserve">Capital </t>
        </is>
      </c>
      <c r="C3519" t="inlineStr">
        <is>
          <t>Million</t>
        </is>
      </c>
      <c r="D3519" t="inlineStr">
        <is>
          <t>QQQQ</t>
        </is>
      </c>
      <c r="AT3519" t="n">
        <v>56660</v>
      </c>
    </row>
    <row r="3520">
      <c r="A3520" t="inlineStr">
        <is>
          <t>Capital-c</t>
        </is>
      </c>
      <c r="AT3520">
        <f>SUM(AT3514,AT3518)</f>
        <v/>
      </c>
    </row>
    <row r="3521">
      <c r="A3521" t="inlineStr">
        <is>
          <t>Sum check</t>
        </is>
      </c>
      <c r="AT3521">
        <f>AT3519-AT3520</f>
        <v/>
      </c>
    </row>
    <row r="3523">
      <c r="A3523" t="inlineStr">
        <is>
          <t xml:space="preserve">Debt and preferred capital </t>
        </is>
      </c>
      <c r="C3523" t="inlineStr">
        <is>
          <t>Million</t>
        </is>
      </c>
      <c r="D3523" t="inlineStr">
        <is>
          <t>QQQQ</t>
        </is>
      </c>
      <c r="AT3523" t="n">
        <v>-16700</v>
      </c>
    </row>
    <row r="3524">
      <c r="A3524" t="inlineStr">
        <is>
          <t xml:space="preserve">Capital, net </t>
        </is>
      </c>
      <c r="C3524" t="inlineStr">
        <is>
          <t>Million</t>
        </is>
      </c>
      <c r="D3524" t="inlineStr">
        <is>
          <t>QQQQ</t>
        </is>
      </c>
      <c r="AT3524" t="n">
        <v>39960</v>
      </c>
    </row>
    <row r="3525">
      <c r="A3525" t="inlineStr">
        <is>
          <t>Capital, net-c</t>
        </is>
      </c>
      <c r="AT3525">
        <f>SUM(AT3519,AT3523)</f>
        <v/>
      </c>
    </row>
    <row r="3526">
      <c r="A3526" t="inlineStr">
        <is>
          <t>Sum check</t>
        </is>
      </c>
      <c r="AT3526">
        <f>AT3524-AT3525</f>
        <v/>
      </c>
    </row>
    <row r="3528">
      <c r="A3528" t="inlineStr">
        <is>
          <t xml:space="preserve">Per share </t>
        </is>
      </c>
      <c r="C3528" t="inlineStr">
        <is>
          <t>Dollar</t>
        </is>
      </c>
      <c r="D3528" t="inlineStr">
        <is>
          <t>QQQQ</t>
        </is>
      </c>
      <c r="AT3528" t="n">
        <v>24.65</v>
      </c>
    </row>
    <row r="3530">
      <c r="A3530" t="inlineStr">
        <is>
          <t>Core and total liquidity</t>
        </is>
      </c>
    </row>
    <row r="3531">
      <c r="A3531" t="inlineStr">
        <is>
          <t>Corporate</t>
        </is>
      </c>
    </row>
    <row r="3532">
      <c r="A3532" t="inlineStr">
        <is>
          <t>Cash and financial assets, net</t>
        </is>
      </c>
      <c r="C3532" t="inlineStr">
        <is>
          <t>Million</t>
        </is>
      </c>
      <c r="D3532" t="inlineStr">
        <is>
          <t>QQQQ</t>
        </is>
      </c>
      <c r="F3532" t="n">
        <v>919</v>
      </c>
      <c r="G3532" t="n">
        <v>805</v>
      </c>
      <c r="H3532" t="n">
        <v>1173</v>
      </c>
      <c r="I3532" t="n">
        <v>1018</v>
      </c>
      <c r="K3532" t="n">
        <v>1440</v>
      </c>
      <c r="L3532" t="n">
        <v>1070</v>
      </c>
      <c r="M3532" t="n">
        <v>1187</v>
      </c>
      <c r="N3532" t="n">
        <v>1207</v>
      </c>
      <c r="P3532" t="n">
        <v>1732</v>
      </c>
      <c r="Q3532" t="n">
        <v>1341</v>
      </c>
      <c r="R3532" t="n">
        <v>1938</v>
      </c>
      <c r="S3532" t="n">
        <v>2255</v>
      </c>
      <c r="U3532" t="n">
        <v>2889</v>
      </c>
      <c r="V3532" t="n">
        <v>3401</v>
      </c>
      <c r="W3532" t="n">
        <v>2341</v>
      </c>
      <c r="X3532" t="n">
        <v>2275</v>
      </c>
      <c r="Z3532" t="n">
        <v>3894</v>
      </c>
      <c r="AA3532" t="n">
        <v>4023</v>
      </c>
      <c r="AB3532" t="n">
        <v>1641</v>
      </c>
      <c r="AC3532" t="n">
        <v>2181</v>
      </c>
      <c r="AE3532" t="n">
        <v>1949</v>
      </c>
      <c r="AF3532" t="n">
        <v>3229</v>
      </c>
      <c r="AG3532" t="n">
        <v>3675</v>
      </c>
      <c r="AH3532" t="n">
        <v>4456</v>
      </c>
      <c r="AJ3532" t="n">
        <v>6234</v>
      </c>
      <c r="AK3532" t="n">
        <v>6199</v>
      </c>
      <c r="AL3532" t="n">
        <v>3042</v>
      </c>
      <c r="AM3532" t="n">
        <v>3522</v>
      </c>
      <c r="AO3532" t="n">
        <v>4107</v>
      </c>
      <c r="AP3532" t="n">
        <v>2680</v>
      </c>
      <c r="AQ3532" t="n">
        <v>3065</v>
      </c>
      <c r="AR3532" t="n">
        <v>2893</v>
      </c>
      <c r="AT3532" t="n">
        <v>2783</v>
      </c>
    </row>
    <row r="3533">
      <c r="A3533" t="inlineStr">
        <is>
          <t>Link check</t>
        </is>
      </c>
      <c r="F3533">
        <f>F3532-F3447</f>
        <v/>
      </c>
      <c r="G3533">
        <f>G3532-G3447</f>
        <v/>
      </c>
      <c r="H3533">
        <f>H3532-H3447</f>
        <v/>
      </c>
      <c r="I3533">
        <f>I3532-I3447</f>
        <v/>
      </c>
      <c r="K3533">
        <f>K3532-K3447</f>
        <v/>
      </c>
      <c r="L3533">
        <f>L3532-L3447</f>
        <v/>
      </c>
      <c r="M3533">
        <f>M3532-M3447</f>
        <v/>
      </c>
      <c r="N3533">
        <f>N3532-N3447</f>
        <v/>
      </c>
      <c r="P3533">
        <f>P3532-P3447</f>
        <v/>
      </c>
      <c r="Q3533">
        <f>Q3532-Q3447</f>
        <v/>
      </c>
      <c r="R3533">
        <f>R3532-R3447</f>
        <v/>
      </c>
      <c r="S3533">
        <f>S3532-S3447</f>
        <v/>
      </c>
      <c r="U3533">
        <f>U3532-U3447</f>
        <v/>
      </c>
      <c r="V3533">
        <f>V3532-V3447</f>
        <v/>
      </c>
      <c r="W3533">
        <f>W3532-W3447</f>
        <v/>
      </c>
      <c r="X3533">
        <f>X3532-X3447</f>
        <v/>
      </c>
      <c r="Z3533">
        <f>Z3532-Z3447</f>
        <v/>
      </c>
      <c r="AA3533">
        <f>AA3532-AA3447</f>
        <v/>
      </c>
      <c r="AB3533">
        <f>AB3532-AB3447</f>
        <v/>
      </c>
      <c r="AC3533">
        <f>AC3532-AC3447</f>
        <v/>
      </c>
      <c r="AE3533">
        <f>AE3532-AE3447</f>
        <v/>
      </c>
      <c r="AF3533">
        <f>AF3532-AF3447</f>
        <v/>
      </c>
      <c r="AG3533">
        <f>AG3532-AG3447</f>
        <v/>
      </c>
      <c r="AH3533">
        <f>AH3532-AH3447</f>
        <v/>
      </c>
      <c r="AJ3533">
        <f>AJ3532-AJ3447</f>
        <v/>
      </c>
      <c r="AK3533">
        <f>AK3532-AK3447</f>
        <v/>
      </c>
      <c r="AL3533">
        <f>AL3532-AL3447</f>
        <v/>
      </c>
      <c r="AM3533">
        <f>AM3532-AM3447</f>
        <v/>
      </c>
      <c r="AO3533">
        <f>AO3532-AO3447</f>
        <v/>
      </c>
      <c r="AP3533">
        <f>AP3532-AP3447</f>
        <v/>
      </c>
      <c r="AQ3533">
        <f>AQ3532-AQ3447</f>
        <v/>
      </c>
      <c r="AR3533">
        <f>AR3532-AR3447</f>
        <v/>
      </c>
    </row>
    <row r="3534">
      <c r="A3534" t="inlineStr">
        <is>
          <t>Undrawn committed credit facilities</t>
        </is>
      </c>
      <c r="C3534" t="inlineStr">
        <is>
          <t>Million</t>
        </is>
      </c>
      <c r="D3534" t="inlineStr">
        <is>
          <t>QQQQ</t>
        </is>
      </c>
      <c r="F3534" t="n">
        <v>909</v>
      </c>
      <c r="G3534" t="n">
        <v>1829</v>
      </c>
      <c r="H3534" t="n">
        <v>1286</v>
      </c>
      <c r="I3534" t="n">
        <v>1673</v>
      </c>
      <c r="K3534" t="n">
        <v>1478</v>
      </c>
      <c r="L3534" t="n">
        <v>1847</v>
      </c>
      <c r="M3534" t="n">
        <v>1746</v>
      </c>
      <c r="N3534" t="n">
        <v>1869</v>
      </c>
      <c r="P3534" t="n">
        <v>1869</v>
      </c>
      <c r="Q3534" t="n">
        <v>1847</v>
      </c>
      <c r="R3534" t="n">
        <v>1722</v>
      </c>
      <c r="S3534" t="n">
        <v>1748</v>
      </c>
      <c r="U3534" t="n">
        <v>1851</v>
      </c>
      <c r="V3534" t="n">
        <v>1861</v>
      </c>
      <c r="W3534" t="n">
        <v>1678</v>
      </c>
      <c r="X3534" t="n">
        <v>1867</v>
      </c>
      <c r="Z3534" t="n">
        <v>1865</v>
      </c>
      <c r="AA3534" t="n">
        <v>2524</v>
      </c>
      <c r="AB3534" t="n">
        <v>2524</v>
      </c>
      <c r="AC3534" t="n">
        <v>2524</v>
      </c>
      <c r="AE3534" t="n">
        <v>2526</v>
      </c>
      <c r="AF3534" t="n">
        <v>2525</v>
      </c>
      <c r="AG3534" t="n">
        <v>2525</v>
      </c>
      <c r="AH3534" t="n">
        <v>2526</v>
      </c>
      <c r="AJ3534" t="n">
        <v>2526</v>
      </c>
      <c r="AK3534" t="n">
        <v>2527</v>
      </c>
      <c r="AL3534" t="n">
        <v>2177</v>
      </c>
      <c r="AM3534" t="n">
        <v>1618</v>
      </c>
      <c r="AO3534" t="n">
        <v>2179</v>
      </c>
      <c r="AP3534" t="n">
        <v>2532</v>
      </c>
      <c r="AQ3534" t="n">
        <v>2538</v>
      </c>
      <c r="AR3534" t="n">
        <v>2540</v>
      </c>
      <c r="AT3534" t="n">
        <v>2540</v>
      </c>
    </row>
    <row r="3535">
      <c r="A3535" t="inlineStr">
        <is>
          <t>Core liquidity</t>
        </is>
      </c>
      <c r="C3535" t="inlineStr">
        <is>
          <t>Million</t>
        </is>
      </c>
      <c r="D3535" t="inlineStr">
        <is>
          <t>QQQQ</t>
        </is>
      </c>
      <c r="F3535" t="n">
        <v>1828</v>
      </c>
      <c r="G3535" t="n">
        <v>2634</v>
      </c>
      <c r="H3535" t="n">
        <v>2459</v>
      </c>
      <c r="I3535" t="n">
        <v>2691</v>
      </c>
      <c r="K3535" t="n">
        <v>2918</v>
      </c>
      <c r="L3535" t="n">
        <v>2917</v>
      </c>
      <c r="M3535" t="n">
        <v>2933</v>
      </c>
      <c r="N3535" t="n">
        <v>3076</v>
      </c>
      <c r="P3535" t="n">
        <v>3601</v>
      </c>
      <c r="Q3535" t="n">
        <v>3188</v>
      </c>
      <c r="R3535" t="n">
        <v>3660</v>
      </c>
      <c r="S3535" t="n">
        <v>4003</v>
      </c>
      <c r="U3535" t="n">
        <v>4740</v>
      </c>
      <c r="V3535" t="n">
        <v>5262</v>
      </c>
      <c r="W3535" t="n">
        <v>4019</v>
      </c>
      <c r="X3535" t="n">
        <v>4142</v>
      </c>
      <c r="Z3535" t="n">
        <v>5759</v>
      </c>
      <c r="AA3535" t="n">
        <v>6547</v>
      </c>
      <c r="AB3535" t="n">
        <v>4165</v>
      </c>
      <c r="AC3535" t="n">
        <v>4705</v>
      </c>
      <c r="AE3535" t="n">
        <v>4475</v>
      </c>
      <c r="AF3535" t="n">
        <v>5754</v>
      </c>
      <c r="AG3535" t="n">
        <v>6200</v>
      </c>
      <c r="AH3535" t="n">
        <v>6982</v>
      </c>
      <c r="AJ3535" t="n">
        <v>8760</v>
      </c>
      <c r="AK3535" t="n">
        <v>8726</v>
      </c>
      <c r="AL3535" t="n">
        <v>5219</v>
      </c>
      <c r="AM3535" t="n">
        <v>5140</v>
      </c>
      <c r="AO3535" t="n">
        <v>6286</v>
      </c>
      <c r="AP3535" t="n">
        <v>5212</v>
      </c>
      <c r="AQ3535" t="n">
        <v>5603</v>
      </c>
      <c r="AR3535" t="n">
        <v>5433</v>
      </c>
      <c r="AT3535" t="n">
        <v>5323</v>
      </c>
    </row>
    <row r="3536">
      <c r="A3536" t="inlineStr">
        <is>
          <t>Core liquidity-c</t>
        </is>
      </c>
      <c r="F3536">
        <f>SUM(F3534,F3532)</f>
        <v/>
      </c>
      <c r="G3536">
        <f>SUM(G3534,G3532)</f>
        <v/>
      </c>
      <c r="H3536">
        <f>SUM(H3534,H3532)</f>
        <v/>
      </c>
      <c r="I3536">
        <f>SUM(I3534,I3532)</f>
        <v/>
      </c>
      <c r="K3536">
        <f>SUM(K3534,K3532)</f>
        <v/>
      </c>
      <c r="L3536">
        <f>SUM(L3534,L3532)</f>
        <v/>
      </c>
      <c r="M3536">
        <f>SUM(M3534,M3532)</f>
        <v/>
      </c>
      <c r="N3536">
        <f>SUM(N3534,N3532)</f>
        <v/>
      </c>
      <c r="P3536">
        <f>SUM(P3534,P3532)</f>
        <v/>
      </c>
      <c r="Q3536">
        <f>SUM(Q3534,Q3532)</f>
        <v/>
      </c>
      <c r="R3536">
        <f>SUM(R3534,R3532)</f>
        <v/>
      </c>
      <c r="S3536">
        <f>SUM(S3534,S3532)</f>
        <v/>
      </c>
      <c r="U3536">
        <f>SUM(U3534,U3532)</f>
        <v/>
      </c>
      <c r="V3536">
        <f>SUM(V3534,V3532)</f>
        <v/>
      </c>
      <c r="W3536">
        <f>SUM(W3534,W3532)</f>
        <v/>
      </c>
      <c r="X3536">
        <f>SUM(X3534,X3532)</f>
        <v/>
      </c>
      <c r="Z3536">
        <f>SUM(Z3534,Z3532)</f>
        <v/>
      </c>
      <c r="AA3536">
        <f>SUM(AA3534,AA3532)</f>
        <v/>
      </c>
      <c r="AB3536">
        <f>SUM(AB3534,AB3532)</f>
        <v/>
      </c>
      <c r="AC3536">
        <f>SUM(AC3534,AC3532)</f>
        <v/>
      </c>
      <c r="AE3536">
        <f>SUM(AE3534,AE3532)</f>
        <v/>
      </c>
      <c r="AF3536">
        <f>SUM(AF3534,AF3532)</f>
        <v/>
      </c>
      <c r="AG3536">
        <f>SUM(AG3534,AG3532)</f>
        <v/>
      </c>
      <c r="AH3536">
        <f>SUM(AH3534,AH3532)</f>
        <v/>
      </c>
      <c r="AJ3536">
        <f>SUM(AJ3534,AJ3532)</f>
        <v/>
      </c>
      <c r="AK3536">
        <f>SUM(AK3534,AK3532)</f>
        <v/>
      </c>
      <c r="AL3536">
        <f>SUM(AL3534,AL3532)</f>
        <v/>
      </c>
      <c r="AM3536">
        <f>SUM(AM3534,AM3532)</f>
        <v/>
      </c>
      <c r="AO3536">
        <f>SUM(AO3534,AO3532)</f>
        <v/>
      </c>
      <c r="AP3536">
        <f>SUM(AP3534,AP3532)</f>
        <v/>
      </c>
      <c r="AQ3536">
        <f>SUM(AQ3534,AQ3532)</f>
        <v/>
      </c>
      <c r="AR3536">
        <f>SUM(AR3534,AR3532)</f>
        <v/>
      </c>
      <c r="AT3536">
        <f>SUM(AT3534,AT3532)</f>
        <v/>
      </c>
    </row>
    <row r="3537">
      <c r="A3537" t="inlineStr">
        <is>
          <t>Sum check</t>
        </is>
      </c>
      <c r="F3537">
        <f>F3535-F3536</f>
        <v/>
      </c>
      <c r="G3537">
        <f>G3535-G3536</f>
        <v/>
      </c>
      <c r="H3537">
        <f>H3535-H3536</f>
        <v/>
      </c>
      <c r="I3537">
        <f>I3535-I3536</f>
        <v/>
      </c>
      <c r="K3537">
        <f>K3535-K3536</f>
        <v/>
      </c>
      <c r="L3537">
        <f>L3535-L3536</f>
        <v/>
      </c>
      <c r="M3537">
        <f>M3535-M3536</f>
        <v/>
      </c>
      <c r="N3537">
        <f>N3535-N3536</f>
        <v/>
      </c>
      <c r="P3537">
        <f>P3535-P3536</f>
        <v/>
      </c>
      <c r="Q3537">
        <f>Q3535-Q3536</f>
        <v/>
      </c>
      <c r="R3537">
        <f>R3535-R3536</f>
        <v/>
      </c>
      <c r="S3537">
        <f>S3535-S3536</f>
        <v/>
      </c>
      <c r="U3537">
        <f>U3535-U3536</f>
        <v/>
      </c>
      <c r="V3537">
        <f>V3535-V3536</f>
        <v/>
      </c>
      <c r="W3537">
        <f>W3535-W3536</f>
        <v/>
      </c>
      <c r="X3537">
        <f>X3535-X3536</f>
        <v/>
      </c>
      <c r="Z3537">
        <f>Z3535-Z3536</f>
        <v/>
      </c>
      <c r="AA3537">
        <f>AA3535-AA3536</f>
        <v/>
      </c>
      <c r="AB3537">
        <f>AB3535-AB3536</f>
        <v/>
      </c>
      <c r="AC3537">
        <f>AC3535-AC3536</f>
        <v/>
      </c>
      <c r="AE3537">
        <f>AE3535-AE3536</f>
        <v/>
      </c>
      <c r="AF3537">
        <f>AF3535-AF3536</f>
        <v/>
      </c>
      <c r="AG3537">
        <f>AG3535-AG3536</f>
        <v/>
      </c>
      <c r="AH3537">
        <f>AH3535-AH3536</f>
        <v/>
      </c>
      <c r="AJ3537">
        <f>AJ3535-AJ3536</f>
        <v/>
      </c>
      <c r="AK3537">
        <f>AK3535-AK3536</f>
        <v/>
      </c>
      <c r="AL3537">
        <f>AL3535-AL3536</f>
        <v/>
      </c>
      <c r="AM3537">
        <f>AM3535-AM3536</f>
        <v/>
      </c>
      <c r="AO3537">
        <f>AO3535-AO3536</f>
        <v/>
      </c>
      <c r="AP3537">
        <f>AP3535-AP3536</f>
        <v/>
      </c>
      <c r="AQ3537">
        <f>AQ3535-AQ3536</f>
        <v/>
      </c>
      <c r="AR3537">
        <f>AR3535-AR3536</f>
        <v/>
      </c>
      <c r="AT3537">
        <f>AT3535-AT3536</f>
        <v/>
      </c>
    </row>
    <row r="3539">
      <c r="A3539" t="inlineStr">
        <is>
          <t>Total liquidity</t>
        </is>
      </c>
      <c r="C3539" t="inlineStr">
        <is>
          <t>Million</t>
        </is>
      </c>
      <c r="D3539" t="inlineStr">
        <is>
          <t>QQQQ</t>
        </is>
      </c>
      <c r="F3539" t="n">
        <v>1828</v>
      </c>
      <c r="G3539" t="n">
        <v>2634</v>
      </c>
      <c r="H3539" t="n">
        <v>2459</v>
      </c>
      <c r="I3539" t="n">
        <v>2691</v>
      </c>
      <c r="K3539" t="n">
        <v>2918</v>
      </c>
      <c r="L3539" t="n">
        <v>2917</v>
      </c>
      <c r="M3539" t="n">
        <v>2933</v>
      </c>
      <c r="N3539" t="n">
        <v>3076</v>
      </c>
      <c r="P3539" t="n">
        <v>3601</v>
      </c>
      <c r="Q3539" t="n">
        <v>3188</v>
      </c>
      <c r="R3539" t="n">
        <v>3660</v>
      </c>
      <c r="S3539" t="n">
        <v>4003</v>
      </c>
      <c r="U3539" t="n">
        <v>4740</v>
      </c>
      <c r="V3539" t="n">
        <v>5262</v>
      </c>
      <c r="W3539" t="n">
        <v>4019</v>
      </c>
      <c r="X3539" t="n">
        <v>4142</v>
      </c>
      <c r="Z3539" t="n">
        <v>5759</v>
      </c>
      <c r="AA3539" t="n">
        <v>6547</v>
      </c>
      <c r="AB3539" t="n">
        <v>4165</v>
      </c>
      <c r="AC3539" t="n">
        <v>4705</v>
      </c>
      <c r="AE3539" t="n">
        <v>4475</v>
      </c>
      <c r="AF3539" t="n">
        <v>5754</v>
      </c>
      <c r="AG3539" t="n">
        <v>6200</v>
      </c>
      <c r="AH3539" t="n">
        <v>6982</v>
      </c>
      <c r="AJ3539" t="n">
        <v>8760</v>
      </c>
      <c r="AK3539" t="n">
        <v>8726</v>
      </c>
      <c r="AL3539" t="n">
        <v>5219</v>
      </c>
      <c r="AM3539" t="n">
        <v>5140</v>
      </c>
      <c r="AO3539" t="n">
        <v>6286</v>
      </c>
      <c r="AP3539" t="n">
        <v>5212</v>
      </c>
      <c r="AQ3539" t="n">
        <v>5603</v>
      </c>
      <c r="AR3539" t="n">
        <v>5433</v>
      </c>
      <c r="AT3539" t="n">
        <v>5323</v>
      </c>
    </row>
    <row r="3541">
      <c r="A3541" t="inlineStr">
        <is>
          <t>Real estate</t>
        </is>
      </c>
    </row>
    <row r="3542">
      <c r="A3542" t="inlineStr">
        <is>
          <t>Cash and financial assets, net</t>
        </is>
      </c>
      <c r="C3542" t="inlineStr">
        <is>
          <t>Million</t>
        </is>
      </c>
      <c r="D3542" t="inlineStr">
        <is>
          <t>QQQQ</t>
        </is>
      </c>
      <c r="F3542" t="n">
        <v>76</v>
      </c>
      <c r="G3542" t="n">
        <v>39</v>
      </c>
      <c r="H3542" t="n">
        <v>32</v>
      </c>
      <c r="I3542" t="n">
        <v>79</v>
      </c>
      <c r="K3542" t="n">
        <v>46</v>
      </c>
      <c r="L3542" t="n">
        <v>11</v>
      </c>
      <c r="M3542" t="n">
        <v>125</v>
      </c>
      <c r="N3542" t="n">
        <v>35</v>
      </c>
      <c r="P3542" t="n">
        <v>56</v>
      </c>
      <c r="Q3542" t="n">
        <v>53</v>
      </c>
      <c r="R3542" t="n">
        <v>25</v>
      </c>
      <c r="S3542" t="n">
        <v>40</v>
      </c>
      <c r="U3542" t="n">
        <v>46</v>
      </c>
      <c r="V3542" t="n">
        <v>214</v>
      </c>
      <c r="W3542" t="n">
        <v>48</v>
      </c>
      <c r="X3542" t="n">
        <v>65</v>
      </c>
      <c r="Z3542" t="n">
        <v>35</v>
      </c>
      <c r="AA3542" t="n">
        <v>47</v>
      </c>
      <c r="AB3542" t="n">
        <v>24</v>
      </c>
      <c r="AC3542" t="n">
        <v>40</v>
      </c>
      <c r="AE3542" t="n">
        <v>23</v>
      </c>
      <c r="AF3542" t="n">
        <v>31</v>
      </c>
      <c r="AG3542" t="n">
        <v>17</v>
      </c>
      <c r="AH3542" t="n">
        <v>36</v>
      </c>
      <c r="AJ3542" t="n">
        <v>36</v>
      </c>
      <c r="AK3542" t="n">
        <v>57</v>
      </c>
      <c r="AL3542" t="n">
        <v>128</v>
      </c>
      <c r="AM3542" t="n">
        <v>74</v>
      </c>
      <c r="AO3542" t="n">
        <v>52</v>
      </c>
      <c r="AP3542" t="n">
        <v>98</v>
      </c>
      <c r="AQ3542" t="n">
        <v>63</v>
      </c>
    </row>
    <row r="3543">
      <c r="A3543" t="inlineStr">
        <is>
          <t>Undrawn committed credit facilities</t>
        </is>
      </c>
      <c r="C3543" t="inlineStr">
        <is>
          <t>Million</t>
        </is>
      </c>
      <c r="D3543" t="inlineStr">
        <is>
          <t>QQQQ</t>
        </is>
      </c>
      <c r="F3543" t="n">
        <v>262</v>
      </c>
      <c r="G3543" t="n">
        <v>159</v>
      </c>
      <c r="H3543" t="n">
        <v>315</v>
      </c>
      <c r="I3543" t="n">
        <v>174</v>
      </c>
      <c r="K3543" t="n">
        <v>526</v>
      </c>
      <c r="L3543" t="n">
        <v>681</v>
      </c>
      <c r="M3543" t="n">
        <v>712</v>
      </c>
      <c r="N3543" t="n">
        <v>1460</v>
      </c>
      <c r="P3543" t="n">
        <v>1329</v>
      </c>
      <c r="Q3543" t="n">
        <v>1137</v>
      </c>
      <c r="R3543" t="n">
        <v>653</v>
      </c>
      <c r="S3543" t="n">
        <v>910</v>
      </c>
      <c r="U3543" t="n">
        <v>648</v>
      </c>
      <c r="V3543" t="n">
        <v>429</v>
      </c>
      <c r="W3543" t="n">
        <v>1705</v>
      </c>
      <c r="X3543" t="n">
        <v>1980</v>
      </c>
      <c r="Z3543" t="n">
        <v>1565</v>
      </c>
      <c r="AA3543" t="n">
        <v>1741</v>
      </c>
      <c r="AB3543" t="n">
        <v>2702</v>
      </c>
      <c r="AC3543" t="n">
        <v>2523</v>
      </c>
      <c r="AE3543" t="n">
        <v>2483</v>
      </c>
      <c r="AF3543" t="n">
        <v>2393</v>
      </c>
      <c r="AG3543" t="n">
        <v>2246</v>
      </c>
      <c r="AH3543" t="n">
        <v>1792</v>
      </c>
      <c r="AJ3543" t="n">
        <v>1082</v>
      </c>
      <c r="AK3543" t="n">
        <v>480</v>
      </c>
      <c r="AL3543" t="n">
        <v>1055</v>
      </c>
      <c r="AM3543" t="n">
        <v>1515</v>
      </c>
      <c r="AO3543" t="n">
        <v>1705</v>
      </c>
      <c r="AP3543" t="n">
        <v>1356</v>
      </c>
      <c r="AQ3543" t="n">
        <v>1425</v>
      </c>
    </row>
    <row r="3544">
      <c r="A3544" t="inlineStr">
        <is>
          <t>Core liquidity</t>
        </is>
      </c>
      <c r="C3544" t="inlineStr">
        <is>
          <t>Million</t>
        </is>
      </c>
      <c r="D3544" t="inlineStr">
        <is>
          <t>QQQQ</t>
        </is>
      </c>
      <c r="F3544" t="n">
        <v>338</v>
      </c>
      <c r="G3544" t="n">
        <v>198</v>
      </c>
      <c r="H3544" t="n">
        <v>347</v>
      </c>
      <c r="I3544" t="n">
        <v>253</v>
      </c>
      <c r="K3544" t="n">
        <v>572</v>
      </c>
      <c r="L3544" t="n">
        <v>692</v>
      </c>
      <c r="M3544" t="n">
        <v>837</v>
      </c>
      <c r="N3544" t="n">
        <v>1495</v>
      </c>
      <c r="P3544" t="n">
        <v>1385</v>
      </c>
      <c r="Q3544" t="n">
        <v>1190</v>
      </c>
      <c r="R3544" t="n">
        <v>678</v>
      </c>
      <c r="S3544" t="n">
        <v>950</v>
      </c>
      <c r="U3544" t="n">
        <v>694</v>
      </c>
      <c r="V3544" t="n">
        <v>643</v>
      </c>
      <c r="W3544" t="n">
        <v>1753</v>
      </c>
      <c r="X3544" t="n">
        <v>2045</v>
      </c>
      <c r="Z3544" t="n">
        <v>1600</v>
      </c>
      <c r="AA3544" t="n">
        <v>1788</v>
      </c>
      <c r="AB3544" t="n">
        <v>2726</v>
      </c>
      <c r="AC3544" t="n">
        <v>2563</v>
      </c>
      <c r="AE3544" t="n">
        <v>2506</v>
      </c>
      <c r="AF3544" t="n">
        <v>2424</v>
      </c>
      <c r="AG3544" t="n">
        <v>2263</v>
      </c>
      <c r="AH3544" t="n">
        <v>1828</v>
      </c>
      <c r="AJ3544" t="n">
        <v>1118</v>
      </c>
      <c r="AK3544" t="n">
        <v>537</v>
      </c>
      <c r="AL3544" t="n">
        <v>1183</v>
      </c>
      <c r="AM3544" t="n">
        <v>1589</v>
      </c>
      <c r="AO3544" t="n">
        <v>1757</v>
      </c>
      <c r="AP3544" t="n">
        <v>1454</v>
      </c>
      <c r="AQ3544" t="n">
        <v>1488</v>
      </c>
    </row>
    <row r="3545">
      <c r="A3545" t="inlineStr">
        <is>
          <t>Core liquidity-c</t>
        </is>
      </c>
      <c r="F3545">
        <f>SUM(F3542:F3543)</f>
        <v/>
      </c>
      <c r="G3545">
        <f>SUM(G3542:G3543)</f>
        <v/>
      </c>
      <c r="H3545">
        <f>SUM(H3542:H3543)</f>
        <v/>
      </c>
      <c r="I3545">
        <f>SUM(I3542:I3543)</f>
        <v/>
      </c>
      <c r="K3545">
        <f>SUM(K3542:K3543)</f>
        <v/>
      </c>
      <c r="L3545">
        <f>SUM(L3542:L3543)</f>
        <v/>
      </c>
      <c r="M3545">
        <f>SUM(M3542:M3543)</f>
        <v/>
      </c>
      <c r="N3545">
        <f>SUM(N3542:N3543)</f>
        <v/>
      </c>
      <c r="P3545">
        <f>SUM(P3542:P3543)</f>
        <v/>
      </c>
      <c r="Q3545">
        <f>SUM(Q3542:Q3543)</f>
        <v/>
      </c>
      <c r="R3545">
        <f>SUM(R3542:R3543)</f>
        <v/>
      </c>
      <c r="S3545">
        <f>SUM(S3542:S3543)</f>
        <v/>
      </c>
      <c r="U3545">
        <f>SUM(U3542:U3543)</f>
        <v/>
      </c>
      <c r="V3545">
        <f>SUM(V3542:V3543)</f>
        <v/>
      </c>
      <c r="W3545">
        <f>SUM(W3542:W3543)</f>
        <v/>
      </c>
      <c r="X3545">
        <f>SUM(X3542:X3543)</f>
        <v/>
      </c>
      <c r="Z3545">
        <f>SUM(Z3542:Z3543)</f>
        <v/>
      </c>
      <c r="AA3545">
        <f>SUM(AA3542:AA3543)</f>
        <v/>
      </c>
      <c r="AB3545">
        <f>SUM(AB3542:AB3543)</f>
        <v/>
      </c>
      <c r="AC3545">
        <f>SUM(AC3542:AC3543)</f>
        <v/>
      </c>
      <c r="AE3545">
        <f>SUM(AE3542:AE3543)</f>
        <v/>
      </c>
      <c r="AF3545">
        <f>SUM(AF3542:AF3543)</f>
        <v/>
      </c>
      <c r="AG3545">
        <f>SUM(AG3542:AG3543)</f>
        <v/>
      </c>
      <c r="AH3545">
        <f>SUM(AH3542:AH3543)</f>
        <v/>
      </c>
      <c r="AJ3545">
        <f>SUM(AJ3542:AJ3543)</f>
        <v/>
      </c>
      <c r="AK3545">
        <f>SUM(AK3542:AK3543)</f>
        <v/>
      </c>
      <c r="AL3545">
        <f>SUM(AL3542:AL3543)</f>
        <v/>
      </c>
      <c r="AM3545">
        <f>SUM(AM3542:AM3543)</f>
        <v/>
      </c>
      <c r="AO3545">
        <f>SUM(AO3542:AO3543)</f>
        <v/>
      </c>
      <c r="AP3545">
        <f>SUM(AP3542:AP3543)</f>
        <v/>
      </c>
      <c r="AQ3545">
        <f>SUM(AQ3542:AQ3543)</f>
        <v/>
      </c>
    </row>
    <row r="3546">
      <c r="A3546" t="inlineStr">
        <is>
          <t>Sum check</t>
        </is>
      </c>
      <c r="F3546">
        <f>F3544-F3545</f>
        <v/>
      </c>
      <c r="G3546">
        <f>G3544-G3545</f>
        <v/>
      </c>
      <c r="H3546">
        <f>H3544-H3545</f>
        <v/>
      </c>
      <c r="I3546">
        <f>I3544-I3545</f>
        <v/>
      </c>
      <c r="K3546">
        <f>K3544-K3545</f>
        <v/>
      </c>
      <c r="L3546">
        <f>L3544-L3545</f>
        <v/>
      </c>
      <c r="M3546">
        <f>M3544-M3545</f>
        <v/>
      </c>
      <c r="N3546">
        <f>N3544-N3545</f>
        <v/>
      </c>
      <c r="P3546">
        <f>P3544-P3545</f>
        <v/>
      </c>
      <c r="Q3546">
        <f>Q3544-Q3545</f>
        <v/>
      </c>
      <c r="R3546">
        <f>R3544-R3545</f>
        <v/>
      </c>
      <c r="S3546">
        <f>S3544-S3545</f>
        <v/>
      </c>
      <c r="U3546">
        <f>U3544-U3545</f>
        <v/>
      </c>
      <c r="V3546">
        <f>V3544-V3545</f>
        <v/>
      </c>
      <c r="W3546">
        <f>W3544-W3545</f>
        <v/>
      </c>
      <c r="X3546">
        <f>X3544-X3545</f>
        <v/>
      </c>
      <c r="Z3546">
        <f>Z3544-Z3545</f>
        <v/>
      </c>
      <c r="AA3546">
        <f>AA3544-AA3545</f>
        <v/>
      </c>
      <c r="AB3546">
        <f>AB3544-AB3545</f>
        <v/>
      </c>
      <c r="AC3546">
        <f>AC3544-AC3545</f>
        <v/>
      </c>
      <c r="AE3546">
        <f>AE3544-AE3545</f>
        <v/>
      </c>
      <c r="AF3546">
        <f>AF3544-AF3545</f>
        <v/>
      </c>
      <c r="AG3546">
        <f>AG3544-AG3545</f>
        <v/>
      </c>
      <c r="AH3546">
        <f>AH3544-AH3545</f>
        <v/>
      </c>
      <c r="AJ3546">
        <f>AJ3544-AJ3545</f>
        <v/>
      </c>
      <c r="AK3546">
        <f>AK3544-AK3545</f>
        <v/>
      </c>
      <c r="AL3546">
        <f>AL3544-AL3545</f>
        <v/>
      </c>
      <c r="AM3546">
        <f>AM3544-AM3545</f>
        <v/>
      </c>
      <c r="AO3546">
        <f>AO3544-AO3545</f>
        <v/>
      </c>
      <c r="AP3546">
        <f>AP3544-AP3545</f>
        <v/>
      </c>
      <c r="AQ3546">
        <f>AQ3544-AQ3545</f>
        <v/>
      </c>
    </row>
    <row r="3548">
      <c r="A3548" t="inlineStr">
        <is>
          <t>Uncalled private fund commitments</t>
        </is>
      </c>
      <c r="C3548" t="inlineStr">
        <is>
          <t>Million</t>
        </is>
      </c>
      <c r="D3548" t="inlineStr">
        <is>
          <t>QQQQ</t>
        </is>
      </c>
      <c r="F3548" t="n">
        <v>2748</v>
      </c>
      <c r="G3548" t="n">
        <v>4583</v>
      </c>
      <c r="H3548" t="n">
        <v>3433</v>
      </c>
      <c r="I3548" t="n">
        <v>4623</v>
      </c>
      <c r="K3548" t="n">
        <v>5387</v>
      </c>
      <c r="L3548" t="n">
        <v>6176</v>
      </c>
      <c r="M3548" t="n">
        <v>6944</v>
      </c>
      <c r="N3548" t="n">
        <v>7943</v>
      </c>
      <c r="P3548" t="n">
        <v>7931</v>
      </c>
      <c r="Q3548" t="n">
        <v>6837</v>
      </c>
      <c r="R3548" t="n">
        <v>7179</v>
      </c>
      <c r="S3548" t="n">
        <v>9126</v>
      </c>
      <c r="U3548" t="n">
        <v>12756</v>
      </c>
      <c r="V3548" t="n">
        <v>13351</v>
      </c>
      <c r="W3548" t="n">
        <v>12743</v>
      </c>
      <c r="X3548" t="n">
        <v>12326</v>
      </c>
      <c r="Z3548" t="n">
        <v>14227</v>
      </c>
      <c r="AA3548" t="n">
        <v>13979</v>
      </c>
      <c r="AB3548" t="n">
        <v>14150</v>
      </c>
      <c r="AC3548" t="n">
        <v>13113</v>
      </c>
      <c r="AE3548" t="n">
        <v>11701</v>
      </c>
      <c r="AF3548" t="n">
        <v>11428</v>
      </c>
      <c r="AG3548" t="n">
        <v>12702</v>
      </c>
      <c r="AH3548" t="n">
        <v>11270</v>
      </c>
      <c r="AJ3548" t="n">
        <v>12268</v>
      </c>
      <c r="AK3548" t="n">
        <v>11856</v>
      </c>
      <c r="AL3548" t="n">
        <v>24303</v>
      </c>
      <c r="AM3548" t="n">
        <v>25831</v>
      </c>
      <c r="AO3548" t="n">
        <v>24735</v>
      </c>
      <c r="AP3548" t="n">
        <v>25013</v>
      </c>
      <c r="AQ3548" t="n">
        <v>23317</v>
      </c>
    </row>
    <row r="3549">
      <c r="A3549" t="inlineStr">
        <is>
          <t>Total liquidity</t>
        </is>
      </c>
      <c r="C3549" t="inlineStr">
        <is>
          <t>Million</t>
        </is>
      </c>
      <c r="D3549" t="inlineStr">
        <is>
          <t>QQQQ</t>
        </is>
      </c>
      <c r="F3549" t="n">
        <v>3086</v>
      </c>
      <c r="G3549" t="n">
        <v>4781</v>
      </c>
      <c r="H3549" t="n">
        <v>3780</v>
      </c>
      <c r="I3549" t="n">
        <v>4876</v>
      </c>
      <c r="K3549" t="n">
        <v>5959</v>
      </c>
      <c r="L3549" t="n">
        <v>6868</v>
      </c>
      <c r="M3549" t="n">
        <v>7781</v>
      </c>
      <c r="N3549" t="n">
        <v>9438</v>
      </c>
      <c r="P3549" t="n">
        <v>9316</v>
      </c>
      <c r="Q3549" t="n">
        <v>8027</v>
      </c>
      <c r="R3549" t="n">
        <v>7857</v>
      </c>
      <c r="S3549" t="n">
        <v>10076</v>
      </c>
      <c r="U3549" t="n">
        <v>13450</v>
      </c>
      <c r="V3549" t="n">
        <v>13994</v>
      </c>
      <c r="W3549" t="n">
        <v>14496</v>
      </c>
      <c r="X3549" t="n">
        <v>14371</v>
      </c>
      <c r="Z3549" t="n">
        <v>15827</v>
      </c>
      <c r="AA3549" t="n">
        <v>15767</v>
      </c>
      <c r="AB3549" t="n">
        <v>16876</v>
      </c>
      <c r="AC3549" t="n">
        <v>15676</v>
      </c>
      <c r="AE3549" t="n">
        <v>14207</v>
      </c>
      <c r="AF3549" t="n">
        <v>13852</v>
      </c>
      <c r="AG3549" t="n">
        <v>14965</v>
      </c>
      <c r="AH3549" t="n">
        <v>13098</v>
      </c>
      <c r="AJ3549" t="n">
        <v>13386</v>
      </c>
      <c r="AK3549" t="n">
        <v>12393</v>
      </c>
      <c r="AL3549" t="n">
        <v>25486</v>
      </c>
      <c r="AM3549" t="n">
        <v>27420</v>
      </c>
      <c r="AO3549" t="n">
        <v>26492</v>
      </c>
      <c r="AP3549" t="n">
        <v>26467</v>
      </c>
      <c r="AQ3549" t="n">
        <v>24805</v>
      </c>
    </row>
    <row r="3550">
      <c r="A3550" t="inlineStr">
        <is>
          <t>Total liquidity-c</t>
        </is>
      </c>
      <c r="F3550">
        <f>SUM(F3544,F3548)</f>
        <v/>
      </c>
      <c r="G3550">
        <f>SUM(G3544,G3548)</f>
        <v/>
      </c>
      <c r="H3550">
        <f>SUM(H3544,H3548)</f>
        <v/>
      </c>
      <c r="I3550">
        <f>SUM(I3544,I3548)</f>
        <v/>
      </c>
      <c r="K3550">
        <f>SUM(K3544,K3548)</f>
        <v/>
      </c>
      <c r="L3550">
        <f>SUM(L3544,L3548)</f>
        <v/>
      </c>
      <c r="M3550">
        <f>SUM(M3544,M3548)</f>
        <v/>
      </c>
      <c r="N3550">
        <f>SUM(N3544,N3548)</f>
        <v/>
      </c>
      <c r="P3550">
        <f>SUM(P3544,P3548)</f>
        <v/>
      </c>
      <c r="Q3550">
        <f>SUM(Q3544,Q3548)</f>
        <v/>
      </c>
      <c r="R3550">
        <f>SUM(R3544,R3548)</f>
        <v/>
      </c>
      <c r="S3550">
        <f>SUM(S3544,S3548)</f>
        <v/>
      </c>
      <c r="U3550">
        <f>SUM(U3544,U3548)</f>
        <v/>
      </c>
      <c r="V3550">
        <f>SUM(V3544,V3548)</f>
        <v/>
      </c>
      <c r="W3550">
        <f>SUM(W3544,W3548)</f>
        <v/>
      </c>
      <c r="X3550">
        <f>SUM(X3544,X3548)</f>
        <v/>
      </c>
      <c r="Z3550">
        <f>SUM(Z3544,Z3548)</f>
        <v/>
      </c>
      <c r="AA3550">
        <f>SUM(AA3544,AA3548)</f>
        <v/>
      </c>
      <c r="AB3550">
        <f>SUM(AB3544,AB3548)</f>
        <v/>
      </c>
      <c r="AC3550">
        <f>SUM(AC3544,AC3548)</f>
        <v/>
      </c>
      <c r="AE3550">
        <f>SUM(AE3544,AE3548)</f>
        <v/>
      </c>
      <c r="AF3550">
        <f>SUM(AF3544,AF3548)</f>
        <v/>
      </c>
      <c r="AG3550">
        <f>SUM(AG3544,AG3548)</f>
        <v/>
      </c>
      <c r="AH3550">
        <f>SUM(AH3544,AH3548)</f>
        <v/>
      </c>
      <c r="AJ3550">
        <f>SUM(AJ3544,AJ3548)</f>
        <v/>
      </c>
      <c r="AK3550">
        <f>SUM(AK3544,AK3548)</f>
        <v/>
      </c>
      <c r="AL3550">
        <f>SUM(AL3544,AL3548)</f>
        <v/>
      </c>
      <c r="AM3550">
        <f>SUM(AM3544,AM3548)</f>
        <v/>
      </c>
      <c r="AO3550">
        <f>SUM(AO3544,AO3548)</f>
        <v/>
      </c>
      <c r="AP3550">
        <f>SUM(AP3544,AP3548)</f>
        <v/>
      </c>
      <c r="AQ3550">
        <f>SUM(AQ3544,AQ3548)</f>
        <v/>
      </c>
    </row>
    <row r="3551">
      <c r="A3551" t="inlineStr">
        <is>
          <t>Sum check</t>
        </is>
      </c>
      <c r="F3551">
        <f>F3549-F3550</f>
        <v/>
      </c>
      <c r="G3551">
        <f>G3549-G3550</f>
        <v/>
      </c>
      <c r="H3551">
        <f>H3549-H3550</f>
        <v/>
      </c>
      <c r="I3551">
        <f>I3549-I3550</f>
        <v/>
      </c>
      <c r="K3551">
        <f>K3549-K3550</f>
        <v/>
      </c>
      <c r="L3551">
        <f>L3549-L3550</f>
        <v/>
      </c>
      <c r="M3551">
        <f>M3549-M3550</f>
        <v/>
      </c>
      <c r="N3551">
        <f>N3549-N3550</f>
        <v/>
      </c>
      <c r="P3551">
        <f>P3549-P3550</f>
        <v/>
      </c>
      <c r="Q3551">
        <f>Q3549-Q3550</f>
        <v/>
      </c>
      <c r="R3551">
        <f>R3549-R3550</f>
        <v/>
      </c>
      <c r="S3551">
        <f>S3549-S3550</f>
        <v/>
      </c>
      <c r="U3551">
        <f>U3549-U3550</f>
        <v/>
      </c>
      <c r="V3551">
        <f>V3549-V3550</f>
        <v/>
      </c>
      <c r="W3551">
        <f>W3549-W3550</f>
        <v/>
      </c>
      <c r="X3551">
        <f>X3549-X3550</f>
        <v/>
      </c>
      <c r="Z3551">
        <f>Z3549-Z3550</f>
        <v/>
      </c>
      <c r="AA3551">
        <f>AA3549-AA3550</f>
        <v/>
      </c>
      <c r="AB3551">
        <f>AB3549-AB3550</f>
        <v/>
      </c>
      <c r="AC3551">
        <f>AC3549-AC3550</f>
        <v/>
      </c>
      <c r="AE3551">
        <f>AE3549-AE3550</f>
        <v/>
      </c>
      <c r="AF3551">
        <f>AF3549-AF3550</f>
        <v/>
      </c>
      <c r="AG3551">
        <f>AG3549-AG3550</f>
        <v/>
      </c>
      <c r="AH3551">
        <f>AH3549-AH3550</f>
        <v/>
      </c>
      <c r="AJ3551">
        <f>AJ3549-AJ3550</f>
        <v/>
      </c>
      <c r="AK3551">
        <f>AK3549-AK3550</f>
        <v/>
      </c>
      <c r="AL3551">
        <f>AL3549-AL3550</f>
        <v/>
      </c>
      <c r="AM3551">
        <f>AM3549-AM3550</f>
        <v/>
      </c>
      <c r="AO3551">
        <f>AO3549-AO3550</f>
        <v/>
      </c>
      <c r="AP3551">
        <f>AP3549-AP3550</f>
        <v/>
      </c>
      <c r="AQ3551">
        <f>AQ3549-AQ3550</f>
        <v/>
      </c>
    </row>
    <row r="3553">
      <c r="A3553" t="inlineStr">
        <is>
          <t>Renewable power and transition</t>
        </is>
      </c>
    </row>
    <row r="3554">
      <c r="A3554" t="inlineStr">
        <is>
          <t>Cash and financial assets, net</t>
        </is>
      </c>
      <c r="C3554" t="inlineStr">
        <is>
          <t>Million</t>
        </is>
      </c>
      <c r="D3554" t="inlineStr">
        <is>
          <t>QQQQ</t>
        </is>
      </c>
      <c r="F3554" t="n">
        <v>196</v>
      </c>
      <c r="G3554" t="n">
        <v>113</v>
      </c>
      <c r="H3554" t="n">
        <v>106</v>
      </c>
      <c r="I3554" t="n">
        <v>63</v>
      </c>
      <c r="K3554" t="n">
        <v>120</v>
      </c>
      <c r="L3554" t="n">
        <v>107</v>
      </c>
      <c r="M3554" t="n">
        <v>103</v>
      </c>
      <c r="N3554" t="n">
        <v>224</v>
      </c>
      <c r="P3554" t="n">
        <v>292</v>
      </c>
      <c r="Q3554" t="n">
        <v>290</v>
      </c>
      <c r="R3554" t="n">
        <v>250</v>
      </c>
      <c r="S3554" t="n">
        <v>327</v>
      </c>
      <c r="U3554" t="n">
        <v>273</v>
      </c>
      <c r="V3554" t="n">
        <v>273</v>
      </c>
      <c r="W3554" t="n">
        <v>425</v>
      </c>
      <c r="X3554" t="n">
        <v>286</v>
      </c>
      <c r="Z3554" t="n">
        <v>319</v>
      </c>
      <c r="AA3554" t="n">
        <v>311</v>
      </c>
      <c r="AB3554" t="n">
        <v>276</v>
      </c>
      <c r="AC3554" t="n">
        <v>238</v>
      </c>
      <c r="AE3554" t="n">
        <v>332</v>
      </c>
      <c r="AF3554" t="n">
        <v>422</v>
      </c>
      <c r="AG3554" t="n">
        <v>512</v>
      </c>
      <c r="AH3554" t="n">
        <v>474</v>
      </c>
      <c r="AJ3554" t="n">
        <v>414</v>
      </c>
      <c r="AK3554" t="n">
        <v>465</v>
      </c>
      <c r="AL3554" t="n">
        <v>510</v>
      </c>
      <c r="AM3554" t="n">
        <v>691</v>
      </c>
      <c r="AO3554" t="n">
        <v>560</v>
      </c>
      <c r="AP3554" t="n">
        <v>673</v>
      </c>
      <c r="AQ3554" t="n">
        <v>665</v>
      </c>
    </row>
    <row r="3555">
      <c r="A3555" t="inlineStr">
        <is>
          <t>Undrawn committed credit facilities</t>
        </is>
      </c>
      <c r="C3555" t="inlineStr">
        <is>
          <t>Million</t>
        </is>
      </c>
      <c r="D3555" t="inlineStr">
        <is>
          <t>QQQQ</t>
        </is>
      </c>
      <c r="F3555" t="n">
        <v>1150</v>
      </c>
      <c r="G3555" t="n">
        <v>712</v>
      </c>
      <c r="H3555" t="n">
        <v>644</v>
      </c>
      <c r="I3555" t="n">
        <v>974</v>
      </c>
      <c r="K3555" t="n">
        <v>951</v>
      </c>
      <c r="L3555" t="n">
        <v>905</v>
      </c>
      <c r="M3555" t="n">
        <v>1004</v>
      </c>
      <c r="N3555" t="n">
        <v>967</v>
      </c>
      <c r="P3555" t="n">
        <v>899</v>
      </c>
      <c r="Q3555" t="n">
        <v>886</v>
      </c>
      <c r="R3555" t="n">
        <v>1303</v>
      </c>
      <c r="S3555" t="n">
        <v>812</v>
      </c>
      <c r="U3555" t="n">
        <v>812</v>
      </c>
      <c r="V3555" t="n">
        <v>558</v>
      </c>
      <c r="W3555" t="n">
        <v>627</v>
      </c>
      <c r="X3555" t="n">
        <v>971</v>
      </c>
      <c r="Z3555" t="n">
        <v>1393</v>
      </c>
      <c r="AA3555" t="n">
        <v>1552</v>
      </c>
      <c r="AB3555" t="n">
        <v>1868</v>
      </c>
      <c r="AC3555" t="n">
        <v>1585</v>
      </c>
      <c r="AE3555" t="n">
        <v>1817</v>
      </c>
      <c r="AF3555" t="n">
        <v>1892</v>
      </c>
      <c r="AG3555" t="n">
        <v>1892</v>
      </c>
      <c r="AH3555" t="n">
        <v>1525</v>
      </c>
      <c r="AJ3555" t="n">
        <v>1538</v>
      </c>
      <c r="AK3555" t="n">
        <v>1557</v>
      </c>
      <c r="AL3555" t="n">
        <v>1955</v>
      </c>
      <c r="AM3555" t="n">
        <v>2062</v>
      </c>
      <c r="AO3555" t="n">
        <v>1931</v>
      </c>
      <c r="AP3555" t="n">
        <v>2037</v>
      </c>
      <c r="AQ3555" t="n">
        <v>1960</v>
      </c>
    </row>
    <row r="3556">
      <c r="A3556" t="inlineStr">
        <is>
          <t>Core liquidity</t>
        </is>
      </c>
      <c r="C3556" t="inlineStr">
        <is>
          <t>Million</t>
        </is>
      </c>
      <c r="D3556" t="inlineStr">
        <is>
          <t>QQQQ</t>
        </is>
      </c>
      <c r="F3556" t="n">
        <v>1346</v>
      </c>
      <c r="G3556" t="n">
        <v>825</v>
      </c>
      <c r="H3556" t="n">
        <v>750</v>
      </c>
      <c r="I3556" t="n">
        <v>1037</v>
      </c>
      <c r="K3556" t="n">
        <v>1071</v>
      </c>
      <c r="L3556" t="n">
        <v>1012</v>
      </c>
      <c r="M3556" t="n">
        <v>1107</v>
      </c>
      <c r="N3556" t="n">
        <v>1191</v>
      </c>
      <c r="P3556" t="n">
        <v>1191</v>
      </c>
      <c r="Q3556" t="n">
        <v>1176</v>
      </c>
      <c r="R3556" t="n">
        <v>1553</v>
      </c>
      <c r="S3556" t="n">
        <v>1139</v>
      </c>
      <c r="U3556" t="n">
        <v>1085</v>
      </c>
      <c r="V3556" t="n">
        <v>831</v>
      </c>
      <c r="W3556" t="n">
        <v>1052</v>
      </c>
      <c r="X3556" t="n">
        <v>1257</v>
      </c>
      <c r="Z3556" t="n">
        <v>1712</v>
      </c>
      <c r="AA3556" t="n">
        <v>1863</v>
      </c>
      <c r="AB3556" t="n">
        <v>2144</v>
      </c>
      <c r="AC3556" t="n">
        <v>1823</v>
      </c>
      <c r="AE3556" t="n">
        <v>2149</v>
      </c>
      <c r="AF3556" t="n">
        <v>2314</v>
      </c>
      <c r="AG3556" t="n">
        <v>2404</v>
      </c>
      <c r="AH3556" t="n">
        <v>1999</v>
      </c>
      <c r="AJ3556" t="n">
        <v>1952</v>
      </c>
      <c r="AK3556" t="n">
        <v>2022</v>
      </c>
      <c r="AL3556" t="n">
        <v>2465</v>
      </c>
      <c r="AM3556" t="n">
        <v>2753</v>
      </c>
      <c r="AO3556" t="n">
        <v>2491</v>
      </c>
      <c r="AP3556" t="n">
        <v>2710</v>
      </c>
      <c r="AQ3556" t="n">
        <v>2625</v>
      </c>
    </row>
    <row r="3557">
      <c r="A3557" t="inlineStr">
        <is>
          <t>Core liquidity-c</t>
        </is>
      </c>
      <c r="F3557">
        <f>SUM(F3554:F3555)</f>
        <v/>
      </c>
      <c r="G3557">
        <f>SUM(G3554:G3555)</f>
        <v/>
      </c>
      <c r="H3557">
        <f>SUM(H3554:H3555)</f>
        <v/>
      </c>
      <c r="I3557">
        <f>SUM(I3554:I3555)</f>
        <v/>
      </c>
      <c r="K3557">
        <f>SUM(K3554:K3555)</f>
        <v/>
      </c>
      <c r="L3557">
        <f>SUM(L3554:L3555)</f>
        <v/>
      </c>
      <c r="M3557">
        <f>SUM(M3554:M3555)</f>
        <v/>
      </c>
      <c r="N3557">
        <f>SUM(N3554:N3555)</f>
        <v/>
      </c>
      <c r="P3557">
        <f>SUM(P3554:P3555)</f>
        <v/>
      </c>
      <c r="Q3557">
        <f>SUM(Q3554:Q3555)</f>
        <v/>
      </c>
      <c r="R3557">
        <f>SUM(R3554:R3555)</f>
        <v/>
      </c>
      <c r="S3557">
        <f>SUM(S3554:S3555)</f>
        <v/>
      </c>
      <c r="U3557">
        <f>SUM(U3554:U3555)</f>
        <v/>
      </c>
      <c r="V3557">
        <f>SUM(V3554:V3555)</f>
        <v/>
      </c>
      <c r="W3557">
        <f>SUM(W3554:W3555)</f>
        <v/>
      </c>
      <c r="X3557">
        <f>SUM(X3554:X3555)</f>
        <v/>
      </c>
      <c r="Z3557">
        <f>SUM(Z3554:Z3555)</f>
        <v/>
      </c>
      <c r="AA3557">
        <f>SUM(AA3554:AA3555)</f>
        <v/>
      </c>
      <c r="AB3557">
        <f>SUM(AB3554:AB3555)</f>
        <v/>
      </c>
      <c r="AC3557">
        <f>SUM(AC3554:AC3555)</f>
        <v/>
      </c>
      <c r="AE3557">
        <f>SUM(AE3554:AE3555)</f>
        <v/>
      </c>
      <c r="AF3557">
        <f>SUM(AF3554:AF3555)</f>
        <v/>
      </c>
      <c r="AG3557">
        <f>SUM(AG3554:AG3555)</f>
        <v/>
      </c>
      <c r="AH3557">
        <f>SUM(AH3554:AH3555)</f>
        <v/>
      </c>
      <c r="AJ3557">
        <f>SUM(AJ3554:AJ3555)</f>
        <v/>
      </c>
      <c r="AK3557">
        <f>SUM(AK3554:AK3555)</f>
        <v/>
      </c>
      <c r="AL3557">
        <f>SUM(AL3554:AL3555)</f>
        <v/>
      </c>
      <c r="AM3557">
        <f>SUM(AM3554:AM3555)</f>
        <v/>
      </c>
      <c r="AO3557">
        <f>SUM(AO3554:AO3555)</f>
        <v/>
      </c>
      <c r="AP3557">
        <f>SUM(AP3554:AP3555)</f>
        <v/>
      </c>
      <c r="AQ3557">
        <f>SUM(AQ3554:AQ3555)</f>
        <v/>
      </c>
    </row>
    <row r="3558">
      <c r="A3558" t="inlineStr">
        <is>
          <t>Sum check</t>
        </is>
      </c>
      <c r="F3558">
        <f>F3556-F3557</f>
        <v/>
      </c>
      <c r="G3558">
        <f>G3556-G3557</f>
        <v/>
      </c>
      <c r="H3558">
        <f>H3556-H3557</f>
        <v/>
      </c>
      <c r="I3558">
        <f>I3556-I3557</f>
        <v/>
      </c>
      <c r="K3558">
        <f>K3556-K3557</f>
        <v/>
      </c>
      <c r="L3558">
        <f>L3556-L3557</f>
        <v/>
      </c>
      <c r="M3558">
        <f>M3556-M3557</f>
        <v/>
      </c>
      <c r="N3558">
        <f>N3556-N3557</f>
        <v/>
      </c>
      <c r="P3558">
        <f>P3556-P3557</f>
        <v/>
      </c>
      <c r="Q3558">
        <f>Q3556-Q3557</f>
        <v/>
      </c>
      <c r="R3558">
        <f>R3556-R3557</f>
        <v/>
      </c>
      <c r="S3558">
        <f>S3556-S3557</f>
        <v/>
      </c>
      <c r="U3558">
        <f>U3556-U3557</f>
        <v/>
      </c>
      <c r="V3558">
        <f>V3556-V3557</f>
        <v/>
      </c>
      <c r="W3558">
        <f>W3556-W3557</f>
        <v/>
      </c>
      <c r="X3558">
        <f>X3556-X3557</f>
        <v/>
      </c>
      <c r="Z3558">
        <f>Z3556-Z3557</f>
        <v/>
      </c>
      <c r="AA3558">
        <f>AA3556-AA3557</f>
        <v/>
      </c>
      <c r="AB3558">
        <f>AB3556-AB3557</f>
        <v/>
      </c>
      <c r="AC3558">
        <f>AC3556-AC3557</f>
        <v/>
      </c>
      <c r="AE3558">
        <f>AE3556-AE3557</f>
        <v/>
      </c>
      <c r="AF3558">
        <f>AF3556-AF3557</f>
        <v/>
      </c>
      <c r="AG3558">
        <f>AG3556-AG3557</f>
        <v/>
      </c>
      <c r="AH3558">
        <f>AH3556-AH3557</f>
        <v/>
      </c>
      <c r="AJ3558">
        <f>AJ3556-AJ3557</f>
        <v/>
      </c>
      <c r="AK3558">
        <f>AK3556-AK3557</f>
        <v/>
      </c>
      <c r="AL3558">
        <f>AL3556-AL3557</f>
        <v/>
      </c>
      <c r="AM3558">
        <f>AM3556-AM3557</f>
        <v/>
      </c>
      <c r="AO3558">
        <f>AO3556-AO3557</f>
        <v/>
      </c>
      <c r="AP3558">
        <f>AP3556-AP3557</f>
        <v/>
      </c>
      <c r="AQ3558">
        <f>AQ3556-AQ3557</f>
        <v/>
      </c>
    </row>
    <row r="3560">
      <c r="A3560" t="inlineStr">
        <is>
          <t>Uncalled private fund commitments</t>
        </is>
      </c>
      <c r="C3560" t="inlineStr">
        <is>
          <t>Million</t>
        </is>
      </c>
      <c r="D3560" t="inlineStr">
        <is>
          <t>QQQQ</t>
        </is>
      </c>
      <c r="F3560" t="n">
        <v>473</v>
      </c>
      <c r="G3560" t="n">
        <v>452</v>
      </c>
      <c r="H3560" t="n">
        <v>545</v>
      </c>
      <c r="I3560" t="n">
        <v>200</v>
      </c>
      <c r="K3560" t="n">
        <v>183</v>
      </c>
      <c r="L3560" t="n">
        <v>2997</v>
      </c>
      <c r="M3560" t="n">
        <v>3195</v>
      </c>
      <c r="N3560" t="n">
        <v>3160</v>
      </c>
      <c r="P3560" t="n">
        <v>2565</v>
      </c>
      <c r="Q3560" t="n">
        <v>2593</v>
      </c>
      <c r="R3560" t="n">
        <v>2717</v>
      </c>
      <c r="S3560" t="n">
        <v>2354</v>
      </c>
      <c r="U3560" t="n">
        <v>2366</v>
      </c>
      <c r="V3560" t="n">
        <v>2242</v>
      </c>
      <c r="W3560" t="n">
        <v>2236</v>
      </c>
      <c r="X3560" t="n">
        <v>1302</v>
      </c>
      <c r="Z3560" t="n">
        <v>611</v>
      </c>
      <c r="AA3560" t="n">
        <v>3435</v>
      </c>
      <c r="AB3560" t="n">
        <v>3636</v>
      </c>
      <c r="AC3560" t="n">
        <v>3264</v>
      </c>
      <c r="AE3560" t="n">
        <v>3685</v>
      </c>
      <c r="AF3560" t="n">
        <v>3843</v>
      </c>
      <c r="AG3560" t="n">
        <v>3531</v>
      </c>
      <c r="AH3560" t="n">
        <v>4748</v>
      </c>
      <c r="AJ3560" t="n">
        <v>4722</v>
      </c>
      <c r="AK3560" t="n">
        <v>4596</v>
      </c>
      <c r="AL3560" t="n">
        <v>3117</v>
      </c>
      <c r="AM3560" t="n">
        <v>12278</v>
      </c>
      <c r="AO3560" t="n">
        <v>11952</v>
      </c>
      <c r="AP3560" t="n">
        <v>14167</v>
      </c>
      <c r="AQ3560" t="n">
        <v>16215</v>
      </c>
    </row>
    <row r="3561">
      <c r="A3561" t="inlineStr">
        <is>
          <t>Total liquidity</t>
        </is>
      </c>
      <c r="C3561" t="inlineStr">
        <is>
          <t>Million</t>
        </is>
      </c>
      <c r="D3561" t="inlineStr">
        <is>
          <t>QQQQ</t>
        </is>
      </c>
      <c r="F3561" t="n">
        <v>1819</v>
      </c>
      <c r="G3561" t="n">
        <v>1277</v>
      </c>
      <c r="H3561" t="n">
        <v>1295</v>
      </c>
      <c r="I3561" t="n">
        <v>1237</v>
      </c>
      <c r="K3561" t="n">
        <v>1254</v>
      </c>
      <c r="L3561" t="n">
        <v>4009</v>
      </c>
      <c r="M3561" t="n">
        <v>4302</v>
      </c>
      <c r="N3561" t="n">
        <v>4351</v>
      </c>
      <c r="P3561" t="n">
        <v>3756</v>
      </c>
      <c r="Q3561" t="n">
        <v>3769</v>
      </c>
      <c r="R3561" t="n">
        <v>4270</v>
      </c>
      <c r="S3561" t="n">
        <v>3493</v>
      </c>
      <c r="U3561" t="n">
        <v>3451</v>
      </c>
      <c r="V3561" t="n">
        <v>3073</v>
      </c>
      <c r="W3561" t="n">
        <v>3288</v>
      </c>
      <c r="X3561" t="n">
        <v>2559</v>
      </c>
      <c r="Z3561" t="n">
        <v>2323</v>
      </c>
      <c r="AA3561" t="n">
        <v>5298</v>
      </c>
      <c r="AB3561" t="n">
        <v>5780</v>
      </c>
      <c r="AC3561" t="n">
        <v>5087</v>
      </c>
      <c r="AE3561" t="n">
        <v>5834</v>
      </c>
      <c r="AF3561" t="n">
        <v>6157</v>
      </c>
      <c r="AG3561" t="n">
        <v>5935</v>
      </c>
      <c r="AH3561" t="n">
        <v>6747</v>
      </c>
      <c r="AJ3561" t="n">
        <v>6674</v>
      </c>
      <c r="AK3561" t="n">
        <v>6618</v>
      </c>
      <c r="AL3561" t="n">
        <v>5582</v>
      </c>
      <c r="AM3561" t="n">
        <v>15031</v>
      </c>
      <c r="AO3561" t="n">
        <v>14443</v>
      </c>
      <c r="AP3561" t="n">
        <v>16877</v>
      </c>
      <c r="AQ3561" t="n">
        <v>18840</v>
      </c>
    </row>
    <row r="3562">
      <c r="A3562" t="inlineStr">
        <is>
          <t>Total liquidity-c</t>
        </is>
      </c>
      <c r="F3562">
        <f>SUM(F3556,F3560)</f>
        <v/>
      </c>
      <c r="G3562">
        <f>SUM(G3556,G3560)</f>
        <v/>
      </c>
      <c r="H3562">
        <f>SUM(H3556,H3560)</f>
        <v/>
      </c>
      <c r="I3562">
        <f>SUM(I3556,I3560)</f>
        <v/>
      </c>
      <c r="K3562">
        <f>SUM(K3556,K3560)</f>
        <v/>
      </c>
      <c r="L3562">
        <f>SUM(L3556,L3560)</f>
        <v/>
      </c>
      <c r="M3562">
        <f>SUM(M3556,M3560)</f>
        <v/>
      </c>
      <c r="N3562">
        <f>SUM(N3556,N3560)</f>
        <v/>
      </c>
      <c r="P3562">
        <f>SUM(P3556,P3560)</f>
        <v/>
      </c>
      <c r="Q3562">
        <f>SUM(Q3556,Q3560)</f>
        <v/>
      </c>
      <c r="R3562">
        <f>SUM(R3556,R3560)</f>
        <v/>
      </c>
      <c r="S3562">
        <f>SUM(S3556,S3560)</f>
        <v/>
      </c>
      <c r="U3562">
        <f>SUM(U3556,U3560)</f>
        <v/>
      </c>
      <c r="V3562">
        <f>SUM(V3556,V3560)</f>
        <v/>
      </c>
      <c r="W3562">
        <f>SUM(W3556,W3560)</f>
        <v/>
      </c>
      <c r="X3562">
        <f>SUM(X3556,X3560)</f>
        <v/>
      </c>
      <c r="Z3562">
        <f>SUM(Z3556,Z3560)</f>
        <v/>
      </c>
      <c r="AA3562">
        <f>SUM(AA3556,AA3560)</f>
        <v/>
      </c>
      <c r="AB3562">
        <f>SUM(AB3556,AB3560)</f>
        <v/>
      </c>
      <c r="AC3562">
        <f>SUM(AC3556,AC3560)</f>
        <v/>
      </c>
      <c r="AE3562">
        <f>SUM(AE3556,AE3560)</f>
        <v/>
      </c>
      <c r="AF3562">
        <f>SUM(AF3556,AF3560)</f>
        <v/>
      </c>
      <c r="AG3562">
        <f>SUM(AG3556,AG3560)</f>
        <v/>
      </c>
      <c r="AH3562">
        <f>SUM(AH3556,AH3560)</f>
        <v/>
      </c>
      <c r="AJ3562">
        <f>SUM(AJ3556,AJ3560)</f>
        <v/>
      </c>
      <c r="AK3562">
        <f>SUM(AK3556,AK3560)</f>
        <v/>
      </c>
      <c r="AL3562">
        <f>SUM(AL3556,AL3560)</f>
        <v/>
      </c>
      <c r="AM3562">
        <f>SUM(AM3556,AM3560)</f>
        <v/>
      </c>
      <c r="AO3562">
        <f>SUM(AO3556,AO3560)</f>
        <v/>
      </c>
      <c r="AP3562">
        <f>SUM(AP3556,AP3560)</f>
        <v/>
      </c>
      <c r="AQ3562">
        <f>SUM(AQ3556,AQ3560)</f>
        <v/>
      </c>
    </row>
    <row r="3563">
      <c r="A3563" t="inlineStr">
        <is>
          <t>Sum check</t>
        </is>
      </c>
      <c r="F3563">
        <f>F3561-F3562</f>
        <v/>
      </c>
      <c r="G3563">
        <f>G3561-G3562</f>
        <v/>
      </c>
      <c r="H3563">
        <f>H3561-H3562</f>
        <v/>
      </c>
      <c r="I3563">
        <f>I3561-I3562</f>
        <v/>
      </c>
      <c r="K3563">
        <f>K3561-K3562</f>
        <v/>
      </c>
      <c r="L3563">
        <f>L3561-L3562</f>
        <v/>
      </c>
      <c r="M3563">
        <f>M3561-M3562</f>
        <v/>
      </c>
      <c r="N3563">
        <f>N3561-N3562</f>
        <v/>
      </c>
      <c r="P3563">
        <f>P3561-P3562</f>
        <v/>
      </c>
      <c r="Q3563">
        <f>Q3561-Q3562</f>
        <v/>
      </c>
      <c r="R3563">
        <f>R3561-R3562</f>
        <v/>
      </c>
      <c r="S3563">
        <f>S3561-S3562</f>
        <v/>
      </c>
      <c r="U3563">
        <f>U3561-U3562</f>
        <v/>
      </c>
      <c r="V3563">
        <f>V3561-V3562</f>
        <v/>
      </c>
      <c r="W3563">
        <f>W3561-W3562</f>
        <v/>
      </c>
      <c r="X3563">
        <f>X3561-X3562</f>
        <v/>
      </c>
      <c r="Z3563">
        <f>Z3561-Z3562</f>
        <v/>
      </c>
      <c r="AA3563">
        <f>AA3561-AA3562</f>
        <v/>
      </c>
      <c r="AB3563">
        <f>AB3561-AB3562</f>
        <v/>
      </c>
      <c r="AC3563">
        <f>AC3561-AC3562</f>
        <v/>
      </c>
      <c r="AE3563">
        <f>AE3561-AE3562</f>
        <v/>
      </c>
      <c r="AF3563">
        <f>AF3561-AF3562</f>
        <v/>
      </c>
      <c r="AG3563">
        <f>AG3561-AG3562</f>
        <v/>
      </c>
      <c r="AH3563">
        <f>AH3561-AH3562</f>
        <v/>
      </c>
      <c r="AJ3563">
        <f>AJ3561-AJ3562</f>
        <v/>
      </c>
      <c r="AK3563">
        <f>AK3561-AK3562</f>
        <v/>
      </c>
      <c r="AL3563">
        <f>AL3561-AL3562</f>
        <v/>
      </c>
      <c r="AM3563">
        <f>AM3561-AM3562</f>
        <v/>
      </c>
      <c r="AO3563">
        <f>AO3561-AO3562</f>
        <v/>
      </c>
      <c r="AP3563">
        <f>AP3561-AP3562</f>
        <v/>
      </c>
      <c r="AQ3563">
        <f>AQ3561-AQ3562</f>
        <v/>
      </c>
    </row>
    <row r="3565">
      <c r="A3565" t="inlineStr">
        <is>
          <t>Infrastructure</t>
        </is>
      </c>
    </row>
    <row r="3566">
      <c r="A3566" t="inlineStr">
        <is>
          <t>Cash and financial assets, net</t>
        </is>
      </c>
      <c r="C3566" t="inlineStr">
        <is>
          <t>Million</t>
        </is>
      </c>
      <c r="D3566" t="inlineStr">
        <is>
          <t>QQQQ</t>
        </is>
      </c>
      <c r="F3566" t="n">
        <v>370</v>
      </c>
      <c r="G3566" t="n">
        <v>800</v>
      </c>
      <c r="H3566" t="n">
        <v>675</v>
      </c>
      <c r="I3566" t="n">
        <v>286</v>
      </c>
      <c r="K3566" t="n">
        <v>476</v>
      </c>
      <c r="L3566" t="n">
        <v>502</v>
      </c>
      <c r="M3566" t="n">
        <v>326</v>
      </c>
      <c r="N3566" t="n">
        <v>549</v>
      </c>
      <c r="P3566" t="n">
        <v>200</v>
      </c>
      <c r="Q3566" t="n">
        <v>130</v>
      </c>
      <c r="R3566" t="n">
        <v>250</v>
      </c>
      <c r="S3566" t="n">
        <v>205</v>
      </c>
      <c r="U3566" t="n">
        <v>557</v>
      </c>
      <c r="V3566" t="n">
        <v>475</v>
      </c>
      <c r="W3566" t="n">
        <v>718</v>
      </c>
      <c r="X3566" t="n">
        <v>238</v>
      </c>
      <c r="Z3566" t="n">
        <v>482</v>
      </c>
      <c r="AA3566" t="n">
        <v>318</v>
      </c>
      <c r="AB3566" t="n">
        <v>299</v>
      </c>
      <c r="AC3566" t="n">
        <v>273</v>
      </c>
      <c r="AE3566" t="n">
        <v>848</v>
      </c>
      <c r="AF3566" t="n">
        <v>999</v>
      </c>
      <c r="AG3566" t="n">
        <v>435</v>
      </c>
      <c r="AH3566" t="n">
        <v>464</v>
      </c>
      <c r="AJ3566" t="n">
        <v>500</v>
      </c>
      <c r="AK3566" t="n">
        <v>836</v>
      </c>
      <c r="AL3566" t="n">
        <v>732</v>
      </c>
      <c r="AM3566" t="n">
        <v>683</v>
      </c>
      <c r="AO3566" t="n">
        <v>498</v>
      </c>
      <c r="AP3566" t="n">
        <v>439</v>
      </c>
      <c r="AQ3566" t="n">
        <v>497</v>
      </c>
    </row>
    <row r="3567">
      <c r="A3567" t="inlineStr">
        <is>
          <t>Undrawn committed credit facilities</t>
        </is>
      </c>
      <c r="C3567" t="inlineStr">
        <is>
          <t>Million</t>
        </is>
      </c>
      <c r="D3567" t="inlineStr">
        <is>
          <t>QQQQ</t>
        </is>
      </c>
      <c r="F3567" t="n">
        <v>919</v>
      </c>
      <c r="G3567" t="n">
        <v>1320</v>
      </c>
      <c r="H3567" t="n">
        <v>1322</v>
      </c>
      <c r="I3567" t="n">
        <v>1385</v>
      </c>
      <c r="K3567" t="n">
        <v>1332</v>
      </c>
      <c r="L3567" t="n">
        <v>704</v>
      </c>
      <c r="M3567" t="n">
        <v>1444</v>
      </c>
      <c r="N3567" t="n">
        <v>1929</v>
      </c>
      <c r="P3567" t="n">
        <v>1476</v>
      </c>
      <c r="Q3567" t="n">
        <v>1154</v>
      </c>
      <c r="R3567" t="n">
        <v>1857</v>
      </c>
      <c r="S3567" t="n">
        <v>1139</v>
      </c>
      <c r="U3567" t="n">
        <v>1912</v>
      </c>
      <c r="V3567" t="n">
        <v>1916</v>
      </c>
      <c r="W3567" t="n">
        <v>1923</v>
      </c>
      <c r="X3567" t="n">
        <v>1418</v>
      </c>
      <c r="Z3567" t="n">
        <v>595</v>
      </c>
      <c r="AA3567" t="n">
        <v>1104</v>
      </c>
      <c r="AB3567" t="n">
        <v>1355</v>
      </c>
      <c r="AC3567" t="n">
        <v>1101</v>
      </c>
      <c r="AE3567" t="n">
        <v>719</v>
      </c>
      <c r="AF3567" t="n">
        <v>1710</v>
      </c>
      <c r="AG3567" t="n">
        <v>1162</v>
      </c>
      <c r="AH3567" t="n">
        <v>1236</v>
      </c>
      <c r="AJ3567" t="n">
        <v>1599</v>
      </c>
      <c r="AK3567" t="n">
        <v>2214</v>
      </c>
      <c r="AL3567" t="n">
        <v>1770</v>
      </c>
      <c r="AM3567" t="n">
        <v>2532</v>
      </c>
      <c r="AO3567" t="n">
        <v>1893</v>
      </c>
      <c r="AP3567" t="n">
        <v>1580</v>
      </c>
      <c r="AQ3567" t="n">
        <v>1243</v>
      </c>
    </row>
    <row r="3568">
      <c r="A3568" t="inlineStr">
        <is>
          <t>Core liquidity</t>
        </is>
      </c>
      <c r="C3568" t="inlineStr">
        <is>
          <t>Million</t>
        </is>
      </c>
      <c r="D3568" t="inlineStr">
        <is>
          <t>QQQQ</t>
        </is>
      </c>
      <c r="F3568" t="n">
        <v>1289</v>
      </c>
      <c r="G3568" t="n">
        <v>2120</v>
      </c>
      <c r="H3568" t="n">
        <v>1997</v>
      </c>
      <c r="I3568" t="n">
        <v>1671</v>
      </c>
      <c r="K3568" t="n">
        <v>1808</v>
      </c>
      <c r="L3568" t="n">
        <v>1206</v>
      </c>
      <c r="M3568" t="n">
        <v>1770</v>
      </c>
      <c r="N3568" t="n">
        <v>2478</v>
      </c>
      <c r="P3568" t="n">
        <v>1676</v>
      </c>
      <c r="Q3568" t="n">
        <v>1284</v>
      </c>
      <c r="R3568" t="n">
        <v>2107</v>
      </c>
      <c r="S3568" t="n">
        <v>1344</v>
      </c>
      <c r="U3568" t="n">
        <v>2469</v>
      </c>
      <c r="V3568" t="n">
        <v>2391</v>
      </c>
      <c r="W3568" t="n">
        <v>2641</v>
      </c>
      <c r="X3568" t="n">
        <v>1656</v>
      </c>
      <c r="Z3568" t="n">
        <v>1077</v>
      </c>
      <c r="AA3568" t="n">
        <v>1422</v>
      </c>
      <c r="AB3568" t="n">
        <v>1654</v>
      </c>
      <c r="AC3568" t="n">
        <v>1374</v>
      </c>
      <c r="AE3568" t="n">
        <v>1567</v>
      </c>
      <c r="AF3568" t="n">
        <v>2709</v>
      </c>
      <c r="AG3568" t="n">
        <v>1597</v>
      </c>
      <c r="AH3568" t="n">
        <v>1700</v>
      </c>
      <c r="AJ3568" t="n">
        <v>2099</v>
      </c>
      <c r="AK3568" t="n">
        <v>3050</v>
      </c>
      <c r="AL3568" t="n">
        <v>2502</v>
      </c>
      <c r="AM3568" t="n">
        <v>3215</v>
      </c>
      <c r="AO3568" t="n">
        <v>2391</v>
      </c>
      <c r="AP3568" t="n">
        <v>2019</v>
      </c>
      <c r="AQ3568" t="n">
        <v>1740</v>
      </c>
    </row>
    <row r="3569">
      <c r="A3569" t="inlineStr">
        <is>
          <t>Core liquidity-c</t>
        </is>
      </c>
      <c r="F3569">
        <f>SUM(F3566:F3567)</f>
        <v/>
      </c>
      <c r="G3569">
        <f>SUM(G3566:G3567)</f>
        <v/>
      </c>
      <c r="H3569">
        <f>SUM(H3566:H3567)</f>
        <v/>
      </c>
      <c r="I3569">
        <f>SUM(I3566:I3567)</f>
        <v/>
      </c>
      <c r="K3569">
        <f>SUM(K3566:K3567)</f>
        <v/>
      </c>
      <c r="L3569">
        <f>SUM(L3566:L3567)</f>
        <v/>
      </c>
      <c r="M3569">
        <f>SUM(M3566:M3567)</f>
        <v/>
      </c>
      <c r="N3569">
        <f>SUM(N3566:N3567)</f>
        <v/>
      </c>
      <c r="P3569">
        <f>SUM(P3566:P3567)</f>
        <v/>
      </c>
      <c r="Q3569">
        <f>SUM(Q3566:Q3567)</f>
        <v/>
      </c>
      <c r="R3569">
        <f>SUM(R3566:R3567)</f>
        <v/>
      </c>
      <c r="S3569">
        <f>SUM(S3566:S3567)</f>
        <v/>
      </c>
      <c r="U3569">
        <f>SUM(U3566:U3567)</f>
        <v/>
      </c>
      <c r="V3569">
        <f>SUM(V3566:V3567)</f>
        <v/>
      </c>
      <c r="W3569">
        <f>SUM(W3566:W3567)</f>
        <v/>
      </c>
      <c r="X3569">
        <f>SUM(X3566:X3567)</f>
        <v/>
      </c>
      <c r="Z3569">
        <f>SUM(Z3566:Z3567)</f>
        <v/>
      </c>
      <c r="AA3569">
        <f>SUM(AA3566:AA3567)</f>
        <v/>
      </c>
      <c r="AB3569">
        <f>SUM(AB3566:AB3567)</f>
        <v/>
      </c>
      <c r="AC3569">
        <f>SUM(AC3566:AC3567)</f>
        <v/>
      </c>
      <c r="AE3569">
        <f>SUM(AE3566:AE3567)</f>
        <v/>
      </c>
      <c r="AF3569">
        <f>SUM(AF3566:AF3567)</f>
        <v/>
      </c>
      <c r="AG3569">
        <f>SUM(AG3566:AG3567)</f>
        <v/>
      </c>
      <c r="AH3569">
        <f>SUM(AH3566:AH3567)</f>
        <v/>
      </c>
      <c r="AJ3569">
        <f>SUM(AJ3566:AJ3567)</f>
        <v/>
      </c>
      <c r="AK3569">
        <f>SUM(AK3566:AK3567)</f>
        <v/>
      </c>
      <c r="AL3569">
        <f>SUM(AL3566:AL3567)</f>
        <v/>
      </c>
      <c r="AM3569">
        <f>SUM(AM3566:AM3567)</f>
        <v/>
      </c>
      <c r="AO3569">
        <f>SUM(AO3566:AO3567)</f>
        <v/>
      </c>
      <c r="AP3569">
        <f>SUM(AP3566:AP3567)</f>
        <v/>
      </c>
      <c r="AQ3569">
        <f>SUM(AQ3566:AQ3567)</f>
        <v/>
      </c>
    </row>
    <row r="3570">
      <c r="A3570" t="inlineStr">
        <is>
          <t>Sum check</t>
        </is>
      </c>
      <c r="F3570">
        <f>F3568-F3569</f>
        <v/>
      </c>
      <c r="G3570">
        <f>G3568-G3569</f>
        <v/>
      </c>
      <c r="H3570">
        <f>H3568-H3569</f>
        <v/>
      </c>
      <c r="I3570">
        <f>I3568-I3569</f>
        <v/>
      </c>
      <c r="K3570">
        <f>K3568-K3569</f>
        <v/>
      </c>
      <c r="L3570">
        <f>L3568-L3569</f>
        <v/>
      </c>
      <c r="M3570">
        <f>M3568-M3569</f>
        <v/>
      </c>
      <c r="N3570">
        <f>N3568-N3569</f>
        <v/>
      </c>
      <c r="P3570">
        <f>P3568-P3569</f>
        <v/>
      </c>
      <c r="Q3570">
        <f>Q3568-Q3569</f>
        <v/>
      </c>
      <c r="R3570">
        <f>R3568-R3569</f>
        <v/>
      </c>
      <c r="S3570">
        <f>S3568-S3569</f>
        <v/>
      </c>
      <c r="U3570">
        <f>U3568-U3569</f>
        <v/>
      </c>
      <c r="V3570">
        <f>V3568-V3569</f>
        <v/>
      </c>
      <c r="W3570">
        <f>W3568-W3569</f>
        <v/>
      </c>
      <c r="X3570">
        <f>X3568-X3569</f>
        <v/>
      </c>
      <c r="Z3570">
        <f>Z3568-Z3569</f>
        <v/>
      </c>
      <c r="AA3570">
        <f>AA3568-AA3569</f>
        <v/>
      </c>
      <c r="AB3570">
        <f>AB3568-AB3569</f>
        <v/>
      </c>
      <c r="AC3570">
        <f>AC3568-AC3569</f>
        <v/>
      </c>
      <c r="AE3570">
        <f>AE3568-AE3569</f>
        <v/>
      </c>
      <c r="AF3570">
        <f>AF3568-AF3569</f>
        <v/>
      </c>
      <c r="AG3570">
        <f>AG3568-AG3569</f>
        <v/>
      </c>
      <c r="AH3570">
        <f>AH3568-AH3569</f>
        <v/>
      </c>
      <c r="AJ3570">
        <f>AJ3568-AJ3569</f>
        <v/>
      </c>
      <c r="AK3570">
        <f>AK3568-AK3569</f>
        <v/>
      </c>
      <c r="AL3570">
        <f>AL3568-AL3569</f>
        <v/>
      </c>
      <c r="AM3570">
        <f>AM3568-AM3569</f>
        <v/>
      </c>
      <c r="AO3570">
        <f>AO3568-AO3569</f>
        <v/>
      </c>
      <c r="AP3570">
        <f>AP3568-AP3569</f>
        <v/>
      </c>
      <c r="AQ3570">
        <f>AQ3568-AQ3569</f>
        <v/>
      </c>
    </row>
    <row r="3572">
      <c r="A3572" t="inlineStr">
        <is>
          <t>Uncalled private fund commitments</t>
        </is>
      </c>
      <c r="C3572" t="inlineStr">
        <is>
          <t>Million</t>
        </is>
      </c>
      <c r="D3572" t="inlineStr">
        <is>
          <t>QQQQ</t>
        </is>
      </c>
      <c r="F3572" t="n">
        <v>2112</v>
      </c>
      <c r="G3572" t="n">
        <v>2408</v>
      </c>
      <c r="H3572" t="n">
        <v>2246</v>
      </c>
      <c r="I3572" t="n">
        <v>2449</v>
      </c>
      <c r="K3572" t="n">
        <v>2242</v>
      </c>
      <c r="L3572" t="n">
        <v>6932</v>
      </c>
      <c r="M3572" t="n">
        <v>6665</v>
      </c>
      <c r="N3572" t="n">
        <v>6650</v>
      </c>
      <c r="P3572" t="n">
        <v>7203</v>
      </c>
      <c r="Q3572" t="n">
        <v>6168</v>
      </c>
      <c r="R3572" t="n">
        <v>5744</v>
      </c>
      <c r="S3572" t="n">
        <v>5437</v>
      </c>
      <c r="U3572" t="n">
        <v>5393</v>
      </c>
      <c r="V3572" t="n">
        <v>5161</v>
      </c>
      <c r="W3572" t="n">
        <v>4754</v>
      </c>
      <c r="X3572" t="n">
        <v>3788</v>
      </c>
      <c r="Z3572" t="n">
        <v>3531</v>
      </c>
      <c r="AA3572" t="n">
        <v>11428</v>
      </c>
      <c r="AB3572" t="n">
        <v>11488</v>
      </c>
      <c r="AC3572" t="n">
        <v>10855</v>
      </c>
      <c r="AE3572" t="n">
        <v>9941</v>
      </c>
      <c r="AF3572" t="n">
        <v>11461</v>
      </c>
      <c r="AG3572" t="n">
        <v>10860</v>
      </c>
      <c r="AH3572" t="n">
        <v>11528</v>
      </c>
      <c r="AJ3572" t="n">
        <v>11481</v>
      </c>
      <c r="AK3572" t="n">
        <v>10851</v>
      </c>
      <c r="AL3572" t="n">
        <v>11046</v>
      </c>
      <c r="AM3572" t="n">
        <v>11643</v>
      </c>
      <c r="AO3572" t="n">
        <v>8504</v>
      </c>
      <c r="AP3572" t="n">
        <v>6356</v>
      </c>
      <c r="AQ3572" t="n">
        <v>19224</v>
      </c>
    </row>
    <row r="3573">
      <c r="A3573" t="inlineStr">
        <is>
          <t>Total liquidity</t>
        </is>
      </c>
      <c r="C3573" t="inlineStr">
        <is>
          <t>Million</t>
        </is>
      </c>
      <c r="D3573" t="inlineStr">
        <is>
          <t>QQQQ</t>
        </is>
      </c>
      <c r="F3573" t="n">
        <v>3401</v>
      </c>
      <c r="G3573" t="n">
        <v>4528</v>
      </c>
      <c r="H3573" t="n">
        <v>4243</v>
      </c>
      <c r="I3573" t="n">
        <v>4120</v>
      </c>
      <c r="K3573" t="n">
        <v>4050</v>
      </c>
      <c r="L3573" t="n">
        <v>8138</v>
      </c>
      <c r="M3573" t="n">
        <v>8435</v>
      </c>
      <c r="N3573" t="n">
        <v>9128</v>
      </c>
      <c r="P3573" t="n">
        <v>8879</v>
      </c>
      <c r="Q3573" t="n">
        <v>7452</v>
      </c>
      <c r="R3573" t="n">
        <v>7851</v>
      </c>
      <c r="S3573" t="n">
        <v>6781</v>
      </c>
      <c r="U3573" t="n">
        <v>7862</v>
      </c>
      <c r="V3573" t="n">
        <v>7552</v>
      </c>
      <c r="W3573" t="n">
        <v>7395</v>
      </c>
      <c r="X3573" t="n">
        <v>5444</v>
      </c>
      <c r="Z3573" t="n">
        <v>4608</v>
      </c>
      <c r="AA3573" t="n">
        <v>12850</v>
      </c>
      <c r="AB3573" t="n">
        <v>13142</v>
      </c>
      <c r="AC3573" t="n">
        <v>12229</v>
      </c>
      <c r="AE3573" t="n">
        <v>11508</v>
      </c>
      <c r="AF3573" t="n">
        <v>14170</v>
      </c>
      <c r="AG3573" t="n">
        <v>12457</v>
      </c>
      <c r="AH3573" t="n">
        <v>13228</v>
      </c>
      <c r="AJ3573" t="n">
        <v>13580</v>
      </c>
      <c r="AK3573" t="n">
        <v>13901</v>
      </c>
      <c r="AL3573" t="n">
        <v>13548</v>
      </c>
      <c r="AM3573" t="n">
        <v>14858</v>
      </c>
      <c r="AO3573" t="n">
        <v>10895</v>
      </c>
      <c r="AP3573" t="n">
        <v>8375</v>
      </c>
      <c r="AQ3573" t="n">
        <v>20964</v>
      </c>
    </row>
    <row r="3574">
      <c r="A3574" t="inlineStr">
        <is>
          <t>Total liquidity-c</t>
        </is>
      </c>
      <c r="F3574">
        <f>SUM(F3568,F3572)</f>
        <v/>
      </c>
      <c r="G3574">
        <f>SUM(G3568,G3572)</f>
        <v/>
      </c>
      <c r="H3574">
        <f>SUM(H3568,H3572)</f>
        <v/>
      </c>
      <c r="I3574">
        <f>SUM(I3568,I3572)</f>
        <v/>
      </c>
      <c r="K3574">
        <f>SUM(K3568,K3572)</f>
        <v/>
      </c>
      <c r="L3574">
        <f>SUM(L3568,L3572)</f>
        <v/>
      </c>
      <c r="M3574">
        <f>SUM(M3568,M3572)</f>
        <v/>
      </c>
      <c r="N3574">
        <f>SUM(N3568,N3572)</f>
        <v/>
      </c>
      <c r="P3574">
        <f>SUM(P3568,P3572)</f>
        <v/>
      </c>
      <c r="Q3574">
        <f>SUM(Q3568,Q3572)</f>
        <v/>
      </c>
      <c r="R3574">
        <f>SUM(R3568,R3572)</f>
        <v/>
      </c>
      <c r="S3574">
        <f>SUM(S3568,S3572)</f>
        <v/>
      </c>
      <c r="U3574">
        <f>SUM(U3568,U3572)</f>
        <v/>
      </c>
      <c r="V3574">
        <f>SUM(V3568,V3572)</f>
        <v/>
      </c>
      <c r="W3574">
        <f>SUM(W3568,W3572)</f>
        <v/>
      </c>
      <c r="X3574">
        <f>SUM(X3568,X3572)</f>
        <v/>
      </c>
      <c r="Z3574">
        <f>SUM(Z3568,Z3572)</f>
        <v/>
      </c>
      <c r="AA3574">
        <f>SUM(AA3568,AA3572)</f>
        <v/>
      </c>
      <c r="AB3574">
        <f>SUM(AB3568,AB3572)</f>
        <v/>
      </c>
      <c r="AC3574">
        <f>SUM(AC3568,AC3572)</f>
        <v/>
      </c>
      <c r="AE3574">
        <f>SUM(AE3568,AE3572)</f>
        <v/>
      </c>
      <c r="AF3574">
        <f>SUM(AF3568,AF3572)</f>
        <v/>
      </c>
      <c r="AG3574">
        <f>SUM(AG3568,AG3572)</f>
        <v/>
      </c>
      <c r="AH3574">
        <f>SUM(AH3568,AH3572)</f>
        <v/>
      </c>
      <c r="AJ3574">
        <f>SUM(AJ3568,AJ3572)</f>
        <v/>
      </c>
      <c r="AK3574">
        <f>SUM(AK3568,AK3572)</f>
        <v/>
      </c>
      <c r="AL3574">
        <f>SUM(AL3568,AL3572)</f>
        <v/>
      </c>
      <c r="AM3574">
        <f>SUM(AM3568,AM3572)</f>
        <v/>
      </c>
      <c r="AO3574">
        <f>SUM(AO3568,AO3572)</f>
        <v/>
      </c>
      <c r="AP3574">
        <f>SUM(AP3568,AP3572)</f>
        <v/>
      </c>
      <c r="AQ3574">
        <f>SUM(AQ3568,AQ3572)</f>
        <v/>
      </c>
    </row>
    <row r="3575">
      <c r="A3575" t="inlineStr">
        <is>
          <t>Sum check</t>
        </is>
      </c>
      <c r="F3575">
        <f>F3573-F3574</f>
        <v/>
      </c>
      <c r="G3575">
        <f>G3573-G3574</f>
        <v/>
      </c>
      <c r="H3575">
        <f>H3573-H3574</f>
        <v/>
      </c>
      <c r="I3575">
        <f>I3573-I3574</f>
        <v/>
      </c>
      <c r="K3575">
        <f>K3573-K3574</f>
        <v/>
      </c>
      <c r="L3575">
        <f>L3573-L3574</f>
        <v/>
      </c>
      <c r="M3575">
        <f>M3573-M3574</f>
        <v/>
      </c>
      <c r="N3575">
        <f>N3573-N3574</f>
        <v/>
      </c>
      <c r="P3575">
        <f>P3573-P3574</f>
        <v/>
      </c>
      <c r="Q3575">
        <f>Q3573-Q3574</f>
        <v/>
      </c>
      <c r="R3575">
        <f>R3573-R3574</f>
        <v/>
      </c>
      <c r="S3575">
        <f>S3573-S3574</f>
        <v/>
      </c>
      <c r="U3575">
        <f>U3573-U3574</f>
        <v/>
      </c>
      <c r="V3575">
        <f>V3573-V3574</f>
        <v/>
      </c>
      <c r="W3575">
        <f>W3573-W3574</f>
        <v/>
      </c>
      <c r="X3575">
        <f>X3573-X3574</f>
        <v/>
      </c>
      <c r="Z3575">
        <f>Z3573-Z3574</f>
        <v/>
      </c>
      <c r="AA3575">
        <f>AA3573-AA3574</f>
        <v/>
      </c>
      <c r="AB3575">
        <f>AB3573-AB3574</f>
        <v/>
      </c>
      <c r="AC3575">
        <f>AC3573-AC3574</f>
        <v/>
      </c>
      <c r="AE3575">
        <f>AE3573-AE3574</f>
        <v/>
      </c>
      <c r="AF3575">
        <f>AF3573-AF3574</f>
        <v/>
      </c>
      <c r="AG3575">
        <f>AG3573-AG3574</f>
        <v/>
      </c>
      <c r="AH3575">
        <f>AH3573-AH3574</f>
        <v/>
      </c>
      <c r="AJ3575">
        <f>AJ3573-AJ3574</f>
        <v/>
      </c>
      <c r="AK3575">
        <f>AK3573-AK3574</f>
        <v/>
      </c>
      <c r="AL3575">
        <f>AL3573-AL3574</f>
        <v/>
      </c>
      <c r="AM3575">
        <f>AM3573-AM3574</f>
        <v/>
      </c>
      <c r="AO3575">
        <f>AO3573-AO3574</f>
        <v/>
      </c>
      <c r="AP3575">
        <f>AP3573-AP3574</f>
        <v/>
      </c>
      <c r="AQ3575">
        <f>AQ3573-AQ3574</f>
        <v/>
      </c>
    </row>
    <row r="3577">
      <c r="A3577" t="inlineStr">
        <is>
          <t>Private equity</t>
        </is>
      </c>
    </row>
    <row r="3578">
      <c r="A3578" t="inlineStr">
        <is>
          <t>Cash and financial assets, net</t>
        </is>
      </c>
      <c r="C3578" t="inlineStr">
        <is>
          <t>Million</t>
        </is>
      </c>
      <c r="D3578" t="inlineStr">
        <is>
          <t>QQQQ</t>
        </is>
      </c>
      <c r="L3578" t="n">
        <v>250</v>
      </c>
      <c r="M3578" t="n">
        <v>214</v>
      </c>
      <c r="N3578" t="n">
        <v>577</v>
      </c>
      <c r="P3578" t="n">
        <v>637</v>
      </c>
      <c r="Q3578" t="n">
        <v>404</v>
      </c>
      <c r="R3578" t="n">
        <v>604</v>
      </c>
      <c r="S3578" t="n">
        <v>391</v>
      </c>
      <c r="U3578" t="n">
        <v>643</v>
      </c>
      <c r="V3578" t="n">
        <v>927</v>
      </c>
      <c r="W3578" t="n">
        <v>736</v>
      </c>
      <c r="X3578" t="n">
        <v>888</v>
      </c>
      <c r="Z3578" t="n">
        <v>823</v>
      </c>
      <c r="AA3578" t="n">
        <v>1503</v>
      </c>
      <c r="AB3578" t="n">
        <v>1122</v>
      </c>
      <c r="AC3578" t="n">
        <v>274</v>
      </c>
      <c r="AE3578" t="n">
        <v>241</v>
      </c>
      <c r="AF3578" t="n">
        <v>243</v>
      </c>
      <c r="AG3578" t="n">
        <v>348</v>
      </c>
      <c r="AH3578" t="n">
        <v>552</v>
      </c>
      <c r="AJ3578" t="n">
        <v>389</v>
      </c>
      <c r="AK3578" t="n">
        <v>424</v>
      </c>
      <c r="AL3578" t="n">
        <v>464</v>
      </c>
      <c r="AM3578" t="n">
        <v>720</v>
      </c>
      <c r="AO3578" t="n">
        <v>590</v>
      </c>
      <c r="AP3578" t="n">
        <v>326</v>
      </c>
      <c r="AQ3578" t="n">
        <v>538</v>
      </c>
    </row>
    <row r="3579">
      <c r="A3579" t="inlineStr">
        <is>
          <t>Undrawn committed credit facilities</t>
        </is>
      </c>
      <c r="C3579" t="inlineStr">
        <is>
          <t>Million</t>
        </is>
      </c>
      <c r="D3579" t="inlineStr">
        <is>
          <t>QQQQ</t>
        </is>
      </c>
      <c r="M3579" t="n">
        <v>150</v>
      </c>
      <c r="N3579" t="n">
        <v>150</v>
      </c>
      <c r="P3579" t="n">
        <v>150</v>
      </c>
      <c r="Q3579" t="n">
        <v>150</v>
      </c>
      <c r="R3579" t="n">
        <v>230</v>
      </c>
      <c r="S3579" t="n">
        <v>230</v>
      </c>
      <c r="U3579" t="n">
        <v>250</v>
      </c>
      <c r="V3579" t="n">
        <v>825</v>
      </c>
      <c r="W3579" t="n">
        <v>825</v>
      </c>
      <c r="X3579" t="n">
        <v>825</v>
      </c>
      <c r="Z3579" t="n">
        <v>825</v>
      </c>
      <c r="AA3579" t="n">
        <v>1050</v>
      </c>
      <c r="AB3579" t="n">
        <v>1050</v>
      </c>
      <c r="AC3579" t="n">
        <v>1575</v>
      </c>
      <c r="AE3579" t="n">
        <v>1292</v>
      </c>
      <c r="AF3579" t="n">
        <v>1512</v>
      </c>
      <c r="AG3579" t="n">
        <v>1737</v>
      </c>
      <c r="AH3579" t="n">
        <v>1465</v>
      </c>
      <c r="AJ3579" t="n">
        <v>1560</v>
      </c>
      <c r="AK3579" t="n">
        <v>1648</v>
      </c>
      <c r="AL3579" t="n">
        <v>1324</v>
      </c>
      <c r="AM3579" t="n">
        <v>456</v>
      </c>
      <c r="AO3579" t="n">
        <v>374</v>
      </c>
      <c r="AP3579" t="n">
        <v>319</v>
      </c>
      <c r="AQ3579" t="n">
        <v>200</v>
      </c>
    </row>
    <row r="3580">
      <c r="A3580" t="inlineStr">
        <is>
          <t>Core liquidity</t>
        </is>
      </c>
      <c r="C3580" t="inlineStr">
        <is>
          <t>Million</t>
        </is>
      </c>
      <c r="D3580" t="inlineStr">
        <is>
          <t>QQQQ</t>
        </is>
      </c>
      <c r="L3580" t="n">
        <v>250</v>
      </c>
      <c r="M3580" t="n">
        <v>364</v>
      </c>
      <c r="N3580" t="n">
        <v>727</v>
      </c>
      <c r="P3580" t="n">
        <v>787</v>
      </c>
      <c r="Q3580" t="n">
        <v>554</v>
      </c>
      <c r="R3580" t="n">
        <v>834</v>
      </c>
      <c r="S3580" t="n">
        <v>621</v>
      </c>
      <c r="U3580" t="n">
        <v>893</v>
      </c>
      <c r="V3580" t="n">
        <v>1752</v>
      </c>
      <c r="W3580" t="n">
        <v>1561</v>
      </c>
      <c r="X3580" t="n">
        <v>1713</v>
      </c>
      <c r="Z3580" t="n">
        <v>1648</v>
      </c>
      <c r="AA3580" t="n">
        <v>2553</v>
      </c>
      <c r="AB3580" t="n">
        <v>2172</v>
      </c>
      <c r="AC3580" t="n">
        <v>1849</v>
      </c>
      <c r="AE3580" t="n">
        <v>1533</v>
      </c>
      <c r="AF3580" t="n">
        <v>1755</v>
      </c>
      <c r="AG3580" t="n">
        <v>2085</v>
      </c>
      <c r="AH3580" t="n">
        <v>2017</v>
      </c>
      <c r="AJ3580" t="n">
        <v>1949</v>
      </c>
      <c r="AK3580" t="n">
        <v>2072</v>
      </c>
      <c r="AL3580" t="n">
        <v>1788</v>
      </c>
      <c r="AM3580" t="n">
        <v>1176</v>
      </c>
      <c r="AO3580" t="n">
        <v>964</v>
      </c>
      <c r="AP3580" t="n">
        <v>645</v>
      </c>
      <c r="AQ3580" t="n">
        <v>738</v>
      </c>
    </row>
    <row r="3581">
      <c r="A3581" t="inlineStr">
        <is>
          <t>Core liquidity-c</t>
        </is>
      </c>
      <c r="L3581">
        <f>SUM(L3578:L3579)</f>
        <v/>
      </c>
      <c r="M3581">
        <f>SUM(M3578:M3579)</f>
        <v/>
      </c>
      <c r="N3581">
        <f>SUM(N3578:N3579)</f>
        <v/>
      </c>
      <c r="P3581">
        <f>SUM(P3578:P3579)</f>
        <v/>
      </c>
      <c r="Q3581">
        <f>SUM(Q3578:Q3579)</f>
        <v/>
      </c>
      <c r="R3581">
        <f>SUM(R3578:R3579)</f>
        <v/>
      </c>
      <c r="S3581">
        <f>SUM(S3578:S3579)</f>
        <v/>
      </c>
      <c r="U3581">
        <f>SUM(U3578:U3579)</f>
        <v/>
      </c>
      <c r="V3581">
        <f>SUM(V3578:V3579)</f>
        <v/>
      </c>
      <c r="W3581">
        <f>SUM(W3578:W3579)</f>
        <v/>
      </c>
      <c r="X3581">
        <f>SUM(X3578:X3579)</f>
        <v/>
      </c>
      <c r="Z3581">
        <f>SUM(Z3578:Z3579)</f>
        <v/>
      </c>
      <c r="AA3581">
        <f>SUM(AA3578:AA3579)</f>
        <v/>
      </c>
      <c r="AB3581">
        <f>SUM(AB3578:AB3579)</f>
        <v/>
      </c>
      <c r="AC3581">
        <f>SUM(AC3578:AC3579)</f>
        <v/>
      </c>
      <c r="AE3581">
        <f>SUM(AE3578:AE3579)</f>
        <v/>
      </c>
      <c r="AF3581">
        <f>SUM(AF3578:AF3579)</f>
        <v/>
      </c>
      <c r="AG3581">
        <f>SUM(AG3578:AG3579)</f>
        <v/>
      </c>
      <c r="AH3581">
        <f>SUM(AH3578:AH3579)</f>
        <v/>
      </c>
      <c r="AJ3581">
        <f>SUM(AJ3578:AJ3579)</f>
        <v/>
      </c>
      <c r="AK3581">
        <f>SUM(AK3578:AK3579)</f>
        <v/>
      </c>
      <c r="AL3581">
        <f>SUM(AL3578:AL3579)</f>
        <v/>
      </c>
      <c r="AM3581">
        <f>SUM(AM3578:AM3579)</f>
        <v/>
      </c>
      <c r="AO3581">
        <f>SUM(AO3578:AO3579)</f>
        <v/>
      </c>
      <c r="AP3581">
        <f>SUM(AP3578:AP3579)</f>
        <v/>
      </c>
      <c r="AQ3581">
        <f>SUM(AQ3578:AQ3579)</f>
        <v/>
      </c>
    </row>
    <row r="3582">
      <c r="A3582" t="inlineStr">
        <is>
          <t>Sum check</t>
        </is>
      </c>
      <c r="L3582">
        <f>L3580-L3581</f>
        <v/>
      </c>
      <c r="M3582">
        <f>M3580-M3581</f>
        <v/>
      </c>
      <c r="N3582">
        <f>N3580-N3581</f>
        <v/>
      </c>
      <c r="P3582">
        <f>P3580-P3581</f>
        <v/>
      </c>
      <c r="Q3582">
        <f>Q3580-Q3581</f>
        <v/>
      </c>
      <c r="R3582">
        <f>R3580-R3581</f>
        <v/>
      </c>
      <c r="S3582">
        <f>S3580-S3581</f>
        <v/>
      </c>
      <c r="U3582">
        <f>U3580-U3581</f>
        <v/>
      </c>
      <c r="V3582">
        <f>V3580-V3581</f>
        <v/>
      </c>
      <c r="W3582">
        <f>W3580-W3581</f>
        <v/>
      </c>
      <c r="X3582">
        <f>X3580-X3581</f>
        <v/>
      </c>
      <c r="Z3582">
        <f>Z3580-Z3581</f>
        <v/>
      </c>
      <c r="AA3582">
        <f>AA3580-AA3581</f>
        <v/>
      </c>
      <c r="AB3582">
        <f>AB3580-AB3581</f>
        <v/>
      </c>
      <c r="AC3582">
        <f>AC3580-AC3581</f>
        <v/>
      </c>
      <c r="AE3582">
        <f>AE3580-AE3581</f>
        <v/>
      </c>
      <c r="AF3582">
        <f>AF3580-AF3581</f>
        <v/>
      </c>
      <c r="AG3582">
        <f>AG3580-AG3581</f>
        <v/>
      </c>
      <c r="AH3582">
        <f>AH3580-AH3581</f>
        <v/>
      </c>
      <c r="AJ3582">
        <f>AJ3580-AJ3581</f>
        <v/>
      </c>
      <c r="AK3582">
        <f>AK3580-AK3581</f>
        <v/>
      </c>
      <c r="AL3582">
        <f>AL3580-AL3581</f>
        <v/>
      </c>
      <c r="AM3582">
        <f>AM3580-AM3581</f>
        <v/>
      </c>
      <c r="AO3582">
        <f>AO3580-AO3581</f>
        <v/>
      </c>
      <c r="AP3582">
        <f>AP3580-AP3581</f>
        <v/>
      </c>
      <c r="AQ3582">
        <f>AQ3580-AQ3581</f>
        <v/>
      </c>
    </row>
    <row r="3584">
      <c r="A3584" t="inlineStr">
        <is>
          <t>Uncalled private fund commitments</t>
        </is>
      </c>
      <c r="C3584" t="inlineStr">
        <is>
          <t>Million</t>
        </is>
      </c>
      <c r="D3584" t="inlineStr">
        <is>
          <t>QQQQ</t>
        </is>
      </c>
      <c r="F3584" t="n">
        <v>481</v>
      </c>
      <c r="G3584" t="n">
        <v>1638</v>
      </c>
      <c r="H3584" t="n">
        <v>1729</v>
      </c>
      <c r="I3584" t="n">
        <v>1993</v>
      </c>
      <c r="K3584" t="n">
        <v>1831</v>
      </c>
      <c r="L3584" t="n">
        <v>2120</v>
      </c>
      <c r="M3584" t="n">
        <v>2081</v>
      </c>
      <c r="N3584" t="n">
        <v>2151</v>
      </c>
      <c r="P3584" t="n">
        <v>2281</v>
      </c>
      <c r="Q3584" t="n">
        <v>1927</v>
      </c>
      <c r="R3584" t="n">
        <v>1624</v>
      </c>
      <c r="S3584" t="n">
        <v>1674</v>
      </c>
      <c r="U3584" t="n">
        <v>1506</v>
      </c>
      <c r="V3584" t="n">
        <v>1251</v>
      </c>
      <c r="W3584" t="n">
        <v>1070</v>
      </c>
      <c r="X3584" t="n">
        <v>6159</v>
      </c>
      <c r="Z3584" t="n">
        <v>6142</v>
      </c>
      <c r="AA3584" t="n">
        <v>6185</v>
      </c>
      <c r="AB3584" t="n">
        <v>5807</v>
      </c>
      <c r="AC3584" t="n">
        <v>7597</v>
      </c>
      <c r="AE3584" t="n">
        <v>6911</v>
      </c>
      <c r="AF3584" t="n">
        <v>6854</v>
      </c>
      <c r="AG3584" t="n">
        <v>6204</v>
      </c>
      <c r="AH3584" t="n">
        <v>6171</v>
      </c>
      <c r="AJ3584" t="n">
        <v>5728</v>
      </c>
      <c r="AK3584" t="n">
        <v>6988</v>
      </c>
      <c r="AL3584" t="n">
        <v>9450</v>
      </c>
      <c r="AM3584" t="n">
        <v>9863</v>
      </c>
      <c r="AO3584" t="n">
        <v>9925</v>
      </c>
      <c r="AP3584" t="n">
        <v>12536</v>
      </c>
      <c r="AQ3584" t="n">
        <v>11852</v>
      </c>
    </row>
    <row r="3585">
      <c r="A3585" t="inlineStr">
        <is>
          <t>Total liquidity</t>
        </is>
      </c>
      <c r="C3585" t="inlineStr">
        <is>
          <t>Million</t>
        </is>
      </c>
      <c r="D3585" t="inlineStr">
        <is>
          <t>QQQQ</t>
        </is>
      </c>
      <c r="F3585" t="n">
        <v>481</v>
      </c>
      <c r="G3585" t="n">
        <v>1638</v>
      </c>
      <c r="H3585" t="n">
        <v>1729</v>
      </c>
      <c r="I3585" t="n">
        <v>1993</v>
      </c>
      <c r="K3585" t="n">
        <v>1831</v>
      </c>
      <c r="L3585" t="n">
        <v>2370</v>
      </c>
      <c r="M3585" t="n">
        <v>2445</v>
      </c>
      <c r="N3585" t="n">
        <v>2878</v>
      </c>
      <c r="P3585" t="n">
        <v>3068</v>
      </c>
      <c r="Q3585" t="n">
        <v>2481</v>
      </c>
      <c r="R3585" t="n">
        <v>2458</v>
      </c>
      <c r="S3585" t="n">
        <v>2295</v>
      </c>
      <c r="U3585" t="n">
        <v>2399</v>
      </c>
      <c r="V3585" t="n">
        <v>3003</v>
      </c>
      <c r="W3585" t="n">
        <v>2631</v>
      </c>
      <c r="X3585" t="n">
        <v>7872</v>
      </c>
      <c r="Z3585" t="n">
        <v>7790</v>
      </c>
      <c r="AA3585" t="n">
        <v>8738</v>
      </c>
      <c r="AB3585" t="n">
        <v>7979</v>
      </c>
      <c r="AC3585" t="n">
        <v>9446</v>
      </c>
      <c r="AE3585" t="n">
        <v>8444</v>
      </c>
      <c r="AF3585" t="n">
        <v>8609</v>
      </c>
      <c r="AG3585" t="n">
        <v>8289</v>
      </c>
      <c r="AH3585" t="n">
        <v>8188</v>
      </c>
      <c r="AJ3585" t="n">
        <v>7677</v>
      </c>
      <c r="AK3585" t="n">
        <v>9060</v>
      </c>
      <c r="AL3585" t="n">
        <v>11238</v>
      </c>
      <c r="AM3585" t="n">
        <v>11039</v>
      </c>
      <c r="AO3585" t="n">
        <v>10889</v>
      </c>
      <c r="AP3585" t="n">
        <v>13181</v>
      </c>
      <c r="AQ3585" t="n">
        <v>12590</v>
      </c>
    </row>
    <row r="3586">
      <c r="A3586" t="inlineStr">
        <is>
          <t>Total liquidity-c</t>
        </is>
      </c>
      <c r="F3586">
        <f>SUM(F3580,F3584)</f>
        <v/>
      </c>
      <c r="G3586">
        <f>SUM(G3580,G3584)</f>
        <v/>
      </c>
      <c r="H3586">
        <f>SUM(H3580,H3584)</f>
        <v/>
      </c>
      <c r="I3586">
        <f>SUM(I3580,I3584)</f>
        <v/>
      </c>
      <c r="K3586">
        <f>SUM(K3580,K3584)</f>
        <v/>
      </c>
      <c r="L3586">
        <f>SUM(L3580,L3584)</f>
        <v/>
      </c>
      <c r="M3586">
        <f>SUM(M3580,M3584)</f>
        <v/>
      </c>
      <c r="N3586">
        <f>SUM(N3580,N3584)</f>
        <v/>
      </c>
      <c r="P3586">
        <f>SUM(P3580,P3584)</f>
        <v/>
      </c>
      <c r="Q3586">
        <f>SUM(Q3580,Q3584)</f>
        <v/>
      </c>
      <c r="R3586">
        <f>SUM(R3580,R3584)</f>
        <v/>
      </c>
      <c r="S3586">
        <f>SUM(S3580,S3584)</f>
        <v/>
      </c>
      <c r="U3586">
        <f>SUM(U3580,U3584)</f>
        <v/>
      </c>
      <c r="V3586">
        <f>SUM(V3580,V3584)</f>
        <v/>
      </c>
      <c r="W3586">
        <f>SUM(W3580,W3584)</f>
        <v/>
      </c>
      <c r="X3586">
        <f>SUM(X3580,X3584)</f>
        <v/>
      </c>
      <c r="Z3586">
        <f>SUM(Z3580,Z3584)</f>
        <v/>
      </c>
      <c r="AA3586">
        <f>SUM(AA3580,AA3584)</f>
        <v/>
      </c>
      <c r="AB3586">
        <f>SUM(AB3580,AB3584)</f>
        <v/>
      </c>
      <c r="AC3586">
        <f>SUM(AC3580,AC3584)</f>
        <v/>
      </c>
      <c r="AE3586">
        <f>SUM(AE3580,AE3584)</f>
        <v/>
      </c>
      <c r="AF3586">
        <f>SUM(AF3580,AF3584)</f>
        <v/>
      </c>
      <c r="AG3586">
        <f>SUM(AG3580,AG3584)</f>
        <v/>
      </c>
      <c r="AH3586">
        <f>SUM(AH3580,AH3584)</f>
        <v/>
      </c>
      <c r="AJ3586">
        <f>SUM(AJ3580,AJ3584)</f>
        <v/>
      </c>
      <c r="AK3586">
        <f>SUM(AK3580,AK3584)</f>
        <v/>
      </c>
      <c r="AL3586">
        <f>SUM(AL3580,AL3584)</f>
        <v/>
      </c>
      <c r="AM3586">
        <f>SUM(AM3580,AM3584)</f>
        <v/>
      </c>
      <c r="AO3586">
        <f>SUM(AO3580,AO3584)</f>
        <v/>
      </c>
      <c r="AP3586">
        <f>SUM(AP3580,AP3584)</f>
        <v/>
      </c>
      <c r="AQ3586">
        <f>SUM(AQ3580,AQ3584)</f>
        <v/>
      </c>
    </row>
    <row r="3587">
      <c r="A3587" t="inlineStr">
        <is>
          <t>Sum check</t>
        </is>
      </c>
      <c r="F3587">
        <f>F3585-F3586</f>
        <v/>
      </c>
      <c r="G3587">
        <f>G3585-G3586</f>
        <v/>
      </c>
      <c r="H3587">
        <f>H3585-H3586</f>
        <v/>
      </c>
      <c r="I3587">
        <f>I3585-I3586</f>
        <v/>
      </c>
      <c r="K3587">
        <f>K3585-K3586</f>
        <v/>
      </c>
      <c r="L3587">
        <f>L3585-L3586</f>
        <v/>
      </c>
      <c r="M3587">
        <f>M3585-M3586</f>
        <v/>
      </c>
      <c r="N3587">
        <f>N3585-N3586</f>
        <v/>
      </c>
      <c r="P3587">
        <f>P3585-P3586</f>
        <v/>
      </c>
      <c r="Q3587">
        <f>Q3585-Q3586</f>
        <v/>
      </c>
      <c r="R3587">
        <f>R3585-R3586</f>
        <v/>
      </c>
      <c r="S3587">
        <f>S3585-S3586</f>
        <v/>
      </c>
      <c r="U3587">
        <f>U3585-U3586</f>
        <v/>
      </c>
      <c r="V3587">
        <f>V3585-V3586</f>
        <v/>
      </c>
      <c r="W3587">
        <f>W3585-W3586</f>
        <v/>
      </c>
      <c r="X3587">
        <f>X3585-X3586</f>
        <v/>
      </c>
      <c r="Z3587">
        <f>Z3585-Z3586</f>
        <v/>
      </c>
      <c r="AA3587">
        <f>AA3585-AA3586</f>
        <v/>
      </c>
      <c r="AB3587">
        <f>AB3585-AB3586</f>
        <v/>
      </c>
      <c r="AC3587">
        <f>AC3585-AC3586</f>
        <v/>
      </c>
      <c r="AE3587">
        <f>AE3585-AE3586</f>
        <v/>
      </c>
      <c r="AF3587">
        <f>AF3585-AF3586</f>
        <v/>
      </c>
      <c r="AG3587">
        <f>AG3585-AG3586</f>
        <v/>
      </c>
      <c r="AH3587">
        <f>AH3585-AH3586</f>
        <v/>
      </c>
      <c r="AJ3587">
        <f>AJ3585-AJ3586</f>
        <v/>
      </c>
      <c r="AK3587">
        <f>AK3585-AK3586</f>
        <v/>
      </c>
      <c r="AL3587">
        <f>AL3585-AL3586</f>
        <v/>
      </c>
      <c r="AM3587">
        <f>AM3585-AM3586</f>
        <v/>
      </c>
      <c r="AO3587">
        <f>AO3585-AO3586</f>
        <v/>
      </c>
      <c r="AP3587">
        <f>AP3585-AP3586</f>
        <v/>
      </c>
      <c r="AQ3587">
        <f>AQ3585-AQ3586</f>
        <v/>
      </c>
    </row>
    <row r="3589">
      <c r="A3589" t="inlineStr">
        <is>
          <t>Credit and other</t>
        </is>
      </c>
    </row>
    <row r="3590">
      <c r="A3590" t="inlineStr">
        <is>
          <t>Cash and financial assets, net</t>
        </is>
      </c>
      <c r="C3590" t="inlineStr">
        <is>
          <t>Million</t>
        </is>
      </c>
      <c r="D3590" t="inlineStr">
        <is>
          <t>QQQQ</t>
        </is>
      </c>
      <c r="AB3590" t="n">
        <v>380</v>
      </c>
      <c r="AC3590" t="n">
        <v>569</v>
      </c>
      <c r="AE3590" t="n">
        <v>410</v>
      </c>
      <c r="AF3590" t="n">
        <v>438</v>
      </c>
      <c r="AG3590" t="n">
        <v>650</v>
      </c>
      <c r="AH3590" t="n">
        <v>841</v>
      </c>
      <c r="AJ3590" t="n">
        <v>974</v>
      </c>
      <c r="AK3590" t="n">
        <v>663</v>
      </c>
      <c r="AL3590" t="n">
        <v>644</v>
      </c>
      <c r="AM3590" t="n">
        <v>543</v>
      </c>
      <c r="AO3590" t="n">
        <v>442</v>
      </c>
      <c r="AP3590" t="n">
        <v>23768</v>
      </c>
      <c r="AQ3590" t="n">
        <v>22726</v>
      </c>
    </row>
    <row r="3591">
      <c r="A3591" t="inlineStr">
        <is>
          <t>Undrawn committed credit facilities</t>
        </is>
      </c>
      <c r="C3591" t="inlineStr">
        <is>
          <t>Million</t>
        </is>
      </c>
      <c r="D3591" t="inlineStr">
        <is>
          <t>QQQQ</t>
        </is>
      </c>
      <c r="AB3591" t="n">
        <v>500</v>
      </c>
      <c r="AC3591" t="n">
        <v>500</v>
      </c>
      <c r="AE3591" t="n">
        <v>500</v>
      </c>
      <c r="AF3591" t="n">
        <v>575</v>
      </c>
      <c r="AG3591" t="n">
        <v>650</v>
      </c>
      <c r="AH3591" t="n">
        <v>650</v>
      </c>
      <c r="AJ3591" t="n">
        <v>650</v>
      </c>
      <c r="AK3591" t="n">
        <v>650</v>
      </c>
      <c r="AL3591" t="n">
        <v>650</v>
      </c>
      <c r="AM3591" t="n">
        <v>595</v>
      </c>
      <c r="AO3591" t="n">
        <v>650</v>
      </c>
      <c r="AP3591" t="n">
        <v>1028</v>
      </c>
      <c r="AQ3591" t="n">
        <v>918</v>
      </c>
    </row>
    <row r="3592">
      <c r="A3592" t="inlineStr">
        <is>
          <t>Core liquidity</t>
        </is>
      </c>
      <c r="C3592" t="inlineStr">
        <is>
          <t>Million</t>
        </is>
      </c>
      <c r="D3592" t="inlineStr">
        <is>
          <t>QQQQ</t>
        </is>
      </c>
      <c r="AB3592" t="n">
        <v>880</v>
      </c>
      <c r="AC3592" t="n">
        <v>1069</v>
      </c>
      <c r="AE3592" t="n">
        <v>910</v>
      </c>
      <c r="AF3592" t="n">
        <v>1013</v>
      </c>
      <c r="AG3592" t="n">
        <v>1300</v>
      </c>
      <c r="AH3592" t="n">
        <v>1491</v>
      </c>
      <c r="AJ3592" t="n">
        <v>1624</v>
      </c>
      <c r="AK3592" t="n">
        <v>1313</v>
      </c>
      <c r="AL3592" t="n">
        <v>1294</v>
      </c>
      <c r="AM3592" t="n">
        <v>1138</v>
      </c>
      <c r="AO3592" t="n">
        <v>1092</v>
      </c>
      <c r="AP3592" t="n">
        <v>24796</v>
      </c>
      <c r="AQ3592" t="n">
        <v>23644</v>
      </c>
    </row>
    <row r="3593">
      <c r="A3593" t="inlineStr">
        <is>
          <t>Core liquidity-c</t>
        </is>
      </c>
      <c r="AB3593">
        <f>SUM(AB3590:AB3591)</f>
        <v/>
      </c>
      <c r="AC3593">
        <f>SUM(AC3590:AC3591)</f>
        <v/>
      </c>
      <c r="AE3593">
        <f>SUM(AE3590:AE3591)</f>
        <v/>
      </c>
      <c r="AF3593">
        <f>SUM(AF3590:AF3591)</f>
        <v/>
      </c>
      <c r="AG3593">
        <f>SUM(AG3590:AG3591)</f>
        <v/>
      </c>
      <c r="AH3593">
        <f>SUM(AH3590:AH3591)</f>
        <v/>
      </c>
      <c r="AJ3593">
        <f>SUM(AJ3590:AJ3591)</f>
        <v/>
      </c>
      <c r="AK3593">
        <f>SUM(AK3590:AK3591)</f>
        <v/>
      </c>
      <c r="AL3593">
        <f>SUM(AL3590:AL3591)</f>
        <v/>
      </c>
      <c r="AM3593">
        <f>SUM(AM3590:AM3591)</f>
        <v/>
      </c>
      <c r="AO3593">
        <f>SUM(AO3590:AO3591)</f>
        <v/>
      </c>
      <c r="AP3593">
        <f>SUM(AP3590:AP3591)</f>
        <v/>
      </c>
      <c r="AQ3593">
        <f>SUM(AQ3590:AQ3591)</f>
        <v/>
      </c>
    </row>
    <row r="3594">
      <c r="A3594" t="inlineStr">
        <is>
          <t>Sum check</t>
        </is>
      </c>
      <c r="AB3594">
        <f>AB3592-AB3593</f>
        <v/>
      </c>
      <c r="AC3594">
        <f>AC3592-AC3593</f>
        <v/>
      </c>
      <c r="AE3594">
        <f>AE3592-AE3593</f>
        <v/>
      </c>
      <c r="AF3594">
        <f>AF3592-AF3593</f>
        <v/>
      </c>
      <c r="AG3594">
        <f>AG3592-AG3593</f>
        <v/>
      </c>
      <c r="AH3594">
        <f>AH3592-AH3593</f>
        <v/>
      </c>
      <c r="AJ3594">
        <f>AJ3592-AJ3593</f>
        <v/>
      </c>
      <c r="AK3594">
        <f>AK3592-AK3593</f>
        <v/>
      </c>
      <c r="AL3594">
        <f>AL3592-AL3593</f>
        <v/>
      </c>
      <c r="AM3594">
        <f>AM3592-AM3593</f>
        <v/>
      </c>
      <c r="AO3594">
        <f>AO3592-AO3593</f>
        <v/>
      </c>
      <c r="AP3594">
        <f>AP3592-AP3593</f>
        <v/>
      </c>
      <c r="AQ3594">
        <f>AQ3592-AQ3593</f>
        <v/>
      </c>
    </row>
    <row r="3596">
      <c r="A3596" t="inlineStr">
        <is>
          <t>Uncalled private fund commitments</t>
        </is>
      </c>
      <c r="C3596" t="inlineStr">
        <is>
          <t>Million</t>
        </is>
      </c>
      <c r="D3596" t="inlineStr">
        <is>
          <t>QQQQ</t>
        </is>
      </c>
      <c r="AB3596" t="n">
        <v>15690</v>
      </c>
      <c r="AC3596" t="n">
        <v>15906</v>
      </c>
      <c r="AE3596" t="n">
        <v>13661</v>
      </c>
      <c r="AF3596" t="n">
        <v>15967</v>
      </c>
      <c r="AG3596" t="n">
        <v>26567</v>
      </c>
      <c r="AH3596" t="n">
        <v>26877</v>
      </c>
      <c r="AJ3596" t="n">
        <v>27866</v>
      </c>
      <c r="AK3596" t="n">
        <v>25845</v>
      </c>
      <c r="AL3596" t="n">
        <v>17943</v>
      </c>
      <c r="AM3596" t="n">
        <v>17464</v>
      </c>
      <c r="AO3596" t="n">
        <v>14735</v>
      </c>
      <c r="AP3596" t="n">
        <v>15783</v>
      </c>
      <c r="AQ3596" t="n">
        <v>17423</v>
      </c>
    </row>
    <row r="3597">
      <c r="A3597" t="inlineStr">
        <is>
          <t>Total liquidity</t>
        </is>
      </c>
      <c r="C3597" t="inlineStr">
        <is>
          <t>Million</t>
        </is>
      </c>
      <c r="D3597" t="inlineStr">
        <is>
          <t>QQQQ</t>
        </is>
      </c>
      <c r="AB3597" t="n">
        <v>16570</v>
      </c>
      <c r="AC3597" t="n">
        <v>16975</v>
      </c>
      <c r="AE3597" t="n">
        <v>14571</v>
      </c>
      <c r="AF3597" t="n">
        <v>16980</v>
      </c>
      <c r="AG3597" t="n">
        <v>27867</v>
      </c>
      <c r="AH3597" t="n">
        <v>28368</v>
      </c>
      <c r="AJ3597" t="n">
        <v>29490</v>
      </c>
      <c r="AK3597" t="n">
        <v>27158</v>
      </c>
      <c r="AL3597" t="n">
        <v>19237</v>
      </c>
      <c r="AM3597" t="n">
        <v>18602</v>
      </c>
      <c r="AO3597" t="n">
        <v>15827</v>
      </c>
      <c r="AP3597" t="n">
        <v>40579</v>
      </c>
      <c r="AQ3597" t="n">
        <v>41067</v>
      </c>
    </row>
    <row r="3598">
      <c r="A3598" t="inlineStr">
        <is>
          <t>Total liquidity-c</t>
        </is>
      </c>
      <c r="AB3598">
        <f>SUM(AB3596,AB3592)</f>
        <v/>
      </c>
      <c r="AC3598">
        <f>SUM(AC3596,AC3592)</f>
        <v/>
      </c>
      <c r="AE3598">
        <f>SUM(AE3596,AE3592)</f>
        <v/>
      </c>
      <c r="AF3598">
        <f>SUM(AF3596,AF3592)</f>
        <v/>
      </c>
      <c r="AG3598">
        <f>SUM(AG3596,AG3592)</f>
        <v/>
      </c>
      <c r="AH3598">
        <f>SUM(AH3596,AH3592)</f>
        <v/>
      </c>
      <c r="AJ3598">
        <f>SUM(AJ3596,AJ3592)</f>
        <v/>
      </c>
      <c r="AK3598">
        <f>SUM(AK3596,AK3592)</f>
        <v/>
      </c>
      <c r="AL3598">
        <f>SUM(AL3596,AL3592)</f>
        <v/>
      </c>
      <c r="AM3598">
        <f>SUM(AM3596,AM3592)</f>
        <v/>
      </c>
      <c r="AO3598">
        <f>SUM(AO3596,AO3592)</f>
        <v/>
      </c>
      <c r="AP3598">
        <f>SUM(AP3596,AP3592)</f>
        <v/>
      </c>
      <c r="AQ3598">
        <f>SUM(AQ3596,AQ3592)</f>
        <v/>
      </c>
    </row>
    <row r="3599">
      <c r="A3599" t="inlineStr">
        <is>
          <t>Sum check</t>
        </is>
      </c>
      <c r="AB3599">
        <f>AB3597-AB3598</f>
        <v/>
      </c>
      <c r="AC3599">
        <f>AC3597-AC3598</f>
        <v/>
      </c>
      <c r="AE3599">
        <f>AE3597-AE3598</f>
        <v/>
      </c>
      <c r="AF3599">
        <f>AF3597-AF3598</f>
        <v/>
      </c>
      <c r="AG3599">
        <f>AG3597-AG3598</f>
        <v/>
      </c>
      <c r="AH3599">
        <f>AH3597-AH3598</f>
        <v/>
      </c>
      <c r="AJ3599">
        <f>AJ3597-AJ3598</f>
        <v/>
      </c>
      <c r="AK3599">
        <f>AK3597-AK3598</f>
        <v/>
      </c>
      <c r="AL3599">
        <f>AL3597-AL3598</f>
        <v/>
      </c>
      <c r="AM3599">
        <f>AM3597-AM3598</f>
        <v/>
      </c>
      <c r="AO3599">
        <f>AO3597-AO3598</f>
        <v/>
      </c>
      <c r="AP3599">
        <f>AP3597-AP3598</f>
        <v/>
      </c>
      <c r="AQ3599">
        <f>AQ3597-AQ3598</f>
        <v/>
      </c>
    </row>
    <row r="3601">
      <c r="A3601" t="inlineStr">
        <is>
          <t>Principal subsidiaries</t>
        </is>
      </c>
    </row>
    <row r="3602">
      <c r="A3602" t="inlineStr">
        <is>
          <t>Cash and financial assets, net</t>
        </is>
      </c>
      <c r="C3602" t="inlineStr">
        <is>
          <t>Million</t>
        </is>
      </c>
      <c r="D3602" t="inlineStr">
        <is>
          <t>QQQQ</t>
        </is>
      </c>
      <c r="F3602" t="n">
        <v>642</v>
      </c>
      <c r="G3602" t="n">
        <v>952</v>
      </c>
      <c r="H3602" t="n">
        <v>813</v>
      </c>
      <c r="I3602" t="n">
        <v>428</v>
      </c>
      <c r="K3602" t="n">
        <v>642</v>
      </c>
      <c r="L3602" t="n">
        <v>870</v>
      </c>
      <c r="M3602" t="n">
        <v>768</v>
      </c>
      <c r="N3602" t="n">
        <v>1385</v>
      </c>
      <c r="P3602" t="n">
        <v>1185</v>
      </c>
      <c r="Q3602" t="n">
        <v>877</v>
      </c>
      <c r="R3602" t="n">
        <v>1129</v>
      </c>
    </row>
    <row r="3603">
      <c r="A3603" t="inlineStr">
        <is>
          <t>Undrawn committed credit facilities</t>
        </is>
      </c>
      <c r="C3603" t="inlineStr">
        <is>
          <t>Million</t>
        </is>
      </c>
      <c r="D3603" t="inlineStr">
        <is>
          <t>QQQQ</t>
        </is>
      </c>
      <c r="F3603" t="n">
        <v>2331</v>
      </c>
      <c r="G3603" t="n">
        <v>2191</v>
      </c>
      <c r="H3603" t="n">
        <v>2281</v>
      </c>
      <c r="I3603" t="n">
        <v>2533</v>
      </c>
      <c r="K3603" t="n">
        <v>2809</v>
      </c>
      <c r="L3603" t="n">
        <v>2290</v>
      </c>
      <c r="M3603" t="n">
        <v>3310</v>
      </c>
      <c r="N3603" t="n">
        <v>4506</v>
      </c>
      <c r="P3603" t="n">
        <v>3854</v>
      </c>
      <c r="Q3603" t="n">
        <v>3327</v>
      </c>
      <c r="R3603" t="n">
        <v>4043</v>
      </c>
    </row>
    <row r="3604">
      <c r="A3604" t="inlineStr">
        <is>
          <t>Total</t>
        </is>
      </c>
      <c r="C3604" t="inlineStr">
        <is>
          <t>Million</t>
        </is>
      </c>
      <c r="D3604" t="inlineStr">
        <is>
          <t>QQQQ</t>
        </is>
      </c>
      <c r="F3604" t="n">
        <v>2973</v>
      </c>
      <c r="G3604" t="n">
        <v>3143</v>
      </c>
      <c r="H3604" t="n">
        <v>3094</v>
      </c>
      <c r="I3604" t="n">
        <v>2961</v>
      </c>
      <c r="K3604" t="n">
        <v>3451</v>
      </c>
      <c r="L3604" t="n">
        <v>3160</v>
      </c>
      <c r="M3604" t="n">
        <v>4078</v>
      </c>
      <c r="N3604" t="n">
        <v>5891</v>
      </c>
      <c r="P3604" t="n">
        <v>5039</v>
      </c>
      <c r="Q3604" t="n">
        <v>4204</v>
      </c>
      <c r="R3604" t="n">
        <v>5172</v>
      </c>
    </row>
    <row r="3605">
      <c r="A3605" t="inlineStr">
        <is>
          <t>Total-c</t>
        </is>
      </c>
      <c r="F3605">
        <f>SUM(F3602:F3603)</f>
        <v/>
      </c>
      <c r="G3605">
        <f>SUM(G3602:G3603)</f>
        <v/>
      </c>
      <c r="H3605">
        <f>SUM(H3602:H3603)</f>
        <v/>
      </c>
      <c r="I3605">
        <f>SUM(I3602:I3603)</f>
        <v/>
      </c>
      <c r="K3605">
        <f>SUM(K3602:K3603)</f>
        <v/>
      </c>
      <c r="L3605">
        <f>SUM(L3602:L3603)</f>
        <v/>
      </c>
      <c r="M3605">
        <f>SUM(M3602:M3603)</f>
        <v/>
      </c>
      <c r="N3605">
        <f>SUM(N3602:N3603)</f>
        <v/>
      </c>
      <c r="P3605">
        <f>SUM(P3602:P3603)</f>
        <v/>
      </c>
      <c r="Q3605">
        <f>SUM(Q3602:Q3603)</f>
        <v/>
      </c>
      <c r="R3605">
        <f>SUM(R3602:R3603)</f>
        <v/>
      </c>
    </row>
    <row r="3606">
      <c r="A3606" t="inlineStr">
        <is>
          <t>Sum check 1</t>
        </is>
      </c>
      <c r="F3606">
        <f>F3604-F3605</f>
        <v/>
      </c>
      <c r="G3606">
        <f>G3604-G3605</f>
        <v/>
      </c>
      <c r="H3606">
        <f>H3604-H3605</f>
        <v/>
      </c>
      <c r="I3606">
        <f>I3604-I3605</f>
        <v/>
      </c>
      <c r="K3606">
        <f>K3604-K3605</f>
        <v/>
      </c>
      <c r="L3606">
        <f>L3604-L3605</f>
        <v/>
      </c>
      <c r="M3606">
        <f>M3604-M3605</f>
        <v/>
      </c>
      <c r="N3606">
        <f>N3604-N3605</f>
        <v/>
      </c>
      <c r="P3606">
        <f>P3604-P3605</f>
        <v/>
      </c>
      <c r="Q3606">
        <f>Q3604-Q3605</f>
        <v/>
      </c>
      <c r="R3606">
        <f>R3604-R3605</f>
        <v/>
      </c>
    </row>
    <row r="3607">
      <c r="A3607" t="inlineStr">
        <is>
          <t>Sum check 2</t>
        </is>
      </c>
      <c r="F3607">
        <f>F3604-SUM(F3581,F3569,F3557,F3545)</f>
        <v/>
      </c>
      <c r="G3607">
        <f>G3604-SUM(G3581,G3569,G3557,G3545)</f>
        <v/>
      </c>
      <c r="H3607">
        <f>H3604-SUM(H3581,H3569,H3557,H3545)</f>
        <v/>
      </c>
      <c r="I3607">
        <f>I3604-SUM(I3581,I3569,I3557,I3545)</f>
        <v/>
      </c>
      <c r="K3607">
        <f>K3604-SUM(K3581,K3569,K3557,K3545)</f>
        <v/>
      </c>
      <c r="L3607">
        <f>L3604-SUM(L3581,L3569,L3557,L3545)</f>
        <v/>
      </c>
      <c r="M3607">
        <f>M3604-SUM(M3581,M3569,M3557,M3545)</f>
        <v/>
      </c>
      <c r="N3607">
        <f>N3604-SUM(N3581,N3569,N3557,N3545)</f>
        <v/>
      </c>
      <c r="P3607">
        <f>P3604-SUM(P3581,P3569,P3557,P3545)</f>
        <v/>
      </c>
      <c r="Q3607">
        <f>Q3604-SUM(Q3581,Q3569,Q3557,Q3545)</f>
        <v/>
      </c>
      <c r="R3607">
        <f>R3604-SUM(R3581,R3569,R3557,R3545)</f>
        <v/>
      </c>
    </row>
    <row r="3609">
      <c r="A3609" t="inlineStr">
        <is>
          <t>Total</t>
        </is>
      </c>
    </row>
    <row r="3610">
      <c r="A3610" t="inlineStr">
        <is>
          <t>Cash and financial assets, net</t>
        </is>
      </c>
      <c r="C3610" t="inlineStr">
        <is>
          <t>Million</t>
        </is>
      </c>
      <c r="D3610" t="inlineStr">
        <is>
          <t>QQQQ</t>
        </is>
      </c>
      <c r="F3610" t="n">
        <v>1561</v>
      </c>
      <c r="G3610" t="n">
        <v>1757</v>
      </c>
      <c r="H3610" t="n">
        <v>1986</v>
      </c>
      <c r="I3610" t="n">
        <v>1446</v>
      </c>
      <c r="K3610" t="n">
        <v>2082</v>
      </c>
      <c r="L3610" t="n">
        <v>1940</v>
      </c>
      <c r="M3610" t="n">
        <v>1955</v>
      </c>
      <c r="N3610" t="n">
        <v>2592</v>
      </c>
      <c r="P3610" t="n">
        <v>2917</v>
      </c>
      <c r="Q3610" t="n">
        <v>2218</v>
      </c>
      <c r="R3610" t="n">
        <v>3067</v>
      </c>
      <c r="S3610" t="n">
        <v>3218</v>
      </c>
      <c r="U3610" t="n">
        <v>4408</v>
      </c>
      <c r="V3610" t="n">
        <v>5290</v>
      </c>
      <c r="W3610" t="n">
        <v>4268</v>
      </c>
      <c r="X3610" t="n">
        <v>3752</v>
      </c>
      <c r="Z3610" t="n">
        <v>5553</v>
      </c>
      <c r="AA3610" t="n">
        <v>6202</v>
      </c>
      <c r="AB3610" t="n">
        <v>3742</v>
      </c>
      <c r="AC3610" t="n">
        <v>3575</v>
      </c>
      <c r="AE3610" t="n">
        <v>3803</v>
      </c>
      <c r="AF3610" t="n">
        <v>5362</v>
      </c>
      <c r="AG3610" t="n">
        <v>5637</v>
      </c>
      <c r="AH3610" t="n">
        <v>6823</v>
      </c>
      <c r="AJ3610" t="n">
        <v>8547</v>
      </c>
      <c r="AK3610" t="n">
        <v>8644</v>
      </c>
      <c r="AL3610" t="n">
        <v>5520</v>
      </c>
      <c r="AM3610" t="n">
        <v>6233</v>
      </c>
      <c r="AO3610" t="n">
        <v>6249</v>
      </c>
      <c r="AP3610" t="n">
        <v>27984</v>
      </c>
      <c r="AQ3610" t="n">
        <v>27554</v>
      </c>
      <c r="AR3610" t="n">
        <v>27440</v>
      </c>
      <c r="AT3610" t="n">
        <v>24453</v>
      </c>
    </row>
    <row r="3611">
      <c r="A3611" t="inlineStr">
        <is>
          <t>Undrawn committed credit facilities</t>
        </is>
      </c>
      <c r="C3611" t="inlineStr">
        <is>
          <t>Million</t>
        </is>
      </c>
      <c r="D3611" t="inlineStr">
        <is>
          <t>QQQQ</t>
        </is>
      </c>
      <c r="F3611" t="n">
        <v>3240</v>
      </c>
      <c r="G3611" t="n">
        <v>4020</v>
      </c>
      <c r="H3611" t="n">
        <v>3567</v>
      </c>
      <c r="I3611" t="n">
        <v>4206</v>
      </c>
      <c r="K3611" t="n">
        <v>4287</v>
      </c>
      <c r="L3611" t="n">
        <v>4137</v>
      </c>
      <c r="M3611" t="n">
        <v>5056</v>
      </c>
      <c r="N3611" t="n">
        <v>6375</v>
      </c>
      <c r="P3611" t="n">
        <v>5723</v>
      </c>
      <c r="Q3611" t="n">
        <v>5174</v>
      </c>
      <c r="R3611" t="n">
        <v>5765</v>
      </c>
      <c r="S3611" t="n">
        <v>4839</v>
      </c>
      <c r="U3611" t="n">
        <v>5473</v>
      </c>
      <c r="V3611" t="n">
        <v>5589</v>
      </c>
      <c r="W3611" t="n">
        <v>6758</v>
      </c>
      <c r="X3611" t="n">
        <v>7061</v>
      </c>
      <c r="Z3611" t="n">
        <v>6243</v>
      </c>
      <c r="AA3611" t="n">
        <v>7971</v>
      </c>
      <c r="AB3611" t="n">
        <v>9999</v>
      </c>
      <c r="AC3611" t="n">
        <v>9808</v>
      </c>
      <c r="AE3611" t="n">
        <v>9337</v>
      </c>
      <c r="AF3611" t="n">
        <v>10607</v>
      </c>
      <c r="AG3611" t="n">
        <v>10212</v>
      </c>
      <c r="AH3611" t="n">
        <v>9194</v>
      </c>
      <c r="AJ3611" t="n">
        <v>8955</v>
      </c>
      <c r="AK3611" t="n">
        <v>9076</v>
      </c>
      <c r="AL3611" t="n">
        <v>8931</v>
      </c>
      <c r="AM3611" t="n">
        <v>8778</v>
      </c>
      <c r="AO3611" t="n">
        <v>8732</v>
      </c>
      <c r="AP3611" t="n">
        <v>8852</v>
      </c>
      <c r="AQ3611" t="n">
        <v>8284</v>
      </c>
      <c r="AR3611" t="n">
        <v>9284</v>
      </c>
      <c r="AT3611" t="n">
        <v>9046</v>
      </c>
    </row>
    <row r="3612">
      <c r="A3612" t="inlineStr">
        <is>
          <t>Core liquidity</t>
        </is>
      </c>
      <c r="C3612" t="inlineStr">
        <is>
          <t>Million</t>
        </is>
      </c>
      <c r="D3612" t="inlineStr">
        <is>
          <t>QQQQ</t>
        </is>
      </c>
      <c r="F3612" t="n">
        <v>4801</v>
      </c>
      <c r="G3612" t="n">
        <v>5777</v>
      </c>
      <c r="H3612" t="n">
        <v>5553</v>
      </c>
      <c r="I3612" t="n">
        <v>5652</v>
      </c>
      <c r="K3612" t="n">
        <v>6369</v>
      </c>
      <c r="L3612" t="n">
        <v>6077</v>
      </c>
      <c r="M3612" t="n">
        <v>7011</v>
      </c>
      <c r="N3612" t="n">
        <v>8967</v>
      </c>
      <c r="P3612" t="n">
        <v>8640</v>
      </c>
      <c r="Q3612" t="n">
        <v>7392</v>
      </c>
      <c r="R3612" t="n">
        <v>8832</v>
      </c>
      <c r="S3612" t="n">
        <v>8057</v>
      </c>
      <c r="U3612" t="n">
        <v>9881</v>
      </c>
      <c r="V3612" t="n">
        <v>10879</v>
      </c>
      <c r="W3612" t="n">
        <v>11026</v>
      </c>
      <c r="X3612" t="n">
        <v>10813</v>
      </c>
      <c r="Z3612" t="n">
        <v>11796</v>
      </c>
      <c r="AA3612" t="n">
        <v>14173</v>
      </c>
      <c r="AB3612" t="n">
        <v>13741</v>
      </c>
      <c r="AC3612" t="n">
        <v>13383</v>
      </c>
      <c r="AE3612" t="n">
        <v>13140</v>
      </c>
      <c r="AF3612" t="n">
        <v>15969</v>
      </c>
      <c r="AG3612" t="n">
        <v>15849</v>
      </c>
      <c r="AH3612" t="n">
        <v>16017</v>
      </c>
      <c r="AJ3612" t="n">
        <v>17502</v>
      </c>
      <c r="AK3612" t="n">
        <v>17720</v>
      </c>
      <c r="AL3612" t="n">
        <v>14451</v>
      </c>
      <c r="AM3612" t="n">
        <v>15011</v>
      </c>
      <c r="AO3612" t="n">
        <v>14981</v>
      </c>
      <c r="AP3612" t="n">
        <v>36836</v>
      </c>
      <c r="AQ3612" t="n">
        <v>35838</v>
      </c>
      <c r="AR3612" t="n">
        <v>36724</v>
      </c>
      <c r="AT3612" t="n">
        <v>33499</v>
      </c>
    </row>
    <row r="3613">
      <c r="A3613" t="inlineStr">
        <is>
          <t>Core liquidity-c</t>
        </is>
      </c>
      <c r="F3613">
        <f>SUM(F3610:F3611)</f>
        <v/>
      </c>
      <c r="G3613">
        <f>SUM(G3610:G3611)</f>
        <v/>
      </c>
      <c r="H3613">
        <f>SUM(H3610:H3611)</f>
        <v/>
      </c>
      <c r="I3613">
        <f>SUM(I3610:I3611)</f>
        <v/>
      </c>
      <c r="K3613">
        <f>SUM(K3610:K3611)</f>
        <v/>
      </c>
      <c r="L3613">
        <f>SUM(L3610:L3611)</f>
        <v/>
      </c>
      <c r="M3613">
        <f>SUM(M3610:M3611)</f>
        <v/>
      </c>
      <c r="N3613">
        <f>SUM(N3610:N3611)</f>
        <v/>
      </c>
      <c r="P3613">
        <f>SUM(P3610:P3611)</f>
        <v/>
      </c>
      <c r="Q3613">
        <f>SUM(Q3610:Q3611)</f>
        <v/>
      </c>
      <c r="R3613">
        <f>SUM(R3610:R3611)</f>
        <v/>
      </c>
      <c r="S3613">
        <f>SUM(S3610:S3611)</f>
        <v/>
      </c>
      <c r="U3613">
        <f>SUM(U3610:U3611)</f>
        <v/>
      </c>
      <c r="V3613">
        <f>SUM(V3610:V3611)</f>
        <v/>
      </c>
      <c r="W3613">
        <f>SUM(W3610:W3611)</f>
        <v/>
      </c>
      <c r="X3613">
        <f>SUM(X3610:X3611)</f>
        <v/>
      </c>
      <c r="Z3613">
        <f>SUM(Z3610:Z3611)</f>
        <v/>
      </c>
      <c r="AA3613">
        <f>SUM(AA3610:AA3611)</f>
        <v/>
      </c>
      <c r="AB3613">
        <f>SUM(AB3610:AB3611)</f>
        <v/>
      </c>
      <c r="AC3613">
        <f>SUM(AC3610:AC3611)</f>
        <v/>
      </c>
      <c r="AE3613">
        <f>SUM(AE3610:AE3611)</f>
        <v/>
      </c>
      <c r="AF3613">
        <f>SUM(AF3610:AF3611)</f>
        <v/>
      </c>
      <c r="AG3613">
        <f>SUM(AG3610:AG3611)</f>
        <v/>
      </c>
      <c r="AH3613">
        <f>SUM(AH3610:AH3611)</f>
        <v/>
      </c>
      <c r="AJ3613">
        <f>SUM(AJ3610:AJ3611)</f>
        <v/>
      </c>
      <c r="AK3613">
        <f>SUM(AK3610:AK3611)</f>
        <v/>
      </c>
      <c r="AL3613">
        <f>SUM(AL3610:AL3611)</f>
        <v/>
      </c>
      <c r="AM3613">
        <f>SUM(AM3610:AM3611)</f>
        <v/>
      </c>
      <c r="AO3613">
        <f>SUM(AO3610:AO3611)</f>
        <v/>
      </c>
      <c r="AP3613">
        <f>SUM(AP3610:AP3611)</f>
        <v/>
      </c>
      <c r="AQ3613">
        <f>SUM(AQ3610:AQ3611)</f>
        <v/>
      </c>
      <c r="AR3613">
        <f>SUM(AR3610:AR3611)</f>
        <v/>
      </c>
      <c r="AT3613">
        <f>SUM(AT3610:AT3611)</f>
        <v/>
      </c>
    </row>
    <row r="3614">
      <c r="A3614" t="inlineStr">
        <is>
          <t>Sum check 1</t>
        </is>
      </c>
      <c r="F3614">
        <f>F3612-F3613</f>
        <v/>
      </c>
      <c r="G3614">
        <f>G3612-G3613</f>
        <v/>
      </c>
      <c r="H3614">
        <f>H3612-H3613</f>
        <v/>
      </c>
      <c r="I3614">
        <f>I3612-I3613</f>
        <v/>
      </c>
      <c r="K3614">
        <f>K3612-K3613</f>
        <v/>
      </c>
      <c r="L3614">
        <f>L3612-L3613</f>
        <v/>
      </c>
      <c r="M3614">
        <f>M3612-M3613</f>
        <v/>
      </c>
      <c r="N3614">
        <f>N3612-N3613</f>
        <v/>
      </c>
      <c r="P3614">
        <f>P3612-P3613</f>
        <v/>
      </c>
      <c r="Q3614">
        <f>Q3612-Q3613</f>
        <v/>
      </c>
      <c r="R3614">
        <f>R3612-R3613</f>
        <v/>
      </c>
      <c r="S3614">
        <f>S3612-S3613</f>
        <v/>
      </c>
      <c r="U3614">
        <f>U3612-U3613</f>
        <v/>
      </c>
      <c r="V3614">
        <f>V3612-V3613</f>
        <v/>
      </c>
      <c r="W3614">
        <f>W3612-W3613</f>
        <v/>
      </c>
      <c r="X3614">
        <f>X3612-X3613</f>
        <v/>
      </c>
      <c r="Z3614">
        <f>Z3612-Z3613</f>
        <v/>
      </c>
      <c r="AA3614">
        <f>AA3612-AA3613</f>
        <v/>
      </c>
      <c r="AB3614">
        <f>AB3612-AB3613</f>
        <v/>
      </c>
      <c r="AC3614">
        <f>AC3612-AC3613</f>
        <v/>
      </c>
      <c r="AE3614">
        <f>AE3612-AE3613</f>
        <v/>
      </c>
      <c r="AF3614">
        <f>AF3612-AF3613</f>
        <v/>
      </c>
      <c r="AG3614">
        <f>AG3612-AG3613</f>
        <v/>
      </c>
      <c r="AH3614">
        <f>AH3612-AH3613</f>
        <v/>
      </c>
      <c r="AJ3614">
        <f>AJ3612-AJ3613</f>
        <v/>
      </c>
      <c r="AK3614">
        <f>AK3612-AK3613</f>
        <v/>
      </c>
      <c r="AL3614">
        <f>AL3612-AL3613</f>
        <v/>
      </c>
      <c r="AM3614">
        <f>AM3612-AM3613</f>
        <v/>
      </c>
      <c r="AO3614">
        <f>AO3612-AO3613</f>
        <v/>
      </c>
      <c r="AP3614">
        <f>AP3612-AP3613</f>
        <v/>
      </c>
      <c r="AQ3614">
        <f>AQ3612-AQ3613</f>
        <v/>
      </c>
      <c r="AR3614">
        <f>AR3612-AR3613</f>
        <v/>
      </c>
      <c r="AT3614">
        <f>AT3612-AT3613</f>
        <v/>
      </c>
    </row>
    <row r="3615">
      <c r="A3615" t="inlineStr">
        <is>
          <t>Sum check 2</t>
        </is>
      </c>
      <c r="F3615">
        <f>F3612-SUM(F3593,F3581,F3569,F3557,F3545,F3536)</f>
        <v/>
      </c>
      <c r="G3615">
        <f>G3612-SUM(G3593,G3581,G3569,G3557,G3545,G3536)</f>
        <v/>
      </c>
      <c r="H3615">
        <f>H3612-SUM(H3593,H3581,H3569,H3557,H3545,H3536)</f>
        <v/>
      </c>
      <c r="I3615">
        <f>I3612-SUM(I3593,I3581,I3569,I3557,I3545,I3536)</f>
        <v/>
      </c>
      <c r="K3615">
        <f>K3612-SUM(K3593,K3581,K3569,K3557,K3545,K3536)</f>
        <v/>
      </c>
      <c r="L3615">
        <f>L3612-SUM(L3593,L3581,L3569,L3557,L3545,L3536)</f>
        <v/>
      </c>
      <c r="M3615">
        <f>M3612-SUM(M3593,M3581,M3569,M3557,M3545,M3536)</f>
        <v/>
      </c>
      <c r="N3615">
        <f>N3612-SUM(N3593,N3581,N3569,N3557,N3545,N3536)</f>
        <v/>
      </c>
      <c r="P3615">
        <f>P3612-SUM(P3593,P3581,P3569,P3557,P3545,P3536)</f>
        <v/>
      </c>
      <c r="Q3615">
        <f>Q3612-SUM(Q3593,Q3581,Q3569,Q3557,Q3545,Q3536)</f>
        <v/>
      </c>
      <c r="R3615">
        <f>R3612-SUM(R3593,R3581,R3569,R3557,R3545,R3536)</f>
        <v/>
      </c>
      <c r="S3615">
        <f>S3612-SUM(S3593,S3581,S3569,S3557,S3545,S3536)</f>
        <v/>
      </c>
      <c r="U3615">
        <f>U3612-SUM(U3593,U3581,U3569,U3557,U3545,U3536)</f>
        <v/>
      </c>
      <c r="V3615">
        <f>V3612-SUM(V3593,V3581,V3569,V3557,V3545,V3536)</f>
        <v/>
      </c>
      <c r="W3615">
        <f>W3612-SUM(W3593,W3581,W3569,W3557,W3545,W3536)</f>
        <v/>
      </c>
      <c r="X3615">
        <f>X3612-SUM(X3593,X3581,X3569,X3557,X3545,X3536)</f>
        <v/>
      </c>
      <c r="Z3615">
        <f>Z3612-SUM(Z3593,Z3581,Z3569,Z3557,Z3545,Z3536)</f>
        <v/>
      </c>
      <c r="AA3615">
        <f>AA3612-SUM(AA3593,AA3581,AA3569,AA3557,AA3545,AA3536)</f>
        <v/>
      </c>
      <c r="AB3615">
        <f>AB3612-SUM(AB3593,AB3581,AB3569,AB3557,AB3545,AB3536)</f>
        <v/>
      </c>
      <c r="AC3615">
        <f>AC3612-SUM(AC3593,AC3581,AC3569,AC3557,AC3545,AC3536)</f>
        <v/>
      </c>
      <c r="AE3615">
        <f>AE3612-SUM(AE3593,AE3581,AE3569,AE3557,AE3545,AE3536)</f>
        <v/>
      </c>
      <c r="AF3615">
        <f>AF3612-SUM(AF3593,AF3581,AF3569,AF3557,AF3545,AF3536)</f>
        <v/>
      </c>
      <c r="AG3615">
        <f>AG3612-SUM(AG3593,AG3581,AG3569,AG3557,AG3545,AG3536)</f>
        <v/>
      </c>
      <c r="AH3615">
        <f>AH3612-SUM(AH3593,AH3581,AH3569,AH3557,AH3545,AH3536)</f>
        <v/>
      </c>
      <c r="AJ3615">
        <f>AJ3612-SUM(AJ3593,AJ3581,AJ3569,AJ3557,AJ3545,AJ3536)</f>
        <v/>
      </c>
      <c r="AK3615">
        <f>AK3612-SUM(AK3593,AK3581,AK3569,AK3557,AK3545,AK3536)</f>
        <v/>
      </c>
      <c r="AL3615">
        <f>AL3612-SUM(AL3593,AL3581,AL3569,AL3557,AL3545,AL3536)</f>
        <v/>
      </c>
      <c r="AM3615">
        <f>AM3612-SUM(AM3593,AM3581,AM3569,AM3557,AM3545,AM3536)</f>
        <v/>
      </c>
      <c r="AO3615">
        <f>AO3612-SUM(AO3593,AO3581,AO3569,AO3557,AO3545,AO3536)</f>
        <v/>
      </c>
      <c r="AP3615">
        <f>AP3612-SUM(AP3593,AP3581,AP3569,AP3557,AP3545,AP3536)</f>
        <v/>
      </c>
      <c r="AQ3615">
        <f>AQ3612-SUM(AQ3593,AQ3581,AQ3569,AQ3557,AQ3545,AQ3536)</f>
        <v/>
      </c>
    </row>
    <row r="3617">
      <c r="A3617" t="inlineStr">
        <is>
          <t>Uncalled private fund commitments</t>
        </is>
      </c>
      <c r="C3617" t="inlineStr">
        <is>
          <t>Million</t>
        </is>
      </c>
      <c r="D3617" t="inlineStr">
        <is>
          <t>QQQQ</t>
        </is>
      </c>
      <c r="F3617" t="n">
        <v>5814</v>
      </c>
      <c r="G3617" t="n">
        <v>9081</v>
      </c>
      <c r="H3617" t="n">
        <v>7953</v>
      </c>
      <c r="I3617" t="n">
        <v>9265</v>
      </c>
      <c r="K3617" t="n">
        <v>9643</v>
      </c>
      <c r="L3617" t="n">
        <v>18225</v>
      </c>
      <c r="M3617" t="n">
        <v>18885</v>
      </c>
      <c r="N3617" t="n">
        <v>19904</v>
      </c>
      <c r="P3617" t="n">
        <v>19980</v>
      </c>
      <c r="Q3617" t="n">
        <v>17525</v>
      </c>
      <c r="R3617" t="n">
        <v>17264</v>
      </c>
      <c r="S3617" t="n">
        <v>18591</v>
      </c>
      <c r="U3617" t="n">
        <v>22021</v>
      </c>
      <c r="V3617" t="n">
        <v>22005</v>
      </c>
      <c r="W3617" t="n">
        <v>20803</v>
      </c>
      <c r="X3617" t="n">
        <v>23575</v>
      </c>
      <c r="Z3617" t="n">
        <v>24511</v>
      </c>
      <c r="AA3617" t="n">
        <v>35027</v>
      </c>
      <c r="AB3617" t="n">
        <v>50771</v>
      </c>
      <c r="AC3617" t="n">
        <v>50735</v>
      </c>
      <c r="AE3617" t="n">
        <v>45899</v>
      </c>
      <c r="AF3617" t="n">
        <v>49553</v>
      </c>
      <c r="AG3617" t="n">
        <v>59864</v>
      </c>
      <c r="AH3617" t="n">
        <v>60594</v>
      </c>
      <c r="AJ3617" t="n">
        <v>62065</v>
      </c>
      <c r="AK3617" t="n">
        <v>60136</v>
      </c>
      <c r="AL3617" t="n">
        <v>65859</v>
      </c>
      <c r="AM3617" t="n">
        <v>77079</v>
      </c>
      <c r="AO3617" t="n">
        <v>69851</v>
      </c>
      <c r="AP3617" t="n">
        <v>73855</v>
      </c>
      <c r="AQ3617" t="n">
        <v>88031</v>
      </c>
      <c r="AR3617" t="n">
        <v>87364</v>
      </c>
      <c r="AT3617" t="n">
        <v>79064</v>
      </c>
    </row>
    <row r="3618">
      <c r="A3618" t="inlineStr">
        <is>
          <t>Total liquidity</t>
        </is>
      </c>
      <c r="C3618" t="inlineStr">
        <is>
          <t>Million</t>
        </is>
      </c>
      <c r="D3618" t="inlineStr">
        <is>
          <t>QQQQ</t>
        </is>
      </c>
      <c r="F3618" t="n">
        <v>10615</v>
      </c>
      <c r="G3618" t="n">
        <v>14858</v>
      </c>
      <c r="H3618" t="n">
        <v>13506</v>
      </c>
      <c r="I3618" t="n">
        <v>14917</v>
      </c>
      <c r="K3618" t="n">
        <v>16012</v>
      </c>
      <c r="L3618" t="n">
        <v>24302</v>
      </c>
      <c r="M3618" t="n">
        <v>25896</v>
      </c>
      <c r="N3618" t="n">
        <v>28871</v>
      </c>
      <c r="P3618" t="n">
        <v>28620</v>
      </c>
      <c r="Q3618" t="n">
        <v>24917</v>
      </c>
      <c r="R3618" t="n">
        <v>26096</v>
      </c>
      <c r="S3618" t="n">
        <v>26648</v>
      </c>
      <c r="U3618" t="n">
        <v>31902</v>
      </c>
      <c r="V3618" t="n">
        <v>32884</v>
      </c>
      <c r="W3618" t="n">
        <v>31829</v>
      </c>
      <c r="X3618" t="n">
        <v>34388</v>
      </c>
      <c r="Z3618" t="n">
        <v>36307</v>
      </c>
      <c r="AA3618" t="n">
        <v>49200</v>
      </c>
      <c r="AB3618" t="n">
        <v>64512</v>
      </c>
      <c r="AC3618" t="n">
        <v>64118</v>
      </c>
      <c r="AE3618" t="n">
        <v>59039</v>
      </c>
      <c r="AF3618" t="n">
        <v>65522</v>
      </c>
      <c r="AG3618" t="n">
        <v>75713</v>
      </c>
      <c r="AH3618" t="n">
        <v>76611</v>
      </c>
      <c r="AJ3618" t="n">
        <v>79567</v>
      </c>
      <c r="AK3618" t="n">
        <v>77856</v>
      </c>
      <c r="AL3618" t="n">
        <v>80310</v>
      </c>
      <c r="AM3618" t="n">
        <v>92090</v>
      </c>
      <c r="AO3618" t="n">
        <v>84832</v>
      </c>
      <c r="AP3618" t="n">
        <v>110691</v>
      </c>
      <c r="AQ3618" t="n">
        <v>123869</v>
      </c>
      <c r="AR3618" t="n">
        <v>124088</v>
      </c>
      <c r="AT3618" t="n">
        <v>112563</v>
      </c>
    </row>
    <row r="3619">
      <c r="A3619" t="inlineStr">
        <is>
          <t>Total liquidity-c</t>
        </is>
      </c>
      <c r="F3619">
        <f>SUM(F3612,F3617)</f>
        <v/>
      </c>
      <c r="G3619">
        <f>SUM(G3612,G3617)</f>
        <v/>
      </c>
      <c r="H3619">
        <f>SUM(H3612,H3617)</f>
        <v/>
      </c>
      <c r="I3619">
        <f>SUM(I3612,I3617)</f>
        <v/>
      </c>
      <c r="K3619">
        <f>SUM(K3612,K3617)</f>
        <v/>
      </c>
      <c r="L3619">
        <f>SUM(L3612,L3617)</f>
        <v/>
      </c>
      <c r="M3619">
        <f>SUM(M3612,M3617)</f>
        <v/>
      </c>
      <c r="N3619">
        <f>SUM(N3612,N3617)</f>
        <v/>
      </c>
      <c r="P3619">
        <f>SUM(P3612,P3617)</f>
        <v/>
      </c>
      <c r="Q3619">
        <f>SUM(Q3612,Q3617)</f>
        <v/>
      </c>
      <c r="R3619">
        <f>SUM(R3612,R3617)</f>
        <v/>
      </c>
      <c r="S3619">
        <f>SUM(S3612,S3617)</f>
        <v/>
      </c>
      <c r="U3619">
        <f>SUM(U3612,U3617)</f>
        <v/>
      </c>
      <c r="V3619">
        <f>SUM(V3612,V3617)</f>
        <v/>
      </c>
      <c r="W3619">
        <f>SUM(W3612,W3617)</f>
        <v/>
      </c>
      <c r="X3619">
        <f>SUM(X3612,X3617)</f>
        <v/>
      </c>
      <c r="Z3619">
        <f>SUM(Z3612,Z3617)</f>
        <v/>
      </c>
      <c r="AA3619">
        <f>SUM(AA3612,AA3617)</f>
        <v/>
      </c>
      <c r="AB3619">
        <f>SUM(AB3612,AB3617)</f>
        <v/>
      </c>
      <c r="AC3619">
        <f>SUM(AC3612,AC3617)</f>
        <v/>
      </c>
      <c r="AE3619">
        <f>SUM(AE3612,AE3617)</f>
        <v/>
      </c>
      <c r="AF3619">
        <f>SUM(AF3612,AF3617)</f>
        <v/>
      </c>
      <c r="AG3619">
        <f>SUM(AG3612,AG3617)</f>
        <v/>
      </c>
      <c r="AH3619">
        <f>SUM(AH3612,AH3617)</f>
        <v/>
      </c>
      <c r="AJ3619">
        <f>SUM(AJ3612,AJ3617)</f>
        <v/>
      </c>
      <c r="AK3619">
        <f>SUM(AK3612,AK3617)</f>
        <v/>
      </c>
      <c r="AL3619">
        <f>SUM(AL3612,AL3617)</f>
        <v/>
      </c>
      <c r="AM3619">
        <f>SUM(AM3612,AM3617)</f>
        <v/>
      </c>
      <c r="AO3619">
        <f>SUM(AO3612,AO3617)</f>
        <v/>
      </c>
      <c r="AP3619">
        <f>SUM(AP3612,AP3617)</f>
        <v/>
      </c>
      <c r="AQ3619">
        <f>SUM(AQ3612,AQ3617)</f>
        <v/>
      </c>
      <c r="AR3619">
        <f>SUM(AR3612,AR3617)</f>
        <v/>
      </c>
      <c r="AT3619">
        <f>SUM(AT3612,AT3617)</f>
        <v/>
      </c>
    </row>
    <row r="3620">
      <c r="A3620" t="inlineStr">
        <is>
          <t>Sum check 1</t>
        </is>
      </c>
      <c r="F3620">
        <f>F3618-F3619</f>
        <v/>
      </c>
      <c r="G3620">
        <f>G3618-G3619</f>
        <v/>
      </c>
      <c r="H3620">
        <f>H3618-H3619</f>
        <v/>
      </c>
      <c r="I3620">
        <f>I3618-I3619</f>
        <v/>
      </c>
      <c r="K3620">
        <f>K3618-K3619</f>
        <v/>
      </c>
      <c r="L3620">
        <f>L3618-L3619</f>
        <v/>
      </c>
      <c r="M3620">
        <f>M3618-M3619</f>
        <v/>
      </c>
      <c r="N3620">
        <f>N3618-N3619</f>
        <v/>
      </c>
      <c r="P3620">
        <f>P3618-P3619</f>
        <v/>
      </c>
      <c r="Q3620">
        <f>Q3618-Q3619</f>
        <v/>
      </c>
      <c r="R3620">
        <f>R3618-R3619</f>
        <v/>
      </c>
      <c r="S3620">
        <f>S3618-S3619</f>
        <v/>
      </c>
      <c r="U3620">
        <f>U3618-U3619</f>
        <v/>
      </c>
      <c r="V3620">
        <f>V3618-V3619</f>
        <v/>
      </c>
      <c r="W3620">
        <f>W3618-W3619</f>
        <v/>
      </c>
      <c r="X3620">
        <f>X3618-X3619</f>
        <v/>
      </c>
      <c r="Z3620">
        <f>Z3618-Z3619</f>
        <v/>
      </c>
      <c r="AA3620">
        <f>AA3618-AA3619</f>
        <v/>
      </c>
      <c r="AB3620">
        <f>AB3618-AB3619</f>
        <v/>
      </c>
      <c r="AC3620">
        <f>AC3618-AC3619</f>
        <v/>
      </c>
      <c r="AE3620">
        <f>AE3618-AE3619</f>
        <v/>
      </c>
      <c r="AF3620">
        <f>AF3618-AF3619</f>
        <v/>
      </c>
      <c r="AG3620">
        <f>AG3618-AG3619</f>
        <v/>
      </c>
      <c r="AH3620">
        <f>AH3618-AH3619</f>
        <v/>
      </c>
      <c r="AJ3620">
        <f>AJ3618-AJ3619</f>
        <v/>
      </c>
      <c r="AK3620">
        <f>AK3618-AK3619</f>
        <v/>
      </c>
      <c r="AL3620">
        <f>AL3618-AL3619</f>
        <v/>
      </c>
      <c r="AM3620">
        <f>AM3618-AM3619</f>
        <v/>
      </c>
      <c r="AO3620">
        <f>AO3618-AO3619</f>
        <v/>
      </c>
      <c r="AP3620">
        <f>AP3618-AP3619</f>
        <v/>
      </c>
      <c r="AQ3620">
        <f>AQ3618-AQ3619</f>
        <v/>
      </c>
      <c r="AR3620">
        <f>AR3618-AR3619</f>
        <v/>
      </c>
      <c r="AT3620">
        <f>AT3618-AT3619</f>
        <v/>
      </c>
    </row>
    <row r="3621">
      <c r="A3621" t="inlineStr">
        <is>
          <t>Sum check 2</t>
        </is>
      </c>
      <c r="F3621">
        <f>F3618-SUM(F3598,F3586,F3574,F3562,F3550,F3539)</f>
        <v/>
      </c>
      <c r="G3621">
        <f>G3618-SUM(G3598,G3586,G3574,G3562,G3550,G3539)</f>
        <v/>
      </c>
      <c r="H3621">
        <f>H3618-SUM(H3598,H3586,H3574,H3562,H3550,H3539)</f>
        <v/>
      </c>
      <c r="I3621">
        <f>I3618-SUM(I3598,I3586,I3574,I3562,I3550,I3539)</f>
        <v/>
      </c>
      <c r="K3621">
        <f>K3618-SUM(K3598,K3586,K3574,K3562,K3550,K3539)</f>
        <v/>
      </c>
      <c r="L3621">
        <f>L3618-SUM(L3598,L3586,L3574,L3562,L3550,L3539)</f>
        <v/>
      </c>
      <c r="M3621">
        <f>M3618-SUM(M3598,M3586,M3574,M3562,M3550,M3539)</f>
        <v/>
      </c>
      <c r="N3621">
        <f>N3618-SUM(N3598,N3586,N3574,N3562,N3550,N3539)</f>
        <v/>
      </c>
      <c r="P3621">
        <f>P3618-SUM(P3598,P3586,P3574,P3562,P3550,P3539)</f>
        <v/>
      </c>
      <c r="Q3621">
        <f>Q3618-SUM(Q3598,Q3586,Q3574,Q3562,Q3550,Q3539)</f>
        <v/>
      </c>
      <c r="R3621">
        <f>R3618-SUM(R3598,R3586,R3574,R3562,R3550,R3539)</f>
        <v/>
      </c>
      <c r="S3621">
        <f>S3618-SUM(S3598,S3586,S3574,S3562,S3550,S3539)</f>
        <v/>
      </c>
      <c r="U3621">
        <f>U3618-SUM(U3598,U3586,U3574,U3562,U3550,U3539)</f>
        <v/>
      </c>
      <c r="V3621">
        <f>V3618-SUM(V3598,V3586,V3574,V3562,V3550,V3539)</f>
        <v/>
      </c>
      <c r="W3621">
        <f>W3618-SUM(W3598,W3586,W3574,W3562,W3550,W3539)</f>
        <v/>
      </c>
      <c r="X3621">
        <f>X3618-SUM(X3598,X3586,X3574,X3562,X3550,X3539)</f>
        <v/>
      </c>
      <c r="Z3621">
        <f>Z3618-SUM(Z3598,Z3586,Z3574,Z3562,Z3550,Z3539)</f>
        <v/>
      </c>
      <c r="AA3621">
        <f>AA3618-SUM(AA3598,AA3586,AA3574,AA3562,AA3550,AA3539)</f>
        <v/>
      </c>
      <c r="AB3621">
        <f>AB3618-SUM(AB3598,AB3586,AB3574,AB3562,AB3550,AB3539)</f>
        <v/>
      </c>
      <c r="AC3621">
        <f>AC3618-SUM(AC3598,AC3586,AC3574,AC3562,AC3550,AC3539)</f>
        <v/>
      </c>
      <c r="AE3621">
        <f>AE3618-SUM(AE3598,AE3586,AE3574,AE3562,AE3550,AE3539)</f>
        <v/>
      </c>
      <c r="AF3621">
        <f>AF3618-SUM(AF3598,AF3586,AF3574,AF3562,AF3550,AF3539)</f>
        <v/>
      </c>
      <c r="AG3621">
        <f>AG3618-SUM(AG3598,AG3586,AG3574,AG3562,AG3550,AG3539)</f>
        <v/>
      </c>
      <c r="AH3621">
        <f>AH3618-SUM(AH3598,AH3586,AH3574,AH3562,AH3550,AH3539)</f>
        <v/>
      </c>
      <c r="AJ3621">
        <f>AJ3618-SUM(AJ3598,AJ3586,AJ3574,AJ3562,AJ3550,AJ3539)</f>
        <v/>
      </c>
      <c r="AK3621">
        <f>AK3618-SUM(AK3598,AK3586,AK3574,AK3562,AK3550,AK3539)</f>
        <v/>
      </c>
      <c r="AL3621">
        <f>AL3618-SUM(AL3598,AL3586,AL3574,AL3562,AL3550,AL3539)</f>
        <v/>
      </c>
      <c r="AM3621">
        <f>AM3618-SUM(AM3598,AM3586,AM3574,AM3562,AM3550,AM3539)</f>
        <v/>
      </c>
      <c r="AO3621">
        <f>AO3618-SUM(AO3598,AO3586,AO3574,AO3562,AO3550,AO3539)</f>
        <v/>
      </c>
      <c r="AP3621">
        <f>AP3618-SUM(AP3598,AP3586,AP3574,AP3562,AP3550,AP3539)</f>
        <v/>
      </c>
      <c r="AQ3621">
        <f>AQ3618-SUM(AQ3598,AQ3586,AQ3574,AQ3562,AQ3550,AQ3539)</f>
        <v/>
      </c>
    </row>
    <row r="3623">
      <c r="A3623" t="inlineStr">
        <is>
          <t>Capital structure</t>
        </is>
      </c>
    </row>
    <row r="3624">
      <c r="A3624" t="inlineStr">
        <is>
          <t>Next to next year</t>
        </is>
      </c>
    </row>
    <row r="3625">
      <c r="A3625" s="2" t="inlineStr">
        <is>
          <t>Term debt</t>
        </is>
      </c>
      <c r="B3625" s="2" t="n"/>
      <c r="C3625" s="2" t="inlineStr">
        <is>
          <t>Million</t>
        </is>
      </c>
      <c r="D3625" s="2" t="inlineStr">
        <is>
          <t>QQQQ</t>
        </is>
      </c>
      <c r="E3625" s="2" t="n"/>
      <c r="F3625" s="2" t="n"/>
      <c r="G3625" s="2" t="n"/>
      <c r="H3625" s="2" t="n"/>
      <c r="I3625" s="2" t="n"/>
      <c r="J3625" s="2" t="n"/>
      <c r="K3625" s="2" t="n"/>
      <c r="L3625" s="2" t="n"/>
      <c r="M3625" s="2" t="n"/>
      <c r="N3625" s="2" t="n"/>
      <c r="O3625" s="2" t="n"/>
      <c r="P3625" s="2" t="n"/>
      <c r="Q3625" s="2" t="n"/>
      <c r="R3625" s="2" t="n"/>
      <c r="S3625" s="2" t="n"/>
      <c r="T3625" s="2" t="n"/>
      <c r="U3625" s="2" t="n"/>
      <c r="V3625" s="2" t="n"/>
      <c r="W3625" s="2" t="n"/>
      <c r="X3625" s="2" t="n"/>
      <c r="Y3625" s="2" t="n"/>
      <c r="Z3625" s="2" t="n"/>
      <c r="AA3625" s="2" t="n"/>
      <c r="AB3625" s="2" t="n"/>
      <c r="AC3625" s="2" t="n"/>
      <c r="AD3625" s="2" t="n"/>
      <c r="AE3625" s="2" t="n"/>
      <c r="AF3625" s="2" t="n"/>
      <c r="AG3625" s="2" t="n"/>
      <c r="AH3625" s="2" t="n"/>
      <c r="AI3625" s="2" t="n"/>
      <c r="AJ3625" s="2" t="n"/>
      <c r="AK3625" s="2" t="n"/>
      <c r="AL3625" s="2" t="n"/>
      <c r="AM3625" s="2" t="n"/>
      <c r="AN3625" s="2" t="n"/>
      <c r="AO3625" s="2" t="n">
        <v>1150</v>
      </c>
      <c r="AP3625" s="2" t="n">
        <v>1138</v>
      </c>
      <c r="AQ3625" s="2" t="n">
        <v>1112</v>
      </c>
      <c r="AR3625" s="2" t="n">
        <v>1119</v>
      </c>
      <c r="AS3625" s="2" t="n"/>
      <c r="AT3625" s="2" t="n">
        <v>1120</v>
      </c>
    </row>
    <row r="3626">
      <c r="A3626" t="inlineStr">
        <is>
          <t>Total</t>
        </is>
      </c>
      <c r="C3626" t="inlineStr">
        <is>
          <t>Million</t>
        </is>
      </c>
      <c r="D3626" t="inlineStr">
        <is>
          <t>QQQQ</t>
        </is>
      </c>
      <c r="AO3626" t="n">
        <v>1150</v>
      </c>
    </row>
    <row r="3628">
      <c r="A3628" t="inlineStr">
        <is>
          <t>Total</t>
        </is>
      </c>
      <c r="C3628" t="inlineStr">
        <is>
          <t>Million</t>
        </is>
      </c>
      <c r="D3628" t="inlineStr">
        <is>
          <t>QQQQ</t>
        </is>
      </c>
      <c r="AO3628" t="n">
        <v>1150</v>
      </c>
      <c r="AP3628" t="n">
        <v>1138</v>
      </c>
      <c r="AQ3628" t="n">
        <v>1112</v>
      </c>
      <c r="AR3628" t="n">
        <v>1119</v>
      </c>
      <c r="AT3628" t="n">
        <v>1120</v>
      </c>
    </row>
    <row r="3630">
      <c r="A3630" t="inlineStr">
        <is>
          <t>Next 3rd year</t>
        </is>
      </c>
    </row>
    <row r="3631">
      <c r="A3631" s="2" t="inlineStr">
        <is>
          <t>Term debt</t>
        </is>
      </c>
      <c r="B3631" s="2" t="n"/>
      <c r="C3631" s="2" t="inlineStr">
        <is>
          <t>Million</t>
        </is>
      </c>
      <c r="D3631" s="2" t="inlineStr">
        <is>
          <t>QQQQ</t>
        </is>
      </c>
      <c r="E3631" s="2" t="n"/>
      <c r="F3631" s="2" t="n"/>
      <c r="G3631" s="2" t="n"/>
      <c r="H3631" s="2" t="n"/>
      <c r="I3631" s="2" t="n"/>
      <c r="J3631" s="2" t="n"/>
      <c r="K3631" s="2" t="n"/>
      <c r="L3631" s="2" t="n"/>
      <c r="M3631" s="2" t="n"/>
      <c r="N3631" s="2" t="n"/>
      <c r="O3631" s="2" t="n"/>
      <c r="P3631" s="2" t="n"/>
      <c r="Q3631" s="2" t="n"/>
      <c r="R3631" s="2" t="n"/>
      <c r="S3631" s="2" t="n"/>
      <c r="T3631" s="2" t="n"/>
      <c r="U3631" s="2" t="n"/>
      <c r="V3631" s="2" t="n"/>
      <c r="W3631" s="2" t="n"/>
      <c r="X3631" s="2" t="n"/>
      <c r="Y3631" s="2" t="n"/>
      <c r="Z3631" s="2" t="n"/>
      <c r="AA3631" s="2" t="n"/>
      <c r="AB3631" s="2" t="n"/>
      <c r="AC3631" s="2" t="n"/>
      <c r="AD3631" s="2" t="n"/>
      <c r="AE3631" s="2" t="n"/>
      <c r="AF3631" s="2" t="n"/>
      <c r="AG3631" s="2" t="n"/>
      <c r="AH3631" s="2" t="n"/>
      <c r="AI3631" s="2" t="n"/>
      <c r="AJ3631" s="2" t="n"/>
      <c r="AK3631" s="2" t="n"/>
      <c r="AL3631" s="2" t="n"/>
      <c r="AM3631" s="2" t="n">
        <v>1146</v>
      </c>
      <c r="AN3631" s="2" t="n"/>
      <c r="AO3631" s="2" t="n">
        <v>500</v>
      </c>
      <c r="AP3631" s="2" t="n">
        <v>500</v>
      </c>
      <c r="AQ3631" s="2" t="n">
        <v>500</v>
      </c>
      <c r="AR3631" s="2" t="n">
        <v>500</v>
      </c>
      <c r="AS3631" s="2" t="n"/>
      <c r="AT3631" s="2" t="n">
        <v>500</v>
      </c>
    </row>
    <row r="3632">
      <c r="A3632" t="inlineStr">
        <is>
          <t>Total</t>
        </is>
      </c>
      <c r="C3632" t="inlineStr">
        <is>
          <t>Million</t>
        </is>
      </c>
      <c r="D3632" t="inlineStr">
        <is>
          <t>QQQQ</t>
        </is>
      </c>
      <c r="AM3632" t="n">
        <v>1146</v>
      </c>
      <c r="AO3632" t="n">
        <v>500</v>
      </c>
    </row>
    <row r="3634">
      <c r="A3634" t="inlineStr">
        <is>
          <t>Total</t>
        </is>
      </c>
      <c r="C3634" t="inlineStr">
        <is>
          <t>Million</t>
        </is>
      </c>
      <c r="D3634" t="inlineStr">
        <is>
          <t>QQQQ</t>
        </is>
      </c>
      <c r="AM3634" t="n">
        <v>1146</v>
      </c>
      <c r="AO3634" t="n">
        <v>500</v>
      </c>
      <c r="AP3634" t="n">
        <v>500</v>
      </c>
      <c r="AQ3634" t="n">
        <v>500</v>
      </c>
      <c r="AR3634" t="n">
        <v>500</v>
      </c>
      <c r="AT3634" t="n">
        <v>500</v>
      </c>
    </row>
    <row r="3636">
      <c r="A3636" t="inlineStr">
        <is>
          <t>Next 4th year</t>
        </is>
      </c>
    </row>
    <row r="3637">
      <c r="A3637" s="2" t="inlineStr">
        <is>
          <t>Term debt</t>
        </is>
      </c>
      <c r="B3637" s="2" t="n"/>
      <c r="C3637" s="2" t="inlineStr">
        <is>
          <t>Million</t>
        </is>
      </c>
      <c r="D3637" s="2" t="inlineStr">
        <is>
          <t>QQQQ</t>
        </is>
      </c>
      <c r="E3637" s="2" t="n"/>
      <c r="F3637" s="2" t="n"/>
      <c r="G3637" s="2" t="n"/>
      <c r="H3637" s="2" t="n"/>
      <c r="I3637" s="2" t="n"/>
      <c r="J3637" s="2" t="n"/>
      <c r="K3637" s="2" t="n"/>
      <c r="L3637" s="2" t="n"/>
      <c r="M3637" s="2" t="n"/>
      <c r="N3637" s="2" t="n"/>
      <c r="O3637" s="2" t="n"/>
      <c r="P3637" s="2" t="n"/>
      <c r="Q3637" s="2" t="n"/>
      <c r="R3637" s="2" t="n"/>
      <c r="S3637" s="2" t="n"/>
      <c r="T3637" s="2" t="n"/>
      <c r="U3637" s="2" t="n"/>
      <c r="V3637" s="2" t="n"/>
      <c r="W3637" s="2" t="n"/>
      <c r="X3637" s="2" t="n"/>
      <c r="Y3637" s="2" t="n"/>
      <c r="Z3637" s="2" t="n"/>
      <c r="AA3637" s="2" t="n"/>
      <c r="AB3637" s="2" t="n"/>
      <c r="AC3637" s="2" t="n"/>
      <c r="AD3637" s="2" t="n"/>
      <c r="AE3637" s="2" t="n"/>
      <c r="AF3637" s="2" t="n"/>
      <c r="AG3637" s="2" t="n"/>
      <c r="AH3637" s="2" t="n"/>
      <c r="AI3637" s="2" t="n"/>
      <c r="AJ3637" s="2" t="n"/>
      <c r="AK3637" s="2" t="n"/>
      <c r="AL3637" s="2" t="n"/>
      <c r="AM3637" s="2" t="n">
        <v>500</v>
      </c>
      <c r="AN3637" s="2" t="n"/>
      <c r="AO3637" s="2" t="n">
        <v>1180</v>
      </c>
      <c r="AP3637" s="2" t="n">
        <v>1160</v>
      </c>
      <c r="AQ3637" s="2" t="n">
        <v>1115</v>
      </c>
      <c r="AR3637" s="2" t="n">
        <v>1127</v>
      </c>
      <c r="AS3637" s="2" t="n"/>
      <c r="AT3637" s="2" t="n">
        <v>1129</v>
      </c>
    </row>
    <row r="3638">
      <c r="A3638" t="inlineStr">
        <is>
          <t>Revolving facilities</t>
        </is>
      </c>
      <c r="C3638" t="inlineStr">
        <is>
          <t>Million</t>
        </is>
      </c>
      <c r="D3638" t="inlineStr">
        <is>
          <t>QQQQ</t>
        </is>
      </c>
      <c r="AO3638" t="n">
        <v>356</v>
      </c>
    </row>
    <row r="3639">
      <c r="A3639" t="inlineStr">
        <is>
          <t>Total</t>
        </is>
      </c>
      <c r="C3639" t="inlineStr">
        <is>
          <t>Million</t>
        </is>
      </c>
      <c r="D3639" t="inlineStr">
        <is>
          <t>QQQQ</t>
        </is>
      </c>
      <c r="AM3639" t="n">
        <v>500</v>
      </c>
      <c r="AO3639" t="n">
        <v>1536</v>
      </c>
    </row>
    <row r="3640">
      <c r="A3640" t="inlineStr">
        <is>
          <t>Total-c</t>
        </is>
      </c>
      <c r="AM3640">
        <f>SUM(AM3637:AM3638)</f>
        <v/>
      </c>
      <c r="AO3640">
        <f>SUM(AO3637:AO3638)</f>
        <v/>
      </c>
    </row>
    <row r="3641">
      <c r="A3641" t="inlineStr">
        <is>
          <t>Sum check</t>
        </is>
      </c>
      <c r="AM3641">
        <f>AM3639-AM3640</f>
        <v/>
      </c>
      <c r="AO3641">
        <f>AO3639-AO3640</f>
        <v/>
      </c>
    </row>
    <row r="3643">
      <c r="A3643" t="inlineStr">
        <is>
          <t>Total</t>
        </is>
      </c>
      <c r="C3643" t="inlineStr">
        <is>
          <t>Million</t>
        </is>
      </c>
      <c r="D3643" t="inlineStr">
        <is>
          <t>QQQQ</t>
        </is>
      </c>
      <c r="AM3643" t="n">
        <v>500</v>
      </c>
      <c r="AO3643" t="n">
        <v>1536</v>
      </c>
      <c r="AP3643" t="n">
        <v>1160</v>
      </c>
      <c r="AQ3643" t="n">
        <v>1115</v>
      </c>
      <c r="AR3643" t="n">
        <v>1127</v>
      </c>
      <c r="AT3643" t="n">
        <v>1129</v>
      </c>
    </row>
    <row r="3645">
      <c r="A3645" t="inlineStr">
        <is>
          <t>Next 5th year +</t>
        </is>
      </c>
    </row>
    <row r="3646">
      <c r="A3646" t="inlineStr">
        <is>
          <t>Term debt</t>
        </is>
      </c>
      <c r="C3646" t="inlineStr">
        <is>
          <t>Million</t>
        </is>
      </c>
      <c r="D3646" t="inlineStr">
        <is>
          <t>QQQQ</t>
        </is>
      </c>
      <c r="AM3646" t="n">
        <v>8317</v>
      </c>
      <c r="AO3646" t="n">
        <v>7968</v>
      </c>
      <c r="AP3646" t="n">
        <v>7941</v>
      </c>
      <c r="AQ3646" t="n">
        <v>7886</v>
      </c>
    </row>
    <row r="3647">
      <c r="A3647" t="inlineStr">
        <is>
          <t>Revolving facilities</t>
        </is>
      </c>
      <c r="C3647" t="inlineStr">
        <is>
          <t>Million</t>
        </is>
      </c>
      <c r="D3647" t="inlineStr">
        <is>
          <t>QQQQ</t>
        </is>
      </c>
      <c r="AM3647" t="n">
        <v>912</v>
      </c>
    </row>
    <row r="3648">
      <c r="A3648" t="inlineStr">
        <is>
          <t>Total</t>
        </is>
      </c>
      <c r="C3648" t="inlineStr">
        <is>
          <t>Million</t>
        </is>
      </c>
      <c r="D3648" t="inlineStr">
        <is>
          <t>QQQQ</t>
        </is>
      </c>
      <c r="AM3648" t="n">
        <v>9229</v>
      </c>
      <c r="AO3648" t="n">
        <v>7968</v>
      </c>
    </row>
    <row r="3649">
      <c r="A3649" t="inlineStr">
        <is>
          <t>Total-c</t>
        </is>
      </c>
      <c r="AM3649">
        <f>SUM(AM3646:AM3647)</f>
        <v/>
      </c>
      <c r="AO3649">
        <f>SUM(AO3646:AO3647)</f>
        <v/>
      </c>
    </row>
    <row r="3650">
      <c r="A3650" t="inlineStr">
        <is>
          <t>Sum check</t>
        </is>
      </c>
      <c r="AM3650">
        <f>AM3648-AM3649</f>
        <v/>
      </c>
      <c r="AO3650">
        <f>AO3648-AO3649</f>
        <v/>
      </c>
    </row>
    <row r="3652">
      <c r="A3652" t="inlineStr">
        <is>
          <t>Total</t>
        </is>
      </c>
      <c r="C3652" t="inlineStr">
        <is>
          <t>Million</t>
        </is>
      </c>
      <c r="D3652" t="inlineStr">
        <is>
          <t>QQQQ</t>
        </is>
      </c>
      <c r="AM3652" t="n">
        <v>9229</v>
      </c>
      <c r="AO3652" t="n">
        <v>7968</v>
      </c>
      <c r="AP3652" t="n">
        <v>7941</v>
      </c>
      <c r="AQ3652" t="n">
        <v>7886</v>
      </c>
    </row>
    <row r="3654">
      <c r="A3654" t="inlineStr">
        <is>
          <t>Next 5th year</t>
        </is>
      </c>
    </row>
    <row r="3655">
      <c r="A3655" s="2" t="inlineStr">
        <is>
          <t>Term debt</t>
        </is>
      </c>
      <c r="B3655" s="2" t="n"/>
      <c r="C3655" s="2" t="inlineStr">
        <is>
          <t>Million</t>
        </is>
      </c>
      <c r="D3655" s="2" t="inlineStr">
        <is>
          <t>QQQQ</t>
        </is>
      </c>
      <c r="E3655" s="2" t="n"/>
      <c r="F3655" s="2" t="n"/>
      <c r="G3655" s="2" t="n"/>
      <c r="H3655" s="2" t="n"/>
      <c r="I3655" s="2" t="n"/>
      <c r="J3655" s="2" t="n"/>
      <c r="K3655" s="2" t="n"/>
      <c r="L3655" s="2" t="n"/>
      <c r="M3655" s="2" t="n"/>
      <c r="N3655" s="2" t="n"/>
      <c r="O3655" s="2" t="n"/>
      <c r="P3655" s="2" t="n"/>
      <c r="Q3655" s="2" t="n"/>
      <c r="R3655" s="2" t="n"/>
      <c r="S3655" s="2" t="n"/>
      <c r="T3655" s="2" t="n"/>
      <c r="U3655" s="2" t="n"/>
      <c r="V3655" s="2" t="n"/>
      <c r="W3655" s="2" t="n"/>
      <c r="X3655" s="2" t="n"/>
      <c r="Y3655" s="2" t="n"/>
      <c r="Z3655" s="2" t="n"/>
      <c r="AA3655" s="2" t="n"/>
      <c r="AB3655" s="2" t="n"/>
      <c r="AC3655" s="2" t="n"/>
      <c r="AD3655" s="2" t="n"/>
      <c r="AE3655" s="2" t="n"/>
      <c r="AF3655" s="2" t="n"/>
      <c r="AG3655" s="2" t="n"/>
      <c r="AH3655" s="2" t="n"/>
      <c r="AI3655" s="2" t="n"/>
      <c r="AJ3655" s="2" t="n"/>
      <c r="AK3655" s="2" t="n"/>
      <c r="AL3655" s="2" t="n"/>
      <c r="AM3655" s="2" t="n"/>
      <c r="AN3655" s="2" t="n"/>
      <c r="AO3655" s="2" t="n"/>
      <c r="AP3655" s="2" t="n"/>
      <c r="AQ3655" s="2" t="n"/>
      <c r="AR3655" s="2" t="n">
        <v>369</v>
      </c>
      <c r="AS3655" s="2" t="n"/>
      <c r="AT3655" s="2" t="n">
        <v>370</v>
      </c>
    </row>
    <row r="3656">
      <c r="A3656" t="inlineStr">
        <is>
          <t>Total</t>
        </is>
      </c>
      <c r="C3656" t="inlineStr">
        <is>
          <t>Million</t>
        </is>
      </c>
      <c r="D3656" t="inlineStr">
        <is>
          <t>QQQQ</t>
        </is>
      </c>
      <c r="AR3656" t="n">
        <v>369</v>
      </c>
      <c r="AT3656" t="n">
        <v>370</v>
      </c>
    </row>
    <row r="3658">
      <c r="A3658" t="inlineStr">
        <is>
          <t>Next 6th year +</t>
        </is>
      </c>
    </row>
    <row r="3659">
      <c r="A3659" t="inlineStr">
        <is>
          <t>Term debt</t>
        </is>
      </c>
      <c r="C3659" t="inlineStr">
        <is>
          <t>Million</t>
        </is>
      </c>
      <c r="D3659" t="inlineStr">
        <is>
          <t>QQQQ</t>
        </is>
      </c>
      <c r="AR3659" t="n">
        <v>8275</v>
      </c>
      <c r="AT3659" t="n">
        <v>8276</v>
      </c>
    </row>
    <row r="3660">
      <c r="A3660" t="inlineStr">
        <is>
          <t>Total</t>
        </is>
      </c>
      <c r="C3660" t="inlineStr">
        <is>
          <t>Million</t>
        </is>
      </c>
      <c r="D3660" t="inlineStr">
        <is>
          <t>QQQQ</t>
        </is>
      </c>
      <c r="AR3660" t="n">
        <v>8275</v>
      </c>
      <c r="AT3660" t="n">
        <v>8276</v>
      </c>
    </row>
    <row r="3662">
      <c r="A3662" t="inlineStr">
        <is>
          <t>Total</t>
        </is>
      </c>
    </row>
    <row r="3663">
      <c r="A3663" t="inlineStr">
        <is>
          <t>Term debt</t>
        </is>
      </c>
      <c r="C3663" t="inlineStr">
        <is>
          <t>Million</t>
        </is>
      </c>
      <c r="D3663" t="inlineStr">
        <is>
          <t>QQQQ</t>
        </is>
      </c>
      <c r="F3663" t="n">
        <v>3744</v>
      </c>
      <c r="G3663" t="n">
        <v>3786</v>
      </c>
      <c r="H3663" t="n">
        <v>3891</v>
      </c>
      <c r="I3663" t="n">
        <v>3780</v>
      </c>
      <c r="K3663" t="n">
        <v>3960</v>
      </c>
      <c r="L3663" t="n">
        <v>4469</v>
      </c>
      <c r="M3663" t="n">
        <v>4573</v>
      </c>
      <c r="N3663" t="n">
        <v>4500</v>
      </c>
      <c r="P3663" t="n">
        <v>5272</v>
      </c>
      <c r="Q3663" t="n">
        <v>4924</v>
      </c>
      <c r="R3663" t="n">
        <v>5581</v>
      </c>
      <c r="S3663" t="n">
        <v>5659</v>
      </c>
      <c r="U3663" t="n">
        <v>6476</v>
      </c>
      <c r="V3663" t="n">
        <v>6424</v>
      </c>
      <c r="W3663" t="n">
        <v>6477</v>
      </c>
      <c r="X3663" t="n">
        <v>6409</v>
      </c>
      <c r="Z3663" t="n">
        <v>7459</v>
      </c>
      <c r="AA3663" t="n">
        <v>7060</v>
      </c>
      <c r="AB3663" t="n">
        <v>7035</v>
      </c>
      <c r="AC3663" t="n">
        <v>7083</v>
      </c>
      <c r="AE3663" t="n">
        <v>7235</v>
      </c>
      <c r="AF3663" t="n">
        <v>8051</v>
      </c>
      <c r="AG3663" t="n">
        <v>8587</v>
      </c>
      <c r="AH3663" t="n">
        <v>9077</v>
      </c>
      <c r="AJ3663" t="n">
        <v>9102</v>
      </c>
      <c r="AK3663" t="n">
        <v>9145</v>
      </c>
      <c r="AL3663" t="n">
        <v>9959</v>
      </c>
      <c r="AM3663" t="n">
        <v>9963</v>
      </c>
      <c r="AO3663" t="n">
        <v>10798</v>
      </c>
      <c r="AP3663" t="n">
        <v>10739</v>
      </c>
      <c r="AQ3663" t="n">
        <v>10613</v>
      </c>
      <c r="AR3663" t="n">
        <v>11390</v>
      </c>
      <c r="AT3663" t="n">
        <v>11395</v>
      </c>
    </row>
    <row r="3664">
      <c r="A3664" t="inlineStr">
        <is>
          <t>Term debt-c</t>
        </is>
      </c>
      <c r="AM3664">
        <f>SUM(AM3655,AM3646,AM3637,AM3631,AM3625,AM3659)</f>
        <v/>
      </c>
      <c r="AO3664">
        <f>SUM(AO3655,AO3646,AO3637,AO3631,AO3625,AO3659)</f>
        <v/>
      </c>
      <c r="AP3664">
        <f>SUM(AP3655,AP3646,AP3637,AP3631,AP3625,AP3659)</f>
        <v/>
      </c>
      <c r="AQ3664">
        <f>SUM(AQ3655,AQ3646,AQ3637,AQ3631,AQ3625,AQ3659)</f>
        <v/>
      </c>
      <c r="AR3664">
        <f>SUM(AR3655,AR3646,AR3637,AR3631,AR3625,AR3659)</f>
        <v/>
      </c>
      <c r="AT3664">
        <f>SUM(AT3655,AT3646,AT3637,AT3631,AT3625,AT3659)</f>
        <v/>
      </c>
    </row>
    <row r="3665">
      <c r="A3665" t="inlineStr">
        <is>
          <t>Sum check</t>
        </is>
      </c>
      <c r="AM3665">
        <f>AM3663-AM3664</f>
        <v/>
      </c>
      <c r="AO3665">
        <f>AO3663-AO3664</f>
        <v/>
      </c>
      <c r="AP3665">
        <f>AP3663-AP3664</f>
        <v/>
      </c>
      <c r="AQ3665">
        <f>AQ3663-AQ3664</f>
        <v/>
      </c>
      <c r="AR3665">
        <f>AR3663-AR3664</f>
        <v/>
      </c>
      <c r="AT3665">
        <f>AT3663-AT3664</f>
        <v/>
      </c>
    </row>
    <row r="3667">
      <c r="A3667" t="inlineStr">
        <is>
          <t>Revolving facilities</t>
        </is>
      </c>
      <c r="C3667" t="inlineStr">
        <is>
          <t>Million</t>
        </is>
      </c>
      <c r="D3667" t="inlineStr">
        <is>
          <t>QQQQ</t>
        </is>
      </c>
      <c r="F3667" t="n">
        <v>924</v>
      </c>
      <c r="G3667" t="n">
        <v>40</v>
      </c>
      <c r="H3667" t="n">
        <v>535</v>
      </c>
      <c r="I3667" t="n">
        <v>156</v>
      </c>
      <c r="K3667" t="n">
        <v>369</v>
      </c>
      <c r="M3667" t="n">
        <v>101</v>
      </c>
      <c r="R3667" t="n">
        <v>124</v>
      </c>
      <c r="W3667" t="n">
        <v>184</v>
      </c>
      <c r="AL3667" t="n">
        <v>350</v>
      </c>
      <c r="AM3667" t="n">
        <v>912</v>
      </c>
      <c r="AO3667" t="n">
        <v>356</v>
      </c>
    </row>
    <row r="3668">
      <c r="A3668" t="inlineStr">
        <is>
          <t>Total</t>
        </is>
      </c>
      <c r="C3668" t="inlineStr">
        <is>
          <t>Million</t>
        </is>
      </c>
      <c r="D3668" t="inlineStr">
        <is>
          <t>QQQQ</t>
        </is>
      </c>
      <c r="F3668" t="n">
        <v>4668</v>
      </c>
      <c r="G3668" t="n">
        <v>3826</v>
      </c>
      <c r="H3668" t="n">
        <v>4426</v>
      </c>
      <c r="I3668" t="n">
        <v>3936</v>
      </c>
      <c r="K3668" t="n">
        <v>4329</v>
      </c>
      <c r="L3668" t="n">
        <v>4469</v>
      </c>
      <c r="M3668" t="n">
        <v>4674</v>
      </c>
      <c r="N3668" t="n">
        <v>4500</v>
      </c>
      <c r="P3668" t="n">
        <v>5272</v>
      </c>
      <c r="Q3668" t="n">
        <v>4924</v>
      </c>
      <c r="R3668" t="n">
        <v>5705</v>
      </c>
      <c r="S3668" t="n">
        <v>5659</v>
      </c>
      <c r="U3668" t="n">
        <v>6476</v>
      </c>
      <c r="V3668" t="n">
        <v>6424</v>
      </c>
      <c r="W3668" t="n">
        <v>6661</v>
      </c>
      <c r="X3668" t="n">
        <v>6409</v>
      </c>
      <c r="Z3668" t="n">
        <v>7459</v>
      </c>
      <c r="AA3668" t="n">
        <v>7060</v>
      </c>
      <c r="AB3668" t="n">
        <v>7035</v>
      </c>
      <c r="AC3668" t="n">
        <v>7083</v>
      </c>
      <c r="AE3668" t="n">
        <v>7235</v>
      </c>
      <c r="AF3668" t="n">
        <v>8051</v>
      </c>
      <c r="AG3668" t="n">
        <v>8587</v>
      </c>
      <c r="AH3668" t="n">
        <v>9077</v>
      </c>
      <c r="AJ3668" t="n">
        <v>9102</v>
      </c>
      <c r="AK3668" t="n">
        <v>9145</v>
      </c>
      <c r="AL3668" t="n">
        <v>10309</v>
      </c>
      <c r="AM3668" t="n">
        <v>10875</v>
      </c>
      <c r="AO3668" t="n">
        <v>11154</v>
      </c>
    </row>
    <row r="3669">
      <c r="A3669" t="inlineStr">
        <is>
          <t>Total-c</t>
        </is>
      </c>
      <c r="F3669">
        <f>SUM(F3667,F3663)</f>
        <v/>
      </c>
      <c r="G3669">
        <f>SUM(G3667,G3663)</f>
        <v/>
      </c>
      <c r="H3669">
        <f>SUM(H3667,H3663)</f>
        <v/>
      </c>
      <c r="I3669">
        <f>SUM(I3667,I3663)</f>
        <v/>
      </c>
      <c r="K3669">
        <f>SUM(K3667,K3663)</f>
        <v/>
      </c>
      <c r="L3669">
        <f>SUM(L3667,L3663)</f>
        <v/>
      </c>
      <c r="M3669">
        <f>SUM(M3667,M3663)</f>
        <v/>
      </c>
      <c r="N3669">
        <f>SUM(N3667,N3663)</f>
        <v/>
      </c>
      <c r="P3669">
        <f>SUM(P3667,P3663)</f>
        <v/>
      </c>
      <c r="Q3669">
        <f>SUM(Q3667,Q3663)</f>
        <v/>
      </c>
      <c r="R3669">
        <f>SUM(R3667,R3663)</f>
        <v/>
      </c>
      <c r="S3669">
        <f>SUM(S3667,S3663)</f>
        <v/>
      </c>
      <c r="U3669">
        <f>SUM(U3667,U3663)</f>
        <v/>
      </c>
      <c r="V3669">
        <f>SUM(V3667,V3663)</f>
        <v/>
      </c>
      <c r="W3669">
        <f>SUM(W3667,W3663)</f>
        <v/>
      </c>
      <c r="X3669">
        <f>SUM(X3667,X3663)</f>
        <v/>
      </c>
      <c r="Z3669">
        <f>SUM(Z3667,Z3663)</f>
        <v/>
      </c>
      <c r="AA3669">
        <f>SUM(AA3667,AA3663)</f>
        <v/>
      </c>
      <c r="AB3669">
        <f>SUM(AB3667,AB3663)</f>
        <v/>
      </c>
      <c r="AC3669">
        <f>SUM(AC3667,AC3663)</f>
        <v/>
      </c>
      <c r="AE3669">
        <f>SUM(AE3667,AE3663)</f>
        <v/>
      </c>
      <c r="AF3669">
        <f>SUM(AF3667,AF3663)</f>
        <v/>
      </c>
      <c r="AG3669">
        <f>SUM(AG3667,AG3663)</f>
        <v/>
      </c>
      <c r="AH3669">
        <f>SUM(AH3667,AH3663)</f>
        <v/>
      </c>
      <c r="AJ3669">
        <f>SUM(AJ3667,AJ3663)</f>
        <v/>
      </c>
      <c r="AK3669">
        <f>SUM(AK3667,AK3663)</f>
        <v/>
      </c>
      <c r="AL3669">
        <f>SUM(AL3667,AL3663)</f>
        <v/>
      </c>
      <c r="AM3669">
        <f>SUM(AM3667,AM3663)</f>
        <v/>
      </c>
      <c r="AO3669">
        <f>SUM(AO3667,AO3663)</f>
        <v/>
      </c>
    </row>
    <row r="3670">
      <c r="A3670" t="inlineStr">
        <is>
          <t>Sum check</t>
        </is>
      </c>
      <c r="F3670">
        <f>F3668-F3669</f>
        <v/>
      </c>
      <c r="G3670">
        <f>G3668-G3669</f>
        <v/>
      </c>
      <c r="H3670">
        <f>H3668-H3669</f>
        <v/>
      </c>
      <c r="I3670">
        <f>I3668-I3669</f>
        <v/>
      </c>
      <c r="K3670">
        <f>K3668-K3669</f>
        <v/>
      </c>
      <c r="L3670">
        <f>L3668-L3669</f>
        <v/>
      </c>
      <c r="M3670">
        <f>M3668-M3669</f>
        <v/>
      </c>
      <c r="N3670">
        <f>N3668-N3669</f>
        <v/>
      </c>
      <c r="P3670">
        <f>P3668-P3669</f>
        <v/>
      </c>
      <c r="Q3670">
        <f>Q3668-Q3669</f>
        <v/>
      </c>
      <c r="R3670">
        <f>R3668-R3669</f>
        <v/>
      </c>
      <c r="S3670">
        <f>S3668-S3669</f>
        <v/>
      </c>
      <c r="U3670">
        <f>U3668-U3669</f>
        <v/>
      </c>
      <c r="V3670">
        <f>V3668-V3669</f>
        <v/>
      </c>
      <c r="W3670">
        <f>W3668-W3669</f>
        <v/>
      </c>
      <c r="X3670">
        <f>X3668-X3669</f>
        <v/>
      </c>
      <c r="Z3670">
        <f>Z3668-Z3669</f>
        <v/>
      </c>
      <c r="AA3670">
        <f>AA3668-AA3669</f>
        <v/>
      </c>
      <c r="AB3670">
        <f>AB3668-AB3669</f>
        <v/>
      </c>
      <c r="AC3670">
        <f>AC3668-AC3669</f>
        <v/>
      </c>
      <c r="AE3670">
        <f>AE3668-AE3669</f>
        <v/>
      </c>
      <c r="AF3670">
        <f>AF3668-AF3669</f>
        <v/>
      </c>
      <c r="AG3670">
        <f>AG3668-AG3669</f>
        <v/>
      </c>
      <c r="AH3670">
        <f>AH3668-AH3669</f>
        <v/>
      </c>
      <c r="AJ3670">
        <f>AJ3668-AJ3669</f>
        <v/>
      </c>
      <c r="AK3670">
        <f>AK3668-AK3669</f>
        <v/>
      </c>
      <c r="AL3670">
        <f>AL3668-AL3669</f>
        <v/>
      </c>
      <c r="AM3670">
        <f>AM3668-AM3669</f>
        <v/>
      </c>
      <c r="AO3670">
        <f>AO3668-AO3669</f>
        <v/>
      </c>
    </row>
    <row r="3672">
      <c r="A3672" t="inlineStr">
        <is>
          <t>Perpetual preferred shares</t>
        </is>
      </c>
      <c r="C3672" t="inlineStr">
        <is>
          <t>Million</t>
        </is>
      </c>
      <c r="D3672" t="inlineStr">
        <is>
          <t>QQQQ</t>
        </is>
      </c>
      <c r="F3672" t="n">
        <v>3549</v>
      </c>
      <c r="G3672" t="n">
        <v>3549</v>
      </c>
      <c r="H3672" t="n">
        <v>3549</v>
      </c>
      <c r="I3672" t="n">
        <v>3739</v>
      </c>
      <c r="K3672" t="n">
        <v>3739</v>
      </c>
      <c r="L3672" t="n">
        <v>3734</v>
      </c>
      <c r="M3672" t="n">
        <v>3732</v>
      </c>
      <c r="N3672" t="n">
        <v>3954</v>
      </c>
      <c r="P3672" t="n">
        <v>3950</v>
      </c>
      <c r="Q3672" t="n">
        <v>3949</v>
      </c>
      <c r="R3672" t="n">
        <v>4196</v>
      </c>
      <c r="S3672" t="n">
        <v>4192</v>
      </c>
      <c r="U3672" t="n">
        <v>4192</v>
      </c>
      <c r="V3672" t="n">
        <v>4192</v>
      </c>
      <c r="W3672" t="n">
        <v>4192</v>
      </c>
      <c r="X3672" t="n">
        <v>4168</v>
      </c>
      <c r="Z3672" t="n">
        <v>4149</v>
      </c>
      <c r="AA3672" t="n">
        <v>4146</v>
      </c>
      <c r="AB3672" t="n">
        <v>4145</v>
      </c>
      <c r="AC3672" t="n">
        <v>4145</v>
      </c>
      <c r="AE3672" t="n">
        <v>4145</v>
      </c>
      <c r="AF3672" t="n">
        <v>4145</v>
      </c>
      <c r="AG3672" t="n">
        <v>4145</v>
      </c>
      <c r="AH3672" t="n">
        <v>4375</v>
      </c>
      <c r="AJ3672" t="n">
        <v>4375</v>
      </c>
      <c r="AK3672" t="n">
        <v>4375</v>
      </c>
      <c r="AL3672" t="n">
        <v>4375</v>
      </c>
      <c r="AM3672" t="n">
        <v>4375</v>
      </c>
      <c r="AO3672" t="n">
        <v>4375</v>
      </c>
      <c r="AP3672" t="n">
        <v>4375</v>
      </c>
      <c r="AQ3672" t="n">
        <v>4354</v>
      </c>
      <c r="AR3672" t="n">
        <v>4375</v>
      </c>
      <c r="AT3672" t="n">
        <v>4333</v>
      </c>
    </row>
    <row r="3673">
      <c r="A3673" t="inlineStr">
        <is>
          <t>Total</t>
        </is>
      </c>
      <c r="C3673" t="inlineStr">
        <is>
          <t>Million</t>
        </is>
      </c>
      <c r="D3673" t="inlineStr">
        <is>
          <t>QQQQ</t>
        </is>
      </c>
      <c r="F3673" t="n">
        <v>8217</v>
      </c>
      <c r="G3673" t="n">
        <v>7375</v>
      </c>
      <c r="H3673" t="n">
        <v>7975</v>
      </c>
      <c r="I3673" t="n">
        <v>7675</v>
      </c>
      <c r="K3673" t="n">
        <v>8068</v>
      </c>
      <c r="L3673" t="n">
        <v>8203</v>
      </c>
      <c r="M3673" t="n">
        <v>8406</v>
      </c>
      <c r="N3673" t="n">
        <v>8454</v>
      </c>
      <c r="P3673" t="n">
        <v>9222</v>
      </c>
      <c r="Q3673" t="n">
        <v>8873</v>
      </c>
      <c r="R3673" t="n">
        <v>9901</v>
      </c>
      <c r="S3673" t="n">
        <v>9851</v>
      </c>
      <c r="U3673" t="n">
        <v>10668</v>
      </c>
      <c r="V3673" t="n">
        <v>10616</v>
      </c>
      <c r="W3673" t="n">
        <v>10853</v>
      </c>
      <c r="X3673" t="n">
        <v>10577</v>
      </c>
      <c r="Z3673" t="n">
        <v>11608</v>
      </c>
      <c r="AA3673" t="n">
        <v>11206</v>
      </c>
      <c r="AB3673" t="n">
        <v>11180</v>
      </c>
      <c r="AC3673" t="n">
        <v>11228</v>
      </c>
      <c r="AE3673" t="n">
        <v>11380</v>
      </c>
      <c r="AF3673" t="n">
        <v>12196</v>
      </c>
      <c r="AG3673" t="n">
        <v>12732</v>
      </c>
      <c r="AH3673" t="n">
        <v>13452</v>
      </c>
      <c r="AJ3673" t="n">
        <v>13477</v>
      </c>
      <c r="AK3673" t="n">
        <v>13520</v>
      </c>
      <c r="AL3673" t="n">
        <v>14684</v>
      </c>
      <c r="AM3673" t="n">
        <v>15250</v>
      </c>
      <c r="AO3673" t="n">
        <v>15529</v>
      </c>
      <c r="AP3673" t="n">
        <v>15114</v>
      </c>
      <c r="AQ3673" t="n">
        <v>14967</v>
      </c>
      <c r="AR3673" t="n">
        <v>15765</v>
      </c>
      <c r="AT3673" t="n">
        <v>15728</v>
      </c>
    </row>
    <row r="3674">
      <c r="A3674" t="inlineStr">
        <is>
          <t>Total-c</t>
        </is>
      </c>
      <c r="F3674">
        <f>SUM(F3663,F3672,F3667)</f>
        <v/>
      </c>
      <c r="G3674">
        <f>SUM(G3663,G3672,G3667)</f>
        <v/>
      </c>
      <c r="H3674">
        <f>SUM(H3663,H3672,H3667)</f>
        <v/>
      </c>
      <c r="I3674">
        <f>SUM(I3663,I3672,I3667)</f>
        <v/>
      </c>
      <c r="K3674">
        <f>SUM(K3663,K3672,K3667)</f>
        <v/>
      </c>
      <c r="L3674">
        <f>SUM(L3663,L3672,L3667)</f>
        <v/>
      </c>
      <c r="M3674">
        <f>SUM(M3663,M3672,M3667)</f>
        <v/>
      </c>
      <c r="N3674">
        <f>SUM(N3663,N3672,N3667)</f>
        <v/>
      </c>
      <c r="P3674">
        <f>SUM(P3663,P3672,P3667)</f>
        <v/>
      </c>
      <c r="Q3674">
        <f>SUM(Q3663,Q3672,Q3667)</f>
        <v/>
      </c>
      <c r="R3674">
        <f>SUM(R3663,R3672,R3667)</f>
        <v/>
      </c>
      <c r="S3674">
        <f>SUM(S3663,S3672,S3667)</f>
        <v/>
      </c>
      <c r="U3674">
        <f>SUM(U3663,U3672,U3667)</f>
        <v/>
      </c>
      <c r="V3674">
        <f>SUM(V3663,V3672,V3667)</f>
        <v/>
      </c>
      <c r="W3674">
        <f>SUM(W3663,W3672,W3667)</f>
        <v/>
      </c>
      <c r="X3674">
        <f>SUM(X3663,X3672,X3667)</f>
        <v/>
      </c>
      <c r="Z3674">
        <f>SUM(Z3663,Z3672,Z3667)</f>
        <v/>
      </c>
      <c r="AA3674">
        <f>SUM(AA3663,AA3672,AA3667)</f>
        <v/>
      </c>
      <c r="AB3674">
        <f>SUM(AB3663,AB3672,AB3667)</f>
        <v/>
      </c>
      <c r="AC3674">
        <f>SUM(AC3663,AC3672,AC3667)</f>
        <v/>
      </c>
      <c r="AE3674">
        <f>SUM(AE3663,AE3672,AE3667)</f>
        <v/>
      </c>
      <c r="AF3674">
        <f>SUM(AF3663,AF3672,AF3667)</f>
        <v/>
      </c>
      <c r="AG3674">
        <f>SUM(AG3663,AG3672,AG3667)</f>
        <v/>
      </c>
      <c r="AH3674">
        <f>SUM(AH3663,AH3672,AH3667)</f>
        <v/>
      </c>
      <c r="AJ3674">
        <f>SUM(AJ3663,AJ3672,AJ3667)</f>
        <v/>
      </c>
      <c r="AK3674">
        <f>SUM(AK3663,AK3672,AK3667)</f>
        <v/>
      </c>
      <c r="AL3674">
        <f>SUM(AL3663,AL3672,AL3667)</f>
        <v/>
      </c>
      <c r="AM3674">
        <f>SUM(AM3663,AM3672,AM3667)</f>
        <v/>
      </c>
      <c r="AO3674">
        <f>SUM(AO3663,AO3672,AO3667)</f>
        <v/>
      </c>
      <c r="AP3674">
        <f>SUM(AP3663,AP3672,AP3667)</f>
        <v/>
      </c>
      <c r="AQ3674">
        <f>SUM(AQ3663,AQ3672,AQ3667)</f>
        <v/>
      </c>
      <c r="AR3674">
        <f>SUM(AR3663,AR3672,AR3667)</f>
        <v/>
      </c>
      <c r="AT3674">
        <f>SUM(AT3663,AT3672,AT3667)</f>
        <v/>
      </c>
    </row>
    <row r="3675">
      <c r="A3675" t="inlineStr">
        <is>
          <t>Sum check</t>
        </is>
      </c>
      <c r="F3675">
        <f>F3673-F3674</f>
        <v/>
      </c>
      <c r="G3675">
        <f>G3673-G3674</f>
        <v/>
      </c>
      <c r="H3675">
        <f>H3673-H3674</f>
        <v/>
      </c>
      <c r="I3675">
        <f>I3673-I3674</f>
        <v/>
      </c>
      <c r="K3675">
        <f>K3673-K3674</f>
        <v/>
      </c>
      <c r="L3675">
        <f>L3673-L3674</f>
        <v/>
      </c>
      <c r="M3675">
        <f>M3673-M3674</f>
        <v/>
      </c>
      <c r="N3675">
        <f>N3673-N3674</f>
        <v/>
      </c>
      <c r="P3675">
        <f>P3673-P3674</f>
        <v/>
      </c>
      <c r="Q3675">
        <f>Q3673-Q3674</f>
        <v/>
      </c>
      <c r="R3675">
        <f>R3673-R3674</f>
        <v/>
      </c>
      <c r="S3675">
        <f>S3673-S3674</f>
        <v/>
      </c>
      <c r="U3675">
        <f>U3673-U3674</f>
        <v/>
      </c>
      <c r="V3675">
        <f>V3673-V3674</f>
        <v/>
      </c>
      <c r="W3675">
        <f>W3673-W3674</f>
        <v/>
      </c>
      <c r="X3675">
        <f>X3673-X3674</f>
        <v/>
      </c>
      <c r="Z3675">
        <f>Z3673-Z3674</f>
        <v/>
      </c>
      <c r="AA3675">
        <f>AA3673-AA3674</f>
        <v/>
      </c>
      <c r="AB3675">
        <f>AB3673-AB3674</f>
        <v/>
      </c>
      <c r="AC3675">
        <f>AC3673-AC3674</f>
        <v/>
      </c>
      <c r="AE3675">
        <f>AE3673-AE3674</f>
        <v/>
      </c>
      <c r="AF3675">
        <f>AF3673-AF3674</f>
        <v/>
      </c>
      <c r="AG3675">
        <f>AG3673-AG3674</f>
        <v/>
      </c>
      <c r="AH3675">
        <f>AH3673-AH3674</f>
        <v/>
      </c>
      <c r="AJ3675">
        <f>AJ3673-AJ3674</f>
        <v/>
      </c>
      <c r="AK3675">
        <f>AK3673-AK3674</f>
        <v/>
      </c>
      <c r="AL3675">
        <f>AL3673-AL3674</f>
        <v/>
      </c>
      <c r="AM3675">
        <f>AM3673-AM3674</f>
        <v/>
      </c>
      <c r="AO3675">
        <f>AO3673-AO3674</f>
        <v/>
      </c>
      <c r="AP3675">
        <f>AP3673-AP3674</f>
        <v/>
      </c>
      <c r="AQ3675">
        <f>AQ3673-AQ3674</f>
        <v/>
      </c>
      <c r="AR3675">
        <f>AR3673-AR3674</f>
        <v/>
      </c>
      <c r="AT3675">
        <f>AT3673-AT3674</f>
        <v/>
      </c>
    </row>
    <row r="3677">
      <c r="A3677" t="inlineStr">
        <is>
          <t>Fee-revenues diversification</t>
        </is>
      </c>
    </row>
    <row r="3678">
      <c r="A3678" t="inlineStr">
        <is>
          <t>Renewable power and transition</t>
        </is>
      </c>
    </row>
    <row r="3679">
      <c r="A3679" t="inlineStr">
        <is>
          <t>Base management fees</t>
        </is>
      </c>
    </row>
    <row r="3680">
      <c r="A3680" t="inlineStr">
        <is>
          <t>Long-term private funds</t>
        </is>
      </c>
    </row>
    <row r="3681">
      <c r="A3681" t="inlineStr">
        <is>
          <t>Flagship funds</t>
        </is>
      </c>
      <c r="C3681" t="inlineStr">
        <is>
          <t>Million</t>
        </is>
      </c>
      <c r="D3681" t="inlineStr">
        <is>
          <t>QQQQ</t>
        </is>
      </c>
      <c r="AG3681" t="n">
        <v>23</v>
      </c>
      <c r="AH3681" t="n">
        <v>24</v>
      </c>
      <c r="AI3681" t="n">
        <v>97</v>
      </c>
      <c r="AJ3681" t="n">
        <v>24</v>
      </c>
      <c r="AK3681" t="n">
        <v>22</v>
      </c>
      <c r="AL3681" t="n">
        <v>24</v>
      </c>
      <c r="AM3681" t="n">
        <v>28</v>
      </c>
      <c r="AN3681" t="n">
        <v>98</v>
      </c>
      <c r="AO3681" t="n">
        <v>41</v>
      </c>
      <c r="AP3681" t="n">
        <v>51</v>
      </c>
      <c r="AQ3681" t="n">
        <v>56</v>
      </c>
    </row>
    <row r="3682">
      <c r="A3682" t="inlineStr">
        <is>
          <t>Co-investment and other funds</t>
        </is>
      </c>
      <c r="C3682" t="inlineStr">
        <is>
          <t>Million</t>
        </is>
      </c>
      <c r="D3682" t="inlineStr">
        <is>
          <t>QQQQ</t>
        </is>
      </c>
      <c r="AG3682" t="n">
        <v>3</v>
      </c>
      <c r="AH3682" t="n">
        <v>5</v>
      </c>
      <c r="AI3682" t="n">
        <v>14</v>
      </c>
      <c r="AJ3682" t="n">
        <v>4</v>
      </c>
      <c r="AK3682" t="n">
        <v>4</v>
      </c>
      <c r="AL3682" t="n">
        <v>4</v>
      </c>
      <c r="AM3682" t="n">
        <v>4</v>
      </c>
      <c r="AN3682" t="n">
        <v>16</v>
      </c>
      <c r="AO3682" t="n">
        <v>5</v>
      </c>
      <c r="AP3682" t="n">
        <v>5</v>
      </c>
      <c r="AQ3682" t="n">
        <v>4</v>
      </c>
    </row>
    <row r="3683">
      <c r="A3683" t="inlineStr">
        <is>
          <t>Total</t>
        </is>
      </c>
      <c r="C3683" t="inlineStr">
        <is>
          <t>Million</t>
        </is>
      </c>
      <c r="D3683" t="inlineStr">
        <is>
          <t>QQQQ</t>
        </is>
      </c>
      <c r="AH3683" t="n">
        <v>29</v>
      </c>
      <c r="AI3683" t="n">
        <v>111</v>
      </c>
      <c r="AJ3683" t="n">
        <v>28</v>
      </c>
      <c r="AK3683" t="n">
        <v>26</v>
      </c>
      <c r="AL3683" t="n">
        <v>28</v>
      </c>
      <c r="AM3683" t="n">
        <v>32</v>
      </c>
      <c r="AN3683" t="n">
        <v>114</v>
      </c>
      <c r="AO3683" t="n">
        <v>46</v>
      </c>
      <c r="AP3683" t="n">
        <v>56</v>
      </c>
      <c r="AQ3683" t="n">
        <v>60</v>
      </c>
    </row>
    <row r="3684">
      <c r="A3684" t="inlineStr">
        <is>
          <t>Total-c</t>
        </is>
      </c>
      <c r="AH3684">
        <f>SUM(AH3681:AH3682)</f>
        <v/>
      </c>
      <c r="AI3684">
        <f>SUM(AI3681:AI3682)</f>
        <v/>
      </c>
      <c r="AJ3684">
        <f>SUM(AJ3681:AJ3682)</f>
        <v/>
      </c>
      <c r="AK3684">
        <f>SUM(AK3681:AK3682)</f>
        <v/>
      </c>
      <c r="AL3684">
        <f>SUM(AL3681:AL3682)</f>
        <v/>
      </c>
      <c r="AM3684">
        <f>SUM(AM3681:AM3682)</f>
        <v/>
      </c>
      <c r="AN3684">
        <f>SUM(AN3681:AN3682)</f>
        <v/>
      </c>
      <c r="AO3684">
        <f>SUM(AO3681:AO3682)</f>
        <v/>
      </c>
      <c r="AP3684">
        <f>SUM(AP3681:AP3682)</f>
        <v/>
      </c>
      <c r="AQ3684">
        <f>SUM(AQ3681:AQ3682)</f>
        <v/>
      </c>
    </row>
    <row r="3685">
      <c r="A3685" t="inlineStr">
        <is>
          <t>Sum check</t>
        </is>
      </c>
      <c r="AH3685">
        <f>AH3683-AH3684</f>
        <v/>
      </c>
      <c r="AI3685">
        <f>AI3683-AI3684</f>
        <v/>
      </c>
      <c r="AJ3685">
        <f>AJ3683-AJ3684</f>
        <v/>
      </c>
      <c r="AK3685">
        <f>AK3683-AK3684</f>
        <v/>
      </c>
      <c r="AL3685">
        <f>AL3683-AL3684</f>
        <v/>
      </c>
      <c r="AM3685">
        <f>AM3683-AM3684</f>
        <v/>
      </c>
      <c r="AN3685">
        <f>AN3683-AN3684</f>
        <v/>
      </c>
      <c r="AO3685">
        <f>AO3683-AO3684</f>
        <v/>
      </c>
      <c r="AP3685">
        <f>AP3683-AP3684</f>
        <v/>
      </c>
      <c r="AQ3685">
        <f>AQ3683-AQ3684</f>
        <v/>
      </c>
    </row>
    <row r="3687">
      <c r="A3687" t="inlineStr">
        <is>
          <t>Perpetual strategies</t>
        </is>
      </c>
    </row>
    <row r="3688">
      <c r="A3688" t="inlineStr">
        <is>
          <t>BEP</t>
        </is>
      </c>
      <c r="C3688" t="inlineStr">
        <is>
          <t>Million</t>
        </is>
      </c>
      <c r="D3688" t="inlineStr">
        <is>
          <t>QQQQ</t>
        </is>
      </c>
      <c r="AH3688" t="n">
        <v>85</v>
      </c>
      <c r="AI3688" t="n">
        <v>211</v>
      </c>
      <c r="AJ3688" t="n">
        <v>81</v>
      </c>
      <c r="AK3688" t="n">
        <v>72</v>
      </c>
      <c r="AL3688" t="n">
        <v>71</v>
      </c>
      <c r="AM3688" t="n">
        <v>64</v>
      </c>
      <c r="AN3688" t="n">
        <v>288</v>
      </c>
      <c r="AO3688" t="n">
        <v>76</v>
      </c>
      <c r="AP3688" t="n">
        <v>65</v>
      </c>
      <c r="AQ3688" t="n">
        <v>59</v>
      </c>
    </row>
    <row r="3689">
      <c r="A3689" t="inlineStr">
        <is>
          <t>Co-investment and other funds</t>
        </is>
      </c>
      <c r="C3689" t="inlineStr">
        <is>
          <t>Million</t>
        </is>
      </c>
      <c r="D3689" t="inlineStr">
        <is>
          <t>QQQQ</t>
        </is>
      </c>
      <c r="AH3689" t="n">
        <v>1</v>
      </c>
      <c r="AI3689" t="n">
        <v>27</v>
      </c>
      <c r="AJ3689" t="n">
        <v>3</v>
      </c>
      <c r="AN3689" t="n">
        <v>3</v>
      </c>
    </row>
    <row r="3690">
      <c r="A3690" t="inlineStr">
        <is>
          <t>Total</t>
        </is>
      </c>
      <c r="C3690" t="inlineStr">
        <is>
          <t>Million</t>
        </is>
      </c>
      <c r="D3690" t="inlineStr">
        <is>
          <t>QQQQ</t>
        </is>
      </c>
      <c r="AG3690" t="n">
        <v>64</v>
      </c>
      <c r="AH3690" t="n">
        <v>86</v>
      </c>
      <c r="AI3690" t="n">
        <v>238</v>
      </c>
      <c r="AJ3690" t="n">
        <v>84</v>
      </c>
      <c r="AK3690" t="n">
        <v>72</v>
      </c>
      <c r="AL3690" t="n">
        <v>71</v>
      </c>
      <c r="AM3690" t="n">
        <v>64</v>
      </c>
      <c r="AN3690" t="n">
        <v>291</v>
      </c>
      <c r="AO3690" t="n">
        <v>76</v>
      </c>
      <c r="AP3690" t="n">
        <v>65</v>
      </c>
      <c r="AQ3690" t="n">
        <v>59</v>
      </c>
    </row>
    <row r="3691">
      <c r="A3691" t="inlineStr">
        <is>
          <t>Total-c</t>
        </is>
      </c>
      <c r="AH3691">
        <f>SUM(AH3688:AH3689)</f>
        <v/>
      </c>
      <c r="AI3691">
        <f>SUM(AI3688:AI3689)</f>
        <v/>
      </c>
      <c r="AJ3691">
        <f>SUM(AJ3688:AJ3689)</f>
        <v/>
      </c>
      <c r="AK3691">
        <f>SUM(AK3688:AK3689)</f>
        <v/>
      </c>
      <c r="AL3691">
        <f>SUM(AL3688:AL3689)</f>
        <v/>
      </c>
      <c r="AM3691">
        <f>SUM(AM3688:AM3689)</f>
        <v/>
      </c>
      <c r="AN3691">
        <f>SUM(AN3688:AN3689)</f>
        <v/>
      </c>
      <c r="AO3691">
        <f>SUM(AO3688:AO3689)</f>
        <v/>
      </c>
      <c r="AP3691">
        <f>SUM(AP3688:AP3689)</f>
        <v/>
      </c>
      <c r="AQ3691">
        <f>SUM(AQ3688:AQ3689)</f>
        <v/>
      </c>
    </row>
    <row r="3692">
      <c r="A3692" t="inlineStr">
        <is>
          <t>Sum check</t>
        </is>
      </c>
      <c r="AH3692">
        <f>AH3690-AH3691</f>
        <v/>
      </c>
      <c r="AI3692">
        <f>AI3690-AI3691</f>
        <v/>
      </c>
      <c r="AJ3692">
        <f>AJ3690-AJ3691</f>
        <v/>
      </c>
      <c r="AK3692">
        <f>AK3690-AK3691</f>
        <v/>
      </c>
      <c r="AL3692">
        <f>AL3690-AL3691</f>
        <v/>
      </c>
      <c r="AM3692">
        <f>AM3690-AM3691</f>
        <v/>
      </c>
      <c r="AN3692">
        <f>AN3690-AN3691</f>
        <v/>
      </c>
      <c r="AO3692">
        <f>AO3690-AO3691</f>
        <v/>
      </c>
      <c r="AP3692">
        <f>AP3690-AP3691</f>
        <v/>
      </c>
      <c r="AQ3692">
        <f>AQ3690-AQ3691</f>
        <v/>
      </c>
    </row>
    <row r="3694">
      <c r="A3694" t="inlineStr">
        <is>
          <t>Total</t>
        </is>
      </c>
      <c r="C3694" t="inlineStr">
        <is>
          <t>Million</t>
        </is>
      </c>
      <c r="D3694" t="inlineStr">
        <is>
          <t>QQQQ</t>
        </is>
      </c>
      <c r="AG3694" t="n">
        <v>87</v>
      </c>
      <c r="AL3694" t="n">
        <v>95</v>
      </c>
    </row>
    <row r="3695">
      <c r="A3695" t="inlineStr">
        <is>
          <t>Total-c</t>
        </is>
      </c>
      <c r="AG3695">
        <f>SUM(AG3681,AG3690)</f>
        <v/>
      </c>
      <c r="AL3695">
        <f>SUM(AL3681,AL3690)</f>
        <v/>
      </c>
    </row>
    <row r="3696">
      <c r="A3696" t="inlineStr">
        <is>
          <t>Sum check</t>
        </is>
      </c>
      <c r="AG3696">
        <f>AG3694-AG3695</f>
        <v/>
      </c>
      <c r="AL3696">
        <f>AL3694-AL3695</f>
        <v/>
      </c>
    </row>
    <row r="3698">
      <c r="A3698" t="inlineStr">
        <is>
          <t>Total base management fees</t>
        </is>
      </c>
      <c r="C3698" t="inlineStr">
        <is>
          <t>Million</t>
        </is>
      </c>
      <c r="D3698" t="inlineStr">
        <is>
          <t>QQQQ</t>
        </is>
      </c>
      <c r="AG3698" t="n">
        <v>90</v>
      </c>
      <c r="AH3698" t="n">
        <v>115</v>
      </c>
      <c r="AI3698" t="n">
        <v>349</v>
      </c>
      <c r="AJ3698" t="n">
        <v>112</v>
      </c>
      <c r="AK3698" t="n">
        <v>98</v>
      </c>
      <c r="AL3698" t="n">
        <v>99</v>
      </c>
      <c r="AM3698" t="n">
        <v>96</v>
      </c>
      <c r="AN3698" t="n">
        <v>405</v>
      </c>
      <c r="AO3698" t="n">
        <v>122</v>
      </c>
      <c r="AP3698" t="n">
        <v>121</v>
      </c>
      <c r="AQ3698" t="n">
        <v>119</v>
      </c>
    </row>
    <row r="3699">
      <c r="A3699" t="inlineStr">
        <is>
          <t>Total base management fees-c</t>
        </is>
      </c>
      <c r="AG3699">
        <f>SUM(AG3690,AG3681:AG3682)</f>
        <v/>
      </c>
      <c r="AH3699">
        <f>SUM(AH3688:AH3689,AH3681:AH3682)</f>
        <v/>
      </c>
      <c r="AI3699">
        <f>SUM(AI3688:AI3689,AI3681:AI3682)</f>
        <v/>
      </c>
      <c r="AJ3699">
        <f>SUM(AJ3688:AJ3689,AJ3681:AJ3682)</f>
        <v/>
      </c>
      <c r="AK3699">
        <f>SUM(AK3688:AK3689,AK3681:AK3682)</f>
        <v/>
      </c>
      <c r="AL3699">
        <f>SUM(AL3688:AL3689,AL3681:AL3682)</f>
        <v/>
      </c>
      <c r="AM3699">
        <f>SUM(AM3688:AM3689,AM3681:AM3682)</f>
        <v/>
      </c>
      <c r="AN3699">
        <f>SUM(AN3688:AN3689,AN3681:AN3682)</f>
        <v/>
      </c>
      <c r="AO3699">
        <f>SUM(AO3688:AO3689,AO3681:AO3682)</f>
        <v/>
      </c>
      <c r="AP3699">
        <f>SUM(AP3688:AP3689,AP3681:AP3682)</f>
        <v/>
      </c>
      <c r="AQ3699">
        <f>SUM(AQ3688:AQ3689,AQ3681:AQ3682)</f>
        <v/>
      </c>
    </row>
    <row r="3700">
      <c r="A3700" t="inlineStr">
        <is>
          <t>Sum check</t>
        </is>
      </c>
      <c r="AG3700">
        <f>AG3698-AG3699</f>
        <v/>
      </c>
      <c r="AH3700">
        <f>AH3698-AH3699</f>
        <v/>
      </c>
      <c r="AI3700">
        <f>AI3698-AI3699</f>
        <v/>
      </c>
      <c r="AJ3700">
        <f>AJ3698-AJ3699</f>
        <v/>
      </c>
      <c r="AK3700">
        <f>AK3698-AK3699</f>
        <v/>
      </c>
      <c r="AL3700">
        <f>AL3698-AL3699</f>
        <v/>
      </c>
      <c r="AM3700">
        <f>AM3698-AM3699</f>
        <v/>
      </c>
      <c r="AN3700">
        <f>AN3698-AN3699</f>
        <v/>
      </c>
      <c r="AO3700">
        <f>AO3698-AO3699</f>
        <v/>
      </c>
      <c r="AP3700">
        <f>AP3698-AP3699</f>
        <v/>
      </c>
      <c r="AQ3700">
        <f>AQ3698-AQ3699</f>
        <v/>
      </c>
    </row>
    <row r="3702">
      <c r="A3702" t="inlineStr">
        <is>
          <t>Catchup fees</t>
        </is>
      </c>
      <c r="C3702" t="inlineStr">
        <is>
          <t>Million</t>
        </is>
      </c>
      <c r="D3702" t="inlineStr">
        <is>
          <t>QQQQ</t>
        </is>
      </c>
      <c r="AH3702" t="n">
        <v>1</v>
      </c>
      <c r="AI3702" t="n">
        <v>4</v>
      </c>
      <c r="AP3702" t="n">
        <v>11</v>
      </c>
      <c r="AQ3702" t="n">
        <v>1</v>
      </c>
    </row>
    <row r="3703">
      <c r="A3703" t="inlineStr">
        <is>
          <t>Incentive distributions</t>
        </is>
      </c>
      <c r="C3703" t="inlineStr">
        <is>
          <t>Million</t>
        </is>
      </c>
      <c r="D3703" t="inlineStr">
        <is>
          <t>QQQQ</t>
        </is>
      </c>
      <c r="AG3703" t="n">
        <v>17</v>
      </c>
      <c r="AH3703" t="n">
        <v>17</v>
      </c>
      <c r="AI3703" t="n">
        <v>66</v>
      </c>
      <c r="AJ3703" t="n">
        <v>20</v>
      </c>
      <c r="AK3703" t="n">
        <v>20</v>
      </c>
      <c r="AL3703" t="n">
        <v>20</v>
      </c>
      <c r="AM3703" t="n">
        <v>20</v>
      </c>
      <c r="AN3703" t="n">
        <v>80</v>
      </c>
      <c r="AO3703" t="n">
        <v>24</v>
      </c>
      <c r="AP3703" t="n">
        <v>24</v>
      </c>
      <c r="AQ3703" t="n">
        <v>24</v>
      </c>
    </row>
    <row r="3704">
      <c r="A3704" t="inlineStr">
        <is>
          <t>Transaction and advisory fees</t>
        </is>
      </c>
      <c r="C3704" t="inlineStr">
        <is>
          <t>Million</t>
        </is>
      </c>
      <c r="D3704" t="inlineStr">
        <is>
          <t>QQQQ</t>
        </is>
      </c>
      <c r="AG3704" t="n">
        <v>1</v>
      </c>
      <c r="AI3704" t="n">
        <v>1</v>
      </c>
      <c r="AK3704" t="n">
        <v>1</v>
      </c>
      <c r="AL3704" t="n">
        <v>1</v>
      </c>
      <c r="AN3704" t="n">
        <v>2</v>
      </c>
      <c r="AP3704" t="n">
        <v>1</v>
      </c>
    </row>
    <row r="3705">
      <c r="A3705" t="inlineStr">
        <is>
          <t>Total</t>
        </is>
      </c>
      <c r="C3705" t="inlineStr">
        <is>
          <t>Million</t>
        </is>
      </c>
      <c r="D3705" t="inlineStr">
        <is>
          <t>QQQQ</t>
        </is>
      </c>
      <c r="AG3705" t="n">
        <v>108</v>
      </c>
      <c r="AH3705" t="n">
        <v>133</v>
      </c>
      <c r="AI3705" t="n">
        <v>420</v>
      </c>
      <c r="AJ3705" t="n">
        <v>132</v>
      </c>
      <c r="AK3705" t="n">
        <v>119</v>
      </c>
      <c r="AL3705" t="n">
        <v>120</v>
      </c>
      <c r="AM3705" t="n">
        <v>116</v>
      </c>
      <c r="AN3705" t="n">
        <v>487</v>
      </c>
      <c r="AO3705" t="n">
        <v>146</v>
      </c>
      <c r="AP3705" t="n">
        <v>157</v>
      </c>
      <c r="AQ3705" t="n">
        <v>144</v>
      </c>
    </row>
    <row r="3706">
      <c r="A3706" t="inlineStr">
        <is>
          <t>Total-c</t>
        </is>
      </c>
      <c r="AG3706">
        <f>SUM(AG3702:AG3704,AG3698)</f>
        <v/>
      </c>
      <c r="AH3706">
        <f>SUM(AH3702:AH3704,AH3698)</f>
        <v/>
      </c>
      <c r="AI3706">
        <f>SUM(AI3702:AI3704,AI3698)</f>
        <v/>
      </c>
      <c r="AJ3706">
        <f>SUM(AJ3702:AJ3704,AJ3698)</f>
        <v/>
      </c>
      <c r="AK3706">
        <f>SUM(AK3702:AK3704,AK3698)</f>
        <v/>
      </c>
      <c r="AL3706">
        <f>SUM(AL3702:AL3704,AL3698)</f>
        <v/>
      </c>
      <c r="AM3706">
        <f>SUM(AM3702:AM3704,AM3698)</f>
        <v/>
      </c>
      <c r="AN3706">
        <f>SUM(AN3702:AN3704,AN3698)</f>
        <v/>
      </c>
      <c r="AO3706">
        <f>SUM(AO3702:AO3704,AO3698)</f>
        <v/>
      </c>
      <c r="AP3706">
        <f>SUM(AP3702:AP3704,AP3698)</f>
        <v/>
      </c>
      <c r="AQ3706">
        <f>SUM(AQ3702:AQ3704,AQ3698)</f>
        <v/>
      </c>
    </row>
    <row r="3707">
      <c r="A3707" t="inlineStr">
        <is>
          <t>Sum check</t>
        </is>
      </c>
      <c r="AG3707">
        <f>AG3705-AG3706</f>
        <v/>
      </c>
      <c r="AH3707">
        <f>AH3705-AH3706</f>
        <v/>
      </c>
      <c r="AI3707">
        <f>AI3705-AI3706</f>
        <v/>
      </c>
      <c r="AJ3707">
        <f>AJ3705-AJ3706</f>
        <v/>
      </c>
      <c r="AK3707">
        <f>AK3705-AK3706</f>
        <v/>
      </c>
      <c r="AL3707">
        <f>AL3705-AL3706</f>
        <v/>
      </c>
      <c r="AM3707">
        <f>AM3705-AM3706</f>
        <v/>
      </c>
      <c r="AN3707">
        <f>AN3705-AN3706</f>
        <v/>
      </c>
      <c r="AO3707">
        <f>AO3705-AO3706</f>
        <v/>
      </c>
      <c r="AP3707">
        <f>AP3705-AP3706</f>
        <v/>
      </c>
      <c r="AQ3707">
        <f>AQ3705-AQ3706</f>
        <v/>
      </c>
    </row>
    <row r="3709">
      <c r="A3709" t="inlineStr">
        <is>
          <t>Infrastructure</t>
        </is>
      </c>
    </row>
    <row r="3710">
      <c r="A3710" t="inlineStr">
        <is>
          <t>Base management fees</t>
        </is>
      </c>
    </row>
    <row r="3711">
      <c r="A3711" t="inlineStr">
        <is>
          <t>Long-term private funds</t>
        </is>
      </c>
    </row>
    <row r="3712">
      <c r="A3712" t="inlineStr">
        <is>
          <t>Flagship funds</t>
        </is>
      </c>
      <c r="C3712" t="inlineStr">
        <is>
          <t>Million</t>
        </is>
      </c>
      <c r="D3712" t="inlineStr">
        <is>
          <t>QQQQ</t>
        </is>
      </c>
      <c r="AH3712" t="n">
        <v>53</v>
      </c>
      <c r="AI3712" t="n">
        <v>217</v>
      </c>
      <c r="AJ3712" t="n">
        <v>54</v>
      </c>
      <c r="AK3712" t="n">
        <v>55</v>
      </c>
      <c r="AL3712" t="n">
        <v>53</v>
      </c>
      <c r="AM3712" t="n">
        <v>53</v>
      </c>
      <c r="AN3712" t="n">
        <v>215</v>
      </c>
      <c r="AO3712" t="n">
        <v>53</v>
      </c>
      <c r="AP3712" t="n">
        <v>56</v>
      </c>
      <c r="AQ3712" t="n">
        <v>79</v>
      </c>
    </row>
    <row r="3713">
      <c r="A3713" t="inlineStr">
        <is>
          <t>Co-investment and other funds</t>
        </is>
      </c>
      <c r="C3713" t="inlineStr">
        <is>
          <t>Million</t>
        </is>
      </c>
      <c r="D3713" t="inlineStr">
        <is>
          <t>QQQQ</t>
        </is>
      </c>
      <c r="AH3713" t="n">
        <v>9</v>
      </c>
      <c r="AI3713" t="n">
        <v>36</v>
      </c>
      <c r="AJ3713" t="n">
        <v>9</v>
      </c>
      <c r="AK3713" t="n">
        <v>9</v>
      </c>
      <c r="AL3713" t="n">
        <v>8</v>
      </c>
      <c r="AM3713" t="n">
        <v>7</v>
      </c>
      <c r="AN3713" t="n">
        <v>33</v>
      </c>
      <c r="AO3713" t="n">
        <v>11</v>
      </c>
      <c r="AP3713" t="n">
        <v>9</v>
      </c>
      <c r="AQ3713" t="n">
        <v>9</v>
      </c>
    </row>
    <row r="3714">
      <c r="A3714" t="inlineStr">
        <is>
          <t>Total</t>
        </is>
      </c>
      <c r="C3714" t="inlineStr">
        <is>
          <t>Million</t>
        </is>
      </c>
      <c r="D3714" t="inlineStr">
        <is>
          <t>QQQQ</t>
        </is>
      </c>
      <c r="AG3714" t="n">
        <v>60</v>
      </c>
      <c r="AH3714" t="n">
        <v>62</v>
      </c>
      <c r="AI3714" t="n">
        <v>253</v>
      </c>
      <c r="AJ3714" t="n">
        <v>63</v>
      </c>
      <c r="AK3714" t="n">
        <v>64</v>
      </c>
      <c r="AL3714" t="n">
        <v>61</v>
      </c>
      <c r="AM3714" t="n">
        <v>60</v>
      </c>
      <c r="AN3714" t="n">
        <v>248</v>
      </c>
      <c r="AO3714" t="n">
        <v>64</v>
      </c>
      <c r="AP3714" t="n">
        <v>65</v>
      </c>
      <c r="AQ3714" t="n">
        <v>88</v>
      </c>
    </row>
    <row r="3715">
      <c r="A3715" t="inlineStr">
        <is>
          <t>Total-c</t>
        </is>
      </c>
      <c r="AH3715">
        <f>SUM(AH3712:AH3713)</f>
        <v/>
      </c>
      <c r="AI3715">
        <f>SUM(AI3712:AI3713)</f>
        <v/>
      </c>
      <c r="AJ3715">
        <f>SUM(AJ3712:AJ3713)</f>
        <v/>
      </c>
      <c r="AK3715">
        <f>SUM(AK3712:AK3713)</f>
        <v/>
      </c>
      <c r="AL3715">
        <f>SUM(AL3712:AL3713)</f>
        <v/>
      </c>
      <c r="AM3715">
        <f>SUM(AM3712:AM3713)</f>
        <v/>
      </c>
      <c r="AN3715">
        <f>SUM(AN3712:AN3713)</f>
        <v/>
      </c>
      <c r="AO3715">
        <f>SUM(AO3712:AO3713)</f>
        <v/>
      </c>
      <c r="AP3715">
        <f>SUM(AP3712:AP3713)</f>
        <v/>
      </c>
      <c r="AQ3715">
        <f>SUM(AQ3712:AQ3713)</f>
        <v/>
      </c>
    </row>
    <row r="3716">
      <c r="A3716" t="inlineStr">
        <is>
          <t>Sum check</t>
        </is>
      </c>
      <c r="AH3716">
        <f>AH3714-AH3715</f>
        <v/>
      </c>
      <c r="AI3716">
        <f>AI3714-AI3715</f>
        <v/>
      </c>
      <c r="AJ3716">
        <f>AJ3714-AJ3715</f>
        <v/>
      </c>
      <c r="AK3716">
        <f>AK3714-AK3715</f>
        <v/>
      </c>
      <c r="AL3716">
        <f>AL3714-AL3715</f>
        <v/>
      </c>
      <c r="AM3716">
        <f>AM3714-AM3715</f>
        <v/>
      </c>
      <c r="AN3716">
        <f>AN3714-AN3715</f>
        <v/>
      </c>
      <c r="AO3716">
        <f>AO3714-AO3715</f>
        <v/>
      </c>
      <c r="AP3716">
        <f>AP3714-AP3715</f>
        <v/>
      </c>
      <c r="AQ3716">
        <f>AQ3714-AQ3715</f>
        <v/>
      </c>
    </row>
    <row r="3718">
      <c r="A3718" t="inlineStr">
        <is>
          <t>Perpetual strategies</t>
        </is>
      </c>
    </row>
    <row r="3719">
      <c r="A3719" t="inlineStr">
        <is>
          <t>BIP</t>
        </is>
      </c>
      <c r="C3719" t="inlineStr">
        <is>
          <t>Million</t>
        </is>
      </c>
      <c r="D3719" t="inlineStr">
        <is>
          <t>QQQQ</t>
        </is>
      </c>
      <c r="AH3719" t="n">
        <v>90</v>
      </c>
      <c r="AI3719" t="n">
        <v>301</v>
      </c>
      <c r="AJ3719" t="n">
        <v>92</v>
      </c>
      <c r="AK3719" t="n">
        <v>93</v>
      </c>
      <c r="AL3719" t="n">
        <v>99</v>
      </c>
      <c r="AM3719" t="n">
        <v>110</v>
      </c>
      <c r="AN3719" t="n">
        <v>394</v>
      </c>
      <c r="AO3719" t="n">
        <v>118</v>
      </c>
      <c r="AP3719" t="n">
        <v>105</v>
      </c>
      <c r="AQ3719" t="n">
        <v>106</v>
      </c>
    </row>
    <row r="3720">
      <c r="A3720" t="inlineStr">
        <is>
          <t>Co-investment and other funds</t>
        </is>
      </c>
      <c r="C3720" t="inlineStr">
        <is>
          <t>Million</t>
        </is>
      </c>
      <c r="D3720" t="inlineStr">
        <is>
          <t>QQQQ</t>
        </is>
      </c>
      <c r="AH3720" t="n">
        <v>2</v>
      </c>
      <c r="AI3720" t="n">
        <v>9</v>
      </c>
      <c r="AJ3720" t="n">
        <v>4</v>
      </c>
      <c r="AK3720" t="n">
        <v>5</v>
      </c>
      <c r="AL3720" t="n">
        <v>6</v>
      </c>
      <c r="AM3720" t="n">
        <v>4</v>
      </c>
      <c r="AN3720" t="n">
        <v>19</v>
      </c>
      <c r="AO3720" t="n">
        <v>6</v>
      </c>
      <c r="AP3720" t="n">
        <v>15</v>
      </c>
      <c r="AQ3720" t="n">
        <v>16</v>
      </c>
    </row>
    <row r="3721">
      <c r="A3721" t="inlineStr">
        <is>
          <t>Total</t>
        </is>
      </c>
      <c r="C3721" t="inlineStr">
        <is>
          <t>Million</t>
        </is>
      </c>
      <c r="D3721" t="inlineStr">
        <is>
          <t>QQQQ</t>
        </is>
      </c>
      <c r="AG3721" t="n">
        <v>86</v>
      </c>
      <c r="AH3721" t="n">
        <v>92</v>
      </c>
      <c r="AI3721" t="n">
        <v>310</v>
      </c>
      <c r="AJ3721" t="n">
        <v>96</v>
      </c>
      <c r="AK3721" t="n">
        <v>98</v>
      </c>
      <c r="AL3721" t="n">
        <v>105</v>
      </c>
      <c r="AM3721" t="n">
        <v>114</v>
      </c>
      <c r="AN3721" t="n">
        <v>413</v>
      </c>
      <c r="AO3721" t="n">
        <v>124</v>
      </c>
      <c r="AP3721" t="n">
        <v>120</v>
      </c>
      <c r="AQ3721" t="n">
        <v>122</v>
      </c>
    </row>
    <row r="3722">
      <c r="A3722" t="inlineStr">
        <is>
          <t>Total-c</t>
        </is>
      </c>
      <c r="AH3722">
        <f>SUM(AH3719:AH3720)</f>
        <v/>
      </c>
      <c r="AI3722">
        <f>SUM(AI3719:AI3720)</f>
        <v/>
      </c>
      <c r="AJ3722">
        <f>SUM(AJ3719:AJ3720)</f>
        <v/>
      </c>
      <c r="AK3722">
        <f>SUM(AK3719:AK3720)</f>
        <v/>
      </c>
      <c r="AL3722">
        <f>SUM(AL3719:AL3720)</f>
        <v/>
      </c>
      <c r="AM3722">
        <f>SUM(AM3719:AM3720)</f>
        <v/>
      </c>
      <c r="AN3722">
        <f>SUM(AN3719:AN3720)</f>
        <v/>
      </c>
      <c r="AO3722">
        <f>SUM(AO3719:AO3720)</f>
        <v/>
      </c>
      <c r="AP3722">
        <f>SUM(AP3719:AP3720)</f>
        <v/>
      </c>
      <c r="AQ3722">
        <f>SUM(AQ3719:AQ3720)</f>
        <v/>
      </c>
    </row>
    <row r="3723">
      <c r="A3723" t="inlineStr">
        <is>
          <t>Sum check</t>
        </is>
      </c>
      <c r="AH3723">
        <f>AH3721-AH3722</f>
        <v/>
      </c>
      <c r="AI3723">
        <f>AI3721-AI3722</f>
        <v/>
      </c>
      <c r="AJ3723">
        <f>AJ3721-AJ3722</f>
        <v/>
      </c>
      <c r="AK3723">
        <f>AK3721-AK3722</f>
        <v/>
      </c>
      <c r="AL3723">
        <f>AL3721-AL3722</f>
        <v/>
      </c>
      <c r="AM3723">
        <f>AM3721-AM3722</f>
        <v/>
      </c>
      <c r="AN3723">
        <f>AN3721-AN3722</f>
        <v/>
      </c>
      <c r="AO3723">
        <f>AO3721-AO3722</f>
        <v/>
      </c>
      <c r="AP3723">
        <f>AP3721-AP3722</f>
        <v/>
      </c>
      <c r="AQ3723">
        <f>AQ3721-AQ3722</f>
        <v/>
      </c>
    </row>
    <row r="3725">
      <c r="A3725" t="inlineStr">
        <is>
          <t>Total</t>
        </is>
      </c>
      <c r="C3725" t="inlineStr">
        <is>
          <t>Million</t>
        </is>
      </c>
      <c r="D3725" t="inlineStr">
        <is>
          <t>QQQQ</t>
        </is>
      </c>
      <c r="AG3725" t="n">
        <v>146</v>
      </c>
      <c r="AL3725" t="n">
        <v>166</v>
      </c>
    </row>
    <row r="3726">
      <c r="A3726" t="inlineStr">
        <is>
          <t>Total-c</t>
        </is>
      </c>
      <c r="AG3726">
        <f>SUM(AG3721,AG3714)</f>
        <v/>
      </c>
      <c r="AL3726">
        <f>SUM(AL3721,AL3714)</f>
        <v/>
      </c>
    </row>
    <row r="3727">
      <c r="A3727" t="inlineStr">
        <is>
          <t>Sum check</t>
        </is>
      </c>
      <c r="AG3727">
        <f>AG3725-AG3726</f>
        <v/>
      </c>
      <c r="AL3727">
        <f>AL3725-AL3726</f>
        <v/>
      </c>
    </row>
    <row r="3729">
      <c r="A3729" t="inlineStr">
        <is>
          <t>Co-investment and other funds</t>
        </is>
      </c>
      <c r="C3729" t="inlineStr">
        <is>
          <t>Million</t>
        </is>
      </c>
      <c r="D3729" t="inlineStr">
        <is>
          <t>QQQQ</t>
        </is>
      </c>
      <c r="AG3729" t="n">
        <v>1</v>
      </c>
    </row>
    <row r="3730">
      <c r="A3730" t="inlineStr">
        <is>
          <t>Total base management fees</t>
        </is>
      </c>
      <c r="C3730" t="inlineStr">
        <is>
          <t>Million</t>
        </is>
      </c>
      <c r="D3730" t="inlineStr">
        <is>
          <t>QQQQ</t>
        </is>
      </c>
      <c r="AG3730" t="n">
        <v>147</v>
      </c>
      <c r="AH3730" t="n">
        <v>154</v>
      </c>
      <c r="AI3730" t="n">
        <v>563</v>
      </c>
      <c r="AJ3730" t="n">
        <v>159</v>
      </c>
      <c r="AK3730" t="n">
        <v>162</v>
      </c>
      <c r="AL3730" t="n">
        <v>166</v>
      </c>
      <c r="AM3730" t="n">
        <v>174</v>
      </c>
      <c r="AN3730" t="n">
        <v>661</v>
      </c>
      <c r="AO3730" t="n">
        <v>188</v>
      </c>
      <c r="AP3730" t="n">
        <v>185</v>
      </c>
      <c r="AQ3730" t="n">
        <v>210</v>
      </c>
    </row>
    <row r="3731">
      <c r="A3731" t="inlineStr">
        <is>
          <t>Total base management fees-c</t>
        </is>
      </c>
      <c r="AG3731">
        <f>SUM(AG3721,AG3714,AG3729)</f>
        <v/>
      </c>
      <c r="AH3731">
        <f>SUM(AH3721,AH3714,AH3729)</f>
        <v/>
      </c>
      <c r="AI3731">
        <f>SUM(AI3721,AI3714,AI3729)</f>
        <v/>
      </c>
      <c r="AJ3731">
        <f>SUM(AJ3721,AJ3714,AJ3729)</f>
        <v/>
      </c>
      <c r="AK3731">
        <f>SUM(AK3721,AK3714,AK3729)</f>
        <v/>
      </c>
      <c r="AL3731">
        <f>SUM(AL3721,AL3714,AL3729)</f>
        <v/>
      </c>
      <c r="AM3731">
        <f>SUM(AM3721,AM3714,AM3729)</f>
        <v/>
      </c>
      <c r="AN3731">
        <f>SUM(AN3721,AN3714,AN3729)</f>
        <v/>
      </c>
      <c r="AO3731">
        <f>SUM(AO3721,AO3714,AO3729)</f>
        <v/>
      </c>
      <c r="AP3731">
        <f>SUM(AP3721,AP3714,AP3729)</f>
        <v/>
      </c>
      <c r="AQ3731">
        <f>SUM(AQ3721,AQ3714,AQ3729)</f>
        <v/>
      </c>
    </row>
    <row r="3732">
      <c r="A3732" t="inlineStr">
        <is>
          <t>Sum check</t>
        </is>
      </c>
      <c r="AG3732">
        <f>AG3730-AG3731</f>
        <v/>
      </c>
      <c r="AH3732">
        <f>AH3730-AH3731</f>
        <v/>
      </c>
      <c r="AI3732">
        <f>AI3730-AI3731</f>
        <v/>
      </c>
      <c r="AJ3732">
        <f>AJ3730-AJ3731</f>
        <v/>
      </c>
      <c r="AK3732">
        <f>AK3730-AK3731</f>
        <v/>
      </c>
      <c r="AL3732">
        <f>AL3730-AL3731</f>
        <v/>
      </c>
      <c r="AM3732">
        <f>AM3730-AM3731</f>
        <v/>
      </c>
      <c r="AN3732">
        <f>AN3730-AN3731</f>
        <v/>
      </c>
      <c r="AO3732">
        <f>AO3730-AO3731</f>
        <v/>
      </c>
      <c r="AP3732">
        <f>AP3730-AP3731</f>
        <v/>
      </c>
      <c r="AQ3732">
        <f>AQ3730-AQ3731</f>
        <v/>
      </c>
    </row>
    <row r="3734">
      <c r="A3734" t="inlineStr">
        <is>
          <t>Catch-up fees</t>
        </is>
      </c>
      <c r="C3734" t="inlineStr">
        <is>
          <t>Million</t>
        </is>
      </c>
      <c r="D3734" t="inlineStr">
        <is>
          <t>QQQQ</t>
        </is>
      </c>
      <c r="AH3734" t="n">
        <v>5</v>
      </c>
      <c r="AI3734" t="n">
        <v>13</v>
      </c>
    </row>
    <row r="3735">
      <c r="A3735" t="inlineStr">
        <is>
          <t>Incentive distributions</t>
        </is>
      </c>
      <c r="C3735" t="inlineStr">
        <is>
          <t>Million</t>
        </is>
      </c>
      <c r="D3735" t="inlineStr">
        <is>
          <t>QQQQ</t>
        </is>
      </c>
      <c r="AG3735" t="n">
        <v>46</v>
      </c>
      <c r="AH3735" t="n">
        <v>46</v>
      </c>
      <c r="AI3735" t="n">
        <v>184</v>
      </c>
      <c r="AJ3735" t="n">
        <v>50</v>
      </c>
      <c r="AK3735" t="n">
        <v>50</v>
      </c>
      <c r="AL3735" t="n">
        <v>52</v>
      </c>
      <c r="AM3735" t="n">
        <v>55</v>
      </c>
      <c r="AN3735" t="n">
        <v>207</v>
      </c>
      <c r="AO3735" t="n">
        <v>60</v>
      </c>
      <c r="AP3735" t="n">
        <v>60</v>
      </c>
      <c r="AQ3735" t="n">
        <v>60</v>
      </c>
    </row>
    <row r="3736">
      <c r="A3736" t="inlineStr">
        <is>
          <t>Transaction and advisory fees</t>
        </is>
      </c>
      <c r="C3736" t="inlineStr">
        <is>
          <t>Million</t>
        </is>
      </c>
      <c r="D3736" t="inlineStr">
        <is>
          <t>QQQQ</t>
        </is>
      </c>
      <c r="AG3736" t="n">
        <v>14</v>
      </c>
      <c r="AI3736" t="n">
        <v>14</v>
      </c>
      <c r="AM3736" t="n">
        <v>2</v>
      </c>
      <c r="AN3736" t="n">
        <v>2</v>
      </c>
      <c r="AO3736" t="n">
        <v>30</v>
      </c>
      <c r="AP3736" t="n">
        <v>3</v>
      </c>
    </row>
    <row r="3737">
      <c r="A3737" t="inlineStr">
        <is>
          <t>Total</t>
        </is>
      </c>
      <c r="C3737" t="inlineStr">
        <is>
          <t>Million</t>
        </is>
      </c>
      <c r="D3737" t="inlineStr">
        <is>
          <t>QQQQ</t>
        </is>
      </c>
      <c r="AG3737" t="n">
        <v>207</v>
      </c>
      <c r="AH3737" t="n">
        <v>205</v>
      </c>
      <c r="AI3737" t="n">
        <v>774</v>
      </c>
      <c r="AJ3737" t="n">
        <v>209</v>
      </c>
      <c r="AK3737" t="n">
        <v>212</v>
      </c>
      <c r="AL3737" t="n">
        <v>218</v>
      </c>
      <c r="AM3737" t="n">
        <v>231</v>
      </c>
      <c r="AN3737" t="n">
        <v>870</v>
      </c>
      <c r="AO3737" t="n">
        <v>278</v>
      </c>
      <c r="AP3737" t="n">
        <v>248</v>
      </c>
      <c r="AQ3737" t="n">
        <v>270</v>
      </c>
    </row>
    <row r="3738">
      <c r="A3738" t="inlineStr">
        <is>
          <t>Total-c</t>
        </is>
      </c>
      <c r="AG3738">
        <f>SUM(AG3730,AG3734:AG3736)</f>
        <v/>
      </c>
      <c r="AH3738">
        <f>SUM(AH3730,AH3734:AH3736)</f>
        <v/>
      </c>
      <c r="AI3738">
        <f>SUM(AI3730,AI3734:AI3736)</f>
        <v/>
      </c>
      <c r="AJ3738">
        <f>SUM(AJ3730,AJ3734:AJ3736)</f>
        <v/>
      </c>
      <c r="AK3738">
        <f>SUM(AK3730,AK3734:AK3736)</f>
        <v/>
      </c>
      <c r="AL3738">
        <f>SUM(AL3730,AL3734:AL3736)</f>
        <v/>
      </c>
      <c r="AM3738">
        <f>SUM(AM3730,AM3734:AM3736)</f>
        <v/>
      </c>
      <c r="AN3738">
        <f>SUM(AN3730,AN3734:AN3736)</f>
        <v/>
      </c>
      <c r="AO3738">
        <f>SUM(AO3730,AO3734:AO3736)</f>
        <v/>
      </c>
      <c r="AP3738">
        <f>SUM(AP3730,AP3734:AP3736)</f>
        <v/>
      </c>
      <c r="AQ3738">
        <f>SUM(AQ3730,AQ3734:AQ3736)</f>
        <v/>
      </c>
    </row>
    <row r="3739">
      <c r="A3739" t="inlineStr">
        <is>
          <t>Sum check</t>
        </is>
      </c>
      <c r="AG3739">
        <f>AG3737-AG3738</f>
        <v/>
      </c>
      <c r="AH3739">
        <f>AH3737-AH3738</f>
        <v/>
      </c>
      <c r="AI3739">
        <f>AI3737-AI3738</f>
        <v/>
      </c>
      <c r="AJ3739">
        <f>AJ3737-AJ3738</f>
        <v/>
      </c>
      <c r="AK3739">
        <f>AK3737-AK3738</f>
        <v/>
      </c>
      <c r="AL3739">
        <f>AL3737-AL3738</f>
        <v/>
      </c>
      <c r="AM3739">
        <f>AM3737-AM3738</f>
        <v/>
      </c>
      <c r="AN3739">
        <f>AN3737-AN3738</f>
        <v/>
      </c>
      <c r="AO3739">
        <f>AO3737-AO3738</f>
        <v/>
      </c>
      <c r="AP3739">
        <f>AP3737-AP3738</f>
        <v/>
      </c>
      <c r="AQ3739">
        <f>AQ3737-AQ3738</f>
        <v/>
      </c>
    </row>
    <row r="3741">
      <c r="A3741" t="inlineStr">
        <is>
          <t>Private equity</t>
        </is>
      </c>
    </row>
    <row r="3742">
      <c r="A3742" t="inlineStr">
        <is>
          <t>Base management fees</t>
        </is>
      </c>
    </row>
    <row r="3743">
      <c r="A3743" t="inlineStr">
        <is>
          <t>Long-term private funds</t>
        </is>
      </c>
    </row>
    <row r="3744">
      <c r="A3744" t="inlineStr">
        <is>
          <t>Flagship funds</t>
        </is>
      </c>
      <c r="C3744" t="inlineStr">
        <is>
          <t>Million</t>
        </is>
      </c>
      <c r="D3744" t="inlineStr">
        <is>
          <t>QQQQ</t>
        </is>
      </c>
      <c r="AH3744" t="n">
        <v>28</v>
      </c>
      <c r="AI3744" t="n">
        <v>121</v>
      </c>
      <c r="AJ3744" t="n">
        <v>26</v>
      </c>
      <c r="AK3744" t="n">
        <v>25</v>
      </c>
      <c r="AM3744" t="n">
        <v>26</v>
      </c>
      <c r="AN3744" t="n">
        <v>103</v>
      </c>
      <c r="AO3744" t="n">
        <v>25</v>
      </c>
      <c r="AP3744" t="n">
        <v>30</v>
      </c>
      <c r="AQ3744" t="n">
        <v>40</v>
      </c>
    </row>
    <row r="3745">
      <c r="A3745" t="inlineStr">
        <is>
          <t>Co-investments and other funds</t>
        </is>
      </c>
      <c r="C3745" t="inlineStr">
        <is>
          <t>Million</t>
        </is>
      </c>
      <c r="D3745" t="inlineStr">
        <is>
          <t>QQQQ</t>
        </is>
      </c>
      <c r="AH3745" t="n">
        <v>46</v>
      </c>
      <c r="AI3745" t="n">
        <v>164</v>
      </c>
      <c r="AJ3745" t="n">
        <v>42</v>
      </c>
      <c r="AK3745" t="n">
        <v>43</v>
      </c>
      <c r="AM3745" t="n">
        <v>46</v>
      </c>
      <c r="AN3745" t="n">
        <v>175</v>
      </c>
      <c r="AO3745" t="n">
        <v>45</v>
      </c>
      <c r="AP3745" t="n">
        <v>50</v>
      </c>
      <c r="AQ3745" t="n">
        <v>54</v>
      </c>
    </row>
    <row r="3746">
      <c r="A3746" t="inlineStr">
        <is>
          <t>Total</t>
        </is>
      </c>
      <c r="C3746" t="inlineStr">
        <is>
          <t>Million</t>
        </is>
      </c>
      <c r="D3746" t="inlineStr">
        <is>
          <t>QQQQ</t>
        </is>
      </c>
      <c r="AG3746" t="n">
        <v>71</v>
      </c>
      <c r="AH3746" t="n">
        <v>74</v>
      </c>
      <c r="AI3746" t="n">
        <v>285</v>
      </c>
      <c r="AJ3746" t="n">
        <v>68</v>
      </c>
      <c r="AK3746" t="n">
        <v>68</v>
      </c>
      <c r="AL3746" t="n">
        <v>67</v>
      </c>
      <c r="AM3746" t="n">
        <v>72</v>
      </c>
      <c r="AN3746" t="n">
        <v>278</v>
      </c>
      <c r="AO3746" t="n">
        <v>70</v>
      </c>
      <c r="AP3746" t="n">
        <v>80</v>
      </c>
      <c r="AQ3746" t="n">
        <v>94</v>
      </c>
    </row>
    <row r="3747">
      <c r="A3747" t="inlineStr">
        <is>
          <t>Total-c</t>
        </is>
      </c>
      <c r="AH3747">
        <f>SUM(AH3744:AH3745)</f>
        <v/>
      </c>
      <c r="AI3747">
        <f>SUM(AI3744:AI3745)</f>
        <v/>
      </c>
      <c r="AJ3747">
        <f>SUM(AJ3744:AJ3745)</f>
        <v/>
      </c>
      <c r="AK3747">
        <f>SUM(AK3744:AK3745)</f>
        <v/>
      </c>
      <c r="AM3747">
        <f>SUM(AM3744:AM3745)</f>
        <v/>
      </c>
      <c r="AN3747">
        <f>SUM(AN3744:AN3745)</f>
        <v/>
      </c>
      <c r="AO3747">
        <f>SUM(AO3744:AO3745)</f>
        <v/>
      </c>
      <c r="AP3747">
        <f>SUM(AP3744:AP3745)</f>
        <v/>
      </c>
      <c r="AQ3747">
        <f>SUM(AQ3744:AQ3745)</f>
        <v/>
      </c>
    </row>
    <row r="3748">
      <c r="A3748" t="inlineStr">
        <is>
          <t>Sum check</t>
        </is>
      </c>
      <c r="AH3748">
        <f>AH3746-AH3747</f>
        <v/>
      </c>
      <c r="AI3748">
        <f>AI3746-AI3747</f>
        <v/>
      </c>
      <c r="AJ3748">
        <f>AJ3746-AJ3747</f>
        <v/>
      </c>
      <c r="AK3748">
        <f>AK3746-AK3747</f>
        <v/>
      </c>
      <c r="AM3748">
        <f>AM3746-AM3747</f>
        <v/>
      </c>
      <c r="AN3748">
        <f>AN3746-AN3747</f>
        <v/>
      </c>
      <c r="AO3748">
        <f>AO3746-AO3747</f>
        <v/>
      </c>
      <c r="AP3748">
        <f>AP3746-AP3747</f>
        <v/>
      </c>
      <c r="AQ3748">
        <f>AQ3746-AQ3747</f>
        <v/>
      </c>
    </row>
    <row r="3750">
      <c r="A3750" t="inlineStr">
        <is>
          <t>Perpetual strategies</t>
        </is>
      </c>
    </row>
    <row r="3751">
      <c r="A3751" t="inlineStr">
        <is>
          <t>BBU</t>
        </is>
      </c>
      <c r="C3751" t="inlineStr">
        <is>
          <t>Million</t>
        </is>
      </c>
      <c r="D3751" t="inlineStr">
        <is>
          <t>QQQQ</t>
        </is>
      </c>
      <c r="AH3751" t="n">
        <v>16</v>
      </c>
      <c r="AI3751" t="n">
        <v>63</v>
      </c>
      <c r="AJ3751" t="n">
        <v>18</v>
      </c>
      <c r="AK3751" t="n">
        <v>23</v>
      </c>
      <c r="AM3751" t="n">
        <v>27</v>
      </c>
      <c r="AN3751" t="n">
        <v>93</v>
      </c>
      <c r="AO3751" t="n">
        <v>24</v>
      </c>
      <c r="AP3751" t="n">
        <v>23</v>
      </c>
      <c r="AQ3751" t="n">
        <v>23</v>
      </c>
    </row>
    <row r="3752">
      <c r="A3752" t="inlineStr">
        <is>
          <t>Co-investment and other funds</t>
        </is>
      </c>
      <c r="C3752" t="inlineStr">
        <is>
          <t>Million</t>
        </is>
      </c>
      <c r="D3752" t="inlineStr">
        <is>
          <t>QQQQ</t>
        </is>
      </c>
      <c r="AI3752" t="n">
        <v>2</v>
      </c>
    </row>
    <row r="3753">
      <c r="A3753" t="inlineStr">
        <is>
          <t>Total</t>
        </is>
      </c>
      <c r="C3753" t="inlineStr">
        <is>
          <t>Million</t>
        </is>
      </c>
      <c r="D3753" t="inlineStr">
        <is>
          <t>QQQQ</t>
        </is>
      </c>
      <c r="AG3753" t="n">
        <v>15</v>
      </c>
      <c r="AH3753" t="n">
        <v>16</v>
      </c>
      <c r="AI3753" t="n">
        <v>65</v>
      </c>
      <c r="AJ3753" t="n">
        <v>18</v>
      </c>
      <c r="AK3753" t="n">
        <v>23</v>
      </c>
      <c r="AL3753" t="n">
        <v>25</v>
      </c>
      <c r="AM3753" t="n">
        <v>27</v>
      </c>
      <c r="AN3753" t="n">
        <v>93</v>
      </c>
      <c r="AO3753" t="n">
        <v>24</v>
      </c>
      <c r="AP3753" t="n">
        <v>23</v>
      </c>
      <c r="AQ3753" t="n">
        <v>23</v>
      </c>
    </row>
    <row r="3754">
      <c r="A3754" t="inlineStr">
        <is>
          <t>Total-c</t>
        </is>
      </c>
      <c r="AH3754">
        <f>SUM(AH3751:AH3752)</f>
        <v/>
      </c>
      <c r="AI3754">
        <f>SUM(AI3751:AI3752)</f>
        <v/>
      </c>
      <c r="AJ3754">
        <f>SUM(AJ3751:AJ3752)</f>
        <v/>
      </c>
      <c r="AK3754">
        <f>SUM(AK3751:AK3752)</f>
        <v/>
      </c>
      <c r="AM3754">
        <f>SUM(AM3751:AM3752)</f>
        <v/>
      </c>
      <c r="AN3754">
        <f>SUM(AN3751:AN3752)</f>
        <v/>
      </c>
      <c r="AO3754">
        <f>SUM(AO3751:AO3752)</f>
        <v/>
      </c>
      <c r="AP3754">
        <f>SUM(AP3751:AP3752)</f>
        <v/>
      </c>
      <c r="AQ3754">
        <f>SUM(AQ3751:AQ3752)</f>
        <v/>
      </c>
    </row>
    <row r="3755">
      <c r="A3755" t="inlineStr">
        <is>
          <t>Sum check</t>
        </is>
      </c>
      <c r="AH3755">
        <f>AH3753-AH3754</f>
        <v/>
      </c>
      <c r="AI3755">
        <f>AI3753-AI3754</f>
        <v/>
      </c>
      <c r="AJ3755">
        <f>AJ3753-AJ3754</f>
        <v/>
      </c>
      <c r="AK3755">
        <f>AK3753-AK3754</f>
        <v/>
      </c>
      <c r="AM3755">
        <f>AM3753-AM3754</f>
        <v/>
      </c>
      <c r="AN3755">
        <f>AN3753-AN3754</f>
        <v/>
      </c>
      <c r="AO3755">
        <f>AO3753-AO3754</f>
        <v/>
      </c>
      <c r="AP3755">
        <f>AP3753-AP3754</f>
        <v/>
      </c>
      <c r="AQ3755">
        <f>AQ3753-AQ3754</f>
        <v/>
      </c>
    </row>
    <row r="3757">
      <c r="A3757" t="inlineStr">
        <is>
          <t>Total</t>
        </is>
      </c>
      <c r="C3757" t="inlineStr">
        <is>
          <t>Million</t>
        </is>
      </c>
      <c r="D3757" t="inlineStr">
        <is>
          <t>QQQQ</t>
        </is>
      </c>
      <c r="AG3757" t="n">
        <v>86</v>
      </c>
      <c r="AL3757" t="n">
        <v>92</v>
      </c>
    </row>
    <row r="3758">
      <c r="A3758" t="inlineStr">
        <is>
          <t>Total-c</t>
        </is>
      </c>
      <c r="AG3758">
        <f>SUM(AG3753,AG3746)</f>
        <v/>
      </c>
      <c r="AL3758">
        <f>SUM(AL3753,AL3746)</f>
        <v/>
      </c>
    </row>
    <row r="3759">
      <c r="A3759" t="inlineStr">
        <is>
          <t>Sum check</t>
        </is>
      </c>
      <c r="AG3759">
        <f>AG3757-AG3758</f>
        <v/>
      </c>
      <c r="AL3759">
        <f>AL3757-AL3758</f>
        <v/>
      </c>
    </row>
    <row r="3760">
      <c r="AL3760" t="inlineStr">
        <is>
          <t xml:space="preserve">  </t>
        </is>
      </c>
    </row>
    <row r="3761">
      <c r="A3761" t="inlineStr">
        <is>
          <t>Co-investments and other funds</t>
        </is>
      </c>
      <c r="C3761" t="inlineStr">
        <is>
          <t>Million</t>
        </is>
      </c>
      <c r="D3761" t="inlineStr">
        <is>
          <t>QQQQ</t>
        </is>
      </c>
      <c r="AG3761" t="n">
        <v>1</v>
      </c>
      <c r="AL3761" t="n">
        <v>3</v>
      </c>
    </row>
    <row r="3762">
      <c r="A3762" t="inlineStr">
        <is>
          <t>Total base management fees</t>
        </is>
      </c>
      <c r="C3762" t="inlineStr">
        <is>
          <t>Million</t>
        </is>
      </c>
      <c r="D3762" t="inlineStr">
        <is>
          <t>QQQQ</t>
        </is>
      </c>
      <c r="AG3762" t="n">
        <v>87</v>
      </c>
      <c r="AH3762" t="n">
        <v>90</v>
      </c>
      <c r="AI3762" t="n">
        <v>350</v>
      </c>
      <c r="AJ3762" t="n">
        <v>86</v>
      </c>
      <c r="AK3762" t="n">
        <v>91</v>
      </c>
      <c r="AL3762" t="n">
        <v>95</v>
      </c>
      <c r="AM3762" t="n">
        <v>99</v>
      </c>
      <c r="AN3762" t="n">
        <v>371</v>
      </c>
      <c r="AO3762" t="n">
        <v>94</v>
      </c>
      <c r="AP3762" t="n">
        <v>103</v>
      </c>
      <c r="AQ3762" t="n">
        <v>117</v>
      </c>
    </row>
    <row r="3763">
      <c r="A3763" t="inlineStr">
        <is>
          <t>Total base management fees-c</t>
        </is>
      </c>
      <c r="AG3763">
        <f>SUM(AG3753,AG3746,AG3761)</f>
        <v/>
      </c>
      <c r="AH3763">
        <f>SUM(AH3753,AH3746,AH3761)</f>
        <v/>
      </c>
      <c r="AI3763">
        <f>SUM(AI3753,AI3746,AI3761)</f>
        <v/>
      </c>
      <c r="AJ3763">
        <f>SUM(AJ3753,AJ3746,AJ3761)</f>
        <v/>
      </c>
      <c r="AK3763">
        <f>SUM(AK3753,AK3746,AK3761)</f>
        <v/>
      </c>
      <c r="AL3763">
        <f>SUM(AL3753,AL3746,AL3761)</f>
        <v/>
      </c>
      <c r="AM3763">
        <f>SUM(AM3753,AM3746,AM3761)</f>
        <v/>
      </c>
      <c r="AN3763">
        <f>SUM(AN3753,AN3746,AN3761)</f>
        <v/>
      </c>
      <c r="AO3763">
        <f>SUM(AO3753,AO3746,AO3761)</f>
        <v/>
      </c>
      <c r="AP3763">
        <f>SUM(AP3753,AP3746,AP3761)</f>
        <v/>
      </c>
      <c r="AQ3763">
        <f>SUM(AQ3753,AQ3746,AQ3761)</f>
        <v/>
      </c>
    </row>
    <row r="3764">
      <c r="A3764" t="inlineStr">
        <is>
          <t>Sum check</t>
        </is>
      </c>
      <c r="AG3764">
        <f>AG3762-AG3763</f>
        <v/>
      </c>
      <c r="AH3764">
        <f>AH3762-AH3763</f>
        <v/>
      </c>
      <c r="AI3764">
        <f>AI3762-AI3763</f>
        <v/>
      </c>
      <c r="AJ3764">
        <f>AJ3762-AJ3763</f>
        <v/>
      </c>
      <c r="AK3764">
        <f>AK3762-AK3763</f>
        <v/>
      </c>
      <c r="AL3764">
        <f>AL3762-AL3763</f>
        <v/>
      </c>
      <c r="AM3764">
        <f>AM3762-AM3763</f>
        <v/>
      </c>
      <c r="AN3764">
        <f>AN3762-AN3763</f>
        <v/>
      </c>
      <c r="AO3764">
        <f>AO3762-AO3763</f>
        <v/>
      </c>
      <c r="AP3764">
        <f>AP3762-AP3763</f>
        <v/>
      </c>
      <c r="AQ3764">
        <f>AQ3762-AQ3763</f>
        <v/>
      </c>
    </row>
    <row r="3766">
      <c r="A3766" t="inlineStr">
        <is>
          <t>Catchup fees</t>
        </is>
      </c>
      <c r="C3766" t="inlineStr">
        <is>
          <t>Million</t>
        </is>
      </c>
      <c r="D3766" t="inlineStr">
        <is>
          <t>QQQQ</t>
        </is>
      </c>
      <c r="AI3766" t="n">
        <v>5</v>
      </c>
      <c r="AL3766" t="n">
        <v>1</v>
      </c>
      <c r="AM3766" t="n">
        <v>2</v>
      </c>
      <c r="AN3766" t="n">
        <v>3</v>
      </c>
    </row>
    <row r="3767">
      <c r="A3767" t="inlineStr">
        <is>
          <t>Performance fees</t>
        </is>
      </c>
      <c r="C3767" t="inlineStr">
        <is>
          <t>Million</t>
        </is>
      </c>
      <c r="D3767" t="inlineStr">
        <is>
          <t>QQQQ</t>
        </is>
      </c>
      <c r="AK3767" t="n">
        <v>79</v>
      </c>
      <c r="AM3767" t="n">
        <v>78</v>
      </c>
      <c r="AN3767" t="n">
        <v>157</v>
      </c>
    </row>
    <row r="3768">
      <c r="A3768" t="inlineStr">
        <is>
          <t>Transaction and advisory fees</t>
        </is>
      </c>
      <c r="C3768" t="inlineStr">
        <is>
          <t>Million</t>
        </is>
      </c>
      <c r="D3768" t="inlineStr">
        <is>
          <t>QQQQ</t>
        </is>
      </c>
      <c r="AG3768" t="n">
        <v>2</v>
      </c>
      <c r="AH3768" t="n">
        <v>2</v>
      </c>
      <c r="AI3768" t="n">
        <v>10</v>
      </c>
      <c r="AL3768" t="n">
        <v>1</v>
      </c>
      <c r="AM3768" t="n">
        <v>6</v>
      </c>
      <c r="AN3768" t="n">
        <v>7</v>
      </c>
      <c r="AO3768" t="n">
        <v>1</v>
      </c>
      <c r="AP3768" t="n">
        <v>3</v>
      </c>
      <c r="AQ3768" t="n">
        <v>2</v>
      </c>
    </row>
    <row r="3769">
      <c r="A3769" t="inlineStr">
        <is>
          <t>Total</t>
        </is>
      </c>
      <c r="C3769" t="inlineStr">
        <is>
          <t>Million</t>
        </is>
      </c>
      <c r="D3769" t="inlineStr">
        <is>
          <t>QQQQ</t>
        </is>
      </c>
      <c r="AG3769" t="n">
        <v>89</v>
      </c>
      <c r="AH3769" t="n">
        <v>92</v>
      </c>
      <c r="AI3769" t="n">
        <v>365</v>
      </c>
      <c r="AJ3769" t="n">
        <v>86</v>
      </c>
      <c r="AK3769" t="n">
        <v>170</v>
      </c>
      <c r="AL3769" t="n">
        <v>97</v>
      </c>
      <c r="AM3769" t="n">
        <v>185</v>
      </c>
      <c r="AN3769" t="n">
        <v>538</v>
      </c>
      <c r="AO3769" t="n">
        <v>95</v>
      </c>
      <c r="AP3769" t="n">
        <v>106</v>
      </c>
      <c r="AQ3769" t="n">
        <v>119</v>
      </c>
    </row>
    <row r="3770">
      <c r="A3770" t="inlineStr">
        <is>
          <t>Total-c</t>
        </is>
      </c>
      <c r="AG3770">
        <f>SUM(AG3762,AG3766:AG3768)</f>
        <v/>
      </c>
      <c r="AH3770">
        <f>SUM(AH3762,AH3766:AH3768)</f>
        <v/>
      </c>
      <c r="AI3770">
        <f>SUM(AI3762,AI3766:AI3768)</f>
        <v/>
      </c>
      <c r="AJ3770">
        <f>SUM(AJ3762,AJ3766:AJ3768)</f>
        <v/>
      </c>
      <c r="AK3770">
        <f>SUM(AK3762,AK3766:AK3768)</f>
        <v/>
      </c>
      <c r="AL3770">
        <f>SUM(AL3762,AL3766:AL3768)</f>
        <v/>
      </c>
      <c r="AM3770">
        <f>SUM(AM3762,AM3766:AM3768)</f>
        <v/>
      </c>
      <c r="AN3770">
        <f>SUM(AN3762,AN3766:AN3768)</f>
        <v/>
      </c>
      <c r="AO3770">
        <f>SUM(AO3762,AO3766:AO3768)</f>
        <v/>
      </c>
      <c r="AP3770">
        <f>SUM(AP3762,AP3766:AP3768)</f>
        <v/>
      </c>
      <c r="AQ3770">
        <f>SUM(AQ3762,AQ3766:AQ3768)</f>
        <v/>
      </c>
    </row>
    <row r="3771">
      <c r="A3771" t="inlineStr">
        <is>
          <t>Sum check</t>
        </is>
      </c>
      <c r="AG3771">
        <f>AG3769-AG3770</f>
        <v/>
      </c>
      <c r="AH3771">
        <f>AH3769-AH3770</f>
        <v/>
      </c>
      <c r="AI3771">
        <f>AI3769-AI3770</f>
        <v/>
      </c>
      <c r="AJ3771">
        <f>AJ3769-AJ3770</f>
        <v/>
      </c>
      <c r="AK3771">
        <f>AK3769-AK3770</f>
        <v/>
      </c>
      <c r="AL3771">
        <f>AL3769-AL3770</f>
        <v/>
      </c>
      <c r="AM3771">
        <f>AM3769-AM3770</f>
        <v/>
      </c>
      <c r="AN3771">
        <f>AN3769-AN3770</f>
        <v/>
      </c>
      <c r="AO3771">
        <f>AO3769-AO3770</f>
        <v/>
      </c>
      <c r="AP3771">
        <f>AP3769-AP3770</f>
        <v/>
      </c>
      <c r="AQ3771">
        <f>AQ3769-AQ3770</f>
        <v/>
      </c>
    </row>
    <row r="3772">
      <c r="A3772" t="inlineStr">
        <is>
          <t xml:space="preserve"> </t>
        </is>
      </c>
    </row>
    <row r="3773">
      <c r="A3773" t="inlineStr">
        <is>
          <t>Real estate</t>
        </is>
      </c>
    </row>
    <row r="3774">
      <c r="A3774" t="inlineStr">
        <is>
          <t>Fee revenues</t>
        </is>
      </c>
    </row>
    <row r="3775">
      <c r="A3775" t="inlineStr">
        <is>
          <t>Long-term private funds</t>
        </is>
      </c>
    </row>
    <row r="3776">
      <c r="A3776" t="inlineStr">
        <is>
          <t>Flagship funds</t>
        </is>
      </c>
      <c r="C3776" t="inlineStr">
        <is>
          <t>Million</t>
        </is>
      </c>
      <c r="D3776" t="inlineStr">
        <is>
          <t>QQQQ</t>
        </is>
      </c>
      <c r="AH3776" t="n">
        <v>54</v>
      </c>
      <c r="AI3776" t="n">
        <v>220</v>
      </c>
      <c r="AJ3776" t="n">
        <v>52</v>
      </c>
      <c r="AK3776" t="n">
        <v>52</v>
      </c>
      <c r="AM3776" t="n">
        <v>84</v>
      </c>
      <c r="AN3776" t="n">
        <v>264</v>
      </c>
      <c r="AO3776" t="n">
        <v>85</v>
      </c>
      <c r="AP3776" t="n">
        <v>87</v>
      </c>
      <c r="AQ3776" t="n">
        <v>89</v>
      </c>
    </row>
    <row r="3777">
      <c r="A3777" t="inlineStr">
        <is>
          <t>Co-investment and other funds</t>
        </is>
      </c>
      <c r="C3777" t="inlineStr">
        <is>
          <t>Million</t>
        </is>
      </c>
      <c r="D3777" t="inlineStr">
        <is>
          <t>QQQQ</t>
        </is>
      </c>
      <c r="AH3777" t="n">
        <v>34</v>
      </c>
      <c r="AI3777" t="n">
        <v>129</v>
      </c>
      <c r="AJ3777" t="n">
        <v>43</v>
      </c>
      <c r="AK3777" t="n">
        <v>44</v>
      </c>
      <c r="AM3777" t="n">
        <v>49</v>
      </c>
      <c r="AN3777" t="n">
        <v>183</v>
      </c>
      <c r="AO3777" t="n">
        <v>50</v>
      </c>
      <c r="AP3777" t="n">
        <v>55</v>
      </c>
      <c r="AQ3777" t="n">
        <v>54</v>
      </c>
    </row>
    <row r="3778">
      <c r="A3778" t="inlineStr">
        <is>
          <t>Total</t>
        </is>
      </c>
      <c r="C3778" t="inlineStr">
        <is>
          <t>Million</t>
        </is>
      </c>
      <c r="D3778" t="inlineStr">
        <is>
          <t>QQQQ</t>
        </is>
      </c>
      <c r="AG3778" t="n">
        <v>69</v>
      </c>
      <c r="AH3778" t="n">
        <v>88</v>
      </c>
      <c r="AI3778" t="n">
        <v>349</v>
      </c>
      <c r="AJ3778" t="n">
        <v>95</v>
      </c>
      <c r="AK3778" t="n">
        <v>96</v>
      </c>
      <c r="AL3778" t="n">
        <v>102</v>
      </c>
      <c r="AM3778" t="n">
        <v>133</v>
      </c>
      <c r="AN3778" t="n">
        <v>447</v>
      </c>
      <c r="AO3778" t="n">
        <v>135</v>
      </c>
      <c r="AP3778" t="n">
        <v>142</v>
      </c>
      <c r="AQ3778" t="n">
        <v>143</v>
      </c>
    </row>
    <row r="3779">
      <c r="A3779" t="inlineStr">
        <is>
          <t>Total-c</t>
        </is>
      </c>
      <c r="AM3779">
        <f>SUM(AM3776:AM3777)</f>
        <v/>
      </c>
      <c r="AN3779">
        <f>SUM(AN3776:AN3777)</f>
        <v/>
      </c>
      <c r="AO3779">
        <f>SUM(AO3776:AO3777)</f>
        <v/>
      </c>
      <c r="AP3779">
        <f>SUM(AP3776:AP3777)</f>
        <v/>
      </c>
      <c r="AQ3779">
        <f>SUM(AQ3776:AQ3777)</f>
        <v/>
      </c>
    </row>
    <row r="3780">
      <c r="A3780" t="inlineStr">
        <is>
          <t>Sum check</t>
        </is>
      </c>
      <c r="AM3780">
        <f>AM3778-AM3779</f>
        <v/>
      </c>
      <c r="AN3780">
        <f>AN3778-AN3779</f>
        <v/>
      </c>
      <c r="AO3780">
        <f>AO3778-AO3779</f>
        <v/>
      </c>
      <c r="AP3780">
        <f>AP3778-AP3779</f>
        <v/>
      </c>
      <c r="AQ3780">
        <f>AQ3778-AQ3779</f>
        <v/>
      </c>
    </row>
    <row r="3782">
      <c r="A3782" t="inlineStr">
        <is>
          <t>Perpetual strategies</t>
        </is>
      </c>
    </row>
    <row r="3783">
      <c r="A3783" t="inlineStr">
        <is>
          <t>BPG</t>
        </is>
      </c>
      <c r="C3783" t="inlineStr">
        <is>
          <t>Million</t>
        </is>
      </c>
      <c r="D3783" t="inlineStr">
        <is>
          <t>QQQQ</t>
        </is>
      </c>
      <c r="AH3783" t="n">
        <v>42</v>
      </c>
      <c r="AI3783" t="n">
        <v>114</v>
      </c>
      <c r="AJ3783" t="n">
        <v>53</v>
      </c>
      <c r="AK3783" t="n">
        <v>57</v>
      </c>
      <c r="AM3783" t="n">
        <v>54</v>
      </c>
      <c r="AN3783" t="n">
        <v>224</v>
      </c>
      <c r="AO3783" t="n">
        <v>55</v>
      </c>
      <c r="AP3783" t="n">
        <v>58</v>
      </c>
      <c r="AQ3783" t="n">
        <v>57</v>
      </c>
    </row>
    <row r="3784">
      <c r="A3784" t="inlineStr">
        <is>
          <t>Co-investment and other funds</t>
        </is>
      </c>
      <c r="C3784" t="inlineStr">
        <is>
          <t>Million</t>
        </is>
      </c>
      <c r="D3784" t="inlineStr">
        <is>
          <t>QQQQ</t>
        </is>
      </c>
      <c r="AH3784" t="n">
        <v>11</v>
      </c>
      <c r="AI3784" t="n">
        <v>43</v>
      </c>
      <c r="AJ3784" t="n">
        <v>13</v>
      </c>
      <c r="AK3784" t="n">
        <v>14</v>
      </c>
      <c r="AM3784" t="n">
        <v>20</v>
      </c>
      <c r="AN3784" t="n">
        <v>65</v>
      </c>
      <c r="AO3784" t="n">
        <v>22</v>
      </c>
      <c r="AP3784" t="n">
        <v>27</v>
      </c>
      <c r="AQ3784" t="n">
        <v>28</v>
      </c>
    </row>
    <row r="3785">
      <c r="A3785" t="inlineStr">
        <is>
          <t>Total</t>
        </is>
      </c>
      <c r="C3785" t="inlineStr">
        <is>
          <t>Million</t>
        </is>
      </c>
      <c r="D3785" t="inlineStr">
        <is>
          <t>QQQQ</t>
        </is>
      </c>
      <c r="AG3785" t="n">
        <v>40</v>
      </c>
      <c r="AH3785" t="n">
        <v>53</v>
      </c>
      <c r="AI3785" t="n">
        <v>157</v>
      </c>
      <c r="AJ3785" t="n">
        <v>66</v>
      </c>
      <c r="AK3785" t="n">
        <v>71</v>
      </c>
      <c r="AL3785" t="n">
        <v>78</v>
      </c>
      <c r="AM3785" t="n">
        <v>74</v>
      </c>
      <c r="AN3785" t="n">
        <v>289</v>
      </c>
      <c r="AO3785" t="n">
        <v>77</v>
      </c>
      <c r="AP3785" t="n">
        <v>85</v>
      </c>
      <c r="AQ3785" t="n">
        <v>85</v>
      </c>
    </row>
    <row r="3786">
      <c r="A3786" t="inlineStr">
        <is>
          <t>Total-c</t>
        </is>
      </c>
      <c r="AM3786">
        <f>SUM(AM3783:AM3784)</f>
        <v/>
      </c>
      <c r="AN3786">
        <f>SUM(AN3783:AN3784)</f>
        <v/>
      </c>
      <c r="AO3786">
        <f>SUM(AO3783:AO3784)</f>
        <v/>
      </c>
      <c r="AP3786">
        <f>SUM(AP3783:AP3784)</f>
        <v/>
      </c>
      <c r="AQ3786">
        <f>SUM(AQ3783:AQ3784)</f>
        <v/>
      </c>
    </row>
    <row r="3787">
      <c r="A3787" t="inlineStr">
        <is>
          <t>Sum check</t>
        </is>
      </c>
      <c r="AM3787">
        <f>AM3785-AM3786</f>
        <v/>
      </c>
      <c r="AN3787">
        <f>AN3785-AN3786</f>
        <v/>
      </c>
      <c r="AO3787">
        <f>AO3785-AO3786</f>
        <v/>
      </c>
      <c r="AP3787">
        <f>AP3785-AP3786</f>
        <v/>
      </c>
      <c r="AQ3787">
        <f>AQ3785-AQ3786</f>
        <v/>
      </c>
    </row>
    <row r="3789">
      <c r="A3789" t="inlineStr">
        <is>
          <t>Total revenue</t>
        </is>
      </c>
      <c r="C3789" t="inlineStr">
        <is>
          <t>Million</t>
        </is>
      </c>
      <c r="D3789" t="inlineStr">
        <is>
          <t>QQQQ</t>
        </is>
      </c>
      <c r="AG3789" t="n">
        <v>109</v>
      </c>
      <c r="AL3789" t="n">
        <v>180</v>
      </c>
    </row>
    <row r="3790">
      <c r="A3790" t="inlineStr">
        <is>
          <t>Total revenue-c</t>
        </is>
      </c>
      <c r="AG3790">
        <f>SUM(AG3785,AG3778)</f>
        <v/>
      </c>
      <c r="AL3790">
        <f>SUM(AL3785,AL3778)</f>
        <v/>
      </c>
    </row>
    <row r="3791">
      <c r="A3791" t="inlineStr">
        <is>
          <t>Sum check</t>
        </is>
      </c>
      <c r="AG3791">
        <f>AG3789-AG3790</f>
        <v/>
      </c>
      <c r="AL3791">
        <f>AL3789-AL3790</f>
        <v/>
      </c>
    </row>
    <row r="3793">
      <c r="A3793" t="inlineStr">
        <is>
          <t>Co-investments and other funds</t>
        </is>
      </c>
      <c r="C3793" t="inlineStr">
        <is>
          <t>Million</t>
        </is>
      </c>
      <c r="D3793" t="inlineStr">
        <is>
          <t>QQQQ</t>
        </is>
      </c>
      <c r="AG3793" t="n">
        <v>17</v>
      </c>
      <c r="AL3793" t="n">
        <v>21</v>
      </c>
    </row>
    <row r="3794">
      <c r="A3794" t="inlineStr">
        <is>
          <t>Total base management fees</t>
        </is>
      </c>
      <c r="C3794" t="inlineStr">
        <is>
          <t>Million</t>
        </is>
      </c>
      <c r="D3794" t="inlineStr">
        <is>
          <t>QQQQ</t>
        </is>
      </c>
      <c r="AG3794" t="n">
        <v>126</v>
      </c>
      <c r="AH3794" t="n">
        <v>141</v>
      </c>
      <c r="AI3794" t="n">
        <v>506</v>
      </c>
      <c r="AJ3794" t="n">
        <v>161</v>
      </c>
      <c r="AK3794" t="n">
        <v>167</v>
      </c>
      <c r="AL3794" t="n">
        <v>201</v>
      </c>
      <c r="AM3794" t="n">
        <v>207</v>
      </c>
      <c r="AN3794" t="n">
        <v>736</v>
      </c>
      <c r="AO3794" t="n">
        <v>212</v>
      </c>
      <c r="AP3794" t="n">
        <v>227</v>
      </c>
      <c r="AQ3794" t="n">
        <v>228</v>
      </c>
    </row>
    <row r="3795">
      <c r="A3795" t="inlineStr">
        <is>
          <t>Total base management fees-c</t>
        </is>
      </c>
      <c r="AG3795">
        <f>SUM(AG3785,AG3778,AG3793)</f>
        <v/>
      </c>
      <c r="AH3795">
        <f>SUM(AH3785,AH3778,AH3793)</f>
        <v/>
      </c>
      <c r="AI3795">
        <f>SUM(AI3785,AI3778,AI3793)</f>
        <v/>
      </c>
      <c r="AJ3795">
        <f>SUM(AJ3785,AJ3778,AJ3793)</f>
        <v/>
      </c>
      <c r="AK3795">
        <f>SUM(AK3785,AK3778,AK3793)</f>
        <v/>
      </c>
      <c r="AL3795">
        <f>SUM(AL3785,AL3778,AL3793)</f>
        <v/>
      </c>
      <c r="AM3795">
        <f>SUM(AM3785,AM3778,AM3793)</f>
        <v/>
      </c>
      <c r="AN3795">
        <f>SUM(AN3785,AN3778,AN3793)</f>
        <v/>
      </c>
      <c r="AO3795">
        <f>SUM(AO3785,AO3778,AO3793)</f>
        <v/>
      </c>
      <c r="AP3795">
        <f>SUM(AP3785,AP3778,AP3793)</f>
        <v/>
      </c>
      <c r="AQ3795">
        <f>SUM(AQ3785,AQ3778,AQ3793)</f>
        <v/>
      </c>
    </row>
    <row r="3796">
      <c r="A3796" t="inlineStr">
        <is>
          <t>Sum check</t>
        </is>
      </c>
      <c r="AG3796">
        <f>AG3794-AG3795</f>
        <v/>
      </c>
      <c r="AH3796">
        <f>AH3794-AH3795</f>
        <v/>
      </c>
      <c r="AI3796">
        <f>AI3794-AI3795</f>
        <v/>
      </c>
      <c r="AJ3796">
        <f>AJ3794-AJ3795</f>
        <v/>
      </c>
      <c r="AK3796">
        <f>AK3794-AK3795</f>
        <v/>
      </c>
      <c r="AL3796">
        <f>AL3794-AL3795</f>
        <v/>
      </c>
      <c r="AM3796">
        <f>AM3794-AM3795</f>
        <v/>
      </c>
      <c r="AN3796">
        <f>AN3794-AN3795</f>
        <v/>
      </c>
      <c r="AO3796">
        <f>AO3794-AO3795</f>
        <v/>
      </c>
      <c r="AP3796">
        <f>AP3794-AP3795</f>
        <v/>
      </c>
      <c r="AQ3796">
        <f>AQ3794-AQ3795</f>
        <v/>
      </c>
    </row>
    <row r="3798">
      <c r="A3798" t="inlineStr">
        <is>
          <t>Catchup fees</t>
        </is>
      </c>
      <c r="C3798" t="inlineStr">
        <is>
          <t>Million</t>
        </is>
      </c>
      <c r="D3798" t="inlineStr">
        <is>
          <t>QQQQ</t>
        </is>
      </c>
      <c r="AM3798" t="n">
        <v>5</v>
      </c>
      <c r="AN3798" t="n">
        <v>5</v>
      </c>
      <c r="AO3798" t="n">
        <v>2</v>
      </c>
      <c r="AP3798" t="n">
        <v>10</v>
      </c>
      <c r="AQ3798" t="n">
        <v>7</v>
      </c>
    </row>
    <row r="3799">
      <c r="A3799" t="inlineStr">
        <is>
          <t>Incentive distributions</t>
        </is>
      </c>
      <c r="C3799" t="inlineStr">
        <is>
          <t>Million</t>
        </is>
      </c>
      <c r="D3799" t="inlineStr">
        <is>
          <t>QQQQ</t>
        </is>
      </c>
      <c r="AG3799" t="n">
        <v>14</v>
      </c>
      <c r="AH3799" t="n">
        <v>14</v>
      </c>
      <c r="AI3799" t="n">
        <v>56</v>
      </c>
      <c r="AJ3799" t="n">
        <v>14</v>
      </c>
      <c r="AK3799" t="n">
        <v>14</v>
      </c>
      <c r="AN3799" t="n">
        <v>28</v>
      </c>
    </row>
    <row r="3800">
      <c r="A3800" t="inlineStr">
        <is>
          <t>Total</t>
        </is>
      </c>
      <c r="C3800" t="inlineStr">
        <is>
          <t>Million</t>
        </is>
      </c>
      <c r="D3800" t="inlineStr">
        <is>
          <t>QQQQ</t>
        </is>
      </c>
      <c r="AG3800" t="n">
        <v>140</v>
      </c>
      <c r="AH3800" t="n">
        <v>155</v>
      </c>
      <c r="AI3800" t="n">
        <v>562</v>
      </c>
      <c r="AJ3800" t="n">
        <v>175</v>
      </c>
      <c r="AK3800" t="n">
        <v>181</v>
      </c>
      <c r="AL3800" t="n">
        <v>201</v>
      </c>
      <c r="AM3800" t="n">
        <v>212</v>
      </c>
      <c r="AN3800" t="n">
        <v>769</v>
      </c>
      <c r="AO3800" t="n">
        <v>214</v>
      </c>
      <c r="AP3800" t="n">
        <v>237</v>
      </c>
      <c r="AQ3800" t="n">
        <v>235</v>
      </c>
    </row>
    <row r="3801">
      <c r="A3801" t="inlineStr">
        <is>
          <t>Total-c</t>
        </is>
      </c>
      <c r="AG3801">
        <f>SUM(AG3798:AG3799,AG3794)</f>
        <v/>
      </c>
      <c r="AH3801">
        <f>SUM(AH3798:AH3799,AH3794)</f>
        <v/>
      </c>
      <c r="AI3801">
        <f>SUM(AI3798:AI3799,AI3794)</f>
        <v/>
      </c>
      <c r="AJ3801">
        <f>SUM(AJ3798:AJ3799,AJ3794)</f>
        <v/>
      </c>
      <c r="AK3801">
        <f>SUM(AK3798:AK3799,AK3794)</f>
        <v/>
      </c>
      <c r="AL3801">
        <f>SUM(AL3798:AL3799,AL3794)</f>
        <v/>
      </c>
      <c r="AM3801">
        <f>SUM(AM3798:AM3799,AM3794)</f>
        <v/>
      </c>
      <c r="AN3801">
        <f>SUM(AN3798:AN3799,AN3794)</f>
        <v/>
      </c>
      <c r="AO3801">
        <f>SUM(AO3798:AO3799,AO3794)</f>
        <v/>
      </c>
      <c r="AP3801">
        <f>SUM(AP3798:AP3799,AP3794)</f>
        <v/>
      </c>
      <c r="AQ3801">
        <f>SUM(AQ3798:AQ3799,AQ3794)</f>
        <v/>
      </c>
    </row>
    <row r="3802">
      <c r="A3802" t="inlineStr">
        <is>
          <t>Sum check</t>
        </is>
      </c>
      <c r="AG3802">
        <f>AG3800-AG3801</f>
        <v/>
      </c>
      <c r="AH3802">
        <f>AH3800-AH3801</f>
        <v/>
      </c>
      <c r="AI3802">
        <f>AI3800-AI3801</f>
        <v/>
      </c>
      <c r="AJ3802">
        <f>AJ3800-AJ3801</f>
        <v/>
      </c>
      <c r="AK3802">
        <f>AK3800-AK3801</f>
        <v/>
      </c>
      <c r="AL3802">
        <f>AL3800-AL3801</f>
        <v/>
      </c>
      <c r="AM3802">
        <f>AM3800-AM3801</f>
        <v/>
      </c>
      <c r="AN3802">
        <f>AN3800-AN3801</f>
        <v/>
      </c>
      <c r="AO3802">
        <f>AO3800-AO3801</f>
        <v/>
      </c>
      <c r="AP3802">
        <f>AP3800-AP3801</f>
        <v/>
      </c>
      <c r="AQ3802">
        <f>AQ3800-AQ3801</f>
        <v/>
      </c>
    </row>
    <row r="3804">
      <c r="A3804" t="inlineStr">
        <is>
          <t>Credit and other</t>
        </is>
      </c>
    </row>
    <row r="3805">
      <c r="A3805" t="inlineStr">
        <is>
          <t>Long-term private funds</t>
        </is>
      </c>
      <c r="C3805" t="inlineStr">
        <is>
          <t>Million</t>
        </is>
      </c>
      <c r="D3805" t="inlineStr">
        <is>
          <t>QQQQ</t>
        </is>
      </c>
      <c r="AG3805" t="n">
        <v>80</v>
      </c>
      <c r="AH3805" t="n">
        <v>85</v>
      </c>
      <c r="AI3805" t="n">
        <v>325</v>
      </c>
      <c r="AJ3805" t="n">
        <v>91</v>
      </c>
      <c r="AK3805" t="n">
        <v>100</v>
      </c>
      <c r="AL3805" t="n">
        <v>108</v>
      </c>
      <c r="AM3805" t="n">
        <v>115</v>
      </c>
      <c r="AN3805" t="n">
        <v>414</v>
      </c>
      <c r="AO3805" t="n">
        <v>120</v>
      </c>
      <c r="AP3805" t="n">
        <v>127</v>
      </c>
      <c r="AQ3805" t="n">
        <v>138</v>
      </c>
    </row>
    <row r="3806">
      <c r="A3806" t="inlineStr">
        <is>
          <t>Perpetual strategies</t>
        </is>
      </c>
      <c r="C3806" t="inlineStr">
        <is>
          <t>Million</t>
        </is>
      </c>
      <c r="D3806" t="inlineStr">
        <is>
          <t>QQQQ</t>
        </is>
      </c>
      <c r="AG3806" t="n">
        <v>34</v>
      </c>
      <c r="AH3806" t="n">
        <v>29</v>
      </c>
      <c r="AI3806" t="n">
        <v>118</v>
      </c>
      <c r="AJ3806" t="n">
        <v>35</v>
      </c>
      <c r="AK3806" t="n">
        <v>34</v>
      </c>
      <c r="AL3806" t="n">
        <v>36</v>
      </c>
      <c r="AM3806" t="n">
        <v>39</v>
      </c>
      <c r="AN3806" t="n">
        <v>144</v>
      </c>
      <c r="AO3806" t="n">
        <v>41</v>
      </c>
      <c r="AP3806" t="n">
        <v>42</v>
      </c>
      <c r="AQ3806" t="n">
        <v>49</v>
      </c>
    </row>
    <row r="3807">
      <c r="A3807" t="inlineStr">
        <is>
          <t>Liquid strategies</t>
        </is>
      </c>
      <c r="C3807" t="inlineStr">
        <is>
          <t>Million</t>
        </is>
      </c>
      <c r="D3807" t="inlineStr">
        <is>
          <t>QQQQ</t>
        </is>
      </c>
      <c r="AG3807" t="n">
        <v>70</v>
      </c>
      <c r="AH3807" t="n">
        <v>72</v>
      </c>
      <c r="AI3807" t="n">
        <v>276</v>
      </c>
      <c r="AJ3807" t="n">
        <v>73</v>
      </c>
      <c r="AK3807" t="n">
        <v>74</v>
      </c>
      <c r="AL3807" t="n">
        <v>77</v>
      </c>
      <c r="AM3807" t="n">
        <v>77</v>
      </c>
      <c r="AN3807" t="n">
        <v>301</v>
      </c>
      <c r="AO3807" t="n">
        <v>71</v>
      </c>
      <c r="AP3807" t="n">
        <v>68</v>
      </c>
      <c r="AQ3807" t="n">
        <v>66</v>
      </c>
    </row>
    <row r="3808">
      <c r="A3808" t="inlineStr">
        <is>
          <t>Total base management fees</t>
        </is>
      </c>
      <c r="C3808" t="inlineStr">
        <is>
          <t>Million</t>
        </is>
      </c>
      <c r="D3808" t="inlineStr">
        <is>
          <t>QQQQ</t>
        </is>
      </c>
      <c r="AG3808" t="n">
        <v>184</v>
      </c>
      <c r="AH3808" t="n">
        <v>186</v>
      </c>
      <c r="AI3808" t="n">
        <v>719</v>
      </c>
      <c r="AJ3808" t="n">
        <v>199</v>
      </c>
      <c r="AK3808" t="n">
        <v>208</v>
      </c>
      <c r="AL3808" t="n">
        <v>221</v>
      </c>
      <c r="AM3808" t="n">
        <v>231</v>
      </c>
      <c r="AN3808" t="n">
        <v>859</v>
      </c>
      <c r="AO3808" t="n">
        <v>232</v>
      </c>
      <c r="AP3808" t="n">
        <v>237</v>
      </c>
      <c r="AQ3808" t="n">
        <v>253</v>
      </c>
    </row>
    <row r="3809">
      <c r="A3809" t="inlineStr">
        <is>
          <t>Total base management fees-c</t>
        </is>
      </c>
      <c r="AG3809">
        <f>SUM(AG3805:AG3807)</f>
        <v/>
      </c>
      <c r="AH3809">
        <f>SUM(AH3805:AH3807)</f>
        <v/>
      </c>
      <c r="AI3809">
        <f>SUM(AI3805:AI3807)</f>
        <v/>
      </c>
      <c r="AJ3809">
        <f>SUM(AJ3805:AJ3807)</f>
        <v/>
      </c>
      <c r="AK3809">
        <f>SUM(AK3805:AK3807)</f>
        <v/>
      </c>
      <c r="AL3809">
        <f>SUM(AL3805:AL3807)</f>
        <v/>
      </c>
      <c r="AM3809">
        <f>SUM(AM3805:AM3807)</f>
        <v/>
      </c>
      <c r="AN3809">
        <f>SUM(AN3805:AN3807)</f>
        <v/>
      </c>
      <c r="AO3809">
        <f>SUM(AO3805:AO3807)</f>
        <v/>
      </c>
      <c r="AP3809">
        <f>SUM(AP3805:AP3807)</f>
        <v/>
      </c>
      <c r="AQ3809">
        <f>SUM(AQ3805:AQ3807)</f>
        <v/>
      </c>
    </row>
    <row r="3810">
      <c r="A3810" t="inlineStr">
        <is>
          <t>Sum check</t>
        </is>
      </c>
      <c r="AG3810">
        <f>AG3808-AG3809</f>
        <v/>
      </c>
      <c r="AH3810">
        <f>AH3808-AH3809</f>
        <v/>
      </c>
      <c r="AI3810">
        <f>AI3808-AI3809</f>
        <v/>
      </c>
      <c r="AJ3810">
        <f>AJ3808-AJ3809</f>
        <v/>
      </c>
      <c r="AK3810">
        <f>AK3808-AK3809</f>
        <v/>
      </c>
      <c r="AL3810">
        <f>AL3808-AL3809</f>
        <v/>
      </c>
      <c r="AM3810">
        <f>AM3808-AM3809</f>
        <v/>
      </c>
      <c r="AN3810">
        <f>AN3808-AN3809</f>
        <v/>
      </c>
      <c r="AO3810">
        <f>AO3808-AO3809</f>
        <v/>
      </c>
      <c r="AP3810">
        <f>AP3808-AP3809</f>
        <v/>
      </c>
      <c r="AQ3810">
        <f>AQ3808-AQ3809</f>
        <v/>
      </c>
    </row>
    <row r="3812">
      <c r="A3812" t="inlineStr">
        <is>
          <t>Transaction and advisory fees</t>
        </is>
      </c>
      <c r="C3812" t="inlineStr">
        <is>
          <t>Million</t>
        </is>
      </c>
      <c r="D3812" t="inlineStr">
        <is>
          <t>QQQQ</t>
        </is>
      </c>
      <c r="AP3812" t="n">
        <v>8</v>
      </c>
    </row>
    <row r="3813">
      <c r="A3813" t="inlineStr">
        <is>
          <t>Total fee revenues</t>
        </is>
      </c>
      <c r="C3813" t="inlineStr">
        <is>
          <t>Million</t>
        </is>
      </c>
      <c r="D3813" t="inlineStr">
        <is>
          <t>QQQQ</t>
        </is>
      </c>
      <c r="AG3813" t="n">
        <v>184</v>
      </c>
      <c r="AH3813" t="n">
        <v>186</v>
      </c>
      <c r="AI3813" t="n">
        <v>719</v>
      </c>
      <c r="AJ3813" t="n">
        <v>199</v>
      </c>
      <c r="AK3813" t="n">
        <v>208</v>
      </c>
      <c r="AL3813" t="n">
        <v>221</v>
      </c>
      <c r="AM3813" t="n">
        <v>231</v>
      </c>
      <c r="AN3813" t="n">
        <v>859</v>
      </c>
      <c r="AO3813" t="n">
        <v>232</v>
      </c>
      <c r="AP3813" t="n">
        <v>245</v>
      </c>
      <c r="AQ3813" t="n">
        <v>253</v>
      </c>
    </row>
    <row r="3814">
      <c r="A3814" t="inlineStr">
        <is>
          <t>Total fee revenues-c</t>
        </is>
      </c>
      <c r="AG3814">
        <f>SUM(AG3808,AG3812)</f>
        <v/>
      </c>
      <c r="AH3814">
        <f>SUM(AH3808,AH3812)</f>
        <v/>
      </c>
      <c r="AI3814">
        <f>SUM(AI3808,AI3812)</f>
        <v/>
      </c>
      <c r="AJ3814">
        <f>SUM(AJ3808,AJ3812)</f>
        <v/>
      </c>
      <c r="AK3814">
        <f>SUM(AK3808,AK3812)</f>
        <v/>
      </c>
      <c r="AL3814">
        <f>SUM(AL3808,AL3812)</f>
        <v/>
      </c>
      <c r="AM3814">
        <f>SUM(AM3808,AM3812)</f>
        <v/>
      </c>
      <c r="AN3814">
        <f>SUM(AN3808,AN3812)</f>
        <v/>
      </c>
      <c r="AO3814">
        <f>SUM(AO3808,AO3812)</f>
        <v/>
      </c>
      <c r="AP3814">
        <f>SUM(AP3808,AP3812)</f>
        <v/>
      </c>
      <c r="AQ3814">
        <f>SUM(AQ3808,AQ3812)</f>
        <v/>
      </c>
    </row>
    <row r="3815">
      <c r="A3815" t="inlineStr">
        <is>
          <t>Sum check</t>
        </is>
      </c>
      <c r="AG3815">
        <f>AG3813-AG3814</f>
        <v/>
      </c>
      <c r="AH3815">
        <f>AH3813-AH3814</f>
        <v/>
      </c>
      <c r="AI3815">
        <f>AI3813-AI3814</f>
        <v/>
      </c>
      <c r="AJ3815">
        <f>AJ3813-AJ3814</f>
        <v/>
      </c>
      <c r="AK3815">
        <f>AK3813-AK3814</f>
        <v/>
      </c>
      <c r="AL3815">
        <f>AL3813-AL3814</f>
        <v/>
      </c>
      <c r="AM3815">
        <f>AM3813-AM3814</f>
        <v/>
      </c>
      <c r="AN3815">
        <f>AN3813-AN3814</f>
        <v/>
      </c>
      <c r="AO3815">
        <f>AO3813-AO3814</f>
        <v/>
      </c>
      <c r="AP3815">
        <f>AP3813-AP3814</f>
        <v/>
      </c>
      <c r="AQ3815">
        <f>AQ3813-AQ3814</f>
        <v/>
      </c>
    </row>
    <row r="3817">
      <c r="A3817" t="inlineStr">
        <is>
          <t>Long-term private funds - fee revenues</t>
        </is>
      </c>
    </row>
    <row r="3818">
      <c r="A3818" t="inlineStr">
        <is>
          <t>Real estate</t>
        </is>
      </c>
      <c r="C3818" t="inlineStr">
        <is>
          <t>Million</t>
        </is>
      </c>
      <c r="D3818" t="inlineStr">
        <is>
          <t>QQQQ</t>
        </is>
      </c>
      <c r="S3818" t="n">
        <v>26</v>
      </c>
      <c r="T3818" t="n">
        <v>103</v>
      </c>
      <c r="U3818" t="n">
        <v>44</v>
      </c>
      <c r="V3818" t="n">
        <v>50</v>
      </c>
      <c r="W3818" t="n">
        <v>53</v>
      </c>
      <c r="X3818" t="n">
        <v>57</v>
      </c>
      <c r="Y3818" t="n">
        <v>202</v>
      </c>
      <c r="Z3818" t="n">
        <v>60</v>
      </c>
      <c r="AA3818" t="n">
        <v>57</v>
      </c>
      <c r="AB3818" t="n">
        <v>59</v>
      </c>
      <c r="AC3818" t="n">
        <v>58</v>
      </c>
      <c r="AD3818" t="n">
        <v>234</v>
      </c>
      <c r="AE3818" t="n">
        <v>57</v>
      </c>
      <c r="AF3818" t="n">
        <v>56</v>
      </c>
      <c r="AG3818" t="n">
        <v>53</v>
      </c>
      <c r="AH3818" t="n">
        <v>54</v>
      </c>
      <c r="AI3818" t="n">
        <v>220</v>
      </c>
      <c r="AJ3818" t="n">
        <v>52</v>
      </c>
      <c r="AK3818" t="n">
        <v>52</v>
      </c>
    </row>
    <row r="3819">
      <c r="A3819" t="inlineStr">
        <is>
          <t>Infrastructure</t>
        </is>
      </c>
      <c r="C3819" t="inlineStr">
        <is>
          <t>Million</t>
        </is>
      </c>
      <c r="D3819" t="inlineStr">
        <is>
          <t>QQQQ</t>
        </is>
      </c>
      <c r="S3819" t="n">
        <v>42</v>
      </c>
      <c r="T3819" t="n">
        <v>174</v>
      </c>
      <c r="U3819" t="n">
        <v>43</v>
      </c>
      <c r="V3819" t="n">
        <v>43</v>
      </c>
      <c r="W3819" t="n">
        <v>44</v>
      </c>
      <c r="X3819" t="n">
        <v>43</v>
      </c>
      <c r="Y3819" t="n">
        <v>172</v>
      </c>
      <c r="Z3819" t="n">
        <v>43</v>
      </c>
      <c r="AA3819" t="n">
        <v>54</v>
      </c>
      <c r="AB3819" t="n">
        <v>68</v>
      </c>
      <c r="AC3819" t="n">
        <v>83</v>
      </c>
      <c r="AD3819" t="n">
        <v>248</v>
      </c>
      <c r="AE3819" t="n">
        <v>79</v>
      </c>
      <c r="AF3819" t="n">
        <v>82</v>
      </c>
      <c r="AG3819" t="n">
        <v>76</v>
      </c>
      <c r="AH3819" t="n">
        <v>77</v>
      </c>
      <c r="AI3819" t="n">
        <v>314</v>
      </c>
      <c r="AJ3819" t="n">
        <v>78</v>
      </c>
      <c r="AK3819" t="n">
        <v>77</v>
      </c>
    </row>
    <row r="3820">
      <c r="A3820" t="inlineStr">
        <is>
          <t>Private equity</t>
        </is>
      </c>
      <c r="C3820" t="inlineStr">
        <is>
          <t>Million</t>
        </is>
      </c>
      <c r="D3820" t="inlineStr">
        <is>
          <t>QQQQ</t>
        </is>
      </c>
      <c r="S3820" t="n">
        <v>14</v>
      </c>
      <c r="T3820" t="n">
        <v>56</v>
      </c>
      <c r="U3820" t="n">
        <v>13</v>
      </c>
      <c r="V3820" t="n">
        <v>14</v>
      </c>
      <c r="W3820" t="n">
        <v>13</v>
      </c>
      <c r="X3820" t="n">
        <v>25</v>
      </c>
      <c r="Y3820" t="n">
        <v>65</v>
      </c>
      <c r="Z3820" t="n">
        <v>27</v>
      </c>
      <c r="AA3820" t="n">
        <v>30</v>
      </c>
      <c r="AB3820" t="n">
        <v>30</v>
      </c>
      <c r="AC3820" t="n">
        <v>32</v>
      </c>
      <c r="AD3820" t="n">
        <v>119</v>
      </c>
      <c r="AE3820" t="n">
        <v>32</v>
      </c>
      <c r="AF3820" t="n">
        <v>32</v>
      </c>
      <c r="AG3820" t="n">
        <v>29</v>
      </c>
      <c r="AH3820" t="n">
        <v>28</v>
      </c>
      <c r="AI3820" t="n">
        <v>121</v>
      </c>
      <c r="AJ3820" t="n">
        <v>26</v>
      </c>
      <c r="AK3820" t="n">
        <v>25</v>
      </c>
    </row>
    <row r="3821">
      <c r="A3821" t="inlineStr">
        <is>
          <t>Total</t>
        </is>
      </c>
      <c r="C3821" t="inlineStr">
        <is>
          <t>Million</t>
        </is>
      </c>
      <c r="D3821" t="inlineStr">
        <is>
          <t>QQQQ</t>
        </is>
      </c>
      <c r="S3821" t="n">
        <v>82</v>
      </c>
      <c r="T3821" t="n">
        <v>333</v>
      </c>
      <c r="U3821" t="n">
        <v>100</v>
      </c>
      <c r="V3821" t="n">
        <v>107</v>
      </c>
      <c r="W3821" t="n">
        <v>110</v>
      </c>
      <c r="X3821" t="n">
        <v>125</v>
      </c>
      <c r="Y3821" t="n">
        <v>439</v>
      </c>
      <c r="Z3821" t="n">
        <v>130</v>
      </c>
      <c r="AA3821" t="n">
        <v>141</v>
      </c>
      <c r="AB3821" t="n">
        <v>157</v>
      </c>
      <c r="AC3821" t="n">
        <v>173</v>
      </c>
      <c r="AD3821" t="n">
        <v>601</v>
      </c>
      <c r="AE3821" t="n">
        <v>168</v>
      </c>
      <c r="AF3821" t="n">
        <v>170</v>
      </c>
      <c r="AG3821" t="n">
        <v>158</v>
      </c>
      <c r="AH3821" t="n">
        <v>159</v>
      </c>
      <c r="AI3821" t="n">
        <v>655</v>
      </c>
      <c r="AJ3821" t="n">
        <v>156</v>
      </c>
      <c r="AK3821" t="n">
        <v>154</v>
      </c>
    </row>
    <row r="3822">
      <c r="A3822" t="inlineStr">
        <is>
          <t>Total-c</t>
        </is>
      </c>
      <c r="S3822">
        <f>SUM(S3818:S3820)</f>
        <v/>
      </c>
      <c r="T3822">
        <f>SUM(T3818:T3820)</f>
        <v/>
      </c>
      <c r="U3822">
        <f>SUM(U3818:U3820)</f>
        <v/>
      </c>
      <c r="V3822">
        <f>SUM(V3818:V3820)</f>
        <v/>
      </c>
      <c r="W3822">
        <f>SUM(W3818:W3820)</f>
        <v/>
      </c>
      <c r="X3822">
        <f>SUM(X3818:X3820)</f>
        <v/>
      </c>
      <c r="Y3822">
        <f>SUM(Y3818:Y3820)</f>
        <v/>
      </c>
      <c r="Z3822">
        <f>SUM(Z3818:Z3820)</f>
        <v/>
      </c>
      <c r="AA3822">
        <f>SUM(AA3818:AA3820)</f>
        <v/>
      </c>
      <c r="AB3822">
        <f>SUM(AB3818:AB3820)</f>
        <v/>
      </c>
      <c r="AC3822">
        <f>SUM(AC3818:AC3820)</f>
        <v/>
      </c>
      <c r="AD3822">
        <f>SUM(AD3818:AD3820)</f>
        <v/>
      </c>
      <c r="AE3822">
        <f>SUM(AE3818:AE3820)</f>
        <v/>
      </c>
      <c r="AF3822">
        <f>SUM(AF3818:AF3820)</f>
        <v/>
      </c>
      <c r="AG3822">
        <f>SUM(AG3818:AG3820)</f>
        <v/>
      </c>
      <c r="AH3822">
        <f>SUM(AH3818:AH3820)</f>
        <v/>
      </c>
      <c r="AI3822">
        <f>SUM(AI3818:AI3820)</f>
        <v/>
      </c>
      <c r="AJ3822">
        <f>SUM(AJ3818:AJ3820)</f>
        <v/>
      </c>
      <c r="AK3822">
        <f>SUM(AK3818:AK3820)</f>
        <v/>
      </c>
    </row>
    <row r="3823">
      <c r="A3823" t="inlineStr">
        <is>
          <t>Sum check</t>
        </is>
      </c>
      <c r="S3823">
        <f>S3821-S3822</f>
        <v/>
      </c>
      <c r="T3823">
        <f>T3821-T3822</f>
        <v/>
      </c>
      <c r="U3823">
        <f>U3821-U3822</f>
        <v/>
      </c>
      <c r="V3823">
        <f>V3821-V3822</f>
        <v/>
      </c>
      <c r="W3823">
        <f>W3821-W3822</f>
        <v/>
      </c>
      <c r="X3823">
        <f>X3821-X3822</f>
        <v/>
      </c>
      <c r="Y3823">
        <f>Y3821-Y3822</f>
        <v/>
      </c>
      <c r="Z3823">
        <f>Z3821-Z3822</f>
        <v/>
      </c>
      <c r="AA3823">
        <f>AA3821-AA3822</f>
        <v/>
      </c>
      <c r="AB3823">
        <f>AB3821-AB3822</f>
        <v/>
      </c>
      <c r="AC3823">
        <f>AC3821-AC3822</f>
        <v/>
      </c>
      <c r="AD3823">
        <f>AD3821-AD3822</f>
        <v/>
      </c>
      <c r="AE3823">
        <f>AE3821-AE3822</f>
        <v/>
      </c>
      <c r="AF3823">
        <f>AF3821-AF3822</f>
        <v/>
      </c>
      <c r="AG3823">
        <f>AG3821-AG3822</f>
        <v/>
      </c>
      <c r="AH3823">
        <f>AH3821-AH3822</f>
        <v/>
      </c>
      <c r="AI3823">
        <f>AI3821-AI3822</f>
        <v/>
      </c>
      <c r="AJ3823">
        <f>AJ3821-AJ3822</f>
        <v/>
      </c>
      <c r="AK3823">
        <f>AK3821-AK3822</f>
        <v/>
      </c>
    </row>
    <row r="3825">
      <c r="A3825" t="inlineStr">
        <is>
          <t>Credit and core plus</t>
        </is>
      </c>
      <c r="C3825" t="inlineStr">
        <is>
          <t>Million</t>
        </is>
      </c>
      <c r="D3825" t="inlineStr">
        <is>
          <t>QQQQ</t>
        </is>
      </c>
      <c r="S3825" t="n">
        <v>6</v>
      </c>
      <c r="T3825" t="n">
        <v>19</v>
      </c>
      <c r="U3825" t="n">
        <v>4</v>
      </c>
      <c r="V3825" t="n">
        <v>4</v>
      </c>
      <c r="W3825" t="n">
        <v>9</v>
      </c>
      <c r="X3825" t="n">
        <v>5</v>
      </c>
      <c r="Y3825" t="n">
        <v>20</v>
      </c>
      <c r="Z3825" t="n">
        <v>8</v>
      </c>
      <c r="AA3825" t="n">
        <v>7</v>
      </c>
      <c r="AB3825" t="n">
        <v>14</v>
      </c>
    </row>
    <row r="3826">
      <c r="A3826" t="inlineStr">
        <is>
          <t>Co-investments and other funds</t>
        </is>
      </c>
      <c r="C3826" t="inlineStr">
        <is>
          <t>Million</t>
        </is>
      </c>
      <c r="D3826" t="inlineStr">
        <is>
          <t>QQQQ</t>
        </is>
      </c>
      <c r="S3826" t="n">
        <v>17</v>
      </c>
      <c r="T3826" t="n">
        <v>82</v>
      </c>
      <c r="U3826" t="n">
        <v>20</v>
      </c>
      <c r="V3826" t="n">
        <v>17</v>
      </c>
      <c r="W3826" t="n">
        <v>17</v>
      </c>
      <c r="X3826" t="n">
        <v>24</v>
      </c>
      <c r="Y3826" t="n">
        <v>83</v>
      </c>
      <c r="Z3826" t="n">
        <v>25</v>
      </c>
      <c r="AA3826" t="n">
        <v>28</v>
      </c>
      <c r="AB3826" t="n">
        <v>20</v>
      </c>
      <c r="AC3826" t="n">
        <v>28</v>
      </c>
      <c r="AD3826" t="n">
        <v>104</v>
      </c>
      <c r="AE3826" t="n">
        <v>21</v>
      </c>
      <c r="AF3826" t="n">
        <v>20</v>
      </c>
      <c r="AG3826" t="n">
        <v>22</v>
      </c>
      <c r="AH3826" t="n">
        <v>27</v>
      </c>
      <c r="AI3826" t="n">
        <v>90</v>
      </c>
      <c r="AJ3826" t="n">
        <v>24</v>
      </c>
      <c r="AK3826" t="n">
        <v>24</v>
      </c>
    </row>
    <row r="3827">
      <c r="A3827" t="inlineStr">
        <is>
          <t>Total</t>
        </is>
      </c>
      <c r="C3827" t="inlineStr">
        <is>
          <t>Million</t>
        </is>
      </c>
      <c r="D3827" t="inlineStr">
        <is>
          <t>QQQQ</t>
        </is>
      </c>
      <c r="S3827" t="n">
        <v>105</v>
      </c>
      <c r="T3827" t="n">
        <v>434</v>
      </c>
      <c r="U3827" t="n">
        <v>124</v>
      </c>
      <c r="V3827" t="n">
        <v>128</v>
      </c>
      <c r="W3827" t="n">
        <v>136</v>
      </c>
      <c r="X3827" t="n">
        <v>154</v>
      </c>
      <c r="Y3827" t="n">
        <v>542</v>
      </c>
      <c r="Z3827" t="n">
        <v>163</v>
      </c>
      <c r="AA3827" t="n">
        <v>176</v>
      </c>
      <c r="AB3827" t="n">
        <v>191</v>
      </c>
      <c r="AC3827" t="n">
        <v>201</v>
      </c>
      <c r="AD3827" t="n">
        <v>705</v>
      </c>
      <c r="AE3827" t="n">
        <v>189</v>
      </c>
      <c r="AF3827" t="n">
        <v>190</v>
      </c>
      <c r="AG3827" t="n">
        <v>180</v>
      </c>
      <c r="AH3827" t="n">
        <v>186</v>
      </c>
      <c r="AI3827" t="n">
        <v>745</v>
      </c>
      <c r="AJ3827" t="n">
        <v>180</v>
      </c>
      <c r="AK3827" t="n">
        <v>178</v>
      </c>
    </row>
    <row r="3828">
      <c r="A3828" t="inlineStr">
        <is>
          <t>Total-c</t>
        </is>
      </c>
      <c r="S3828">
        <f>SUM(S3821,S3826,S3825)</f>
        <v/>
      </c>
      <c r="T3828">
        <f>SUM(T3821,T3826,T3825)</f>
        <v/>
      </c>
      <c r="U3828">
        <f>SUM(U3821,U3826,U3825)</f>
        <v/>
      </c>
      <c r="V3828">
        <f>SUM(V3821,V3826,V3825)</f>
        <v/>
      </c>
      <c r="W3828">
        <f>SUM(W3821,W3826,W3825)</f>
        <v/>
      </c>
      <c r="X3828">
        <f>SUM(X3821,X3826,X3825)</f>
        <v/>
      </c>
      <c r="Y3828">
        <f>SUM(Y3821,Y3826,Y3825)</f>
        <v/>
      </c>
      <c r="Z3828">
        <f>SUM(Z3821,Z3826,Z3825)</f>
        <v/>
      </c>
      <c r="AA3828">
        <f>SUM(AA3821,AA3826,AA3825)</f>
        <v/>
      </c>
      <c r="AB3828">
        <f>SUM(AB3821,AB3826,AB3825)</f>
        <v/>
      </c>
      <c r="AC3828">
        <f>SUM(AC3821,AC3826,AC3825)</f>
        <v/>
      </c>
      <c r="AD3828">
        <f>SUM(AD3821,AD3826,AD3825)</f>
        <v/>
      </c>
      <c r="AE3828">
        <f>SUM(AE3821,AE3826,AE3825)</f>
        <v/>
      </c>
      <c r="AF3828">
        <f>SUM(AF3821,AF3826,AF3825)</f>
        <v/>
      </c>
      <c r="AG3828">
        <f>SUM(AG3821,AG3826,AG3825)</f>
        <v/>
      </c>
      <c r="AH3828">
        <f>SUM(AH3821,AH3826,AH3825)</f>
        <v/>
      </c>
      <c r="AI3828">
        <f>SUM(AI3821,AI3826,AI3825)</f>
        <v/>
      </c>
      <c r="AJ3828">
        <f>SUM(AJ3821,AJ3826,AJ3825)</f>
        <v/>
      </c>
      <c r="AK3828">
        <f>SUM(AK3821,AK3826,AK3825)</f>
        <v/>
      </c>
    </row>
    <row r="3829">
      <c r="A3829" t="inlineStr">
        <is>
          <t>Sum check</t>
        </is>
      </c>
      <c r="S3829">
        <f>S3827-S3828</f>
        <v/>
      </c>
      <c r="T3829">
        <f>T3827-T3828</f>
        <v/>
      </c>
      <c r="U3829">
        <f>U3827-U3828</f>
        <v/>
      </c>
      <c r="V3829">
        <f>V3827-V3828</f>
        <v/>
      </c>
      <c r="W3829">
        <f>W3827-W3828</f>
        <v/>
      </c>
      <c r="X3829">
        <f>X3827-X3828</f>
        <v/>
      </c>
      <c r="Y3829">
        <f>Y3827-Y3828</f>
        <v/>
      </c>
      <c r="Z3829">
        <f>Z3827-Z3828</f>
        <v/>
      </c>
      <c r="AA3829">
        <f>AA3827-AA3828</f>
        <v/>
      </c>
      <c r="AB3829">
        <f>AB3827-AB3828</f>
        <v/>
      </c>
      <c r="AC3829">
        <f>AC3827-AC3828</f>
        <v/>
      </c>
      <c r="AD3829">
        <f>AD3827-AD3828</f>
        <v/>
      </c>
      <c r="AE3829">
        <f>AE3827-AE3828</f>
        <v/>
      </c>
      <c r="AF3829">
        <f>AF3827-AF3828</f>
        <v/>
      </c>
      <c r="AG3829">
        <f>AG3827-AG3828</f>
        <v/>
      </c>
      <c r="AH3829">
        <f>AH3827-AH3828</f>
        <v/>
      </c>
      <c r="AI3829">
        <f>AI3827-AI3828</f>
        <v/>
      </c>
      <c r="AJ3829">
        <f>AJ3827-AJ3828</f>
        <v/>
      </c>
      <c r="AK3829">
        <f>AK3827-AK3828</f>
        <v/>
      </c>
    </row>
    <row r="3831">
      <c r="A3831" t="inlineStr">
        <is>
          <t>Total</t>
        </is>
      </c>
      <c r="C3831" t="inlineStr">
        <is>
          <t>Million</t>
        </is>
      </c>
      <c r="D3831" t="inlineStr">
        <is>
          <t>QQQQ</t>
        </is>
      </c>
      <c r="W3831" t="n">
        <v>136</v>
      </c>
      <c r="AB3831" t="n">
        <v>191</v>
      </c>
    </row>
    <row r="3833">
      <c r="A3833" t="inlineStr">
        <is>
          <t>Catchup fees</t>
        </is>
      </c>
      <c r="C3833" t="inlineStr">
        <is>
          <t>Million</t>
        </is>
      </c>
      <c r="D3833" t="inlineStr">
        <is>
          <t>QQQQ</t>
        </is>
      </c>
      <c r="W3833" t="n">
        <v>5</v>
      </c>
      <c r="X3833" t="n">
        <v>20</v>
      </c>
      <c r="Y3833" t="n">
        <v>25</v>
      </c>
      <c r="Z3833" t="n">
        <v>9</v>
      </c>
      <c r="AA3833" t="n">
        <v>4</v>
      </c>
      <c r="AB3833" t="n">
        <v>1</v>
      </c>
      <c r="AC3833" t="n">
        <v>18</v>
      </c>
      <c r="AD3833" t="n">
        <v>32</v>
      </c>
      <c r="AE3833" t="n">
        <v>16</v>
      </c>
      <c r="AH3833" t="n">
        <v>6</v>
      </c>
      <c r="AI3833" t="n">
        <v>22</v>
      </c>
    </row>
    <row r="3834">
      <c r="A3834" t="inlineStr">
        <is>
          <t>Transaction and advisory fees</t>
        </is>
      </c>
      <c r="C3834" t="inlineStr">
        <is>
          <t>Million</t>
        </is>
      </c>
      <c r="D3834" t="inlineStr">
        <is>
          <t>QQQQ</t>
        </is>
      </c>
      <c r="S3834" t="n">
        <v>2</v>
      </c>
      <c r="T3834" t="n">
        <v>27</v>
      </c>
      <c r="U3834" t="n">
        <v>1</v>
      </c>
      <c r="V3834" t="n">
        <v>2</v>
      </c>
      <c r="W3834" t="n">
        <v>4</v>
      </c>
      <c r="X3834" t="n">
        <v>7</v>
      </c>
      <c r="Y3834" t="n">
        <v>14</v>
      </c>
      <c r="AA3834" t="n">
        <v>5</v>
      </c>
      <c r="AB3834" t="n">
        <v>14</v>
      </c>
      <c r="AC3834" t="n">
        <v>25</v>
      </c>
      <c r="AD3834" t="n">
        <v>44</v>
      </c>
      <c r="AE3834" t="n">
        <v>6</v>
      </c>
      <c r="AG3834" t="n">
        <v>17</v>
      </c>
      <c r="AH3834" t="n">
        <v>2</v>
      </c>
      <c r="AI3834" t="n">
        <v>25</v>
      </c>
      <c r="AK3834" t="n">
        <v>1</v>
      </c>
    </row>
    <row r="3835">
      <c r="A3835" t="inlineStr">
        <is>
          <t>Total</t>
        </is>
      </c>
      <c r="C3835" t="inlineStr">
        <is>
          <t>Million</t>
        </is>
      </c>
      <c r="D3835" t="inlineStr">
        <is>
          <t>QQQQ</t>
        </is>
      </c>
      <c r="S3835" t="n">
        <v>107</v>
      </c>
      <c r="T3835" t="n">
        <v>461</v>
      </c>
      <c r="U3835" t="n">
        <v>125</v>
      </c>
      <c r="V3835" t="n">
        <v>130</v>
      </c>
      <c r="W3835" t="n">
        <v>145</v>
      </c>
      <c r="X3835" t="n">
        <v>181</v>
      </c>
      <c r="Y3835" t="n">
        <v>581</v>
      </c>
      <c r="Z3835" t="n">
        <v>172</v>
      </c>
      <c r="AA3835" t="n">
        <v>185</v>
      </c>
      <c r="AB3835" t="n">
        <v>206</v>
      </c>
      <c r="AC3835" t="n">
        <v>244</v>
      </c>
      <c r="AD3835" t="n">
        <v>781</v>
      </c>
      <c r="AE3835" t="n">
        <v>211</v>
      </c>
      <c r="AF3835" t="n">
        <v>190</v>
      </c>
      <c r="AG3835" t="n">
        <v>197</v>
      </c>
      <c r="AH3835" t="n">
        <v>194</v>
      </c>
      <c r="AI3835" t="n">
        <v>792</v>
      </c>
      <c r="AJ3835" t="n">
        <v>180</v>
      </c>
      <c r="AK3835" t="n">
        <v>179</v>
      </c>
    </row>
    <row r="3836">
      <c r="A3836" t="inlineStr">
        <is>
          <t>Total-c</t>
        </is>
      </c>
      <c r="S3836">
        <f>SUM(S3833:S3834,S3827)</f>
        <v/>
      </c>
      <c r="T3836">
        <f>SUM(T3833:T3834,T3827)</f>
        <v/>
      </c>
      <c r="U3836">
        <f>SUM(U3833:U3834,U3827)</f>
        <v/>
      </c>
      <c r="V3836">
        <f>SUM(V3833:V3834,V3827)</f>
        <v/>
      </c>
      <c r="W3836">
        <f>SUM(W3833:W3834,W3827)</f>
        <v/>
      </c>
      <c r="X3836">
        <f>SUM(X3833:X3834,X3827)</f>
        <v/>
      </c>
      <c r="Y3836">
        <f>SUM(Y3833:Y3834,Y3827)</f>
        <v/>
      </c>
      <c r="Z3836">
        <f>SUM(Z3833:Z3834,Z3827)</f>
        <v/>
      </c>
      <c r="AA3836">
        <f>SUM(AA3833:AA3834,AA3827)</f>
        <v/>
      </c>
      <c r="AB3836">
        <f>SUM(AB3833:AB3834,AB3827)</f>
        <v/>
      </c>
      <c r="AC3836">
        <f>SUM(AC3833:AC3834,AC3827)</f>
        <v/>
      </c>
      <c r="AD3836">
        <f>SUM(AD3833:AD3834,AD3827)</f>
        <v/>
      </c>
      <c r="AE3836">
        <f>SUM(AE3833:AE3834,AE3827)</f>
        <v/>
      </c>
      <c r="AF3836">
        <f>SUM(AF3833:AF3834,AF3827)</f>
        <v/>
      </c>
      <c r="AG3836">
        <f>SUM(AG3833:AG3834,AG3827)</f>
        <v/>
      </c>
      <c r="AH3836">
        <f>SUM(AH3833:AH3834,AH3827)</f>
        <v/>
      </c>
      <c r="AI3836">
        <f>SUM(AI3833:AI3834,AI3827)</f>
        <v/>
      </c>
      <c r="AJ3836">
        <f>SUM(AJ3833:AJ3834,AJ3827)</f>
        <v/>
      </c>
      <c r="AK3836">
        <f>SUM(AK3833:AK3834,AK3827)</f>
        <v/>
      </c>
    </row>
    <row r="3837">
      <c r="A3837" t="inlineStr">
        <is>
          <t>Sum check</t>
        </is>
      </c>
      <c r="S3837">
        <f>S3835-S3836</f>
        <v/>
      </c>
      <c r="T3837">
        <f>T3835-T3836</f>
        <v/>
      </c>
      <c r="U3837">
        <f>U3835-U3836</f>
        <v/>
      </c>
      <c r="V3837">
        <f>V3835-V3836</f>
        <v/>
      </c>
      <c r="W3837">
        <f>W3835-W3836</f>
        <v/>
      </c>
      <c r="X3837">
        <f>X3835-X3836</f>
        <v/>
      </c>
      <c r="Y3837">
        <f>Y3835-Y3836</f>
        <v/>
      </c>
      <c r="Z3837">
        <f>Z3835-Z3836</f>
        <v/>
      </c>
      <c r="AA3837">
        <f>AA3835-AA3836</f>
        <v/>
      </c>
      <c r="AB3837">
        <f>AB3835-AB3836</f>
        <v/>
      </c>
      <c r="AC3837">
        <f>AC3835-AC3836</f>
        <v/>
      </c>
      <c r="AD3837">
        <f>AD3835-AD3836</f>
        <v/>
      </c>
      <c r="AE3837">
        <f>AE3835-AE3836</f>
        <v/>
      </c>
      <c r="AF3837">
        <f>AF3835-AF3836</f>
        <v/>
      </c>
      <c r="AG3837">
        <f>AG3835-AG3836</f>
        <v/>
      </c>
      <c r="AH3837">
        <f>AH3835-AH3836</f>
        <v/>
      </c>
      <c r="AI3837">
        <f>AI3835-AI3836</f>
        <v/>
      </c>
      <c r="AJ3837">
        <f>AJ3835-AJ3836</f>
        <v/>
      </c>
      <c r="AK3837">
        <f>AK3835-AK3836</f>
        <v/>
      </c>
    </row>
    <row r="3839">
      <c r="A3839" t="inlineStr">
        <is>
          <t>Total</t>
        </is>
      </c>
      <c r="C3839" t="inlineStr">
        <is>
          <t>Million</t>
        </is>
      </c>
      <c r="D3839" t="inlineStr">
        <is>
          <t>QQQQ</t>
        </is>
      </c>
      <c r="W3839" t="n">
        <v>145</v>
      </c>
      <c r="AB3839" t="n">
        <v>206</v>
      </c>
    </row>
    <row r="3841">
      <c r="A3841" t="inlineStr">
        <is>
          <t>Credit strategies</t>
        </is>
      </c>
    </row>
    <row r="3842">
      <c r="A3842" t="inlineStr">
        <is>
          <t>Fee revenues</t>
        </is>
      </c>
      <c r="C3842" t="inlineStr">
        <is>
          <t>Million</t>
        </is>
      </c>
      <c r="D3842" t="inlineStr">
        <is>
          <t>QQQQ</t>
        </is>
      </c>
    </row>
    <row r="3843">
      <c r="A3843" t="inlineStr">
        <is>
          <t>Longterm private funds</t>
        </is>
      </c>
      <c r="C3843" t="inlineStr">
        <is>
          <t>Million</t>
        </is>
      </c>
      <c r="D3843" t="inlineStr">
        <is>
          <t>QQQQ</t>
        </is>
      </c>
      <c r="AC3843" t="n">
        <v>118</v>
      </c>
      <c r="AD3843" t="n">
        <v>118</v>
      </c>
      <c r="AE3843" t="n">
        <v>141</v>
      </c>
      <c r="AF3843" t="n">
        <v>141</v>
      </c>
      <c r="AG3843" t="n">
        <v>147</v>
      </c>
      <c r="AH3843" t="n">
        <v>151</v>
      </c>
      <c r="AI3843" t="n">
        <v>580</v>
      </c>
      <c r="AJ3843" t="n">
        <v>164</v>
      </c>
      <c r="AK3843" t="n">
        <v>175</v>
      </c>
    </row>
    <row r="3844">
      <c r="A3844" t="inlineStr">
        <is>
          <t>Perpetual strategies</t>
        </is>
      </c>
      <c r="C3844" t="inlineStr">
        <is>
          <t>Million</t>
        </is>
      </c>
      <c r="D3844" t="inlineStr">
        <is>
          <t>QQQQ</t>
        </is>
      </c>
      <c r="AC3844" t="n">
        <v>30</v>
      </c>
      <c r="AD3844" t="n">
        <v>30</v>
      </c>
      <c r="AE3844" t="n">
        <v>25</v>
      </c>
      <c r="AF3844" t="n">
        <v>34</v>
      </c>
      <c r="AG3844" t="n">
        <v>35</v>
      </c>
      <c r="AH3844" t="n">
        <v>32</v>
      </c>
      <c r="AI3844" t="n">
        <v>126</v>
      </c>
      <c r="AJ3844" t="n">
        <v>38</v>
      </c>
      <c r="AK3844" t="n">
        <v>37</v>
      </c>
    </row>
    <row r="3845">
      <c r="A3845" t="inlineStr">
        <is>
          <t>Other</t>
        </is>
      </c>
      <c r="C3845" t="inlineStr">
        <is>
          <t>Million</t>
        </is>
      </c>
      <c r="D3845" t="inlineStr">
        <is>
          <t>QQQQ</t>
        </is>
      </c>
      <c r="AC3845" t="n">
        <v>49</v>
      </c>
      <c r="AD3845" t="n">
        <v>49</v>
      </c>
      <c r="AE3845" t="n">
        <v>47</v>
      </c>
      <c r="AF3845" t="n">
        <v>43</v>
      </c>
      <c r="AG3845" t="n">
        <v>50</v>
      </c>
      <c r="AH3845" t="n">
        <v>51</v>
      </c>
      <c r="AI3845" t="n">
        <v>191</v>
      </c>
      <c r="AJ3845" t="n">
        <v>51</v>
      </c>
      <c r="AK3845" t="n">
        <v>51</v>
      </c>
    </row>
    <row r="3846">
      <c r="A3846" t="inlineStr">
        <is>
          <t>Total</t>
        </is>
      </c>
      <c r="C3846" t="inlineStr">
        <is>
          <t>Million</t>
        </is>
      </c>
      <c r="D3846" t="inlineStr">
        <is>
          <t>QQQQ</t>
        </is>
      </c>
      <c r="AC3846" t="n">
        <v>197</v>
      </c>
      <c r="AD3846" t="n">
        <v>197</v>
      </c>
      <c r="AE3846" t="n">
        <v>213</v>
      </c>
      <c r="AF3846" t="n">
        <v>218</v>
      </c>
      <c r="AG3846" t="n">
        <v>232</v>
      </c>
      <c r="AH3846" t="n">
        <v>234</v>
      </c>
      <c r="AI3846" t="n">
        <v>897</v>
      </c>
      <c r="AJ3846" t="n">
        <v>253</v>
      </c>
      <c r="AK3846" t="n">
        <v>263</v>
      </c>
    </row>
    <row r="3847">
      <c r="A3847" t="inlineStr">
        <is>
          <t>Total-c</t>
        </is>
      </c>
      <c r="AC3847">
        <f>SUM(AC3842:AC3845)</f>
        <v/>
      </c>
      <c r="AD3847">
        <f>SUM(AD3842:AD3845)</f>
        <v/>
      </c>
      <c r="AE3847">
        <f>SUM(AE3842:AE3845)</f>
        <v/>
      </c>
      <c r="AF3847">
        <f>SUM(AF3842:AF3845)</f>
        <v/>
      </c>
      <c r="AG3847">
        <f>SUM(AG3842:AG3845)</f>
        <v/>
      </c>
      <c r="AH3847">
        <f>SUM(AH3842:AH3845)</f>
        <v/>
      </c>
      <c r="AI3847">
        <f>SUM(AI3842:AI3845)</f>
        <v/>
      </c>
      <c r="AJ3847">
        <f>SUM(AJ3842:AJ3845)</f>
        <v/>
      </c>
      <c r="AK3847">
        <f>SUM(AK3842:AK3845)</f>
        <v/>
      </c>
    </row>
    <row r="3848">
      <c r="A3848" t="inlineStr">
        <is>
          <t>Sum check</t>
        </is>
      </c>
      <c r="AC3848">
        <f>AC3846-AC3847</f>
        <v/>
      </c>
      <c r="AD3848">
        <f>AD3846-AD3847</f>
        <v/>
      </c>
      <c r="AE3848">
        <f>AE3846-AE3847</f>
        <v/>
      </c>
      <c r="AF3848">
        <f>AF3846-AF3847</f>
        <v/>
      </c>
      <c r="AG3848">
        <f>AG3846-AG3847</f>
        <v/>
      </c>
      <c r="AH3848">
        <f>AH3846-AH3847</f>
        <v/>
      </c>
      <c r="AI3848">
        <f>AI3846-AI3847</f>
        <v/>
      </c>
      <c r="AJ3848">
        <f>AJ3846-AJ3847</f>
        <v/>
      </c>
      <c r="AK3848">
        <f>AK3846-AK3847</f>
        <v/>
      </c>
    </row>
    <row r="3850">
      <c r="A3850" t="inlineStr">
        <is>
          <t>Brookfield</t>
        </is>
      </c>
      <c r="C3850" t="inlineStr">
        <is>
          <t>Million</t>
        </is>
      </c>
      <c r="D3850" t="inlineStr">
        <is>
          <t>QQQQ</t>
        </is>
      </c>
      <c r="AC3850" t="n">
        <v>121</v>
      </c>
      <c r="AD3850" t="n">
        <v>121</v>
      </c>
      <c r="AE3850" t="n">
        <v>132</v>
      </c>
      <c r="AF3850" t="n">
        <v>134</v>
      </c>
      <c r="AG3850" t="n">
        <v>143</v>
      </c>
      <c r="AH3850" t="n">
        <v>144</v>
      </c>
      <c r="AI3850" t="n">
        <v>553</v>
      </c>
      <c r="AJ3850" t="n">
        <v>156</v>
      </c>
      <c r="AK3850" t="n">
        <v>163</v>
      </c>
    </row>
    <row r="3851">
      <c r="A3851" t="inlineStr">
        <is>
          <t>No Brookfield shareholders</t>
        </is>
      </c>
      <c r="C3851" t="inlineStr">
        <is>
          <t>Million</t>
        </is>
      </c>
      <c r="D3851" t="inlineStr">
        <is>
          <t>QQQQ</t>
        </is>
      </c>
      <c r="AC3851" t="n">
        <v>76</v>
      </c>
      <c r="AD3851" t="n">
        <v>76</v>
      </c>
      <c r="AE3851" t="n">
        <v>81</v>
      </c>
      <c r="AF3851" t="n">
        <v>84</v>
      </c>
      <c r="AG3851" t="n">
        <v>89</v>
      </c>
      <c r="AH3851" t="n">
        <v>90</v>
      </c>
      <c r="AI3851" t="n">
        <v>344</v>
      </c>
      <c r="AJ3851" t="n">
        <v>97</v>
      </c>
      <c r="AK3851" t="n">
        <v>100</v>
      </c>
    </row>
    <row r="3852">
      <c r="A3852" t="inlineStr">
        <is>
          <t>Total</t>
        </is>
      </c>
      <c r="C3852" t="inlineStr">
        <is>
          <t>Million</t>
        </is>
      </c>
      <c r="D3852" t="inlineStr">
        <is>
          <t>QQQQ</t>
        </is>
      </c>
      <c r="AC3852" t="n">
        <v>197</v>
      </c>
      <c r="AD3852" t="n">
        <v>197</v>
      </c>
      <c r="AE3852" t="n">
        <v>213</v>
      </c>
      <c r="AF3852" t="n">
        <v>218</v>
      </c>
      <c r="AG3852" t="n">
        <v>232</v>
      </c>
      <c r="AH3852" t="n">
        <v>234</v>
      </c>
      <c r="AI3852" t="n">
        <v>897</v>
      </c>
      <c r="AJ3852" t="n">
        <v>253</v>
      </c>
      <c r="AK3852" t="n">
        <v>263</v>
      </c>
    </row>
    <row r="3853">
      <c r="A3853" t="inlineStr">
        <is>
          <t>Total-c</t>
        </is>
      </c>
      <c r="AC3853">
        <f>SUM(AC3850:AC3851)</f>
        <v/>
      </c>
      <c r="AD3853">
        <f>SUM(AD3850:AD3851)</f>
        <v/>
      </c>
      <c r="AE3853">
        <f>SUM(AE3850:AE3851)</f>
        <v/>
      </c>
      <c r="AF3853">
        <f>SUM(AF3850:AF3851)</f>
        <v/>
      </c>
      <c r="AG3853">
        <f>SUM(AG3850:AG3851)</f>
        <v/>
      </c>
      <c r="AH3853">
        <f>SUM(AH3850:AH3851)</f>
        <v/>
      </c>
      <c r="AI3853">
        <f>SUM(AI3850:AI3851)</f>
        <v/>
      </c>
      <c r="AJ3853">
        <f>SUM(AJ3850:AJ3851)</f>
        <v/>
      </c>
      <c r="AK3853">
        <f>SUM(AK3850:AK3851)</f>
        <v/>
      </c>
    </row>
    <row r="3854">
      <c r="A3854" t="inlineStr">
        <is>
          <t>Sum check</t>
        </is>
      </c>
      <c r="AC3854">
        <f>AC3852-AC3853</f>
        <v/>
      </c>
      <c r="AD3854">
        <f>AD3852-AD3853</f>
        <v/>
      </c>
      <c r="AE3854">
        <f>AE3852-AE3853</f>
        <v/>
      </c>
      <c r="AF3854">
        <f>AF3852-AF3853</f>
        <v/>
      </c>
      <c r="AG3854">
        <f>AG3852-AG3853</f>
        <v/>
      </c>
      <c r="AH3854">
        <f>AH3852-AH3853</f>
        <v/>
      </c>
      <c r="AI3854">
        <f>AI3852-AI3853</f>
        <v/>
      </c>
      <c r="AJ3854">
        <f>AJ3852-AJ3853</f>
        <v/>
      </c>
      <c r="AK3854">
        <f>AK3852-AK3853</f>
        <v/>
      </c>
    </row>
    <row r="3856">
      <c r="A3856" t="inlineStr">
        <is>
          <t>Public securities</t>
        </is>
      </c>
    </row>
    <row r="3857">
      <c r="A3857" t="inlineStr">
        <is>
          <t>Mutual funds</t>
        </is>
      </c>
      <c r="C3857" t="inlineStr">
        <is>
          <t>Million</t>
        </is>
      </c>
      <c r="D3857" t="inlineStr">
        <is>
          <t>QQQQ</t>
        </is>
      </c>
      <c r="S3857" t="n">
        <v>12</v>
      </c>
      <c r="T3857" t="n">
        <v>45</v>
      </c>
      <c r="U3857" t="n">
        <v>17</v>
      </c>
      <c r="V3857" t="n">
        <v>19</v>
      </c>
      <c r="W3857" t="n">
        <v>19</v>
      </c>
      <c r="X3857" t="n">
        <v>18</v>
      </c>
      <c r="Y3857" t="n">
        <v>74</v>
      </c>
      <c r="Z3857" t="n">
        <v>17</v>
      </c>
      <c r="AA3857" t="n">
        <v>18</v>
      </c>
      <c r="AB3857" t="n">
        <v>16</v>
      </c>
      <c r="AC3857" t="n">
        <v>15</v>
      </c>
      <c r="AD3857" t="n">
        <v>66</v>
      </c>
      <c r="AE3857" t="n">
        <v>13</v>
      </c>
      <c r="AF3857" t="n">
        <v>9</v>
      </c>
      <c r="AG3857" t="n">
        <v>9</v>
      </c>
      <c r="AH3857" t="n">
        <v>9</v>
      </c>
      <c r="AI3857" t="n">
        <v>40</v>
      </c>
      <c r="AJ3857" t="n">
        <v>10</v>
      </c>
      <c r="AK3857" t="n">
        <v>10</v>
      </c>
    </row>
    <row r="3858">
      <c r="A3858" t="inlineStr">
        <is>
          <t>Separately managed accounts</t>
        </is>
      </c>
      <c r="C3858" t="inlineStr">
        <is>
          <t>Million</t>
        </is>
      </c>
      <c r="D3858" t="inlineStr">
        <is>
          <t>QQQQ</t>
        </is>
      </c>
      <c r="S3858" t="n">
        <v>9</v>
      </c>
      <c r="T3858" t="n">
        <v>34</v>
      </c>
      <c r="U3858" t="n">
        <v>9</v>
      </c>
      <c r="V3858" t="n">
        <v>10</v>
      </c>
      <c r="W3858" t="n">
        <v>10</v>
      </c>
      <c r="X3858" t="n">
        <v>9</v>
      </c>
      <c r="Y3858" t="n">
        <v>38</v>
      </c>
      <c r="Z3858" t="n">
        <v>9</v>
      </c>
      <c r="AA3858" t="n">
        <v>9</v>
      </c>
      <c r="AB3858" t="n">
        <v>11</v>
      </c>
      <c r="AC3858" t="n">
        <v>11</v>
      </c>
      <c r="AD3858" t="n">
        <v>40</v>
      </c>
      <c r="AE3858" t="n">
        <v>11</v>
      </c>
      <c r="AF3858" t="n">
        <v>8</v>
      </c>
      <c r="AG3858" t="n">
        <v>10</v>
      </c>
      <c r="AH3858" t="n">
        <v>10</v>
      </c>
      <c r="AI3858" t="n">
        <v>39</v>
      </c>
      <c r="AJ3858" t="n">
        <v>10</v>
      </c>
      <c r="AK3858" t="n">
        <v>11</v>
      </c>
    </row>
    <row r="3859">
      <c r="A3859" t="inlineStr">
        <is>
          <t>Other</t>
        </is>
      </c>
      <c r="C3859" t="inlineStr">
        <is>
          <t>Million</t>
        </is>
      </c>
      <c r="D3859" t="inlineStr">
        <is>
          <t>QQQQ</t>
        </is>
      </c>
      <c r="S3859" t="n">
        <v>1</v>
      </c>
      <c r="T3859" t="n">
        <v>6</v>
      </c>
      <c r="U3859" t="n">
        <v>1</v>
      </c>
      <c r="V3859" t="n">
        <v>1</v>
      </c>
      <c r="W3859" t="n">
        <v>3</v>
      </c>
      <c r="X3859" t="n">
        <v>1</v>
      </c>
      <c r="Y3859" t="n">
        <v>5</v>
      </c>
      <c r="Z3859" t="n">
        <v>1</v>
      </c>
      <c r="AA3859" t="n">
        <v>2</v>
      </c>
      <c r="AB3859" t="n">
        <v>2</v>
      </c>
      <c r="AC3859" t="n">
        <v>1</v>
      </c>
      <c r="AD3859" t="n">
        <v>6</v>
      </c>
      <c r="AE3859" t="n">
        <v>1</v>
      </c>
      <c r="AF3859" t="n">
        <v>1</v>
      </c>
      <c r="AG3859" t="n">
        <v>1</v>
      </c>
      <c r="AH3859" t="n">
        <v>2</v>
      </c>
      <c r="AI3859" t="n">
        <v>5</v>
      </c>
      <c r="AJ3859" t="n">
        <v>2</v>
      </c>
      <c r="AK3859" t="n">
        <v>2</v>
      </c>
    </row>
    <row r="3860">
      <c r="A3860" t="inlineStr">
        <is>
          <t>Total</t>
        </is>
      </c>
      <c r="C3860" t="inlineStr">
        <is>
          <t>Million</t>
        </is>
      </c>
      <c r="D3860" t="inlineStr">
        <is>
          <t>QQQQ</t>
        </is>
      </c>
      <c r="S3860" t="n">
        <v>22</v>
      </c>
      <c r="T3860" t="n">
        <v>85</v>
      </c>
      <c r="U3860" t="n">
        <v>27</v>
      </c>
      <c r="V3860" t="n">
        <v>30</v>
      </c>
      <c r="W3860" t="n">
        <v>32</v>
      </c>
      <c r="X3860" t="n">
        <v>28</v>
      </c>
      <c r="Y3860" t="n">
        <v>117</v>
      </c>
      <c r="Z3860" t="n">
        <v>27</v>
      </c>
      <c r="AA3860" t="n">
        <v>29</v>
      </c>
      <c r="AB3860" t="n">
        <v>29</v>
      </c>
      <c r="AC3860" t="n">
        <v>27</v>
      </c>
      <c r="AD3860" t="n">
        <v>112</v>
      </c>
      <c r="AE3860" t="n">
        <v>25</v>
      </c>
      <c r="AF3860" t="n">
        <v>18</v>
      </c>
      <c r="AG3860" t="n">
        <v>20</v>
      </c>
      <c r="AH3860" t="n">
        <v>21</v>
      </c>
      <c r="AI3860" t="n">
        <v>84</v>
      </c>
      <c r="AJ3860" t="n">
        <v>22</v>
      </c>
      <c r="AK3860" t="n">
        <v>23</v>
      </c>
    </row>
    <row r="3861">
      <c r="A3861" t="inlineStr">
        <is>
          <t>Total-c</t>
        </is>
      </c>
      <c r="S3861">
        <f>SUM(S3857:S3859)</f>
        <v/>
      </c>
      <c r="T3861">
        <f>SUM(T3857:T3859)</f>
        <v/>
      </c>
      <c r="U3861">
        <f>SUM(U3857:U3859)</f>
        <v/>
      </c>
      <c r="V3861">
        <f>SUM(V3857:V3859)</f>
        <v/>
      </c>
      <c r="W3861">
        <f>SUM(W3857:W3859)</f>
        <v/>
      </c>
      <c r="X3861">
        <f>SUM(X3857:X3859)</f>
        <v/>
      </c>
      <c r="Y3861">
        <f>SUM(Y3857:Y3859)</f>
        <v/>
      </c>
      <c r="Z3861">
        <f>SUM(Z3857:Z3859)</f>
        <v/>
      </c>
      <c r="AA3861">
        <f>SUM(AA3857:AA3859)</f>
        <v/>
      </c>
      <c r="AB3861">
        <f>SUM(AB3857:AB3859)</f>
        <v/>
      </c>
      <c r="AC3861">
        <f>SUM(AC3857:AC3859)</f>
        <v/>
      </c>
      <c r="AD3861">
        <f>SUM(AD3857:AD3859)</f>
        <v/>
      </c>
      <c r="AE3861">
        <f>SUM(AE3857:AE3859)</f>
        <v/>
      </c>
      <c r="AF3861">
        <f>SUM(AF3857:AF3859)</f>
        <v/>
      </c>
      <c r="AG3861">
        <f>SUM(AG3857:AG3859)</f>
        <v/>
      </c>
      <c r="AH3861">
        <f>SUM(AH3857:AH3859)</f>
        <v/>
      </c>
      <c r="AI3861">
        <f>SUM(AI3857:AI3859)</f>
        <v/>
      </c>
      <c r="AJ3861">
        <f>SUM(AJ3857:AJ3859)</f>
        <v/>
      </c>
      <c r="AK3861">
        <f>SUM(AK3857:AK3859)</f>
        <v/>
      </c>
    </row>
    <row r="3862">
      <c r="A3862" t="inlineStr">
        <is>
          <t>Sum check</t>
        </is>
      </c>
      <c r="S3862">
        <f>S3860-S3861</f>
        <v/>
      </c>
      <c r="T3862">
        <f>T3860-T3861</f>
        <v/>
      </c>
      <c r="U3862">
        <f>U3860-U3861</f>
        <v/>
      </c>
      <c r="V3862">
        <f>V3860-V3861</f>
        <v/>
      </c>
      <c r="W3862">
        <f>W3860-W3861</f>
        <v/>
      </c>
      <c r="X3862">
        <f>X3860-X3861</f>
        <v/>
      </c>
      <c r="Y3862">
        <f>Y3860-Y3861</f>
        <v/>
      </c>
      <c r="Z3862">
        <f>Z3860-Z3861</f>
        <v/>
      </c>
      <c r="AA3862">
        <f>AA3860-AA3861</f>
        <v/>
      </c>
      <c r="AB3862">
        <f>AB3860-AB3861</f>
        <v/>
      </c>
      <c r="AC3862">
        <f>AC3860-AC3861</f>
        <v/>
      </c>
      <c r="AD3862">
        <f>AD3860-AD3861</f>
        <v/>
      </c>
      <c r="AE3862">
        <f>AE3860-AE3861</f>
        <v/>
      </c>
      <c r="AF3862">
        <f>AF3860-AF3861</f>
        <v/>
      </c>
      <c r="AG3862">
        <f>AG3860-AG3861</f>
        <v/>
      </c>
      <c r="AH3862">
        <f>AH3860-AH3861</f>
        <v/>
      </c>
      <c r="AI3862">
        <f>AI3860-AI3861</f>
        <v/>
      </c>
      <c r="AJ3862">
        <f>AJ3860-AJ3861</f>
        <v/>
      </c>
      <c r="AK3862">
        <f>AK3860-AK3861</f>
        <v/>
      </c>
    </row>
    <row r="3864">
      <c r="A3864" t="inlineStr">
        <is>
          <t>Perpetual strategies</t>
        </is>
      </c>
    </row>
    <row r="3865">
      <c r="A3865" t="inlineStr">
        <is>
          <t>BPY</t>
        </is>
      </c>
      <c r="C3865" t="inlineStr">
        <is>
          <t>Million</t>
        </is>
      </c>
      <c r="D3865" t="inlineStr">
        <is>
          <t>QQQQ</t>
        </is>
      </c>
      <c r="S3865" t="n">
        <v>40</v>
      </c>
      <c r="T3865" t="n">
        <v>166</v>
      </c>
      <c r="U3865" t="n">
        <v>37</v>
      </c>
      <c r="V3865" t="n">
        <v>34</v>
      </c>
      <c r="W3865" t="n">
        <v>44</v>
      </c>
      <c r="X3865" t="n">
        <v>32</v>
      </c>
      <c r="Y3865" t="n">
        <v>148</v>
      </c>
      <c r="Z3865" t="n">
        <v>41</v>
      </c>
      <c r="AA3865" t="n">
        <v>36</v>
      </c>
      <c r="AB3865" t="n">
        <v>43</v>
      </c>
      <c r="AC3865" t="n">
        <v>45</v>
      </c>
      <c r="AD3865" t="n">
        <v>165</v>
      </c>
      <c r="AE3865" t="n">
        <v>19</v>
      </c>
      <c r="AF3865" t="n">
        <v>23</v>
      </c>
      <c r="AG3865" t="n">
        <v>30</v>
      </c>
      <c r="AH3865" t="n">
        <v>42</v>
      </c>
      <c r="AI3865" t="n">
        <v>114</v>
      </c>
      <c r="AJ3865" t="n">
        <v>53</v>
      </c>
      <c r="AK3865" t="n">
        <v>57</v>
      </c>
    </row>
    <row r="3866">
      <c r="A3866" t="inlineStr">
        <is>
          <t>BEP</t>
        </is>
      </c>
      <c r="C3866" t="inlineStr">
        <is>
          <t>Million</t>
        </is>
      </c>
      <c r="D3866" t="inlineStr">
        <is>
          <t>QQQQ</t>
        </is>
      </c>
      <c r="S3866" t="n">
        <v>24</v>
      </c>
      <c r="T3866" t="n">
        <v>82</v>
      </c>
      <c r="U3866" t="n">
        <v>21</v>
      </c>
      <c r="V3866" t="n">
        <v>23</v>
      </c>
      <c r="W3866" t="n">
        <v>23</v>
      </c>
      <c r="X3866" t="n">
        <v>14</v>
      </c>
      <c r="Y3866" t="n">
        <v>80</v>
      </c>
      <c r="Z3866" t="n">
        <v>20</v>
      </c>
      <c r="AA3866" t="n">
        <v>23</v>
      </c>
      <c r="AB3866" t="n">
        <v>30</v>
      </c>
      <c r="AC3866" t="n">
        <v>33</v>
      </c>
      <c r="AD3866" t="n">
        <v>106</v>
      </c>
      <c r="AE3866" t="n">
        <v>31</v>
      </c>
      <c r="AF3866" t="n">
        <v>36</v>
      </c>
      <c r="AG3866" t="n">
        <v>59</v>
      </c>
      <c r="AH3866" t="n">
        <v>85</v>
      </c>
      <c r="AI3866" t="n">
        <v>211</v>
      </c>
      <c r="AJ3866" t="n">
        <v>81</v>
      </c>
      <c r="AK3866" t="n">
        <v>72</v>
      </c>
    </row>
    <row r="3867">
      <c r="A3867" t="inlineStr">
        <is>
          <t>BIP</t>
        </is>
      </c>
      <c r="C3867" t="inlineStr">
        <is>
          <t>Million</t>
        </is>
      </c>
      <c r="D3867" t="inlineStr">
        <is>
          <t>QQQQ</t>
        </is>
      </c>
      <c r="S3867" t="n">
        <v>64</v>
      </c>
      <c r="T3867" t="n">
        <v>230</v>
      </c>
      <c r="U3867" t="n">
        <v>55</v>
      </c>
      <c r="V3867" t="n">
        <v>52</v>
      </c>
      <c r="W3867" t="n">
        <v>54</v>
      </c>
      <c r="X3867" t="n">
        <v>49</v>
      </c>
      <c r="Y3867" t="n">
        <v>210</v>
      </c>
      <c r="Z3867" t="n">
        <v>58</v>
      </c>
      <c r="AA3867" t="n">
        <v>62</v>
      </c>
      <c r="AB3867" t="n">
        <v>73</v>
      </c>
      <c r="AC3867" t="n">
        <v>73</v>
      </c>
      <c r="AD3867" t="n">
        <v>266</v>
      </c>
      <c r="AE3867" t="n">
        <v>59</v>
      </c>
      <c r="AF3867" t="n">
        <v>69</v>
      </c>
      <c r="AG3867" t="n">
        <v>83</v>
      </c>
      <c r="AH3867" t="n">
        <v>90</v>
      </c>
      <c r="AI3867" t="n">
        <v>301</v>
      </c>
      <c r="AJ3867" t="n">
        <v>92</v>
      </c>
      <c r="AK3867" t="n">
        <v>93</v>
      </c>
    </row>
    <row r="3868">
      <c r="A3868" t="inlineStr">
        <is>
          <t>BBU</t>
        </is>
      </c>
      <c r="C3868" t="inlineStr">
        <is>
          <t>Million</t>
        </is>
      </c>
      <c r="D3868" t="inlineStr">
        <is>
          <t>QQQQ</t>
        </is>
      </c>
      <c r="S3868" t="n">
        <v>11</v>
      </c>
      <c r="T3868" t="n">
        <v>35</v>
      </c>
      <c r="U3868" t="n">
        <v>13</v>
      </c>
      <c r="V3868" t="n">
        <v>13</v>
      </c>
      <c r="W3868" t="n">
        <v>15</v>
      </c>
      <c r="X3868" t="n">
        <v>15</v>
      </c>
      <c r="Y3868" t="n">
        <v>56</v>
      </c>
      <c r="Z3868" t="n">
        <v>12</v>
      </c>
      <c r="AA3868" t="n">
        <v>14</v>
      </c>
      <c r="AB3868" t="n">
        <v>14</v>
      </c>
      <c r="AC3868" t="n">
        <v>19</v>
      </c>
      <c r="AD3868" t="n">
        <v>59</v>
      </c>
      <c r="AE3868" t="n">
        <v>16</v>
      </c>
      <c r="AF3868" t="n">
        <v>16</v>
      </c>
      <c r="AG3868" t="n">
        <v>15</v>
      </c>
      <c r="AH3868" t="n">
        <v>16</v>
      </c>
      <c r="AI3868" t="n">
        <v>63</v>
      </c>
      <c r="AJ3868" t="n">
        <v>18</v>
      </c>
      <c r="AK3868" t="n">
        <v>23</v>
      </c>
    </row>
    <row r="3869">
      <c r="A3869" t="inlineStr">
        <is>
          <t>Other</t>
        </is>
      </c>
      <c r="C3869" t="inlineStr">
        <is>
          <t>Million</t>
        </is>
      </c>
      <c r="D3869" t="inlineStr">
        <is>
          <t>QQQQ</t>
        </is>
      </c>
      <c r="S3869" t="n">
        <v>5</v>
      </c>
      <c r="T3869" t="n">
        <v>16</v>
      </c>
      <c r="U3869" t="n">
        <v>4</v>
      </c>
      <c r="V3869" t="n">
        <v>4</v>
      </c>
      <c r="W3869" t="n">
        <v>4</v>
      </c>
      <c r="X3869" t="n">
        <v>5</v>
      </c>
      <c r="Y3869" t="n">
        <v>17</v>
      </c>
      <c r="Z3869" t="n">
        <v>6</v>
      </c>
      <c r="AA3869" t="n">
        <v>7</v>
      </c>
      <c r="AB3869" t="n">
        <v>6</v>
      </c>
      <c r="AC3869" t="n">
        <v>9</v>
      </c>
      <c r="AD3869" t="n">
        <v>28</v>
      </c>
      <c r="AE3869" t="n">
        <v>10</v>
      </c>
      <c r="AF3869" t="n">
        <v>10</v>
      </c>
      <c r="AG3869" t="n">
        <v>4</v>
      </c>
      <c r="AI3869" t="n">
        <v>24</v>
      </c>
    </row>
    <row r="3870">
      <c r="A3870" t="inlineStr">
        <is>
          <t>Total</t>
        </is>
      </c>
      <c r="C3870" t="inlineStr">
        <is>
          <t>Million</t>
        </is>
      </c>
      <c r="D3870" t="inlineStr">
        <is>
          <t>QQQQ</t>
        </is>
      </c>
      <c r="S3870" t="n">
        <v>144</v>
      </c>
      <c r="T3870" t="n">
        <v>529</v>
      </c>
      <c r="U3870" t="n">
        <v>130</v>
      </c>
      <c r="V3870" t="n">
        <v>126</v>
      </c>
      <c r="W3870" t="n">
        <v>140</v>
      </c>
      <c r="X3870" t="n">
        <v>115</v>
      </c>
      <c r="Y3870" t="n">
        <v>511</v>
      </c>
      <c r="Z3870" t="n">
        <v>137</v>
      </c>
      <c r="AA3870" t="n">
        <v>142</v>
      </c>
      <c r="AB3870" t="n">
        <v>166</v>
      </c>
      <c r="AC3870" t="n">
        <v>179</v>
      </c>
      <c r="AD3870" t="n">
        <v>624</v>
      </c>
      <c r="AE3870" t="n">
        <v>135</v>
      </c>
      <c r="AF3870" t="n">
        <v>154</v>
      </c>
      <c r="AG3870" t="n">
        <v>191</v>
      </c>
      <c r="AH3870" t="n">
        <v>233</v>
      </c>
      <c r="AI3870" t="n">
        <v>713</v>
      </c>
      <c r="AJ3870" t="n">
        <v>244</v>
      </c>
      <c r="AK3870" t="n">
        <v>245</v>
      </c>
    </row>
    <row r="3871">
      <c r="A3871" t="inlineStr">
        <is>
          <t>Total-c</t>
        </is>
      </c>
      <c r="S3871">
        <f>SUM(S3865:S3869)</f>
        <v/>
      </c>
      <c r="T3871">
        <f>SUM(T3865:T3869)</f>
        <v/>
      </c>
      <c r="U3871">
        <f>SUM(U3865:U3869)</f>
        <v/>
      </c>
      <c r="V3871">
        <f>SUM(V3865:V3869)</f>
        <v/>
      </c>
      <c r="W3871">
        <f>SUM(W3865:W3869)</f>
        <v/>
      </c>
      <c r="X3871">
        <f>SUM(X3865:X3869)</f>
        <v/>
      </c>
      <c r="Y3871">
        <f>SUM(Y3865:Y3869)</f>
        <v/>
      </c>
      <c r="Z3871">
        <f>SUM(Z3865:Z3869)</f>
        <v/>
      </c>
      <c r="AA3871">
        <f>SUM(AA3865:AA3869)</f>
        <v/>
      </c>
      <c r="AB3871">
        <f>SUM(AB3865:AB3869)</f>
        <v/>
      </c>
      <c r="AC3871">
        <f>SUM(AC3865:AC3869)</f>
        <v/>
      </c>
      <c r="AD3871">
        <f>SUM(AD3865:AD3869)</f>
        <v/>
      </c>
      <c r="AE3871">
        <f>SUM(AE3865:AE3869)</f>
        <v/>
      </c>
      <c r="AF3871">
        <f>SUM(AF3865:AF3869)</f>
        <v/>
      </c>
      <c r="AG3871">
        <f>SUM(AG3865:AG3869)</f>
        <v/>
      </c>
      <c r="AH3871">
        <f>SUM(AH3865:AH3869)</f>
        <v/>
      </c>
      <c r="AI3871">
        <f>SUM(AI3865:AI3869)</f>
        <v/>
      </c>
      <c r="AJ3871">
        <f>SUM(AJ3865:AJ3869)</f>
        <v/>
      </c>
      <c r="AK3871">
        <f>SUM(AK3865:AK3869)</f>
        <v/>
      </c>
    </row>
    <row r="3872">
      <c r="A3872" t="inlineStr">
        <is>
          <t>Sum check</t>
        </is>
      </c>
      <c r="S3872">
        <f>S3870-S3871</f>
        <v/>
      </c>
      <c r="T3872">
        <f>T3870-T3871</f>
        <v/>
      </c>
      <c r="U3872">
        <f>U3870-U3871</f>
        <v/>
      </c>
      <c r="V3872">
        <f>V3870-V3871</f>
        <v/>
      </c>
      <c r="W3872">
        <f>W3870-W3871</f>
        <v/>
      </c>
      <c r="X3872">
        <f>X3870-X3871</f>
        <v/>
      </c>
      <c r="Y3872">
        <f>Y3870-Y3871</f>
        <v/>
      </c>
      <c r="Z3872">
        <f>Z3870-Z3871</f>
        <v/>
      </c>
      <c r="AA3872">
        <f>AA3870-AA3871</f>
        <v/>
      </c>
      <c r="AB3872">
        <f>AB3870-AB3871</f>
        <v/>
      </c>
      <c r="AC3872">
        <f>AC3870-AC3871</f>
        <v/>
      </c>
      <c r="AD3872">
        <f>AD3870-AD3871</f>
        <v/>
      </c>
      <c r="AE3872">
        <f>AE3870-AE3871</f>
        <v/>
      </c>
      <c r="AF3872">
        <f>AF3870-AF3871</f>
        <v/>
      </c>
      <c r="AG3872">
        <f>AG3870-AG3871</f>
        <v/>
      </c>
      <c r="AH3872">
        <f>AH3870-AH3871</f>
        <v/>
      </c>
      <c r="AI3872">
        <f>AI3870-AI3871</f>
        <v/>
      </c>
      <c r="AJ3872">
        <f>AJ3870-AJ3871</f>
        <v/>
      </c>
      <c r="AK3872">
        <f>AK3870-AK3871</f>
        <v/>
      </c>
    </row>
    <row r="3874">
      <c r="A3874" t="inlineStr">
        <is>
          <t>Core and core plus funds</t>
        </is>
      </c>
      <c r="C3874" t="inlineStr">
        <is>
          <t>Million</t>
        </is>
      </c>
      <c r="D3874" t="inlineStr">
        <is>
          <t>QQQQ</t>
        </is>
      </c>
      <c r="AC3874" t="n">
        <v>12</v>
      </c>
      <c r="AD3874" t="n">
        <v>38</v>
      </c>
      <c r="AE3874" t="n">
        <v>14</v>
      </c>
      <c r="AF3874" t="n">
        <v>11</v>
      </c>
      <c r="AG3874" t="n">
        <v>11</v>
      </c>
      <c r="AH3874" t="n">
        <v>12</v>
      </c>
      <c r="AI3874" t="n">
        <v>48</v>
      </c>
      <c r="AJ3874" t="n">
        <v>18</v>
      </c>
      <c r="AK3874" t="n">
        <v>17</v>
      </c>
    </row>
    <row r="3875">
      <c r="A3875" t="inlineStr">
        <is>
          <t>Total base management fees</t>
        </is>
      </c>
      <c r="C3875" t="inlineStr">
        <is>
          <t>Million</t>
        </is>
      </c>
      <c r="D3875" t="inlineStr">
        <is>
          <t>QQQQ</t>
        </is>
      </c>
      <c r="AC3875" t="n">
        <v>191</v>
      </c>
      <c r="AD3875" t="n">
        <v>662</v>
      </c>
      <c r="AE3875" t="n">
        <v>149</v>
      </c>
      <c r="AF3875" t="n">
        <v>165</v>
      </c>
      <c r="AG3875" t="n">
        <v>202</v>
      </c>
      <c r="AH3875" t="n">
        <v>245</v>
      </c>
      <c r="AI3875" t="n">
        <v>761</v>
      </c>
      <c r="AJ3875" t="n">
        <v>262</v>
      </c>
      <c r="AK3875" t="n">
        <v>262</v>
      </c>
    </row>
    <row r="3876">
      <c r="A3876" t="inlineStr">
        <is>
          <t>Total base management fees-c</t>
        </is>
      </c>
      <c r="AC3876">
        <f>SUM(AC3870,AC3874)</f>
        <v/>
      </c>
      <c r="AD3876">
        <f>SUM(AD3870,AD3874)</f>
        <v/>
      </c>
      <c r="AE3876">
        <f>SUM(AE3870,AE3874)</f>
        <v/>
      </c>
      <c r="AF3876">
        <f>SUM(AF3870,AF3874)</f>
        <v/>
      </c>
      <c r="AG3876">
        <f>SUM(AG3870,AG3874)</f>
        <v/>
      </c>
      <c r="AH3876">
        <f>SUM(AH3870,AH3874)</f>
        <v/>
      </c>
      <c r="AI3876">
        <f>SUM(AI3870,AI3874)</f>
        <v/>
      </c>
      <c r="AJ3876">
        <f>SUM(AJ3870,AJ3874)</f>
        <v/>
      </c>
      <c r="AK3876">
        <f>SUM(AK3870,AK3874)</f>
        <v/>
      </c>
    </row>
    <row r="3877">
      <c r="A3877" t="inlineStr">
        <is>
          <t>Sum check</t>
        </is>
      </c>
      <c r="AC3877">
        <f>AC3875-AC3876</f>
        <v/>
      </c>
      <c r="AD3877">
        <f>AD3875-AD3876</f>
        <v/>
      </c>
      <c r="AE3877">
        <f>AE3875-AE3876</f>
        <v/>
      </c>
      <c r="AF3877">
        <f>AF3875-AF3876</f>
        <v/>
      </c>
      <c r="AG3877">
        <f>AG3875-AG3876</f>
        <v/>
      </c>
      <c r="AH3877">
        <f>AH3875-AH3876</f>
        <v/>
      </c>
      <c r="AI3877">
        <f>AI3875-AI3876</f>
        <v/>
      </c>
      <c r="AJ3877">
        <f>AJ3875-AJ3876</f>
        <v/>
      </c>
      <c r="AK3877">
        <f>AK3875-AK3876</f>
        <v/>
      </c>
    </row>
    <row r="3879">
      <c r="A3879" t="inlineStr">
        <is>
          <t>Incentive distributions</t>
        </is>
      </c>
      <c r="C3879" t="inlineStr">
        <is>
          <t>Million</t>
        </is>
      </c>
      <c r="D3879" t="inlineStr">
        <is>
          <t>QQQQ</t>
        </is>
      </c>
      <c r="S3879" t="n">
        <v>38</v>
      </c>
      <c r="T3879" t="n">
        <v>151</v>
      </c>
      <c r="U3879" t="n">
        <v>50</v>
      </c>
      <c r="V3879" t="n">
        <v>50</v>
      </c>
      <c r="W3879" t="n">
        <v>52</v>
      </c>
      <c r="X3879" t="n">
        <v>54</v>
      </c>
      <c r="Y3879" t="n">
        <v>206</v>
      </c>
      <c r="Z3879" t="n">
        <v>64</v>
      </c>
      <c r="AA3879" t="n">
        <v>64</v>
      </c>
      <c r="AB3879" t="n">
        <v>67</v>
      </c>
      <c r="AC3879" t="n">
        <v>67</v>
      </c>
      <c r="AD3879" t="n">
        <v>262</v>
      </c>
      <c r="AE3879" t="n">
        <v>76</v>
      </c>
      <c r="AF3879" t="n">
        <v>76</v>
      </c>
      <c r="AG3879" t="n">
        <v>77</v>
      </c>
      <c r="AH3879" t="n">
        <v>77</v>
      </c>
      <c r="AI3879" t="n">
        <v>306</v>
      </c>
      <c r="AJ3879" t="n">
        <v>84</v>
      </c>
      <c r="AK3879" t="n">
        <v>84</v>
      </c>
    </row>
    <row r="3880">
      <c r="A3880" t="inlineStr">
        <is>
          <t>Performance fees</t>
        </is>
      </c>
      <c r="C3880" t="inlineStr">
        <is>
          <t>Million</t>
        </is>
      </c>
      <c r="D3880" t="inlineStr">
        <is>
          <t>QQQQ</t>
        </is>
      </c>
      <c r="S3880" t="n">
        <v>117</v>
      </c>
      <c r="T3880" t="n">
        <v>142</v>
      </c>
      <c r="U3880" t="n">
        <v>143</v>
      </c>
      <c r="V3880" t="n">
        <v>41</v>
      </c>
      <c r="W3880" t="n">
        <v>94</v>
      </c>
      <c r="Y3880" t="n">
        <v>278</v>
      </c>
      <c r="AK3880" t="n">
        <v>79</v>
      </c>
    </row>
    <row r="3881">
      <c r="A3881" t="inlineStr">
        <is>
          <t>Total</t>
        </is>
      </c>
      <c r="C3881" t="inlineStr">
        <is>
          <t>Million</t>
        </is>
      </c>
      <c r="D3881" t="inlineStr">
        <is>
          <t>QQQQ</t>
        </is>
      </c>
      <c r="S3881" t="n">
        <v>299</v>
      </c>
      <c r="T3881" t="n">
        <v>822</v>
      </c>
      <c r="U3881" t="n">
        <v>323</v>
      </c>
      <c r="V3881" t="n">
        <v>217</v>
      </c>
      <c r="W3881" t="n">
        <v>286</v>
      </c>
      <c r="X3881" t="n">
        <v>169</v>
      </c>
      <c r="Y3881" t="n">
        <v>995</v>
      </c>
      <c r="Z3881" t="n">
        <v>201</v>
      </c>
      <c r="AA3881" t="n">
        <v>206</v>
      </c>
      <c r="AB3881" t="n">
        <v>233</v>
      </c>
      <c r="AC3881" t="n">
        <v>258</v>
      </c>
      <c r="AD3881" t="n">
        <v>924</v>
      </c>
      <c r="AE3881" t="n">
        <v>225</v>
      </c>
      <c r="AF3881" t="n">
        <v>241</v>
      </c>
      <c r="AG3881" t="n">
        <v>279</v>
      </c>
      <c r="AH3881" t="n">
        <v>322</v>
      </c>
      <c r="AI3881" t="n">
        <v>1067</v>
      </c>
      <c r="AJ3881" t="n">
        <v>346</v>
      </c>
      <c r="AK3881" t="n">
        <v>425</v>
      </c>
    </row>
    <row r="3882">
      <c r="A3882" t="inlineStr">
        <is>
          <t>Total-c</t>
        </is>
      </c>
      <c r="S3882">
        <f>SUM(S3879:S3880,S3874,S3865:S3869)</f>
        <v/>
      </c>
      <c r="T3882">
        <f>SUM(T3879:T3880,T3874,T3865:T3869)</f>
        <v/>
      </c>
      <c r="U3882">
        <f>SUM(U3879:U3880,U3874,U3865:U3869)</f>
        <v/>
      </c>
      <c r="V3882">
        <f>SUM(V3879:V3880,V3874,V3865:V3869)</f>
        <v/>
      </c>
      <c r="W3882">
        <f>SUM(W3879:W3880,W3874,W3865:W3869)</f>
        <v/>
      </c>
      <c r="X3882">
        <f>SUM(X3879:X3880,X3874,X3865:X3869)</f>
        <v/>
      </c>
      <c r="Y3882">
        <f>SUM(Y3879:Y3880,Y3874,Y3865:Y3869)</f>
        <v/>
      </c>
      <c r="Z3882">
        <f>SUM(Z3879:Z3880,Z3874,Z3865:Z3869)</f>
        <v/>
      </c>
      <c r="AA3882">
        <f>SUM(AA3879:AA3880,AA3874,AA3865:AA3869)</f>
        <v/>
      </c>
      <c r="AB3882">
        <f>SUM(AB3879:AB3880,AB3874,AB3865:AB3869)</f>
        <v/>
      </c>
      <c r="AC3882">
        <f>SUM(AC3879:AC3880,AC3874,AC3865:AC3869)</f>
        <v/>
      </c>
      <c r="AD3882">
        <f>SUM(AD3879:AD3880,AD3874,AD3865:AD3869)</f>
        <v/>
      </c>
      <c r="AE3882">
        <f>SUM(AE3879:AE3880,AE3874,AE3865:AE3869)</f>
        <v/>
      </c>
      <c r="AF3882">
        <f>SUM(AF3879:AF3880,AF3874,AF3865:AF3869)</f>
        <v/>
      </c>
      <c r="AG3882">
        <f>SUM(AG3879:AG3880,AG3874,AG3865:AG3869)</f>
        <v/>
      </c>
      <c r="AH3882">
        <f>SUM(AH3879:AH3880,AH3874,AH3865:AH3869)</f>
        <v/>
      </c>
      <c r="AI3882">
        <f>SUM(AI3879:AI3880,AI3874,AI3865:AI3869)</f>
        <v/>
      </c>
      <c r="AJ3882">
        <f>SUM(AJ3879:AJ3880,AJ3874,AJ3865:AJ3869)</f>
        <v/>
      </c>
      <c r="AK3882">
        <f>SUM(AK3879:AK3880,AK3874,AK3865:AK3869)</f>
        <v/>
      </c>
    </row>
    <row r="3883">
      <c r="A3883" t="inlineStr">
        <is>
          <t>Sum check</t>
        </is>
      </c>
      <c r="S3883">
        <f>S3881-S3882</f>
        <v/>
      </c>
      <c r="T3883">
        <f>T3881-T3882</f>
        <v/>
      </c>
      <c r="U3883">
        <f>U3881-U3882</f>
        <v/>
      </c>
      <c r="V3883">
        <f>V3881-V3882</f>
        <v/>
      </c>
      <c r="W3883">
        <f>W3881-W3882</f>
        <v/>
      </c>
      <c r="X3883">
        <f>X3881-X3882</f>
        <v/>
      </c>
      <c r="Y3883">
        <f>Y3881-Y3882</f>
        <v/>
      </c>
      <c r="Z3883">
        <f>Z3881-Z3882</f>
        <v/>
      </c>
      <c r="AA3883">
        <f>AA3881-AA3882</f>
        <v/>
      </c>
      <c r="AB3883">
        <f>AB3881-AB3882</f>
        <v/>
      </c>
      <c r="AC3883">
        <f>AC3881-AC3882</f>
        <v/>
      </c>
      <c r="AD3883">
        <f>AD3881-AD3882</f>
        <v/>
      </c>
      <c r="AE3883">
        <f>AE3881-AE3882</f>
        <v/>
      </c>
      <c r="AF3883">
        <f>AF3881-AF3882</f>
        <v/>
      </c>
      <c r="AG3883">
        <f>AG3881-AG3882</f>
        <v/>
      </c>
      <c r="AH3883">
        <f>AH3881-AH3882</f>
        <v/>
      </c>
      <c r="AI3883">
        <f>AI3881-AI3882</f>
        <v/>
      </c>
      <c r="AJ3883">
        <f>AJ3881-AJ3882</f>
        <v/>
      </c>
      <c r="AK3883">
        <f>AK3881-AK3882</f>
        <v/>
      </c>
    </row>
    <row r="3885">
      <c r="A3885" t="inlineStr">
        <is>
          <t>Unrealized carried interest and expected realization timeline</t>
        </is>
      </c>
    </row>
    <row r="3886">
      <c r="A3886" t="inlineStr">
        <is>
          <t>Year 0-3</t>
        </is>
      </c>
      <c r="C3886" t="inlineStr">
        <is>
          <t>Percent</t>
        </is>
      </c>
      <c r="D3886" t="inlineStr">
        <is>
          <t>QQQQ</t>
        </is>
      </c>
      <c r="AM3886" t="n">
        <v>35</v>
      </c>
      <c r="AO3886" t="n">
        <v>48</v>
      </c>
      <c r="AP3886" t="n">
        <v>48</v>
      </c>
      <c r="AQ3886" t="n">
        <v>49</v>
      </c>
      <c r="AR3886" t="n">
        <v>55</v>
      </c>
    </row>
    <row r="3887">
      <c r="A3887" t="inlineStr">
        <is>
          <t>Year 4-7</t>
        </is>
      </c>
      <c r="C3887" t="inlineStr">
        <is>
          <t>Percent</t>
        </is>
      </c>
      <c r="D3887" t="inlineStr">
        <is>
          <t>QQQQ</t>
        </is>
      </c>
      <c r="AM3887" t="n">
        <v>39</v>
      </c>
      <c r="AO3887" t="n">
        <v>33</v>
      </c>
      <c r="AP3887" t="n">
        <v>30</v>
      </c>
      <c r="AQ3887" t="n">
        <v>29</v>
      </c>
      <c r="AR3887" t="n">
        <v>34</v>
      </c>
    </row>
    <row r="3888">
      <c r="A3888" t="inlineStr">
        <is>
          <t>Year 8 and more</t>
        </is>
      </c>
      <c r="C3888" t="inlineStr">
        <is>
          <t>Percent</t>
        </is>
      </c>
      <c r="D3888" t="inlineStr">
        <is>
          <t>QQQQ</t>
        </is>
      </c>
      <c r="AM3888" t="n">
        <v>26</v>
      </c>
      <c r="AO3888" t="n">
        <v>19</v>
      </c>
      <c r="AP3888" t="n">
        <v>22</v>
      </c>
      <c r="AQ3888" t="n">
        <v>22</v>
      </c>
      <c r="AR3888" t="n">
        <v>11</v>
      </c>
    </row>
    <row r="3889">
      <c r="A3889" t="inlineStr">
        <is>
          <t>Total</t>
        </is>
      </c>
      <c r="C3889" t="inlineStr">
        <is>
          <t>Billion</t>
        </is>
      </c>
      <c r="D3889" t="inlineStr">
        <is>
          <t>QQQQ</t>
        </is>
      </c>
      <c r="AM3889" t="n">
        <v>6.8</v>
      </c>
      <c r="AO3889" t="n">
        <v>7.4</v>
      </c>
      <c r="AP3889" t="n">
        <v>7.7</v>
      </c>
      <c r="AQ3889" t="n">
        <v>7.8</v>
      </c>
      <c r="AR3889" t="n">
        <v>8.1</v>
      </c>
    </row>
    <row r="3890">
      <c r="A3890" t="inlineStr">
        <is>
          <t>Carried interest expected to be realized within next three years</t>
        </is>
      </c>
      <c r="C3890" t="inlineStr">
        <is>
          <t>Billion</t>
        </is>
      </c>
      <c r="D3890" t="inlineStr">
        <is>
          <t>QQQQ</t>
        </is>
      </c>
      <c r="AM3890" t="n">
        <v>2.4</v>
      </c>
      <c r="AO3890" t="n">
        <v>3.5</v>
      </c>
      <c r="AP3890" t="n">
        <v>3.7</v>
      </c>
      <c r="AQ3890" t="n">
        <v>3.9</v>
      </c>
      <c r="AR3890" t="n">
        <v>4.5</v>
      </c>
      <c r="AT3890" t="n">
        <v>4.4</v>
      </c>
    </row>
    <row r="3892">
      <c r="A3892" t="inlineStr">
        <is>
          <t>Annualized target carried interest</t>
        </is>
      </c>
    </row>
    <row r="3893">
      <c r="A3893" t="inlineStr">
        <is>
          <t>Opportunistic</t>
        </is>
      </c>
      <c r="C3893" t="inlineStr">
        <is>
          <t>Million</t>
        </is>
      </c>
      <c r="D3893" t="inlineStr">
        <is>
          <t>QQQQ</t>
        </is>
      </c>
      <c r="S3893" t="n">
        <v>600</v>
      </c>
      <c r="U3893" t="n">
        <v>645</v>
      </c>
      <c r="V3893" t="n">
        <v>395</v>
      </c>
      <c r="W3893" t="n">
        <v>440</v>
      </c>
      <c r="X3893" t="n">
        <v>540</v>
      </c>
      <c r="Z3893" t="n">
        <v>500</v>
      </c>
      <c r="AA3893" t="n">
        <v>535</v>
      </c>
      <c r="AB3893" t="n">
        <v>535</v>
      </c>
      <c r="AC3893" t="n">
        <v>572</v>
      </c>
      <c r="AE3893" t="n">
        <v>630</v>
      </c>
      <c r="AF3893" t="n">
        <v>669</v>
      </c>
      <c r="AG3893" t="n">
        <v>706</v>
      </c>
      <c r="AH3893" t="n">
        <v>750</v>
      </c>
      <c r="AJ3893" t="n">
        <v>755</v>
      </c>
      <c r="AK3893" t="n">
        <v>768</v>
      </c>
      <c r="AL3893" t="n">
        <v>836</v>
      </c>
      <c r="AM3893" t="n">
        <v>929</v>
      </c>
      <c r="AO3893" t="n">
        <v>932</v>
      </c>
      <c r="AP3893" t="n">
        <v>990</v>
      </c>
      <c r="AQ3893" t="n">
        <v>1093</v>
      </c>
      <c r="AR3893" t="n">
        <v>1559</v>
      </c>
      <c r="AT3893" t="n">
        <v>1543</v>
      </c>
    </row>
    <row r="3894">
      <c r="A3894" t="inlineStr">
        <is>
          <t>Opportunistic and private equity</t>
        </is>
      </c>
      <c r="C3894" t="inlineStr">
        <is>
          <t>Million</t>
        </is>
      </c>
      <c r="D3894" t="inlineStr">
        <is>
          <t>QQQQ</t>
        </is>
      </c>
      <c r="F3894" t="n">
        <v>155</v>
      </c>
      <c r="G3894" t="n">
        <v>270</v>
      </c>
      <c r="H3894" t="n">
        <v>285</v>
      </c>
      <c r="I3894" t="n">
        <v>360</v>
      </c>
      <c r="K3894" t="n">
        <v>400</v>
      </c>
      <c r="L3894" t="n">
        <v>480</v>
      </c>
      <c r="M3894" t="n">
        <v>480</v>
      </c>
      <c r="N3894" t="n">
        <v>480</v>
      </c>
      <c r="P3894" t="n">
        <v>480</v>
      </c>
      <c r="Q3894" t="n">
        <v>480</v>
      </c>
      <c r="R3894" t="n">
        <v>480</v>
      </c>
    </row>
    <row r="3895">
      <c r="A3895" t="inlineStr">
        <is>
          <t>Value add</t>
        </is>
      </c>
      <c r="C3895" t="inlineStr">
        <is>
          <t>Million</t>
        </is>
      </c>
      <c r="D3895" t="inlineStr">
        <is>
          <t>QQQQ</t>
        </is>
      </c>
      <c r="V3895" t="n">
        <v>195</v>
      </c>
      <c r="W3895" t="n">
        <v>200</v>
      </c>
      <c r="X3895" t="n">
        <v>250</v>
      </c>
      <c r="Z3895" t="n">
        <v>265</v>
      </c>
      <c r="AA3895" t="n">
        <v>270</v>
      </c>
      <c r="AB3895" t="n">
        <v>140</v>
      </c>
      <c r="AC3895" t="n">
        <v>370</v>
      </c>
      <c r="AE3895" t="n">
        <v>414</v>
      </c>
      <c r="AF3895" t="n">
        <v>380</v>
      </c>
      <c r="AG3895" t="n">
        <v>420</v>
      </c>
      <c r="AH3895" t="n">
        <v>418</v>
      </c>
      <c r="AJ3895" t="n">
        <v>435</v>
      </c>
      <c r="AK3895" t="n">
        <v>439</v>
      </c>
      <c r="AL3895" t="n">
        <v>22</v>
      </c>
      <c r="AM3895" t="n">
        <v>31</v>
      </c>
      <c r="AO3895" t="n">
        <v>40</v>
      </c>
      <c r="AP3895" t="n">
        <v>39</v>
      </c>
      <c r="AQ3895" t="n">
        <v>48</v>
      </c>
      <c r="AR3895" t="n">
        <v>61</v>
      </c>
      <c r="AT3895" t="n">
        <v>62</v>
      </c>
    </row>
    <row r="3896">
      <c r="A3896" t="inlineStr">
        <is>
          <t>Credit, core plus and value add</t>
        </is>
      </c>
      <c r="C3896" t="inlineStr">
        <is>
          <t>Million</t>
        </is>
      </c>
      <c r="D3896" t="inlineStr">
        <is>
          <t>QQQQ</t>
        </is>
      </c>
      <c r="S3896" t="n">
        <v>400</v>
      </c>
      <c r="U3896" t="n">
        <v>395</v>
      </c>
    </row>
    <row r="3897">
      <c r="A3897" t="inlineStr">
        <is>
          <t>Core and value add</t>
        </is>
      </c>
      <c r="C3897" t="inlineStr">
        <is>
          <t>Million</t>
        </is>
      </c>
      <c r="D3897" t="inlineStr">
        <is>
          <t>QQQQ</t>
        </is>
      </c>
      <c r="F3897" t="n">
        <v>220</v>
      </c>
      <c r="G3897" t="n">
        <v>205</v>
      </c>
      <c r="H3897" t="n">
        <v>200</v>
      </c>
      <c r="I3897" t="n">
        <v>200</v>
      </c>
      <c r="K3897" t="n">
        <v>200</v>
      </c>
      <c r="L3897" t="n">
        <v>350</v>
      </c>
      <c r="M3897" t="n">
        <v>350</v>
      </c>
      <c r="N3897" t="n">
        <v>380</v>
      </c>
      <c r="P3897" t="n">
        <v>380</v>
      </c>
      <c r="Q3897" t="n">
        <v>380</v>
      </c>
      <c r="R3897" t="n">
        <v>380</v>
      </c>
    </row>
    <row r="3898">
      <c r="A3898" t="inlineStr">
        <is>
          <t>Credit, core plus and other</t>
        </is>
      </c>
      <c r="C3898" t="inlineStr">
        <is>
          <t>Million</t>
        </is>
      </c>
      <c r="D3898" t="inlineStr">
        <is>
          <t>QQQQ</t>
        </is>
      </c>
      <c r="AF3898" t="n">
        <v>153</v>
      </c>
      <c r="AG3898" t="n">
        <v>168</v>
      </c>
      <c r="AH3898" t="n">
        <v>169</v>
      </c>
      <c r="AJ3898" t="n">
        <v>182</v>
      </c>
      <c r="AK3898" t="n">
        <v>202</v>
      </c>
      <c r="AL3898" t="n">
        <v>707</v>
      </c>
      <c r="AM3898" t="n">
        <v>796</v>
      </c>
      <c r="AO3898" t="n">
        <v>821</v>
      </c>
      <c r="AP3898" t="n">
        <v>841</v>
      </c>
      <c r="AQ3898" t="n">
        <v>877</v>
      </c>
      <c r="AR3898" t="n">
        <v>1017</v>
      </c>
      <c r="AT3898" t="n">
        <v>1040</v>
      </c>
    </row>
    <row r="3899">
      <c r="A3899" t="inlineStr">
        <is>
          <t>Credit and core plus</t>
        </is>
      </c>
      <c r="C3899" t="inlineStr">
        <is>
          <t>Million</t>
        </is>
      </c>
      <c r="D3899" t="inlineStr">
        <is>
          <t>QQQQ</t>
        </is>
      </c>
      <c r="V3899" t="n">
        <v>55</v>
      </c>
      <c r="W3899" t="n">
        <v>85</v>
      </c>
      <c r="X3899" t="n">
        <v>100</v>
      </c>
      <c r="Z3899" t="n">
        <v>105</v>
      </c>
      <c r="AA3899" t="n">
        <v>110</v>
      </c>
      <c r="AB3899" t="n">
        <v>285</v>
      </c>
      <c r="AC3899" t="n">
        <v>123</v>
      </c>
      <c r="AE3899" t="n">
        <v>139</v>
      </c>
    </row>
    <row r="3900">
      <c r="A3900" t="inlineStr">
        <is>
          <t>Oaktree</t>
        </is>
      </c>
      <c r="C3900" t="inlineStr">
        <is>
          <t>Million</t>
        </is>
      </c>
      <c r="D3900" t="inlineStr">
        <is>
          <t>QQQQ</t>
        </is>
      </c>
      <c r="AB3900" t="n">
        <v>590</v>
      </c>
      <c r="AC3900" t="n">
        <v>646</v>
      </c>
      <c r="AE3900" t="n">
        <v>685</v>
      </c>
      <c r="AF3900" t="n">
        <v>752</v>
      </c>
      <c r="AG3900" t="n">
        <v>779</v>
      </c>
      <c r="AH3900" t="n">
        <v>845</v>
      </c>
      <c r="AJ3900" t="n">
        <v>877</v>
      </c>
      <c r="AK3900" t="n">
        <v>916</v>
      </c>
      <c r="AL3900" t="n">
        <v>986</v>
      </c>
      <c r="AM3900" t="n">
        <v>1036</v>
      </c>
      <c r="AO3900" t="n">
        <v>1101</v>
      </c>
      <c r="AP3900" t="n">
        <v>1076</v>
      </c>
      <c r="AQ3900" t="n">
        <v>1134</v>
      </c>
      <c r="AR3900" t="n">
        <v>1179</v>
      </c>
      <c r="AT3900" t="n">
        <v>1208</v>
      </c>
    </row>
    <row r="3901">
      <c r="A3901" t="inlineStr">
        <is>
          <t>Total</t>
        </is>
      </c>
      <c r="C3901" t="inlineStr">
        <is>
          <t>Million</t>
        </is>
      </c>
      <c r="D3901" t="inlineStr">
        <is>
          <t>QQQQ</t>
        </is>
      </c>
      <c r="F3901" t="n">
        <v>375</v>
      </c>
      <c r="G3901" t="n">
        <v>475</v>
      </c>
      <c r="H3901" t="n">
        <v>485</v>
      </c>
      <c r="I3901" t="n">
        <v>560</v>
      </c>
      <c r="K3901" t="n">
        <v>600</v>
      </c>
      <c r="L3901" t="n">
        <v>830</v>
      </c>
      <c r="M3901" t="n">
        <v>830</v>
      </c>
      <c r="N3901" t="n">
        <v>860</v>
      </c>
      <c r="P3901" t="n">
        <v>860</v>
      </c>
      <c r="Q3901" t="n">
        <v>860</v>
      </c>
      <c r="R3901" t="n">
        <v>860</v>
      </c>
      <c r="S3901" t="n">
        <v>1000</v>
      </c>
      <c r="U3901" t="n">
        <v>1040</v>
      </c>
      <c r="V3901" t="n">
        <v>645</v>
      </c>
      <c r="W3901" t="n">
        <v>725</v>
      </c>
      <c r="X3901" t="n">
        <v>890</v>
      </c>
      <c r="Z3901" t="n">
        <v>870</v>
      </c>
      <c r="AA3901" t="n">
        <v>915</v>
      </c>
      <c r="AB3901" t="n">
        <v>1550</v>
      </c>
      <c r="AC3901" t="n">
        <v>1711</v>
      </c>
      <c r="AE3901" t="n">
        <v>1868</v>
      </c>
      <c r="AF3901" t="n">
        <v>1954</v>
      </c>
      <c r="AG3901" t="n">
        <v>2073</v>
      </c>
      <c r="AH3901" t="n">
        <v>2182</v>
      </c>
      <c r="AJ3901" t="n">
        <v>2249</v>
      </c>
      <c r="AK3901" t="n">
        <v>2325</v>
      </c>
      <c r="AL3901" t="n">
        <v>2551</v>
      </c>
      <c r="AM3901" t="n">
        <v>2792</v>
      </c>
      <c r="AO3901" t="n">
        <v>2894</v>
      </c>
      <c r="AP3901" t="n">
        <v>2946</v>
      </c>
      <c r="AQ3901" t="n">
        <v>3152</v>
      </c>
      <c r="AR3901" t="n">
        <v>3816</v>
      </c>
      <c r="AT3901" t="n">
        <v>3853</v>
      </c>
    </row>
    <row r="3902">
      <c r="A3902" t="inlineStr">
        <is>
          <t>Total-c</t>
        </is>
      </c>
      <c r="F3902">
        <f>SUM(F3893:F3900)</f>
        <v/>
      </c>
      <c r="G3902">
        <f>SUM(G3893:G3900)</f>
        <v/>
      </c>
      <c r="H3902">
        <f>SUM(H3893:H3900)</f>
        <v/>
      </c>
      <c r="I3902">
        <f>SUM(I3893:I3900)</f>
        <v/>
      </c>
      <c r="K3902">
        <f>SUM(K3893:K3900)</f>
        <v/>
      </c>
      <c r="L3902">
        <f>SUM(L3893:L3900)</f>
        <v/>
      </c>
      <c r="M3902">
        <f>SUM(M3893:M3900)</f>
        <v/>
      </c>
      <c r="N3902">
        <f>SUM(N3893:N3900)</f>
        <v/>
      </c>
      <c r="P3902">
        <f>SUM(P3893:P3900)</f>
        <v/>
      </c>
      <c r="Q3902">
        <f>SUM(Q3893:Q3900)</f>
        <v/>
      </c>
      <c r="R3902">
        <f>SUM(R3893:R3900)</f>
        <v/>
      </c>
      <c r="S3902">
        <f>SUM(S3893:S3900)</f>
        <v/>
      </c>
      <c r="U3902">
        <f>SUM(U3893:U3900)</f>
        <v/>
      </c>
      <c r="V3902">
        <f>SUM(V3893:V3900)</f>
        <v/>
      </c>
      <c r="W3902">
        <f>SUM(W3893:W3900)</f>
        <v/>
      </c>
      <c r="X3902">
        <f>SUM(X3893:X3900)</f>
        <v/>
      </c>
      <c r="Z3902">
        <f>SUM(Z3893:Z3900)</f>
        <v/>
      </c>
      <c r="AA3902">
        <f>SUM(AA3893:AA3900)</f>
        <v/>
      </c>
      <c r="AB3902">
        <f>SUM(AB3893:AB3900)</f>
        <v/>
      </c>
      <c r="AC3902">
        <f>SUM(AC3893:AC3900)</f>
        <v/>
      </c>
      <c r="AE3902">
        <f>SUM(AE3893:AE3900)</f>
        <v/>
      </c>
      <c r="AF3902">
        <f>SUM(AF3893:AF3900)</f>
        <v/>
      </c>
      <c r="AG3902">
        <f>SUM(AG3893:AG3900)</f>
        <v/>
      </c>
      <c r="AH3902">
        <f>SUM(AH3893:AH3900)</f>
        <v/>
      </c>
      <c r="AJ3902">
        <f>SUM(AJ3893:AJ3900)</f>
        <v/>
      </c>
      <c r="AK3902">
        <f>SUM(AK3893:AK3900)</f>
        <v/>
      </c>
      <c r="AL3902">
        <f>SUM(AL3893:AL3900)</f>
        <v/>
      </c>
      <c r="AM3902">
        <f>SUM(AM3893:AM3900)</f>
        <v/>
      </c>
      <c r="AO3902">
        <f>SUM(AO3893:AO3900)</f>
        <v/>
      </c>
      <c r="AP3902">
        <f>SUM(AP3893:AP3900)</f>
        <v/>
      </c>
      <c r="AQ3902">
        <f>SUM(AQ3893:AQ3900)</f>
        <v/>
      </c>
      <c r="AR3902">
        <f>SUM(AR3893:AR3900)</f>
        <v/>
      </c>
      <c r="AT3902">
        <f>SUM(AT3893:AT3900)</f>
        <v/>
      </c>
    </row>
    <row r="3903">
      <c r="A3903" t="inlineStr">
        <is>
          <t>Sum check</t>
        </is>
      </c>
      <c r="F3903">
        <f>F3901-F3902</f>
        <v/>
      </c>
      <c r="G3903">
        <f>G3901-G3902</f>
        <v/>
      </c>
      <c r="H3903">
        <f>H3901-H3902</f>
        <v/>
      </c>
      <c r="I3903">
        <f>I3901-I3902</f>
        <v/>
      </c>
      <c r="K3903">
        <f>K3901-K3902</f>
        <v/>
      </c>
      <c r="L3903">
        <f>L3901-L3902</f>
        <v/>
      </c>
      <c r="M3903">
        <f>M3901-M3902</f>
        <v/>
      </c>
      <c r="N3903">
        <f>N3901-N3902</f>
        <v/>
      </c>
      <c r="P3903">
        <f>P3901-P3902</f>
        <v/>
      </c>
      <c r="Q3903">
        <f>Q3901-Q3902</f>
        <v/>
      </c>
      <c r="R3903">
        <f>R3901-R3902</f>
        <v/>
      </c>
      <c r="S3903">
        <f>S3901-S3902</f>
        <v/>
      </c>
      <c r="U3903">
        <f>U3901-U3902</f>
        <v/>
      </c>
      <c r="V3903">
        <f>V3901-V3902</f>
        <v/>
      </c>
      <c r="W3903">
        <f>W3901-W3902</f>
        <v/>
      </c>
      <c r="X3903">
        <f>X3901-X3902</f>
        <v/>
      </c>
      <c r="Z3903">
        <f>Z3901-Z3902</f>
        <v/>
      </c>
      <c r="AA3903">
        <f>AA3901-AA3902</f>
        <v/>
      </c>
      <c r="AB3903">
        <f>AB3901-AB3902</f>
        <v/>
      </c>
      <c r="AC3903">
        <f>AC3901-AC3902</f>
        <v/>
      </c>
      <c r="AE3903">
        <f>AE3901-AE3902</f>
        <v/>
      </c>
      <c r="AF3903">
        <f>AF3901-AF3902</f>
        <v/>
      </c>
      <c r="AG3903">
        <f>AG3901-AG3902</f>
        <v/>
      </c>
      <c r="AH3903">
        <f>AH3901-AH3902</f>
        <v/>
      </c>
      <c r="AJ3903">
        <f>AJ3901-AJ3902</f>
        <v/>
      </c>
      <c r="AK3903">
        <f>AK3901-AK3902</f>
        <v/>
      </c>
      <c r="AL3903">
        <f>AL3901-AL3902</f>
        <v/>
      </c>
      <c r="AM3903">
        <f>AM3901-AM3902</f>
        <v/>
      </c>
      <c r="AO3903">
        <f>AO3901-AO3902</f>
        <v/>
      </c>
      <c r="AP3903">
        <f>AP3901-AP3902</f>
        <v/>
      </c>
      <c r="AQ3903">
        <f>AQ3901-AQ3902</f>
        <v/>
      </c>
      <c r="AR3903">
        <f>AR3901-AR3902</f>
        <v/>
      </c>
      <c r="AT3903">
        <f>AT3901-AT3902</f>
        <v/>
      </c>
    </row>
    <row r="3905">
      <c r="A3905" t="inlineStr">
        <is>
          <t>Uncalled fund commitments</t>
        </is>
      </c>
      <c r="C3905" t="inlineStr">
        <is>
          <t>Million</t>
        </is>
      </c>
      <c r="D3905" t="inlineStr">
        <is>
          <t>QQQQ</t>
        </is>
      </c>
      <c r="V3905" t="n">
        <v>510</v>
      </c>
      <c r="W3905" t="n">
        <v>470</v>
      </c>
      <c r="X3905" t="n">
        <v>540</v>
      </c>
      <c r="Z3905" t="n">
        <v>580</v>
      </c>
      <c r="AA3905" t="n">
        <v>745</v>
      </c>
    </row>
    <row r="3906">
      <c r="A3906" t="inlineStr">
        <is>
          <t>Brookfield</t>
        </is>
      </c>
      <c r="C3906" t="inlineStr">
        <is>
          <t>Million</t>
        </is>
      </c>
      <c r="D3906" t="inlineStr">
        <is>
          <t>QQQQ</t>
        </is>
      </c>
      <c r="AB3906" t="n">
        <v>760</v>
      </c>
      <c r="AC3906" t="n">
        <v>736</v>
      </c>
      <c r="AE3906" t="n">
        <v>648</v>
      </c>
      <c r="AF3906" t="n">
        <v>619</v>
      </c>
      <c r="AG3906" t="n">
        <v>569</v>
      </c>
      <c r="AH3906" t="n">
        <v>544</v>
      </c>
      <c r="AJ3906" t="n">
        <v>516</v>
      </c>
      <c r="AK3906" t="n">
        <v>492</v>
      </c>
      <c r="AL3906" t="n">
        <v>745</v>
      </c>
      <c r="AM3906" t="n">
        <v>862</v>
      </c>
      <c r="AO3906" t="n">
        <v>825</v>
      </c>
      <c r="AP3906" t="n">
        <v>972</v>
      </c>
      <c r="AQ3906" t="n">
        <v>1157</v>
      </c>
      <c r="AR3906" t="n">
        <v>1155</v>
      </c>
      <c r="AT3906" t="n">
        <v>1112</v>
      </c>
    </row>
    <row r="3907">
      <c r="A3907" t="inlineStr">
        <is>
          <t>Oaktree</t>
        </is>
      </c>
      <c r="C3907" t="inlineStr">
        <is>
          <t>Million</t>
        </is>
      </c>
      <c r="D3907" t="inlineStr">
        <is>
          <t>QQQQ</t>
        </is>
      </c>
      <c r="AB3907" t="n">
        <v>330</v>
      </c>
      <c r="AC3907" t="n">
        <v>313</v>
      </c>
      <c r="AE3907" t="n">
        <v>279</v>
      </c>
      <c r="AF3907" t="n">
        <v>248</v>
      </c>
      <c r="AG3907" t="n">
        <v>455</v>
      </c>
      <c r="AH3907" t="n">
        <v>463</v>
      </c>
      <c r="AJ3907" t="n">
        <v>498</v>
      </c>
      <c r="AK3907" t="n">
        <v>442</v>
      </c>
      <c r="AL3907" t="n">
        <v>379</v>
      </c>
      <c r="AM3907" t="n">
        <v>399</v>
      </c>
      <c r="AO3907" t="n">
        <v>322</v>
      </c>
      <c r="AP3907" t="n">
        <v>345</v>
      </c>
      <c r="AQ3907" t="n">
        <v>306</v>
      </c>
      <c r="AR3907" t="n">
        <v>297</v>
      </c>
      <c r="AT3907" t="n">
        <v>249</v>
      </c>
    </row>
    <row r="3908">
      <c r="A3908" t="inlineStr">
        <is>
          <t>Total carry eligible capital/target carried interest</t>
        </is>
      </c>
      <c r="C3908" t="inlineStr">
        <is>
          <t>Million</t>
        </is>
      </c>
      <c r="D3908" t="inlineStr">
        <is>
          <t>QQQQ</t>
        </is>
      </c>
      <c r="F3908" t="n">
        <v>375</v>
      </c>
      <c r="G3908" t="n">
        <v>475</v>
      </c>
      <c r="H3908" t="n">
        <v>485</v>
      </c>
      <c r="I3908" t="n">
        <v>560</v>
      </c>
      <c r="K3908" t="n">
        <v>600</v>
      </c>
      <c r="L3908" t="n">
        <v>830</v>
      </c>
      <c r="M3908" t="n">
        <v>830</v>
      </c>
      <c r="N3908" t="n">
        <v>860</v>
      </c>
      <c r="P3908" t="n">
        <v>860</v>
      </c>
      <c r="Q3908" t="n">
        <v>860</v>
      </c>
      <c r="R3908" t="n">
        <v>860</v>
      </c>
      <c r="S3908" t="n">
        <v>1000</v>
      </c>
      <c r="U3908" t="n">
        <v>1040</v>
      </c>
      <c r="V3908" t="n">
        <v>1155</v>
      </c>
      <c r="W3908" t="n">
        <v>1195</v>
      </c>
      <c r="X3908" t="n">
        <v>1430</v>
      </c>
      <c r="Z3908" t="n">
        <v>1450</v>
      </c>
      <c r="AA3908" t="n">
        <v>1660</v>
      </c>
      <c r="AB3908" t="n">
        <v>2640</v>
      </c>
      <c r="AC3908" t="n">
        <v>2760</v>
      </c>
      <c r="AE3908" t="n">
        <v>2795</v>
      </c>
      <c r="AF3908" t="n">
        <v>2821</v>
      </c>
      <c r="AG3908" t="n">
        <v>3097</v>
      </c>
      <c r="AH3908" t="n">
        <v>3189</v>
      </c>
      <c r="AJ3908" t="n">
        <v>3263</v>
      </c>
      <c r="AK3908" t="n">
        <v>3259</v>
      </c>
      <c r="AL3908" t="n">
        <v>3675</v>
      </c>
      <c r="AM3908" t="n">
        <v>4053</v>
      </c>
      <c r="AO3908" t="n">
        <v>4041</v>
      </c>
      <c r="AP3908" t="n">
        <v>4263</v>
      </c>
      <c r="AQ3908" t="n">
        <v>4615</v>
      </c>
      <c r="AR3908" t="n">
        <v>5268</v>
      </c>
      <c r="AT3908" t="n">
        <v>5214</v>
      </c>
    </row>
    <row r="3909">
      <c r="A3909" t="inlineStr">
        <is>
          <t>Total carry eligible capital/target carried interest-c</t>
        </is>
      </c>
      <c r="F3909">
        <f>SUM(F3905:F3907,F3901)</f>
        <v/>
      </c>
      <c r="G3909">
        <f>SUM(G3905:G3907,G3901)</f>
        <v/>
      </c>
      <c r="H3909">
        <f>SUM(H3905:H3907,H3901)</f>
        <v/>
      </c>
      <c r="I3909">
        <f>SUM(I3905:I3907,I3901)</f>
        <v/>
      </c>
      <c r="K3909">
        <f>SUM(K3905:K3907,K3901)</f>
        <v/>
      </c>
      <c r="L3909">
        <f>SUM(L3905:L3907,L3901)</f>
        <v/>
      </c>
      <c r="M3909">
        <f>SUM(M3905:M3907,M3901)</f>
        <v/>
      </c>
      <c r="N3909">
        <f>SUM(N3905:N3907,N3901)</f>
        <v/>
      </c>
      <c r="P3909">
        <f>SUM(P3905:P3907,P3901)</f>
        <v/>
      </c>
      <c r="Q3909">
        <f>SUM(Q3905:Q3907,Q3901)</f>
        <v/>
      </c>
      <c r="R3909">
        <f>SUM(R3905:R3907,R3901)</f>
        <v/>
      </c>
      <c r="S3909">
        <f>SUM(S3905:S3907,S3901)</f>
        <v/>
      </c>
      <c r="U3909">
        <f>SUM(U3905:U3907,U3901)</f>
        <v/>
      </c>
      <c r="V3909">
        <f>SUM(V3905:V3907,V3901)</f>
        <v/>
      </c>
      <c r="W3909">
        <f>SUM(W3905:W3907,W3901)</f>
        <v/>
      </c>
      <c r="X3909">
        <f>SUM(X3905:X3907,X3901)</f>
        <v/>
      </c>
      <c r="Z3909">
        <f>SUM(Z3905:Z3907,Z3901)</f>
        <v/>
      </c>
      <c r="AA3909">
        <f>SUM(AA3905:AA3907,AA3901)</f>
        <v/>
      </c>
      <c r="AB3909">
        <f>SUM(AB3905:AB3907,AB3901)</f>
        <v/>
      </c>
      <c r="AC3909">
        <f>SUM(AC3905:AC3907,AC3901)</f>
        <v/>
      </c>
      <c r="AE3909">
        <f>SUM(AE3905:AE3907,AE3901)</f>
        <v/>
      </c>
      <c r="AF3909">
        <f>SUM(AF3905:AF3907,AF3901)</f>
        <v/>
      </c>
      <c r="AG3909">
        <f>SUM(AG3905:AG3907,AG3901)</f>
        <v/>
      </c>
      <c r="AH3909">
        <f>SUM(AH3905:AH3907,AH3901)</f>
        <v/>
      </c>
      <c r="AJ3909">
        <f>SUM(AJ3905:AJ3907,AJ3901)</f>
        <v/>
      </c>
      <c r="AK3909">
        <f>SUM(AK3905:AK3907,AK3901)</f>
        <v/>
      </c>
      <c r="AL3909">
        <f>SUM(AL3905:AL3907,AL3901)</f>
        <v/>
      </c>
      <c r="AM3909">
        <f>SUM(AM3905:AM3907,AM3901)</f>
        <v/>
      </c>
      <c r="AO3909">
        <f>SUM(AO3905:AO3907,AO3901)</f>
        <v/>
      </c>
      <c r="AP3909">
        <f>SUM(AP3905:AP3907,AP3901)</f>
        <v/>
      </c>
      <c r="AQ3909">
        <f>SUM(AQ3905:AQ3907,AQ3901)</f>
        <v/>
      </c>
      <c r="AR3909">
        <f>SUM(AR3905:AR3907,AR3901)</f>
        <v/>
      </c>
      <c r="AT3909">
        <f>SUM(AT3905:AT3907,AT3901)</f>
        <v/>
      </c>
    </row>
    <row r="3910">
      <c r="A3910" t="inlineStr">
        <is>
          <t>Sum check</t>
        </is>
      </c>
      <c r="F3910">
        <f>F3908-F3909</f>
        <v/>
      </c>
      <c r="G3910">
        <f>G3908-G3909</f>
        <v/>
      </c>
      <c r="H3910">
        <f>H3908-H3909</f>
        <v/>
      </c>
      <c r="I3910">
        <f>I3908-I3909</f>
        <v/>
      </c>
      <c r="K3910">
        <f>K3908-K3909</f>
        <v/>
      </c>
      <c r="L3910">
        <f>L3908-L3909</f>
        <v/>
      </c>
      <c r="M3910">
        <f>M3908-M3909</f>
        <v/>
      </c>
      <c r="N3910">
        <f>N3908-N3909</f>
        <v/>
      </c>
      <c r="P3910">
        <f>P3908-P3909</f>
        <v/>
      </c>
      <c r="Q3910">
        <f>Q3908-Q3909</f>
        <v/>
      </c>
      <c r="R3910">
        <f>R3908-R3909</f>
        <v/>
      </c>
      <c r="S3910">
        <f>S3908-S3909</f>
        <v/>
      </c>
      <c r="U3910">
        <f>U3908-U3909</f>
        <v/>
      </c>
      <c r="V3910">
        <f>V3908-V3909</f>
        <v/>
      </c>
      <c r="W3910">
        <f>W3908-W3909</f>
        <v/>
      </c>
      <c r="X3910">
        <f>X3908-X3909</f>
        <v/>
      </c>
      <c r="Z3910">
        <f>Z3908-Z3909</f>
        <v/>
      </c>
      <c r="AA3910">
        <f>AA3908-AA3909</f>
        <v/>
      </c>
      <c r="AB3910">
        <f>AB3908-AB3909</f>
        <v/>
      </c>
      <c r="AC3910">
        <f>AC3908-AC3909</f>
        <v/>
      </c>
      <c r="AE3910">
        <f>AE3908-AE3909</f>
        <v/>
      </c>
      <c r="AF3910">
        <f>AF3908-AF3909</f>
        <v/>
      </c>
      <c r="AG3910">
        <f>AG3908-AG3909</f>
        <v/>
      </c>
      <c r="AH3910">
        <f>AH3908-AH3909</f>
        <v/>
      </c>
      <c r="AJ3910">
        <f>AJ3908-AJ3909</f>
        <v/>
      </c>
      <c r="AK3910">
        <f>AK3908-AK3909</f>
        <v/>
      </c>
      <c r="AL3910">
        <f>AL3908-AL3909</f>
        <v/>
      </c>
      <c r="AM3910">
        <f>AM3908-AM3909</f>
        <v/>
      </c>
      <c r="AO3910">
        <f>AO3908-AO3909</f>
        <v/>
      </c>
      <c r="AP3910">
        <f>AP3908-AP3909</f>
        <v/>
      </c>
      <c r="AQ3910">
        <f>AQ3908-AQ3909</f>
        <v/>
      </c>
      <c r="AR3910">
        <f>AR3908-AR3909</f>
        <v/>
      </c>
      <c r="AT3910">
        <f>AT3908-AT3909</f>
        <v/>
      </c>
    </row>
    <row r="3912">
      <c r="A3912" t="inlineStr">
        <is>
          <t>Direct costs</t>
        </is>
      </c>
      <c r="C3912" t="inlineStr">
        <is>
          <t>Million</t>
        </is>
      </c>
      <c r="D3912" t="inlineStr">
        <is>
          <t>QQQQ</t>
        </is>
      </c>
      <c r="V3912" t="n">
        <v>-347</v>
      </c>
      <c r="W3912" t="n">
        <v>-359</v>
      </c>
      <c r="X3912" t="n">
        <v>-430</v>
      </c>
      <c r="Z3912" t="n">
        <v>-435</v>
      </c>
      <c r="AA3912" t="n">
        <v>-500</v>
      </c>
    </row>
    <row r="3913">
      <c r="A3913" t="inlineStr">
        <is>
          <t>Target carried interest not attributable to BAM shareholders</t>
        </is>
      </c>
      <c r="C3913" t="inlineStr">
        <is>
          <t>Million</t>
        </is>
      </c>
      <c r="D3913" t="inlineStr">
        <is>
          <t>QQQQ</t>
        </is>
      </c>
      <c r="AB3913" t="n">
        <v>-357</v>
      </c>
      <c r="AC3913" t="n">
        <v>-372</v>
      </c>
      <c r="AE3913" t="n">
        <v>-370</v>
      </c>
      <c r="AF3913" t="n">
        <v>-384</v>
      </c>
      <c r="AG3913" t="n">
        <v>-474</v>
      </c>
      <c r="AH3913" t="n">
        <v>-502</v>
      </c>
      <c r="AJ3913" t="n">
        <v>-527</v>
      </c>
      <c r="AK3913" t="n">
        <v>-516</v>
      </c>
      <c r="AL3913" t="n">
        <v>-584</v>
      </c>
      <c r="AM3913" t="n">
        <v>-610</v>
      </c>
      <c r="AO3913" t="n">
        <v>-597</v>
      </c>
      <c r="AP3913" t="n">
        <v>-558</v>
      </c>
      <c r="AQ3913" t="n">
        <v>-561</v>
      </c>
      <c r="AR3913" t="n">
        <v>-582</v>
      </c>
      <c r="AT3913" t="n">
        <v>-1507</v>
      </c>
    </row>
    <row r="3914">
      <c r="A3914" t="inlineStr">
        <is>
          <t>Total</t>
        </is>
      </c>
      <c r="C3914" t="inlineStr">
        <is>
          <t>Million</t>
        </is>
      </c>
      <c r="D3914" t="inlineStr">
        <is>
          <t>QQQQ</t>
        </is>
      </c>
      <c r="V3914" t="n">
        <v>808</v>
      </c>
      <c r="W3914" t="n">
        <v>836</v>
      </c>
      <c r="X3914" t="n">
        <v>1000</v>
      </c>
      <c r="Z3914" t="n">
        <v>1015</v>
      </c>
      <c r="AA3914" t="n">
        <v>1160</v>
      </c>
      <c r="AB3914" t="n">
        <v>2283</v>
      </c>
      <c r="AC3914" t="n">
        <v>2388</v>
      </c>
      <c r="AE3914" t="n">
        <v>2425</v>
      </c>
      <c r="AF3914" t="n">
        <v>2437</v>
      </c>
      <c r="AG3914" t="n">
        <v>2623</v>
      </c>
      <c r="AH3914" t="n">
        <v>2687</v>
      </c>
      <c r="AJ3914" t="n">
        <v>2736</v>
      </c>
      <c r="AK3914" t="n">
        <v>2743</v>
      </c>
      <c r="AL3914" t="n">
        <v>3091</v>
      </c>
      <c r="AM3914" t="n">
        <v>3443</v>
      </c>
      <c r="AO3914" t="n">
        <v>3444</v>
      </c>
      <c r="AP3914" t="n">
        <v>3705</v>
      </c>
      <c r="AQ3914" t="n">
        <v>4054</v>
      </c>
      <c r="AR3914" t="n">
        <v>4686</v>
      </c>
      <c r="AT3914" t="n">
        <v>3707</v>
      </c>
    </row>
    <row r="3915">
      <c r="A3915" t="inlineStr">
        <is>
          <t>Total-c</t>
        </is>
      </c>
      <c r="V3915">
        <f>SUM(V3908,V3913,V3912)</f>
        <v/>
      </c>
      <c r="W3915">
        <f>SUM(W3908,W3913,W3912)</f>
        <v/>
      </c>
      <c r="X3915">
        <f>SUM(X3908,X3913,X3912)</f>
        <v/>
      </c>
      <c r="Z3915">
        <f>SUM(Z3908,Z3913,Z3912)</f>
        <v/>
      </c>
      <c r="AA3915">
        <f>SUM(AA3908,AA3913,AA3912)</f>
        <v/>
      </c>
      <c r="AB3915">
        <f>SUM(AB3908,AB3913,AB3912)</f>
        <v/>
      </c>
      <c r="AC3915">
        <f>SUM(AC3908,AC3913,AC3912)</f>
        <v/>
      </c>
      <c r="AE3915">
        <f>SUM(AE3908,AE3913,AE3912)</f>
        <v/>
      </c>
      <c r="AF3915">
        <f>SUM(AF3908,AF3913,AF3912)</f>
        <v/>
      </c>
      <c r="AG3915">
        <f>SUM(AG3908,AG3913,AG3912)</f>
        <v/>
      </c>
      <c r="AH3915">
        <f>SUM(AH3908,AH3913,AH3912)</f>
        <v/>
      </c>
      <c r="AJ3915">
        <f>SUM(AJ3908,AJ3913,AJ3912)</f>
        <v/>
      </c>
      <c r="AK3915">
        <f>SUM(AK3908,AK3913,AK3912)</f>
        <v/>
      </c>
      <c r="AL3915">
        <f>SUM(AL3908,AL3913,AL3912)</f>
        <v/>
      </c>
      <c r="AM3915">
        <f>SUM(AM3908,AM3913,AM3912)</f>
        <v/>
      </c>
      <c r="AO3915">
        <f>SUM(AO3908,AO3913,AO3912)</f>
        <v/>
      </c>
      <c r="AP3915">
        <f>SUM(AP3908,AP3913,AP3912)</f>
        <v/>
      </c>
      <c r="AQ3915">
        <f>SUM(AQ3908,AQ3913,AQ3912)</f>
        <v/>
      </c>
      <c r="AR3915">
        <f>SUM(AR3908,AR3913,AR3912)</f>
        <v/>
      </c>
      <c r="AT3915">
        <f>SUM(AT3908,AT3913,AT3912)</f>
        <v/>
      </c>
    </row>
    <row r="3916">
      <c r="A3916" t="inlineStr">
        <is>
          <t>Sum check</t>
        </is>
      </c>
      <c r="V3916">
        <f>V3914-V3915</f>
        <v/>
      </c>
      <c r="W3916">
        <f>W3914-W3915</f>
        <v/>
      </c>
      <c r="X3916">
        <f>X3914-X3915</f>
        <v/>
      </c>
      <c r="Z3916">
        <f>Z3914-Z3915</f>
        <v/>
      </c>
      <c r="AA3916">
        <f>AA3914-AA3915</f>
        <v/>
      </c>
      <c r="AB3916">
        <f>AB3914-AB3915</f>
        <v/>
      </c>
      <c r="AC3916">
        <f>AC3914-AC3915</f>
        <v/>
      </c>
      <c r="AE3916">
        <f>AE3914-AE3915</f>
        <v/>
      </c>
      <c r="AF3916">
        <f>AF3914-AF3915</f>
        <v/>
      </c>
      <c r="AG3916">
        <f>AG3914-AG3915</f>
        <v/>
      </c>
      <c r="AH3916">
        <f>AH3914-AH3915</f>
        <v/>
      </c>
      <c r="AJ3916">
        <f>AJ3914-AJ3915</f>
        <v/>
      </c>
      <c r="AK3916">
        <f>AK3914-AK3915</f>
        <v/>
      </c>
      <c r="AL3916">
        <f>AL3914-AL3915</f>
        <v/>
      </c>
      <c r="AM3916">
        <f>AM3914-AM3915</f>
        <v/>
      </c>
      <c r="AO3916">
        <f>AO3914-AO3915</f>
        <v/>
      </c>
      <c r="AP3916">
        <f>AP3914-AP3915</f>
        <v/>
      </c>
      <c r="AQ3916">
        <f>AQ3914-AQ3915</f>
        <v/>
      </c>
      <c r="AR3916">
        <f>AR3914-AR3915</f>
        <v/>
      </c>
      <c r="AT3916">
        <f>AT3914-AT3915</f>
        <v/>
      </c>
    </row>
    <row r="3918">
      <c r="A3918" t="inlineStr">
        <is>
          <t>Direct costs</t>
        </is>
      </c>
    </row>
    <row r="3919">
      <c r="A3919" t="inlineStr">
        <is>
          <t>Brookfield</t>
        </is>
      </c>
      <c r="C3919" t="inlineStr">
        <is>
          <t>Million</t>
        </is>
      </c>
      <c r="D3919" t="inlineStr">
        <is>
          <t>QQQQ</t>
        </is>
      </c>
      <c r="AB3919" t="n">
        <v>-515</v>
      </c>
    </row>
    <row r="3920">
      <c r="A3920" t="inlineStr">
        <is>
          <t>Oaktree</t>
        </is>
      </c>
      <c r="C3920" t="inlineStr">
        <is>
          <t>Million</t>
        </is>
      </c>
      <c r="D3920" t="inlineStr">
        <is>
          <t>QQQQ</t>
        </is>
      </c>
      <c r="AB3920" t="n">
        <v>-282</v>
      </c>
    </row>
    <row r="3921">
      <c r="A3921" t="inlineStr">
        <is>
          <t>Total</t>
        </is>
      </c>
      <c r="C3921" t="inlineStr">
        <is>
          <t>Million</t>
        </is>
      </c>
      <c r="D3921" t="inlineStr">
        <is>
          <t>QQQQ</t>
        </is>
      </c>
      <c r="AB3921" t="n">
        <v>1486</v>
      </c>
    </row>
    <row r="3922">
      <c r="A3922" t="inlineStr">
        <is>
          <t>Total-c</t>
        </is>
      </c>
      <c r="AB3922">
        <f>SUM(AB3914,AB3918:AB3920)</f>
        <v/>
      </c>
    </row>
    <row r="3923">
      <c r="A3923" t="inlineStr">
        <is>
          <t>Sum check</t>
        </is>
      </c>
      <c r="AB3923">
        <f>AB3921-AB3922</f>
        <v/>
      </c>
    </row>
    <row r="3925">
      <c r="A3925" t="inlineStr">
        <is>
          <t>Target carried diversification</t>
        </is>
      </c>
    </row>
    <row r="3926">
      <c r="A3926" t="inlineStr">
        <is>
          <t>Real estate</t>
        </is>
      </c>
      <c r="C3926" t="inlineStr">
        <is>
          <t>Percent</t>
        </is>
      </c>
      <c r="D3926" t="inlineStr">
        <is>
          <t>QQQQ</t>
        </is>
      </c>
      <c r="X3926" t="n">
        <v>57</v>
      </c>
      <c r="Z3926" t="n">
        <v>57</v>
      </c>
      <c r="AA3926" t="n">
        <v>50</v>
      </c>
      <c r="AB3926" t="n">
        <v>37</v>
      </c>
      <c r="AC3926" t="n">
        <v>30</v>
      </c>
      <c r="AE3926" t="n">
        <v>30</v>
      </c>
      <c r="AF3926" t="n">
        <v>29</v>
      </c>
      <c r="AG3926" t="n">
        <v>28</v>
      </c>
      <c r="AH3926" t="n">
        <v>28</v>
      </c>
      <c r="AJ3926" t="n">
        <v>28</v>
      </c>
      <c r="AK3926" t="n">
        <v>28</v>
      </c>
      <c r="AL3926" t="n">
        <v>39</v>
      </c>
      <c r="AM3926" t="n">
        <v>37</v>
      </c>
      <c r="AO3926" t="n">
        <v>38</v>
      </c>
      <c r="AP3926" t="n">
        <v>37</v>
      </c>
      <c r="AQ3926" t="n">
        <v>35</v>
      </c>
      <c r="AR3926" t="n">
        <v>40</v>
      </c>
      <c r="AT3926" t="n">
        <v>37</v>
      </c>
    </row>
    <row r="3927">
      <c r="A3927" t="inlineStr">
        <is>
          <t>Renewable power and transition</t>
        </is>
      </c>
      <c r="C3927" t="inlineStr">
        <is>
          <t>Percent</t>
        </is>
      </c>
      <c r="D3927" t="inlineStr">
        <is>
          <t>QQQQ</t>
        </is>
      </c>
      <c r="AL3927" t="n">
        <v>5</v>
      </c>
      <c r="AM3927" t="n">
        <v>6</v>
      </c>
      <c r="AO3927" t="n">
        <v>8</v>
      </c>
      <c r="AP3927" t="n">
        <v>9</v>
      </c>
      <c r="AQ3927" t="n">
        <v>10</v>
      </c>
      <c r="AR3927" t="n">
        <v>9</v>
      </c>
      <c r="AT3927" t="n">
        <v>9</v>
      </c>
    </row>
    <row r="3928">
      <c r="A3928" t="inlineStr">
        <is>
          <t>Infrastructure</t>
        </is>
      </c>
      <c r="C3928" t="inlineStr">
        <is>
          <t>Percent</t>
        </is>
      </c>
      <c r="D3928" t="inlineStr">
        <is>
          <t>QQQQ</t>
        </is>
      </c>
      <c r="X3928" t="n">
        <v>24</v>
      </c>
      <c r="Z3928" t="n">
        <v>24</v>
      </c>
      <c r="AA3928" t="n">
        <v>31</v>
      </c>
      <c r="AB3928" t="n">
        <v>23</v>
      </c>
      <c r="AC3928" t="n">
        <v>22</v>
      </c>
      <c r="AE3928" t="n">
        <v>22</v>
      </c>
      <c r="AF3928" t="n">
        <v>22</v>
      </c>
      <c r="AG3928" t="n">
        <v>20</v>
      </c>
      <c r="AH3928" t="n">
        <v>19</v>
      </c>
      <c r="AJ3928" t="n">
        <v>19</v>
      </c>
      <c r="AK3928" t="n">
        <v>19</v>
      </c>
      <c r="AL3928" t="n">
        <v>13</v>
      </c>
      <c r="AM3928" t="n">
        <v>16</v>
      </c>
      <c r="AO3928" t="n">
        <v>13</v>
      </c>
      <c r="AP3928" t="n">
        <v>12</v>
      </c>
      <c r="AQ3928" t="n">
        <v>16</v>
      </c>
      <c r="AR3928" t="n">
        <v>15</v>
      </c>
      <c r="AT3928" t="n">
        <v>16</v>
      </c>
    </row>
    <row r="3929">
      <c r="A3929" t="inlineStr">
        <is>
          <t>Private equity</t>
        </is>
      </c>
      <c r="C3929" t="inlineStr">
        <is>
          <t>Percent</t>
        </is>
      </c>
      <c r="D3929" t="inlineStr">
        <is>
          <t>QQQQ</t>
        </is>
      </c>
      <c r="X3929" t="n">
        <v>19</v>
      </c>
      <c r="Z3929" t="n">
        <v>19</v>
      </c>
      <c r="AA3929" t="n">
        <v>19</v>
      </c>
      <c r="AB3929" t="n">
        <v>15</v>
      </c>
      <c r="AC3929" t="n">
        <v>13</v>
      </c>
      <c r="AE3929" t="n">
        <v>14</v>
      </c>
      <c r="AL3929" t="n">
        <v>17</v>
      </c>
      <c r="AM3929" t="n">
        <v>17</v>
      </c>
      <c r="AO3929" t="n">
        <v>17</v>
      </c>
      <c r="AP3929" t="n">
        <v>20</v>
      </c>
      <c r="AQ3929" t="n">
        <v>19</v>
      </c>
      <c r="AR3929" t="n">
        <v>18</v>
      </c>
      <c r="AT3929" t="n">
        <v>22</v>
      </c>
    </row>
    <row r="3930">
      <c r="A3930" t="inlineStr">
        <is>
          <t>Private equity and other</t>
        </is>
      </c>
      <c r="C3930" t="inlineStr">
        <is>
          <t>Percent</t>
        </is>
      </c>
      <c r="D3930" t="inlineStr">
        <is>
          <t>QQQQ</t>
        </is>
      </c>
      <c r="AF3930" t="n">
        <v>14</v>
      </c>
      <c r="AG3930" t="n">
        <v>12</v>
      </c>
      <c r="AH3930" t="n">
        <v>12</v>
      </c>
      <c r="AJ3930" t="n">
        <v>11</v>
      </c>
      <c r="AK3930" t="n">
        <v>11</v>
      </c>
    </row>
    <row r="3931">
      <c r="A3931" t="inlineStr">
        <is>
          <t>Oaktree</t>
        </is>
      </c>
      <c r="C3931" t="inlineStr">
        <is>
          <t>Percent</t>
        </is>
      </c>
      <c r="D3931" t="inlineStr">
        <is>
          <t>QQQQ</t>
        </is>
      </c>
      <c r="AB3931" t="n">
        <v>25</v>
      </c>
      <c r="AC3931" t="n">
        <v>35</v>
      </c>
      <c r="AE3931" t="n">
        <v>34</v>
      </c>
      <c r="AF3931" t="n">
        <v>35</v>
      </c>
      <c r="AG3931" t="n">
        <v>40</v>
      </c>
      <c r="AH3931" t="n">
        <v>41</v>
      </c>
      <c r="AJ3931" t="n">
        <v>42</v>
      </c>
      <c r="AK3931" t="n">
        <v>42</v>
      </c>
    </row>
    <row r="3932">
      <c r="A3932" t="inlineStr">
        <is>
          <t>Credit and other</t>
        </is>
      </c>
      <c r="C3932" t="inlineStr">
        <is>
          <t>Percent</t>
        </is>
      </c>
      <c r="D3932" t="inlineStr">
        <is>
          <t>QQQQ</t>
        </is>
      </c>
      <c r="AL3932" t="n">
        <v>26</v>
      </c>
      <c r="AM3932" t="n">
        <v>24</v>
      </c>
      <c r="AO3932" t="n">
        <v>24</v>
      </c>
      <c r="AP3932" t="n">
        <v>22</v>
      </c>
      <c r="AQ3932" t="n">
        <v>20</v>
      </c>
      <c r="AR3932" t="n">
        <v>18</v>
      </c>
      <c r="AT3932" t="n">
        <v>16</v>
      </c>
    </row>
    <row r="3934">
      <c r="A3934" t="inlineStr">
        <is>
          <t>Private funds carried interest</t>
        </is>
      </c>
    </row>
    <row r="3935">
      <c r="A3935" t="inlineStr">
        <is>
          <t>Real estate</t>
        </is>
      </c>
    </row>
    <row r="3936">
      <c r="A3936" t="inlineStr">
        <is>
          <t>Strategy</t>
        </is>
      </c>
    </row>
    <row r="3937">
      <c r="A3937" t="inlineStr">
        <is>
          <t>Opportunistic - BSREP</t>
        </is>
      </c>
      <c r="C3937" t="inlineStr">
        <is>
          <t>Million</t>
        </is>
      </c>
      <c r="D3937" t="inlineStr">
        <is>
          <t>QQQQ</t>
        </is>
      </c>
      <c r="V3937" t="n">
        <v>16114</v>
      </c>
      <c r="W3937" t="n">
        <v>17174</v>
      </c>
      <c r="X3937" t="n">
        <v>18741</v>
      </c>
      <c r="Z3937" t="n">
        <v>19612</v>
      </c>
      <c r="AA3937" t="n">
        <v>19371</v>
      </c>
      <c r="AB3937" t="n">
        <v>19385</v>
      </c>
      <c r="AC3937" t="n">
        <v>19065</v>
      </c>
      <c r="AE3937" t="n">
        <v>19065</v>
      </c>
      <c r="AF3937" t="n">
        <v>18122</v>
      </c>
      <c r="AG3937" t="n">
        <v>18714</v>
      </c>
      <c r="AH3937" t="n">
        <v>18931</v>
      </c>
      <c r="AJ3937" t="n">
        <v>18507</v>
      </c>
      <c r="AK3937" t="n">
        <v>18471</v>
      </c>
      <c r="AL3937" t="n">
        <v>25290</v>
      </c>
      <c r="AM3937" t="n">
        <v>26912</v>
      </c>
      <c r="AO3937" t="n">
        <v>27098</v>
      </c>
      <c r="AP3937" t="n">
        <v>28007</v>
      </c>
      <c r="AQ3937" t="n">
        <v>27903</v>
      </c>
    </row>
    <row r="3938">
      <c r="A3938" t="inlineStr">
        <is>
          <t>Credit - BREF</t>
        </is>
      </c>
      <c r="C3938" t="inlineStr">
        <is>
          <t>Million</t>
        </is>
      </c>
      <c r="D3938" t="inlineStr">
        <is>
          <t>QQQQ</t>
        </is>
      </c>
      <c r="X3938" t="n">
        <v>3014</v>
      </c>
      <c r="Z3938" t="n">
        <v>2984</v>
      </c>
      <c r="AA3938" t="n">
        <v>2984</v>
      </c>
      <c r="AB3938" t="n">
        <v>2953</v>
      </c>
      <c r="AC3938" t="n">
        <v>2953</v>
      </c>
      <c r="AE3938" t="n">
        <v>2953</v>
      </c>
      <c r="AF3938" t="n">
        <v>2953</v>
      </c>
      <c r="AG3938" t="n">
        <v>2948</v>
      </c>
      <c r="AH3938" t="n">
        <v>1776</v>
      </c>
      <c r="AJ3938" t="n">
        <v>2781</v>
      </c>
      <c r="AK3938" t="n">
        <v>3482</v>
      </c>
      <c r="AL3938" t="n">
        <v>3449</v>
      </c>
      <c r="AM3938" t="n">
        <v>5165</v>
      </c>
      <c r="AO3938" t="n">
        <v>5067</v>
      </c>
      <c r="AP3938" t="n">
        <v>4973</v>
      </c>
      <c r="AQ3938" t="n">
        <v>4968</v>
      </c>
    </row>
    <row r="3939">
      <c r="A3939" t="inlineStr">
        <is>
          <t>Other</t>
        </is>
      </c>
      <c r="C3939" t="inlineStr">
        <is>
          <t>Million</t>
        </is>
      </c>
      <c r="D3939" t="inlineStr">
        <is>
          <t>QQQQ</t>
        </is>
      </c>
      <c r="X3939" t="n">
        <v>8630</v>
      </c>
      <c r="Z3939" t="n">
        <v>8669</v>
      </c>
      <c r="AA3939" t="n">
        <v>9254</v>
      </c>
      <c r="AB3939" t="n">
        <v>9571</v>
      </c>
      <c r="AC3939" t="n">
        <v>10559</v>
      </c>
      <c r="AE3939" t="n">
        <v>10781</v>
      </c>
      <c r="AF3939" t="n">
        <v>10668</v>
      </c>
      <c r="AG3939" t="n">
        <v>12673</v>
      </c>
      <c r="AH3939" t="n">
        <v>13568</v>
      </c>
      <c r="AJ3939" t="n">
        <v>14038</v>
      </c>
      <c r="AK3939" t="n">
        <v>14091</v>
      </c>
      <c r="AL3939" t="n">
        <v>16359</v>
      </c>
      <c r="AM3939" t="n">
        <v>17532</v>
      </c>
      <c r="AO3939" t="n">
        <v>18239</v>
      </c>
      <c r="AP3939" t="n">
        <v>19292</v>
      </c>
      <c r="AQ3939" t="n">
        <v>21887</v>
      </c>
    </row>
    <row r="3941">
      <c r="A3941" t="inlineStr">
        <is>
          <t>Infrastructure</t>
        </is>
      </c>
    </row>
    <row r="3942">
      <c r="A3942" t="inlineStr">
        <is>
          <t>Core plus- BIF</t>
        </is>
      </c>
      <c r="C3942" t="inlineStr">
        <is>
          <t>Million</t>
        </is>
      </c>
      <c r="D3942" t="inlineStr">
        <is>
          <t>QQQQ</t>
        </is>
      </c>
      <c r="AL3942" t="n">
        <v>27890</v>
      </c>
      <c r="AM3942" t="n">
        <v>27789</v>
      </c>
      <c r="AO3942" t="n">
        <v>27787</v>
      </c>
      <c r="AP3942" t="n">
        <v>27632</v>
      </c>
      <c r="AQ3942" t="n">
        <v>41073</v>
      </c>
    </row>
    <row r="3943">
      <c r="A3943" t="inlineStr">
        <is>
          <t>Value add-BIF</t>
        </is>
      </c>
      <c r="C3943" t="inlineStr">
        <is>
          <t>Million</t>
        </is>
      </c>
      <c r="D3943" t="inlineStr">
        <is>
          <t>QQQQ</t>
        </is>
      </c>
      <c r="V3943" t="n">
        <v>15614</v>
      </c>
      <c r="W3943" t="n">
        <v>15610</v>
      </c>
      <c r="X3943" t="n">
        <v>15611</v>
      </c>
      <c r="Z3943" t="n">
        <v>15614</v>
      </c>
      <c r="AA3943" t="n">
        <v>25615</v>
      </c>
      <c r="AB3943" t="n">
        <v>26360</v>
      </c>
      <c r="AC3943" t="n">
        <v>29426</v>
      </c>
      <c r="AE3943" t="n">
        <v>30132</v>
      </c>
      <c r="AF3943" t="n">
        <v>30235</v>
      </c>
      <c r="AG3943" t="n">
        <v>28501</v>
      </c>
      <c r="AH3943" t="n">
        <v>28675</v>
      </c>
      <c r="AJ3943" t="n">
        <v>28675</v>
      </c>
      <c r="AK3943" t="n">
        <v>28448</v>
      </c>
    </row>
    <row r="3944">
      <c r="A3944" t="inlineStr">
        <is>
          <t>Other</t>
        </is>
      </c>
      <c r="C3944" t="inlineStr">
        <is>
          <t>Million</t>
        </is>
      </c>
      <c r="D3944" t="inlineStr">
        <is>
          <t>QQQQ</t>
        </is>
      </c>
      <c r="X3944" t="n">
        <v>3482</v>
      </c>
      <c r="Z3944" t="n">
        <v>3440</v>
      </c>
      <c r="AA3944" t="n">
        <v>4227</v>
      </c>
      <c r="AB3944" t="n">
        <v>4461</v>
      </c>
      <c r="AC3944" t="n">
        <v>4497</v>
      </c>
      <c r="AE3944" t="n">
        <v>4122</v>
      </c>
      <c r="AF3944" t="n">
        <v>4895</v>
      </c>
      <c r="AG3944" t="n">
        <v>6326</v>
      </c>
      <c r="AH3944" t="n">
        <v>8014</v>
      </c>
      <c r="AJ3944" t="n">
        <v>9130</v>
      </c>
      <c r="AK3944" t="n">
        <v>9363</v>
      </c>
      <c r="AL3944" t="n">
        <v>10041</v>
      </c>
      <c r="AM3944" t="n">
        <v>10386</v>
      </c>
      <c r="AO3944" t="n">
        <v>8407</v>
      </c>
      <c r="AP3944" t="n">
        <v>4307</v>
      </c>
      <c r="AQ3944" t="n">
        <v>4509</v>
      </c>
    </row>
    <row r="3946">
      <c r="A3946" t="inlineStr">
        <is>
          <t>Renewable power and transition</t>
        </is>
      </c>
    </row>
    <row r="3947">
      <c r="A3947" t="inlineStr">
        <is>
          <t>Core plus - BGTF</t>
        </is>
      </c>
      <c r="C3947" t="inlineStr">
        <is>
          <t>Million</t>
        </is>
      </c>
      <c r="D3947" t="inlineStr">
        <is>
          <t>QQQQ</t>
        </is>
      </c>
      <c r="AM3947" t="n">
        <v>7532</v>
      </c>
      <c r="AO3947" t="n">
        <v>7541</v>
      </c>
      <c r="AP3947" t="n">
        <v>10295</v>
      </c>
      <c r="AQ3947" t="n">
        <v>10377</v>
      </c>
    </row>
    <row r="3949">
      <c r="A3949" t="inlineStr">
        <is>
          <t>Private equity</t>
        </is>
      </c>
    </row>
    <row r="3950">
      <c r="A3950" t="inlineStr">
        <is>
          <t>Opportunistic - BCP</t>
        </is>
      </c>
      <c r="C3950" t="inlineStr">
        <is>
          <t>Million</t>
        </is>
      </c>
      <c r="D3950" t="inlineStr">
        <is>
          <t>QQQQ</t>
        </is>
      </c>
      <c r="V3950" t="n">
        <v>3727</v>
      </c>
      <c r="W3950" t="n">
        <v>3729</v>
      </c>
      <c r="X3950" t="n">
        <v>7938</v>
      </c>
      <c r="Z3950" t="n">
        <v>7939</v>
      </c>
      <c r="AA3950" t="n">
        <v>8436</v>
      </c>
      <c r="AB3950" t="n">
        <v>8571</v>
      </c>
      <c r="AC3950" t="n">
        <v>9364</v>
      </c>
      <c r="AE3950" t="n">
        <v>9077</v>
      </c>
      <c r="AF3950" t="n">
        <v>8881</v>
      </c>
      <c r="AG3950" t="n">
        <v>8940</v>
      </c>
      <c r="AH3950" t="n">
        <v>8931</v>
      </c>
      <c r="AJ3950" t="n">
        <v>8467</v>
      </c>
      <c r="AK3950" t="n">
        <v>8092</v>
      </c>
      <c r="AL3950" t="n">
        <v>8023</v>
      </c>
      <c r="AM3950" t="n">
        <v>8023</v>
      </c>
      <c r="AO3950" t="n">
        <v>8063</v>
      </c>
      <c r="AP3950" t="n">
        <v>11917</v>
      </c>
      <c r="AQ3950" t="n">
        <v>12227</v>
      </c>
    </row>
    <row r="3951">
      <c r="A3951" t="inlineStr">
        <is>
          <t>Other</t>
        </is>
      </c>
      <c r="C3951" t="inlineStr">
        <is>
          <t>Million</t>
        </is>
      </c>
      <c r="D3951" t="inlineStr">
        <is>
          <t>QQQQ</t>
        </is>
      </c>
      <c r="X3951" t="n">
        <v>893</v>
      </c>
      <c r="Z3951" t="n">
        <v>895</v>
      </c>
      <c r="AA3951" t="n">
        <v>1895</v>
      </c>
      <c r="AB3951" t="n">
        <v>4828</v>
      </c>
      <c r="AC3951" t="n">
        <v>3958</v>
      </c>
      <c r="AE3951" t="n">
        <v>3858</v>
      </c>
      <c r="AF3951" t="n">
        <v>5311</v>
      </c>
      <c r="AG3951" t="n">
        <v>5372</v>
      </c>
      <c r="AH3951" t="n">
        <v>5435</v>
      </c>
      <c r="AJ3951" t="n">
        <v>4931</v>
      </c>
      <c r="AK3951" t="n">
        <v>5722</v>
      </c>
      <c r="AL3951" t="n">
        <v>11908</v>
      </c>
      <c r="AM3951" t="n">
        <v>12184</v>
      </c>
      <c r="AO3951" t="n">
        <v>11557</v>
      </c>
      <c r="AP3951" t="n">
        <v>10950</v>
      </c>
      <c r="AQ3951" t="n">
        <v>10785</v>
      </c>
    </row>
    <row r="3953">
      <c r="A3953" t="inlineStr">
        <is>
          <t>Credit and other</t>
        </is>
      </c>
      <c r="C3953" t="inlineStr">
        <is>
          <t>Million</t>
        </is>
      </c>
      <c r="D3953" t="inlineStr">
        <is>
          <t>QQQQ</t>
        </is>
      </c>
      <c r="AM3953" t="n">
        <v>58735</v>
      </c>
      <c r="AO3953" t="n">
        <v>57729</v>
      </c>
      <c r="AP3953" t="n">
        <v>58333</v>
      </c>
      <c r="AQ3953" t="n">
        <v>59163</v>
      </c>
    </row>
    <row r="3954">
      <c r="A3954" t="inlineStr">
        <is>
          <t>Oaktree</t>
        </is>
      </c>
      <c r="C3954" t="inlineStr">
        <is>
          <t>Million</t>
        </is>
      </c>
      <c r="D3954" t="inlineStr">
        <is>
          <t>QQQQ</t>
        </is>
      </c>
      <c r="AB3954" t="n">
        <v>39005</v>
      </c>
      <c r="AC3954" t="n">
        <v>39979</v>
      </c>
      <c r="AE3954" t="n">
        <v>39963</v>
      </c>
      <c r="AF3954" t="n">
        <v>40721</v>
      </c>
      <c r="AG3954" t="n">
        <v>51162</v>
      </c>
      <c r="AH3954" t="n">
        <v>54296</v>
      </c>
      <c r="AJ3954" t="n">
        <v>56793</v>
      </c>
      <c r="AK3954" t="n">
        <v>55883</v>
      </c>
      <c r="AL3954" t="n">
        <v>55974</v>
      </c>
    </row>
    <row r="3955">
      <c r="A3955" t="inlineStr">
        <is>
          <t>Opportunistic</t>
        </is>
      </c>
    </row>
    <row r="3956">
      <c r="A3956" t="inlineStr">
        <is>
          <t>Other</t>
        </is>
      </c>
      <c r="C3956" t="inlineStr">
        <is>
          <t>Million</t>
        </is>
      </c>
      <c r="D3956" t="inlineStr">
        <is>
          <t>QQQQ</t>
        </is>
      </c>
      <c r="V3956" t="n">
        <v>1851</v>
      </c>
      <c r="W3956" t="n">
        <v>1931</v>
      </c>
    </row>
    <row r="3958">
      <c r="A3958" t="inlineStr">
        <is>
          <t>Value add</t>
        </is>
      </c>
    </row>
    <row r="3959">
      <c r="A3959" t="inlineStr">
        <is>
          <t>Other</t>
        </is>
      </c>
      <c r="C3959" t="inlineStr">
        <is>
          <t>Million</t>
        </is>
      </c>
      <c r="D3959" t="inlineStr">
        <is>
          <t>QQQQ</t>
        </is>
      </c>
      <c r="V3959" t="n">
        <v>1071</v>
      </c>
      <c r="W3959" t="n">
        <v>1362</v>
      </c>
    </row>
    <row r="3961">
      <c r="A3961" t="inlineStr">
        <is>
          <t>Credit and core plus</t>
        </is>
      </c>
    </row>
    <row r="3962">
      <c r="A3962" t="inlineStr">
        <is>
          <t>Real estate - BREF</t>
        </is>
      </c>
      <c r="C3962" t="inlineStr">
        <is>
          <t>Million</t>
        </is>
      </c>
      <c r="D3962" t="inlineStr">
        <is>
          <t>QQQQ</t>
        </is>
      </c>
      <c r="V3962" t="n">
        <v>3384</v>
      </c>
      <c r="W3962" t="n">
        <v>3276</v>
      </c>
    </row>
    <row r="3963">
      <c r="A3963" t="inlineStr">
        <is>
          <t>Other</t>
        </is>
      </c>
      <c r="C3963" t="inlineStr">
        <is>
          <t>Million</t>
        </is>
      </c>
      <c r="D3963" t="inlineStr">
        <is>
          <t>QQQQ</t>
        </is>
      </c>
      <c r="V3963" t="n">
        <v>5099</v>
      </c>
      <c r="W3963" t="n">
        <v>6520</v>
      </c>
    </row>
    <row r="3964">
      <c r="A3964" t="inlineStr">
        <is>
          <t>Total private fund carry eligible capital</t>
        </is>
      </c>
      <c r="C3964" t="inlineStr">
        <is>
          <t>Million</t>
        </is>
      </c>
      <c r="D3964" t="inlineStr">
        <is>
          <t>QQQQ</t>
        </is>
      </c>
      <c r="V3964" t="n">
        <v>46860</v>
      </c>
      <c r="W3964" t="n">
        <v>49602</v>
      </c>
      <c r="X3964" t="n">
        <v>58309</v>
      </c>
      <c r="Z3964" t="n">
        <v>59153</v>
      </c>
      <c r="AA3964" t="n">
        <v>71782</v>
      </c>
      <c r="AB3964" t="n">
        <v>115134</v>
      </c>
      <c r="AC3964" t="n">
        <v>119801</v>
      </c>
      <c r="AE3964" t="n">
        <v>119951</v>
      </c>
      <c r="AF3964" t="n">
        <v>121786</v>
      </c>
      <c r="AG3964" t="n">
        <v>134636</v>
      </c>
      <c r="AH3964" t="n">
        <v>139626</v>
      </c>
      <c r="AJ3964" t="n">
        <v>143322</v>
      </c>
      <c r="AK3964" t="n">
        <v>143552</v>
      </c>
      <c r="AL3964" t="n">
        <v>158934</v>
      </c>
      <c r="AM3964" t="n">
        <v>174258</v>
      </c>
      <c r="AO3964" t="n">
        <v>171488</v>
      </c>
      <c r="AP3964" t="n">
        <v>175706</v>
      </c>
      <c r="AQ3964" t="n">
        <v>192892</v>
      </c>
    </row>
    <row r="3965">
      <c r="A3965" t="inlineStr">
        <is>
          <t>Total private fund carry eligible capital-c</t>
        </is>
      </c>
      <c r="V3965">
        <f>SUM(V3953,V3950:V3951,V3947,V3942:V3944,V3937:V3939,V3956:V3956,V3959:V3959,V3962:V3963,V3954)</f>
        <v/>
      </c>
      <c r="W3965">
        <f>SUM(W3953,W3950:W3951,W3947,W3942:W3944,W3937:W3939,W3956:W3956,W3959:W3959,W3962:W3963,W3954)</f>
        <v/>
      </c>
      <c r="X3965">
        <f>SUM(X3953,X3950:X3951,X3947,X3942:X3944,X3937:X3939,X3956:X3956,X3959:X3959,X3962:X3963,X3954)</f>
        <v/>
      </c>
      <c r="Z3965">
        <f>SUM(Z3953,Z3950:Z3951,Z3947,Z3942:Z3944,Z3937:Z3939,Z3956:Z3956,Z3959:Z3959,Z3962:Z3963,Z3954)</f>
        <v/>
      </c>
      <c r="AA3965">
        <f>SUM(AA3953,AA3950:AA3951,AA3947,AA3942:AA3944,AA3937:AA3939,AA3956:AA3956,AA3959:AA3959,AA3962:AA3963,AA3954)</f>
        <v/>
      </c>
      <c r="AB3965">
        <f>SUM(AB3953,AB3950:AB3951,AB3947,AB3942:AB3944,AB3937:AB3939,AB3956:AB3956,AB3959:AB3959,AB3962:AB3963,AB3954)</f>
        <v/>
      </c>
      <c r="AC3965">
        <f>SUM(AC3953,AC3950:AC3951,AC3947,AC3942:AC3944,AC3937:AC3939,AC3956:AC3956,AC3959:AC3959,AC3962:AC3963,AC3954)</f>
        <v/>
      </c>
      <c r="AE3965">
        <f>SUM(AE3953,AE3950:AE3951,AE3947,AE3942:AE3944,AE3937:AE3939,AE3956:AE3956,AE3959:AE3959,AE3962:AE3963,AE3954)</f>
        <v/>
      </c>
      <c r="AF3965">
        <f>SUM(AF3953,AF3950:AF3951,AF3947,AF3942:AF3944,AF3937:AF3939,AF3956:AF3956,AF3959:AF3959,AF3962:AF3963,AF3954)</f>
        <v/>
      </c>
      <c r="AG3965">
        <f>SUM(AG3953,AG3950:AG3951,AG3947,AG3942:AG3944,AG3937:AG3939,AG3956:AG3956,AG3959:AG3959,AG3962:AG3963,AG3954)</f>
        <v/>
      </c>
      <c r="AH3965">
        <f>SUM(AH3953,AH3950:AH3951,AH3947,AH3942:AH3944,AH3937:AH3939,AH3956:AH3956,AH3959:AH3959,AH3962:AH3963,AH3954)</f>
        <v/>
      </c>
      <c r="AJ3965">
        <f>SUM(AJ3953,AJ3950:AJ3951,AJ3947,AJ3942:AJ3944,AJ3937:AJ3939,AJ3956:AJ3956,AJ3959:AJ3959,AJ3962:AJ3963,AJ3954)</f>
        <v/>
      </c>
      <c r="AK3965">
        <f>SUM(AK3953,AK3950:AK3951,AK3947,AK3942:AK3944,AK3937:AK3939,AK3956:AK3956,AK3959:AK3959,AK3962:AK3963,AK3954)</f>
        <v/>
      </c>
      <c r="AL3965">
        <f>SUM(AL3953,AL3950:AL3951,AL3947,AL3942:AL3944,AL3937:AL3939,AL3956:AL3956,AL3959:AL3959,AL3962:AL3963,AL3954)</f>
        <v/>
      </c>
      <c r="AM3965">
        <f>SUM(AM3953,AM3950:AM3951,AM3947,AM3942:AM3944,AM3937:AM3939,AM3956:AM3956,AM3959:AM3959,AM3962:AM3963,AM3954)</f>
        <v/>
      </c>
      <c r="AO3965">
        <f>SUM(AO3953,AO3950:AO3951,AO3947,AO3942:AO3944,AO3937:AO3939,AO3956:AO3956,AO3959:AO3959,AO3962:AO3963,AO3954)</f>
        <v/>
      </c>
      <c r="AP3965">
        <f>SUM(AP3953,AP3950:AP3951,AP3947,AP3942:AP3944,AP3937:AP3939,AP3956:AP3956,AP3959:AP3959,AP3962:AP3963,AP3954)</f>
        <v/>
      </c>
      <c r="AQ3965">
        <f>SUM(AQ3953,AQ3950:AQ3951,AQ3947,AQ3942:AQ3944,AQ3937:AQ3939,AQ3956:AQ3956,AQ3959:AQ3959,AQ3962:AQ3963,AQ3954)</f>
        <v/>
      </c>
    </row>
    <row r="3966">
      <c r="A3966" t="inlineStr">
        <is>
          <t>Sum check</t>
        </is>
      </c>
      <c r="V3966">
        <f>V3964-V3965</f>
        <v/>
      </c>
      <c r="W3966">
        <f>W3964-W3965</f>
        <v/>
      </c>
      <c r="X3966">
        <f>X3964-X3965</f>
        <v/>
      </c>
      <c r="Z3966">
        <f>Z3964-Z3965</f>
        <v/>
      </c>
      <c r="AA3966">
        <f>AA3964-AA3965</f>
        <v/>
      </c>
      <c r="AB3966">
        <f>AB3964-AB3965</f>
        <v/>
      </c>
      <c r="AC3966">
        <f>AC3964-AC3965</f>
        <v/>
      </c>
      <c r="AE3966">
        <f>AE3964-AE3965</f>
        <v/>
      </c>
      <c r="AF3966">
        <f>AF3964-AF3965</f>
        <v/>
      </c>
      <c r="AG3966">
        <f>AG3964-AG3965</f>
        <v/>
      </c>
      <c r="AH3966">
        <f>AH3964-AH3965</f>
        <v/>
      </c>
      <c r="AJ3966">
        <f>AJ3964-AJ3965</f>
        <v/>
      </c>
      <c r="AK3966">
        <f>AK3964-AK3965</f>
        <v/>
      </c>
      <c r="AL3966">
        <f>AL3964-AL3965</f>
        <v/>
      </c>
      <c r="AM3966">
        <f>AM3964-AM3965</f>
        <v/>
      </c>
      <c r="AO3966">
        <f>AO3964-AO3965</f>
        <v/>
      </c>
      <c r="AP3966">
        <f>AP3964-AP3965</f>
        <v/>
      </c>
      <c r="AQ3966">
        <f>AQ3964-AQ3965</f>
        <v/>
      </c>
    </row>
    <row r="3968">
      <c r="A3968" t="inlineStr">
        <is>
          <t>Non-carry eligible capital</t>
        </is>
      </c>
      <c r="C3968" t="inlineStr">
        <is>
          <t>Million</t>
        </is>
      </c>
      <c r="D3968" t="inlineStr">
        <is>
          <t>QQQQ</t>
        </is>
      </c>
      <c r="V3968" t="n">
        <v>10175</v>
      </c>
      <c r="W3968" t="n">
        <v>11550</v>
      </c>
      <c r="X3968" t="n">
        <v>11503</v>
      </c>
      <c r="Z3968" t="n">
        <v>11641</v>
      </c>
      <c r="AA3968" t="n">
        <v>11884</v>
      </c>
      <c r="AB3968" t="n">
        <v>72032</v>
      </c>
      <c r="AC3968" t="n">
        <v>82355</v>
      </c>
      <c r="AE3968" t="n">
        <v>76034</v>
      </c>
      <c r="AF3968" t="n">
        <v>81517</v>
      </c>
      <c r="AG3968" t="n">
        <v>82265</v>
      </c>
      <c r="AH3968" t="n">
        <v>72271</v>
      </c>
      <c r="AJ3968" t="n">
        <v>72722</v>
      </c>
      <c r="AK3968" t="n">
        <v>77671</v>
      </c>
      <c r="AL3968" t="n">
        <v>77135</v>
      </c>
      <c r="AM3968" t="n">
        <v>86315</v>
      </c>
      <c r="AO3968" t="n">
        <v>95883</v>
      </c>
      <c r="AP3968" t="n">
        <v>107943</v>
      </c>
      <c r="AQ3968" t="n">
        <v>109886</v>
      </c>
    </row>
    <row r="3969">
      <c r="A3969" t="inlineStr">
        <is>
          <t>Total</t>
        </is>
      </c>
      <c r="C3969" t="inlineStr">
        <is>
          <t>Million</t>
        </is>
      </c>
      <c r="D3969" t="inlineStr">
        <is>
          <t>QQQQ</t>
        </is>
      </c>
      <c r="V3969" t="n">
        <v>57035</v>
      </c>
      <c r="W3969" t="n">
        <v>61152</v>
      </c>
      <c r="X3969" t="n">
        <v>69812</v>
      </c>
      <c r="Z3969" t="n">
        <v>70794</v>
      </c>
      <c r="AA3969" t="n">
        <v>83666</v>
      </c>
      <c r="AB3969" t="n">
        <v>187166</v>
      </c>
      <c r="AC3969" t="n">
        <v>202156</v>
      </c>
      <c r="AE3969" t="n">
        <v>195985</v>
      </c>
      <c r="AF3969" t="n">
        <v>203303</v>
      </c>
      <c r="AG3969" t="n">
        <v>216901</v>
      </c>
      <c r="AH3969" t="n">
        <v>211897</v>
      </c>
      <c r="AJ3969" t="n">
        <v>216044</v>
      </c>
      <c r="AK3969" t="n">
        <v>221223</v>
      </c>
      <c r="AL3969" t="n">
        <v>236069</v>
      </c>
      <c r="AM3969" t="n">
        <v>260573</v>
      </c>
      <c r="AO3969" t="n">
        <v>267371</v>
      </c>
      <c r="AP3969" t="n">
        <v>283649</v>
      </c>
      <c r="AQ3969" t="n">
        <v>302778</v>
      </c>
    </row>
    <row r="3970">
      <c r="A3970" t="inlineStr">
        <is>
          <t>Total-c</t>
        </is>
      </c>
      <c r="V3970">
        <f>SUM(V3964,V3968)</f>
        <v/>
      </c>
      <c r="W3970">
        <f>SUM(W3964,W3968)</f>
        <v/>
      </c>
      <c r="X3970">
        <f>SUM(X3964,X3968)</f>
        <v/>
      </c>
      <c r="Z3970">
        <f>SUM(Z3964,Z3968)</f>
        <v/>
      </c>
      <c r="AA3970">
        <f>SUM(AA3964,AA3968)</f>
        <v/>
      </c>
      <c r="AB3970">
        <f>SUM(AB3964,AB3968)</f>
        <v/>
      </c>
      <c r="AC3970">
        <f>SUM(AC3964,AC3968)</f>
        <v/>
      </c>
      <c r="AE3970">
        <f>SUM(AE3964,AE3968)</f>
        <v/>
      </c>
      <c r="AF3970">
        <f>SUM(AF3964,AF3968)</f>
        <v/>
      </c>
      <c r="AG3970">
        <f>SUM(AG3964,AG3968)</f>
        <v/>
      </c>
      <c r="AH3970">
        <f>SUM(AH3964,AH3968)</f>
        <v/>
      </c>
      <c r="AJ3970">
        <f>SUM(AJ3964,AJ3968)</f>
        <v/>
      </c>
      <c r="AK3970">
        <f>SUM(AK3964,AK3968)</f>
        <v/>
      </c>
      <c r="AL3970">
        <f>SUM(AL3964,AL3968)</f>
        <v/>
      </c>
      <c r="AM3970">
        <f>SUM(AM3964,AM3968)</f>
        <v/>
      </c>
      <c r="AO3970">
        <f>SUM(AO3964,AO3968)</f>
        <v/>
      </c>
      <c r="AP3970">
        <f>SUM(AP3964,AP3968)</f>
        <v/>
      </c>
      <c r="AQ3970">
        <f>SUM(AQ3964,AQ3968)</f>
        <v/>
      </c>
    </row>
    <row r="3971">
      <c r="A3971" t="inlineStr">
        <is>
          <t>Sum check</t>
        </is>
      </c>
      <c r="V3971">
        <f>V3969-V3970</f>
        <v/>
      </c>
      <c r="W3971">
        <f>W3969-W3970</f>
        <v/>
      </c>
      <c r="X3971">
        <f>X3969-X3970</f>
        <v/>
      </c>
      <c r="Z3971">
        <f>Z3969-Z3970</f>
        <v/>
      </c>
      <c r="AA3971">
        <f>AA3969-AA3970</f>
        <v/>
      </c>
      <c r="AB3971">
        <f>AB3969-AB3970</f>
        <v/>
      </c>
      <c r="AC3971">
        <f>AC3969-AC3970</f>
        <v/>
      </c>
      <c r="AE3971">
        <f>AE3969-AE3970</f>
        <v/>
      </c>
      <c r="AF3971">
        <f>AF3969-AF3970</f>
        <v/>
      </c>
      <c r="AG3971">
        <f>AG3969-AG3970</f>
        <v/>
      </c>
      <c r="AH3971">
        <f>AH3969-AH3970</f>
        <v/>
      </c>
      <c r="AJ3971">
        <f>AJ3969-AJ3970</f>
        <v/>
      </c>
      <c r="AK3971">
        <f>AK3969-AK3970</f>
        <v/>
      </c>
      <c r="AL3971">
        <f>AL3969-AL3970</f>
        <v/>
      </c>
      <c r="AM3971">
        <f>AM3969-AM3970</f>
        <v/>
      </c>
      <c r="AO3971">
        <f>AO3969-AO3970</f>
        <v/>
      </c>
      <c r="AP3971">
        <f>AP3969-AP3970</f>
        <v/>
      </c>
      <c r="AQ3971">
        <f>AQ3969-AQ3970</f>
        <v/>
      </c>
    </row>
    <row r="3973">
      <c r="A3973" t="inlineStr">
        <is>
          <t>Capital invested or committed (Funding source)</t>
        </is>
      </c>
    </row>
    <row r="3974">
      <c r="A3974" t="inlineStr">
        <is>
          <t>Renewable Power</t>
        </is>
      </c>
    </row>
    <row r="3975">
      <c r="A3975" t="inlineStr">
        <is>
          <t>Listed partnerships</t>
        </is>
      </c>
      <c r="C3975" t="inlineStr">
        <is>
          <t>Million</t>
        </is>
      </c>
      <c r="D3975" t="inlineStr">
        <is>
          <t>QQQQ</t>
        </is>
      </c>
      <c r="N3975" t="n">
        <v>1156</v>
      </c>
      <c r="P3975" t="n">
        <v>728</v>
      </c>
      <c r="Q3975" t="n">
        <v>120</v>
      </c>
      <c r="R3975" t="n">
        <v>202</v>
      </c>
      <c r="S3975" t="n">
        <v>615</v>
      </c>
      <c r="U3975" t="n">
        <v>576</v>
      </c>
      <c r="V3975" t="n">
        <v>966</v>
      </c>
      <c r="W3975" t="n">
        <v>930</v>
      </c>
      <c r="X3975" t="n">
        <v>499</v>
      </c>
      <c r="Z3975" t="n">
        <v>494</v>
      </c>
      <c r="AA3975" t="n">
        <v>173</v>
      </c>
      <c r="AB3975" t="n">
        <v>167</v>
      </c>
    </row>
    <row r="3976">
      <c r="A3976" t="inlineStr">
        <is>
          <t>Perpetual strategies</t>
        </is>
      </c>
      <c r="C3976" t="inlineStr">
        <is>
          <t>Million</t>
        </is>
      </c>
      <c r="D3976" t="inlineStr">
        <is>
          <t>QQQQ</t>
        </is>
      </c>
      <c r="AC3976" t="n">
        <v>364</v>
      </c>
      <c r="AE3976" t="n">
        <v>423</v>
      </c>
      <c r="AF3976" t="n">
        <v>352</v>
      </c>
      <c r="AG3976" t="n">
        <v>2166</v>
      </c>
      <c r="AH3976" t="n">
        <v>2488</v>
      </c>
      <c r="AJ3976" t="n">
        <v>2759</v>
      </c>
      <c r="AK3976" t="n">
        <v>2770</v>
      </c>
      <c r="AL3976" t="n">
        <v>929</v>
      </c>
      <c r="AM3976" t="n">
        <v>483</v>
      </c>
      <c r="AO3976" t="n">
        <v>460</v>
      </c>
      <c r="AP3976" t="n">
        <v>634</v>
      </c>
      <c r="AQ3976" t="n">
        <v>750</v>
      </c>
    </row>
    <row r="3977">
      <c r="A3977" t="inlineStr">
        <is>
          <t>Long-term private funds</t>
        </is>
      </c>
      <c r="C3977" t="inlineStr">
        <is>
          <t>Million</t>
        </is>
      </c>
      <c r="D3977" t="inlineStr">
        <is>
          <t>QQQQ</t>
        </is>
      </c>
      <c r="AC3977" t="n">
        <v>857</v>
      </c>
      <c r="AE3977" t="n">
        <v>957</v>
      </c>
      <c r="AF3977" t="n">
        <v>700</v>
      </c>
      <c r="AG3977" t="n">
        <v>744</v>
      </c>
      <c r="AH3977" t="n">
        <v>634</v>
      </c>
      <c r="AJ3977" t="n">
        <v>1411</v>
      </c>
      <c r="AK3977" t="n">
        <v>1495</v>
      </c>
      <c r="AL3977" t="n">
        <v>1342</v>
      </c>
      <c r="AM3977" t="n">
        <v>1190</v>
      </c>
      <c r="AO3977" t="n">
        <v>1240</v>
      </c>
      <c r="AP3977" t="n">
        <v>1677</v>
      </c>
      <c r="AQ3977" t="n">
        <v>2126</v>
      </c>
    </row>
    <row r="3978">
      <c r="A3978" t="inlineStr">
        <is>
          <t>Private funds</t>
        </is>
      </c>
      <c r="C3978" t="inlineStr">
        <is>
          <t>Million</t>
        </is>
      </c>
      <c r="D3978" t="inlineStr">
        <is>
          <t>QQQQ</t>
        </is>
      </c>
      <c r="N3978" t="n">
        <v>1367</v>
      </c>
      <c r="P3978" t="n">
        <v>881</v>
      </c>
      <c r="Q3978" t="n">
        <v>162</v>
      </c>
      <c r="R3978" t="n">
        <v>360</v>
      </c>
      <c r="S3978" t="n">
        <v>1203</v>
      </c>
      <c r="U3978" t="n">
        <v>1139</v>
      </c>
      <c r="V3978" t="n">
        <v>1327</v>
      </c>
      <c r="W3978" t="n">
        <v>1287</v>
      </c>
      <c r="X3978" t="n">
        <v>440</v>
      </c>
      <c r="Z3978" t="n">
        <v>437</v>
      </c>
      <c r="AA3978" t="n">
        <v>487</v>
      </c>
      <c r="AB3978" t="n">
        <v>457</v>
      </c>
    </row>
    <row r="3979">
      <c r="A3979" t="inlineStr">
        <is>
          <t>Co-investments</t>
        </is>
      </c>
      <c r="C3979" t="inlineStr">
        <is>
          <t>Million</t>
        </is>
      </c>
      <c r="D3979" t="inlineStr">
        <is>
          <t>QQQQ</t>
        </is>
      </c>
      <c r="N3979" t="n">
        <v>1473</v>
      </c>
      <c r="P3979" t="n">
        <v>406</v>
      </c>
      <c r="Q3979" t="n">
        <v>408</v>
      </c>
      <c r="R3979" t="n">
        <v>8</v>
      </c>
      <c r="S3979" t="n">
        <v>8</v>
      </c>
      <c r="U3979" t="n">
        <v>2</v>
      </c>
      <c r="AL3979" t="n">
        <v>15</v>
      </c>
      <c r="AM3979" t="n">
        <v>19</v>
      </c>
      <c r="AO3979" t="n">
        <v>19</v>
      </c>
      <c r="AP3979" t="n">
        <v>19</v>
      </c>
      <c r="AQ3979" t="n">
        <v>4</v>
      </c>
    </row>
    <row r="3980">
      <c r="A3980" t="inlineStr">
        <is>
          <t>Total invested</t>
        </is>
      </c>
      <c r="C3980" t="inlineStr">
        <is>
          <t>Million</t>
        </is>
      </c>
      <c r="D3980" t="inlineStr">
        <is>
          <t>QQQQ</t>
        </is>
      </c>
      <c r="N3980" t="n">
        <v>3996</v>
      </c>
      <c r="P3980" t="n">
        <v>2015</v>
      </c>
      <c r="Q3980" t="n">
        <v>690</v>
      </c>
      <c r="R3980" t="n">
        <v>570</v>
      </c>
      <c r="S3980" t="n">
        <v>1826</v>
      </c>
      <c r="U3980" t="n">
        <v>1717</v>
      </c>
      <c r="V3980" t="n">
        <v>2293</v>
      </c>
      <c r="W3980" t="n">
        <v>2217</v>
      </c>
      <c r="X3980" t="n">
        <v>939</v>
      </c>
      <c r="Z3980" t="n">
        <v>931</v>
      </c>
      <c r="AA3980" t="n">
        <v>660</v>
      </c>
      <c r="AB3980" t="n">
        <v>624</v>
      </c>
      <c r="AC3980" t="n">
        <v>1221</v>
      </c>
      <c r="AE3980" t="n">
        <v>1380</v>
      </c>
      <c r="AF3980" t="n">
        <v>1052</v>
      </c>
      <c r="AG3980" t="n">
        <v>2910</v>
      </c>
      <c r="AH3980" t="n">
        <v>3122</v>
      </c>
      <c r="AJ3980" t="n">
        <v>4170</v>
      </c>
      <c r="AK3980" t="n">
        <v>4265</v>
      </c>
      <c r="AL3980" t="n">
        <v>2286</v>
      </c>
      <c r="AM3980" t="n">
        <v>1692</v>
      </c>
      <c r="AO3980" t="n">
        <v>1719</v>
      </c>
      <c r="AP3980" t="n">
        <v>2330</v>
      </c>
      <c r="AQ3980" t="n">
        <v>2880</v>
      </c>
    </row>
    <row r="3981">
      <c r="A3981" t="inlineStr">
        <is>
          <t>Total invested-c</t>
        </is>
      </c>
      <c r="N3981">
        <f>SUM(N3975:N3979)</f>
        <v/>
      </c>
      <c r="P3981">
        <f>SUM(P3975:P3979)</f>
        <v/>
      </c>
      <c r="Q3981">
        <f>SUM(Q3975:Q3979)</f>
        <v/>
      </c>
      <c r="R3981">
        <f>SUM(R3975:R3979)</f>
        <v/>
      </c>
      <c r="S3981">
        <f>SUM(S3975:S3979)</f>
        <v/>
      </c>
      <c r="U3981">
        <f>SUM(U3975:U3979)</f>
        <v/>
      </c>
      <c r="V3981">
        <f>SUM(V3975:V3979)</f>
        <v/>
      </c>
      <c r="W3981">
        <f>SUM(W3975:W3979)</f>
        <v/>
      </c>
      <c r="X3981">
        <f>SUM(X3975:X3979)</f>
        <v/>
      </c>
      <c r="Z3981">
        <f>SUM(Z3975:Z3979)</f>
        <v/>
      </c>
      <c r="AA3981">
        <f>SUM(AA3975:AA3979)</f>
        <v/>
      </c>
      <c r="AB3981">
        <f>SUM(AB3975:AB3979)</f>
        <v/>
      </c>
      <c r="AC3981">
        <f>SUM(AC3975:AC3979)</f>
        <v/>
      </c>
      <c r="AE3981">
        <f>SUM(AE3975:AE3979)</f>
        <v/>
      </c>
      <c r="AF3981">
        <f>SUM(AF3975:AF3979)</f>
        <v/>
      </c>
      <c r="AG3981">
        <f>SUM(AG3975:AG3979)</f>
        <v/>
      </c>
      <c r="AH3981">
        <f>SUM(AH3975:AH3979)</f>
        <v/>
      </c>
      <c r="AJ3981">
        <f>SUM(AJ3975:AJ3979)</f>
        <v/>
      </c>
      <c r="AK3981">
        <f>SUM(AK3975:AK3979)</f>
        <v/>
      </c>
      <c r="AL3981">
        <f>SUM(AL3975:AL3979)</f>
        <v/>
      </c>
      <c r="AM3981">
        <f>SUM(AM3975:AM3979)</f>
        <v/>
      </c>
      <c r="AO3981">
        <f>SUM(AO3975:AO3979)</f>
        <v/>
      </c>
      <c r="AP3981">
        <f>SUM(AP3975:AP3979)</f>
        <v/>
      </c>
      <c r="AQ3981">
        <f>SUM(AQ3975:AQ3979)</f>
        <v/>
      </c>
    </row>
    <row r="3982">
      <c r="A3982" t="inlineStr">
        <is>
          <t>Sum check</t>
        </is>
      </c>
      <c r="N3982">
        <f>N3980-N3981</f>
        <v/>
      </c>
      <c r="P3982">
        <f>P3980-P3981</f>
        <v/>
      </c>
      <c r="Q3982">
        <f>Q3980-Q3981</f>
        <v/>
      </c>
      <c r="R3982">
        <f>R3980-R3981</f>
        <v/>
      </c>
      <c r="S3982">
        <f>S3980-S3981</f>
        <v/>
      </c>
      <c r="U3982">
        <f>U3980-U3981</f>
        <v/>
      </c>
      <c r="V3982">
        <f>V3980-V3981</f>
        <v/>
      </c>
      <c r="W3982">
        <f>W3980-W3981</f>
        <v/>
      </c>
      <c r="X3982">
        <f>X3980-X3981</f>
        <v/>
      </c>
      <c r="Z3982">
        <f>Z3980-Z3981</f>
        <v/>
      </c>
      <c r="AA3982">
        <f>AA3980-AA3981</f>
        <v/>
      </c>
      <c r="AB3982">
        <f>AB3980-AB3981</f>
        <v/>
      </c>
      <c r="AC3982">
        <f>AC3980-AC3981</f>
        <v/>
      </c>
      <c r="AE3982">
        <f>AE3980-AE3981</f>
        <v/>
      </c>
      <c r="AF3982">
        <f>AF3980-AF3981</f>
        <v/>
      </c>
      <c r="AG3982">
        <f>AG3980-AG3981</f>
        <v/>
      </c>
      <c r="AH3982">
        <f>AH3980-AH3981</f>
        <v/>
      </c>
      <c r="AJ3982">
        <f>AJ3980-AJ3981</f>
        <v/>
      </c>
      <c r="AK3982">
        <f>AK3980-AK3981</f>
        <v/>
      </c>
      <c r="AL3982">
        <f>AL3980-AL3981</f>
        <v/>
      </c>
      <c r="AM3982">
        <f>AM3980-AM3981</f>
        <v/>
      </c>
      <c r="AO3982">
        <f>AO3980-AO3981</f>
        <v/>
      </c>
      <c r="AP3982">
        <f>AP3980-AP3981</f>
        <v/>
      </c>
      <c r="AQ3982">
        <f>AQ3980-AQ3981</f>
        <v/>
      </c>
    </row>
    <row r="3984">
      <c r="A3984" t="inlineStr">
        <is>
          <t>New commitments entered</t>
        </is>
      </c>
      <c r="C3984" t="inlineStr">
        <is>
          <t>Million</t>
        </is>
      </c>
      <c r="D3984" t="inlineStr">
        <is>
          <t>QQQQ</t>
        </is>
      </c>
      <c r="P3984" t="n">
        <v>1590</v>
      </c>
      <c r="Q3984" t="n">
        <v>1869</v>
      </c>
      <c r="R3984" t="n">
        <v>1636</v>
      </c>
      <c r="S3984" t="n">
        <v>168</v>
      </c>
      <c r="U3984" t="n">
        <v>400</v>
      </c>
      <c r="V3984" t="n">
        <v>55</v>
      </c>
      <c r="W3984" t="n">
        <v>40</v>
      </c>
      <c r="X3984" t="n">
        <v>40</v>
      </c>
      <c r="Z3984" t="n">
        <v>606</v>
      </c>
      <c r="AA3984" t="n">
        <v>235</v>
      </c>
      <c r="AB3984" t="n">
        <v>235</v>
      </c>
      <c r="AC3984" t="n">
        <v>235</v>
      </c>
      <c r="AE3984" t="n">
        <v>1609</v>
      </c>
      <c r="AF3984" t="n">
        <v>1920</v>
      </c>
      <c r="AG3984" t="n">
        <v>645</v>
      </c>
      <c r="AH3984" t="n">
        <v>1251</v>
      </c>
      <c r="AJ3984" t="n">
        <v>253</v>
      </c>
      <c r="AK3984" t="n">
        <v>329</v>
      </c>
      <c r="AL3984" t="n">
        <v>103</v>
      </c>
      <c r="AM3984" t="n">
        <v>459</v>
      </c>
      <c r="AO3984" t="n">
        <v>776</v>
      </c>
      <c r="AP3984" t="n">
        <v>1566</v>
      </c>
      <c r="AQ3984" t="n">
        <v>7326</v>
      </c>
    </row>
    <row r="3985">
      <c r="A3985" t="inlineStr">
        <is>
          <t>Previous commitments that were invested in the current period</t>
        </is>
      </c>
      <c r="C3985" t="inlineStr">
        <is>
          <t>Million</t>
        </is>
      </c>
      <c r="D3985" t="inlineStr">
        <is>
          <t>QQQQ</t>
        </is>
      </c>
      <c r="N3985" t="n">
        <v>-3470</v>
      </c>
      <c r="P3985" t="n">
        <v>-1369</v>
      </c>
      <c r="Q3985" t="n">
        <v>-168</v>
      </c>
      <c r="U3985" t="n">
        <v>-1329</v>
      </c>
      <c r="V3985" t="n">
        <v>-1608</v>
      </c>
      <c r="W3985" t="n">
        <v>-1468</v>
      </c>
      <c r="Z3985" t="n">
        <v>-400</v>
      </c>
      <c r="AA3985" t="n">
        <v>-15</v>
      </c>
      <c r="AE3985" t="n">
        <v>-364</v>
      </c>
      <c r="AF3985" t="n">
        <v>-1</v>
      </c>
      <c r="AG3985" t="n">
        <v>-541</v>
      </c>
      <c r="AH3985" t="n">
        <v>-202</v>
      </c>
      <c r="AJ3985" t="n">
        <v>-1779</v>
      </c>
      <c r="AK3985" t="n">
        <v>-2122</v>
      </c>
      <c r="AL3985" t="n">
        <v>-628</v>
      </c>
      <c r="AM3985" t="n">
        <v>-1070</v>
      </c>
      <c r="AO3985" t="n">
        <v>-117</v>
      </c>
      <c r="AP3985" t="n">
        <v>-287</v>
      </c>
      <c r="AQ3985" t="n">
        <v>-281</v>
      </c>
    </row>
    <row r="3986">
      <c r="A3986" t="inlineStr">
        <is>
          <t>Total committed</t>
        </is>
      </c>
      <c r="C3986" t="inlineStr">
        <is>
          <t>Million</t>
        </is>
      </c>
      <c r="D3986" t="inlineStr">
        <is>
          <t>QQQQ</t>
        </is>
      </c>
      <c r="AL3986" t="n">
        <v>-525</v>
      </c>
      <c r="AM3986" t="n">
        <v>-611</v>
      </c>
      <c r="AO3986" t="n">
        <v>659</v>
      </c>
      <c r="AP3986" t="n">
        <v>1279</v>
      </c>
      <c r="AQ3986" t="n">
        <v>7045</v>
      </c>
    </row>
    <row r="3987">
      <c r="A3987" t="inlineStr">
        <is>
          <t>Total committed-c</t>
        </is>
      </c>
      <c r="AL3987">
        <f>SUM(AL3984:AL3985)</f>
        <v/>
      </c>
      <c r="AM3987">
        <f>SUM(AM3984:AM3985)</f>
        <v/>
      </c>
      <c r="AO3987">
        <f>SUM(AO3984:AO3985)</f>
        <v/>
      </c>
      <c r="AP3987">
        <f>SUM(AP3984:AP3985)</f>
        <v/>
      </c>
      <c r="AQ3987">
        <f>SUM(AQ3984:AQ3985)</f>
        <v/>
      </c>
    </row>
    <row r="3988">
      <c r="A3988" t="inlineStr">
        <is>
          <t>Sum check</t>
        </is>
      </c>
      <c r="AL3988">
        <f>AL3986-AL3987</f>
        <v/>
      </c>
      <c r="AM3988">
        <f>AM3986-AM3987</f>
        <v/>
      </c>
      <c r="AO3988">
        <f>AO3986-AO3987</f>
        <v/>
      </c>
      <c r="AP3988">
        <f>AP3986-AP3987</f>
        <v/>
      </c>
      <c r="AQ3988">
        <f>AQ3986-AQ3987</f>
        <v/>
      </c>
    </row>
    <row r="3990">
      <c r="A3990" t="inlineStr">
        <is>
          <t>Total invested or committed</t>
        </is>
      </c>
      <c r="C3990" t="inlineStr">
        <is>
          <t>Million</t>
        </is>
      </c>
      <c r="D3990" t="inlineStr">
        <is>
          <t>QQQQ</t>
        </is>
      </c>
      <c r="N3990" t="n">
        <v>526</v>
      </c>
      <c r="P3990" t="n">
        <v>2236</v>
      </c>
      <c r="Q3990" t="n">
        <v>2391</v>
      </c>
      <c r="R3990" t="n">
        <v>2206</v>
      </c>
      <c r="S3990" t="n">
        <v>1994</v>
      </c>
      <c r="U3990" t="n">
        <v>788</v>
      </c>
      <c r="V3990" t="n">
        <v>740</v>
      </c>
      <c r="W3990" t="n">
        <v>789</v>
      </c>
      <c r="X3990" t="n">
        <v>979</v>
      </c>
      <c r="Z3990" t="n">
        <v>1137</v>
      </c>
      <c r="AA3990" t="n">
        <v>880</v>
      </c>
      <c r="AB3990" t="n">
        <v>859</v>
      </c>
      <c r="AC3990" t="n">
        <v>1456</v>
      </c>
      <c r="AE3990" t="n">
        <v>2625</v>
      </c>
      <c r="AF3990" t="n">
        <v>2971</v>
      </c>
      <c r="AG3990" t="n">
        <v>3014</v>
      </c>
      <c r="AH3990" t="n">
        <v>4171</v>
      </c>
      <c r="AJ3990" t="n">
        <v>2644</v>
      </c>
      <c r="AK3990" t="n">
        <v>2472</v>
      </c>
      <c r="AL3990" t="n">
        <v>1761</v>
      </c>
      <c r="AM3990" t="n">
        <v>1081</v>
      </c>
      <c r="AO3990" t="n">
        <v>2378</v>
      </c>
      <c r="AP3990" t="n">
        <v>3609</v>
      </c>
      <c r="AQ3990" t="n">
        <v>9925</v>
      </c>
    </row>
    <row r="3991">
      <c r="A3991" t="inlineStr">
        <is>
          <t>Total invested or committed-c</t>
        </is>
      </c>
      <c r="N3991">
        <f>SUM(N3984:N3985,N3980)</f>
        <v/>
      </c>
      <c r="P3991">
        <f>SUM(P3984:P3985,P3980)</f>
        <v/>
      </c>
      <c r="Q3991">
        <f>SUM(Q3984:Q3985,Q3980)</f>
        <v/>
      </c>
      <c r="R3991">
        <f>SUM(R3984:R3985,R3980)</f>
        <v/>
      </c>
      <c r="S3991">
        <f>SUM(S3984:S3985,S3980)</f>
        <v/>
      </c>
      <c r="U3991">
        <f>SUM(U3984:U3985,U3980)</f>
        <v/>
      </c>
      <c r="V3991">
        <f>SUM(V3984:V3985,V3980)</f>
        <v/>
      </c>
      <c r="W3991">
        <f>SUM(W3984:W3985,W3980)</f>
        <v/>
      </c>
      <c r="X3991">
        <f>SUM(X3984:X3985,X3980)</f>
        <v/>
      </c>
      <c r="Z3991">
        <f>SUM(Z3984:Z3985,Z3980)</f>
        <v/>
      </c>
      <c r="AA3991">
        <f>SUM(AA3984:AA3985,AA3980)</f>
        <v/>
      </c>
      <c r="AB3991">
        <f>SUM(AB3984:AB3985,AB3980)</f>
        <v/>
      </c>
      <c r="AC3991">
        <f>SUM(AC3984:AC3985,AC3980)</f>
        <v/>
      </c>
      <c r="AE3991">
        <f>SUM(AE3984:AE3985,AE3980)</f>
        <v/>
      </c>
      <c r="AF3991">
        <f>SUM(AF3984:AF3985,AF3980)</f>
        <v/>
      </c>
      <c r="AG3991">
        <f>SUM(AG3984:AG3985,AG3980)</f>
        <v/>
      </c>
      <c r="AH3991">
        <f>SUM(AH3984:AH3985,AH3980)</f>
        <v/>
      </c>
      <c r="AJ3991">
        <f>SUM(AJ3984:AJ3985,AJ3980)</f>
        <v/>
      </c>
      <c r="AK3991">
        <f>SUM(AK3984:AK3985,AK3980)</f>
        <v/>
      </c>
      <c r="AL3991">
        <f>SUM(AL3984:AL3985,AL3980)</f>
        <v/>
      </c>
      <c r="AM3991">
        <f>SUM(AM3984:AM3985,AM3980)</f>
        <v/>
      </c>
      <c r="AO3991">
        <f>SUM(AO3984:AO3985,AO3980)</f>
        <v/>
      </c>
      <c r="AP3991">
        <f>SUM(AP3984:AP3985,AP3980)</f>
        <v/>
      </c>
      <c r="AQ3991">
        <f>SUM(AQ3984:AQ3985,AQ3980)</f>
        <v/>
      </c>
    </row>
    <row r="3992">
      <c r="A3992" t="inlineStr">
        <is>
          <t>Sum check</t>
        </is>
      </c>
      <c r="N3992">
        <f>N3990-N3991</f>
        <v/>
      </c>
      <c r="P3992">
        <f>P3990-P3991</f>
        <v/>
      </c>
      <c r="Q3992">
        <f>Q3990-Q3991</f>
        <v/>
      </c>
      <c r="R3992">
        <f>R3990-R3991</f>
        <v/>
      </c>
      <c r="S3992">
        <f>S3990-S3991</f>
        <v/>
      </c>
      <c r="U3992">
        <f>U3990-U3991</f>
        <v/>
      </c>
      <c r="V3992">
        <f>V3990-V3991</f>
        <v/>
      </c>
      <c r="W3992">
        <f>W3990-W3991</f>
        <v/>
      </c>
      <c r="X3992">
        <f>X3990-X3991</f>
        <v/>
      </c>
      <c r="Z3992">
        <f>Z3990-Z3991</f>
        <v/>
      </c>
      <c r="AA3992">
        <f>AA3990-AA3991</f>
        <v/>
      </c>
      <c r="AB3992">
        <f>AB3990-AB3991</f>
        <v/>
      </c>
      <c r="AC3992">
        <f>AC3990-AC3991</f>
        <v/>
      </c>
      <c r="AE3992">
        <f>AE3990-AE3991</f>
        <v/>
      </c>
      <c r="AF3992">
        <f>AF3990-AF3991</f>
        <v/>
      </c>
      <c r="AG3992">
        <f>AG3990-AG3991</f>
        <v/>
      </c>
      <c r="AH3992">
        <f>AH3990-AH3991</f>
        <v/>
      </c>
      <c r="AJ3992">
        <f>AJ3990-AJ3991</f>
        <v/>
      </c>
      <c r="AK3992">
        <f>AK3990-AK3991</f>
        <v/>
      </c>
      <c r="AL3992">
        <f>AL3990-AL3991</f>
        <v/>
      </c>
      <c r="AM3992">
        <f>AM3990-AM3991</f>
        <v/>
      </c>
      <c r="AO3992">
        <f>AO3990-AO3991</f>
        <v/>
      </c>
      <c r="AP3992">
        <f>AP3990-AP3991</f>
        <v/>
      </c>
      <c r="AQ3992">
        <f>AQ3990-AQ3991</f>
        <v/>
      </c>
    </row>
    <row r="3994">
      <c r="A3994" t="inlineStr">
        <is>
          <t>Infrastructure</t>
        </is>
      </c>
    </row>
    <row r="3995">
      <c r="A3995" t="inlineStr">
        <is>
          <t>Perpetual strategies</t>
        </is>
      </c>
      <c r="C3995" t="inlineStr">
        <is>
          <t>Million</t>
        </is>
      </c>
      <c r="D3995" t="inlineStr">
        <is>
          <t>QQQQ</t>
        </is>
      </c>
      <c r="AC3995" t="n">
        <v>1745</v>
      </c>
      <c r="AE3995" t="n">
        <v>1895</v>
      </c>
      <c r="AF3995" t="n">
        <v>1960</v>
      </c>
      <c r="AG3995" t="n">
        <v>2790</v>
      </c>
      <c r="AH3995" t="n">
        <v>1862</v>
      </c>
      <c r="AJ3995" t="n">
        <v>1561</v>
      </c>
      <c r="AK3995" t="n">
        <v>1534</v>
      </c>
      <c r="AL3995" t="n">
        <v>2640</v>
      </c>
      <c r="AM3995" t="n">
        <v>3497</v>
      </c>
      <c r="AO3995" t="n">
        <v>4014</v>
      </c>
      <c r="AP3995" t="n">
        <v>4196</v>
      </c>
      <c r="AQ3995" t="n">
        <v>2199</v>
      </c>
    </row>
    <row r="3996">
      <c r="A3996" t="inlineStr">
        <is>
          <t>Long-term private funds</t>
        </is>
      </c>
      <c r="C3996" t="inlineStr">
        <is>
          <t>Million</t>
        </is>
      </c>
      <c r="D3996" t="inlineStr">
        <is>
          <t>QQQQ</t>
        </is>
      </c>
      <c r="AC3996" t="n">
        <v>4889</v>
      </c>
      <c r="AE3996" t="n">
        <v>3932</v>
      </c>
      <c r="AF3996" t="n">
        <v>3996</v>
      </c>
      <c r="AG3996" t="n">
        <v>6131</v>
      </c>
      <c r="AH3996" t="n">
        <v>3502</v>
      </c>
      <c r="AJ3996" t="n">
        <v>2995</v>
      </c>
      <c r="AK3996" t="n">
        <v>2854</v>
      </c>
      <c r="AL3996" t="n">
        <v>1871</v>
      </c>
      <c r="AM3996" t="n">
        <v>3491</v>
      </c>
      <c r="AO3996" t="n">
        <v>6465</v>
      </c>
      <c r="AP3996" t="n">
        <v>8863</v>
      </c>
      <c r="AQ3996" t="n">
        <v>9381</v>
      </c>
    </row>
    <row r="3997">
      <c r="A3997" t="inlineStr">
        <is>
          <t>Private funds</t>
        </is>
      </c>
      <c r="C3997" t="inlineStr">
        <is>
          <t>Million</t>
        </is>
      </c>
      <c r="D3997" t="inlineStr">
        <is>
          <t>QQQQ</t>
        </is>
      </c>
      <c r="N3997" t="n">
        <v>623</v>
      </c>
      <c r="P3997" t="n">
        <v>452</v>
      </c>
      <c r="Q3997" t="n">
        <v>1454</v>
      </c>
      <c r="R3997" t="n">
        <v>1171</v>
      </c>
      <c r="S3997" t="n">
        <v>1167</v>
      </c>
      <c r="U3997" t="n">
        <v>1289</v>
      </c>
      <c r="V3997" t="n">
        <v>433</v>
      </c>
      <c r="W3997" t="n">
        <v>446</v>
      </c>
      <c r="X3997" t="n">
        <v>2490</v>
      </c>
      <c r="Z3997" t="n">
        <v>3705</v>
      </c>
      <c r="AA3997" t="n">
        <v>3695</v>
      </c>
      <c r="AB3997" t="n">
        <v>4149</v>
      </c>
    </row>
    <row r="3998">
      <c r="A3998" t="inlineStr">
        <is>
          <t>Co-investments</t>
        </is>
      </c>
      <c r="C3998" t="inlineStr">
        <is>
          <t>Million</t>
        </is>
      </c>
      <c r="D3998" t="inlineStr">
        <is>
          <t>QQQQ</t>
        </is>
      </c>
      <c r="N3998" t="n">
        <v>275</v>
      </c>
      <c r="P3998" t="n">
        <v>277</v>
      </c>
      <c r="Q3998" t="n">
        <v>2882</v>
      </c>
      <c r="R3998" t="n">
        <v>2759</v>
      </c>
      <c r="S3998" t="n">
        <v>3023</v>
      </c>
      <c r="U3998" t="n">
        <v>3156</v>
      </c>
      <c r="V3998" t="n">
        <v>379</v>
      </c>
      <c r="W3998" t="n">
        <v>379</v>
      </c>
      <c r="X3998" t="n">
        <v>783</v>
      </c>
      <c r="Z3998" t="n">
        <v>816</v>
      </c>
      <c r="AA3998" t="n">
        <v>846</v>
      </c>
      <c r="AB3998" t="n">
        <v>846</v>
      </c>
      <c r="AC3998" t="n">
        <v>3468</v>
      </c>
      <c r="AE3998" t="n">
        <v>3300</v>
      </c>
      <c r="AF3998" t="n">
        <v>3270</v>
      </c>
      <c r="AG3998" t="n">
        <v>4894</v>
      </c>
      <c r="AH3998" t="n">
        <v>1624</v>
      </c>
      <c r="AJ3998" t="n">
        <v>1624</v>
      </c>
      <c r="AK3998" t="n">
        <v>1624</v>
      </c>
      <c r="AL3998" t="n">
        <v>155</v>
      </c>
      <c r="AM3998" t="n">
        <v>387</v>
      </c>
      <c r="AO3998" t="n">
        <v>4781</v>
      </c>
      <c r="AP3998" t="n">
        <v>5471</v>
      </c>
      <c r="AQ3998" t="n">
        <v>5337</v>
      </c>
    </row>
    <row r="3999">
      <c r="A3999" t="inlineStr">
        <is>
          <t>Listed partnerships</t>
        </is>
      </c>
      <c r="C3999" t="inlineStr">
        <is>
          <t>Million</t>
        </is>
      </c>
      <c r="D3999" t="inlineStr">
        <is>
          <t>QQQQ</t>
        </is>
      </c>
      <c r="N3999" t="n">
        <v>1007</v>
      </c>
      <c r="P3999" t="n">
        <v>731</v>
      </c>
      <c r="Q3999" t="n">
        <v>2441</v>
      </c>
      <c r="R3999" t="n">
        <v>2302</v>
      </c>
      <c r="S3999" t="n">
        <v>2144</v>
      </c>
      <c r="U3999" t="n">
        <v>2112</v>
      </c>
      <c r="V3999" t="n">
        <v>164</v>
      </c>
      <c r="W3999" t="n">
        <v>237</v>
      </c>
      <c r="X3999" t="n">
        <v>1541</v>
      </c>
      <c r="Z3999" t="n">
        <v>1978</v>
      </c>
      <c r="AA3999" t="n">
        <v>1961</v>
      </c>
      <c r="AB3999" t="n">
        <v>2068</v>
      </c>
    </row>
    <row r="4000">
      <c r="A4000" t="inlineStr">
        <is>
          <t>Direct</t>
        </is>
      </c>
      <c r="C4000" t="inlineStr">
        <is>
          <t>Million</t>
        </is>
      </c>
      <c r="D4000" t="inlineStr">
        <is>
          <t>QQQQ</t>
        </is>
      </c>
      <c r="AM4000" t="n">
        <v>400</v>
      </c>
      <c r="AO4000" t="n">
        <v>476</v>
      </c>
      <c r="AP4000" t="n">
        <v>400</v>
      </c>
      <c r="AQ4000" t="n">
        <v>400</v>
      </c>
    </row>
    <row r="4001">
      <c r="A4001" t="inlineStr">
        <is>
          <t>Total invested</t>
        </is>
      </c>
      <c r="C4001" t="inlineStr">
        <is>
          <t>Million</t>
        </is>
      </c>
      <c r="D4001" t="inlineStr">
        <is>
          <t>QQQQ</t>
        </is>
      </c>
      <c r="N4001" t="n">
        <v>1905</v>
      </c>
      <c r="P4001" t="n">
        <v>1460</v>
      </c>
      <c r="Q4001" t="n">
        <v>6777</v>
      </c>
      <c r="R4001" t="n">
        <v>6232</v>
      </c>
      <c r="S4001" t="n">
        <v>6334</v>
      </c>
      <c r="U4001" t="n">
        <v>6557</v>
      </c>
      <c r="V4001" t="n">
        <v>976</v>
      </c>
      <c r="W4001" t="n">
        <v>1062</v>
      </c>
      <c r="X4001" t="n">
        <v>4814</v>
      </c>
      <c r="Z4001" t="n">
        <v>6499</v>
      </c>
      <c r="AA4001" t="n">
        <v>6502</v>
      </c>
      <c r="AB4001" t="n">
        <v>7063</v>
      </c>
      <c r="AC4001" t="n">
        <v>10102</v>
      </c>
      <c r="AE4001" t="n">
        <v>9127</v>
      </c>
      <c r="AF4001" t="n">
        <v>9226</v>
      </c>
      <c r="AG4001" t="n">
        <v>13815</v>
      </c>
      <c r="AH4001" t="n">
        <v>6988</v>
      </c>
      <c r="AJ4001" t="n">
        <v>6180</v>
      </c>
      <c r="AK4001" t="n">
        <v>6012</v>
      </c>
      <c r="AL4001" t="n">
        <v>4666</v>
      </c>
      <c r="AM4001" t="n">
        <v>7775</v>
      </c>
      <c r="AO4001" t="n">
        <v>15736</v>
      </c>
      <c r="AP4001" t="n">
        <v>18930</v>
      </c>
      <c r="AQ4001" t="n">
        <v>17317</v>
      </c>
    </row>
    <row r="4002">
      <c r="A4002" t="inlineStr">
        <is>
          <t>Total invested-c</t>
        </is>
      </c>
      <c r="N4002">
        <f>SUM(N3995:N4000)</f>
        <v/>
      </c>
      <c r="P4002">
        <f>SUM(P3995:P4000)</f>
        <v/>
      </c>
      <c r="Q4002">
        <f>SUM(Q3995:Q4000)</f>
        <v/>
      </c>
      <c r="R4002">
        <f>SUM(R3995:R4000)</f>
        <v/>
      </c>
      <c r="S4002">
        <f>SUM(S3995:S4000)</f>
        <v/>
      </c>
      <c r="U4002">
        <f>SUM(U3995:U4000)</f>
        <v/>
      </c>
      <c r="V4002">
        <f>SUM(V3995:V4000)</f>
        <v/>
      </c>
      <c r="W4002">
        <f>SUM(W3995:W4000)</f>
        <v/>
      </c>
      <c r="X4002">
        <f>SUM(X3995:X4000)</f>
        <v/>
      </c>
      <c r="Z4002">
        <f>SUM(Z3995:Z4000)</f>
        <v/>
      </c>
      <c r="AA4002">
        <f>SUM(AA3995:AA4000)</f>
        <v/>
      </c>
      <c r="AB4002">
        <f>SUM(AB3995:AB4000)</f>
        <v/>
      </c>
      <c r="AC4002">
        <f>SUM(AC3995:AC4000)</f>
        <v/>
      </c>
      <c r="AE4002">
        <f>SUM(AE3995:AE4000)</f>
        <v/>
      </c>
      <c r="AF4002">
        <f>SUM(AF3995:AF4000)</f>
        <v/>
      </c>
      <c r="AG4002">
        <f>SUM(AG3995:AG4000)</f>
        <v/>
      </c>
      <c r="AH4002">
        <f>SUM(AH3995:AH4000)</f>
        <v/>
      </c>
      <c r="AJ4002">
        <f>SUM(AJ3995:AJ4000)</f>
        <v/>
      </c>
      <c r="AK4002">
        <f>SUM(AK3995:AK4000)</f>
        <v/>
      </c>
      <c r="AL4002">
        <f>SUM(AL3995:AL4000)</f>
        <v/>
      </c>
      <c r="AM4002">
        <f>SUM(AM3995:AM4000)</f>
        <v/>
      </c>
      <c r="AO4002">
        <f>SUM(AO3995:AO4000)</f>
        <v/>
      </c>
      <c r="AP4002">
        <f>SUM(AP3995:AP4000)</f>
        <v/>
      </c>
      <c r="AQ4002">
        <f>SUM(AQ3995:AQ4000)</f>
        <v/>
      </c>
    </row>
    <row r="4003">
      <c r="A4003" t="inlineStr">
        <is>
          <t>Sum check</t>
        </is>
      </c>
      <c r="N4003">
        <f>N4001-N4002</f>
        <v/>
      </c>
      <c r="P4003">
        <f>P4001-P4002</f>
        <v/>
      </c>
      <c r="Q4003">
        <f>Q4001-Q4002</f>
        <v/>
      </c>
      <c r="R4003">
        <f>R4001-R4002</f>
        <v/>
      </c>
      <c r="S4003">
        <f>S4001-S4002</f>
        <v/>
      </c>
      <c r="U4003">
        <f>U4001-U4002</f>
        <v/>
      </c>
      <c r="V4003">
        <f>V4001-V4002</f>
        <v/>
      </c>
      <c r="W4003">
        <f>W4001-W4002</f>
        <v/>
      </c>
      <c r="X4003">
        <f>X4001-X4002</f>
        <v/>
      </c>
      <c r="Z4003">
        <f>Z4001-Z4002</f>
        <v/>
      </c>
      <c r="AA4003">
        <f>AA4001-AA4002</f>
        <v/>
      </c>
      <c r="AB4003">
        <f>AB4001-AB4002</f>
        <v/>
      </c>
      <c r="AC4003">
        <f>AC4001-AC4002</f>
        <v/>
      </c>
      <c r="AE4003">
        <f>AE4001-AE4002</f>
        <v/>
      </c>
      <c r="AF4003">
        <f>AF4001-AF4002</f>
        <v/>
      </c>
      <c r="AG4003">
        <f>AG4001-AG4002</f>
        <v/>
      </c>
      <c r="AH4003">
        <f>AH4001-AH4002</f>
        <v/>
      </c>
      <c r="AJ4003">
        <f>AJ4001-AJ4002</f>
        <v/>
      </c>
      <c r="AK4003">
        <f>AK4001-AK4002</f>
        <v/>
      </c>
      <c r="AL4003">
        <f>AL4001-AL4002</f>
        <v/>
      </c>
      <c r="AM4003">
        <f>AM4001-AM4002</f>
        <v/>
      </c>
      <c r="AO4003">
        <f>AO4001-AO4002</f>
        <v/>
      </c>
      <c r="AP4003">
        <f>AP4001-AP4002</f>
        <v/>
      </c>
      <c r="AQ4003">
        <f>AQ4001-AQ4002</f>
        <v/>
      </c>
    </row>
    <row r="4005">
      <c r="A4005" t="inlineStr">
        <is>
          <t>Capital committed</t>
        </is>
      </c>
    </row>
    <row r="4006">
      <c r="A4006" t="inlineStr">
        <is>
          <t>New commitments entered</t>
        </is>
      </c>
      <c r="C4006" t="inlineStr">
        <is>
          <t>Million</t>
        </is>
      </c>
      <c r="D4006" t="inlineStr">
        <is>
          <t>QQQQ</t>
        </is>
      </c>
      <c r="N4006" t="n">
        <v>7220</v>
      </c>
      <c r="P4006" t="n">
        <v>7348</v>
      </c>
      <c r="Q4006" t="n">
        <v>2092</v>
      </c>
      <c r="R4006" t="n">
        <v>1625</v>
      </c>
      <c r="S4006" t="n">
        <v>389</v>
      </c>
      <c r="U4006" t="n">
        <v>602</v>
      </c>
      <c r="V4006" t="n">
        <v>4989</v>
      </c>
      <c r="W4006" t="n">
        <v>5422</v>
      </c>
      <c r="X4006" t="n">
        <v>853</v>
      </c>
      <c r="Z4006" t="n">
        <v>853</v>
      </c>
      <c r="AA4006" t="n">
        <v>5747</v>
      </c>
      <c r="AB4006" t="n">
        <v>5137</v>
      </c>
      <c r="AC4006" t="n">
        <v>5397</v>
      </c>
      <c r="AE4006" t="n">
        <v>3900</v>
      </c>
      <c r="AF4006" t="n">
        <v>4234</v>
      </c>
      <c r="AG4006" t="n">
        <v>483</v>
      </c>
      <c r="AH4006" t="n">
        <v>301</v>
      </c>
      <c r="AJ4006" t="n">
        <v>4112</v>
      </c>
      <c r="AK4006" t="n">
        <v>4447</v>
      </c>
      <c r="AL4006" t="n">
        <v>1628</v>
      </c>
      <c r="AM4006" t="n">
        <v>11456</v>
      </c>
      <c r="AO4006" t="n">
        <v>3705</v>
      </c>
      <c r="AP4006" t="n">
        <v>5482</v>
      </c>
      <c r="AQ4006" t="n">
        <v>10897</v>
      </c>
    </row>
    <row r="4007">
      <c r="A4007" t="inlineStr">
        <is>
          <t>Previous commitments that were invested in the current period</t>
        </is>
      </c>
      <c r="C4007" t="inlineStr">
        <is>
          <t>Million</t>
        </is>
      </c>
      <c r="D4007" t="inlineStr">
        <is>
          <t>QQQQ</t>
        </is>
      </c>
      <c r="N4007" t="n">
        <v>-274</v>
      </c>
      <c r="P4007" t="n">
        <v>-747</v>
      </c>
      <c r="Q4007" t="n">
        <v>-745</v>
      </c>
      <c r="R4007" t="n">
        <v>-5593</v>
      </c>
      <c r="S4007" t="n">
        <v>-5654</v>
      </c>
      <c r="U4007" t="n">
        <v>-6048</v>
      </c>
      <c r="V4007" t="n">
        <v>-772</v>
      </c>
      <c r="W4007" t="n">
        <v>-317</v>
      </c>
      <c r="X4007" t="n">
        <v>1213</v>
      </c>
      <c r="Z4007" t="n">
        <v>-442</v>
      </c>
      <c r="AA4007" t="n">
        <v>-4002</v>
      </c>
      <c r="AB4007" t="n">
        <v>-4090</v>
      </c>
      <c r="AC4007" t="n">
        <v>-2768</v>
      </c>
      <c r="AE4007" t="n">
        <v>-889</v>
      </c>
      <c r="AF4007" t="n">
        <v>-6628</v>
      </c>
      <c r="AG4007" t="n">
        <v>-6540</v>
      </c>
      <c r="AH4007" t="n">
        <v>-5275</v>
      </c>
      <c r="AJ4007" t="n">
        <v>-3888</v>
      </c>
      <c r="AK4007" t="n">
        <v>-4199</v>
      </c>
      <c r="AL4007" t="n">
        <v>-307</v>
      </c>
      <c r="AM4007" t="n">
        <v>-224</v>
      </c>
      <c r="AO4007" t="n">
        <v>-4327</v>
      </c>
      <c r="AP4007" t="n">
        <v>-4807</v>
      </c>
      <c r="AQ4007" t="n">
        <v>-2069</v>
      </c>
    </row>
    <row r="4008">
      <c r="A4008" t="inlineStr">
        <is>
          <t>Total committed</t>
        </is>
      </c>
      <c r="C4008" t="inlineStr">
        <is>
          <t>Million</t>
        </is>
      </c>
      <c r="D4008" t="inlineStr">
        <is>
          <t>QQQQ</t>
        </is>
      </c>
      <c r="AL4008" t="n">
        <v>1321</v>
      </c>
      <c r="AM4008" t="n">
        <v>11232</v>
      </c>
      <c r="AO4008" t="n">
        <v>-622</v>
      </c>
      <c r="AP4008" t="n">
        <v>675</v>
      </c>
      <c r="AQ4008" t="n">
        <v>8828</v>
      </c>
    </row>
    <row r="4009">
      <c r="A4009" t="inlineStr">
        <is>
          <t>Total committed-c</t>
        </is>
      </c>
      <c r="AL4009">
        <f>SUM(AL4006:AL4007)</f>
        <v/>
      </c>
      <c r="AM4009">
        <f>SUM(AM4006:AM4007)</f>
        <v/>
      </c>
      <c r="AO4009">
        <f>SUM(AO4006:AO4007)</f>
        <v/>
      </c>
      <c r="AP4009">
        <f>SUM(AP4006:AP4007)</f>
        <v/>
      </c>
      <c r="AQ4009">
        <f>SUM(AQ4006:AQ4007)</f>
        <v/>
      </c>
    </row>
    <row r="4010">
      <c r="A4010" t="inlineStr">
        <is>
          <t>Sum check</t>
        </is>
      </c>
      <c r="AL4010">
        <f>AL4008-AL4009</f>
        <v/>
      </c>
      <c r="AM4010">
        <f>AM4008-AM4009</f>
        <v/>
      </c>
      <c r="AO4010">
        <f>AO4008-AO4009</f>
        <v/>
      </c>
      <c r="AP4010">
        <f>AP4008-AP4009</f>
        <v/>
      </c>
      <c r="AQ4010">
        <f>AQ4008-AQ4009</f>
        <v/>
      </c>
    </row>
    <row r="4012">
      <c r="A4012" t="inlineStr">
        <is>
          <t>Total invested or committed</t>
        </is>
      </c>
      <c r="C4012" t="inlineStr">
        <is>
          <t>Million</t>
        </is>
      </c>
      <c r="D4012" t="inlineStr">
        <is>
          <t>QQQQ</t>
        </is>
      </c>
      <c r="N4012" t="n">
        <v>8851</v>
      </c>
      <c r="P4012" t="n">
        <v>8061</v>
      </c>
      <c r="Q4012" t="n">
        <v>8124</v>
      </c>
      <c r="R4012" t="n">
        <v>2264</v>
      </c>
      <c r="S4012" t="n">
        <v>1069</v>
      </c>
      <c r="U4012" t="n">
        <v>1111</v>
      </c>
      <c r="V4012" t="n">
        <v>5193</v>
      </c>
      <c r="W4012" t="n">
        <v>6167</v>
      </c>
      <c r="X4012" t="n">
        <v>6880</v>
      </c>
      <c r="Z4012" t="n">
        <v>6910</v>
      </c>
      <c r="AA4012" t="n">
        <v>8247</v>
      </c>
      <c r="AB4012" t="n">
        <v>8110</v>
      </c>
      <c r="AC4012" t="n">
        <v>12731</v>
      </c>
      <c r="AE4012" t="n">
        <v>12138</v>
      </c>
      <c r="AF4012" t="n">
        <v>6832</v>
      </c>
      <c r="AG4012" t="n">
        <v>7758</v>
      </c>
      <c r="AH4012" t="n">
        <v>2014</v>
      </c>
      <c r="AJ4012" t="n">
        <v>6404</v>
      </c>
      <c r="AK4012" t="n">
        <v>6260</v>
      </c>
      <c r="AL4012" t="n">
        <v>5987</v>
      </c>
      <c r="AM4012" t="n">
        <v>19007</v>
      </c>
      <c r="AO4012" t="n">
        <v>15114</v>
      </c>
      <c r="AP4012" t="n">
        <v>19605</v>
      </c>
      <c r="AQ4012" t="n">
        <v>26145</v>
      </c>
    </row>
    <row r="4013">
      <c r="A4013" t="inlineStr">
        <is>
          <t>Total invested or committed-c</t>
        </is>
      </c>
      <c r="N4013">
        <f>SUM(N4006:N4007,N3995:N4000)</f>
        <v/>
      </c>
      <c r="P4013">
        <f>SUM(P4006:P4007,P3995:P4000)</f>
        <v/>
      </c>
      <c r="Q4013">
        <f>SUM(Q4006:Q4007,Q3995:Q4000)</f>
        <v/>
      </c>
      <c r="R4013">
        <f>SUM(R4006:R4007,R3995:R4000)</f>
        <v/>
      </c>
      <c r="S4013">
        <f>SUM(S4006:S4007,S3995:S4000)</f>
        <v/>
      </c>
      <c r="U4013">
        <f>SUM(U4006:U4007,U3995:U4000)</f>
        <v/>
      </c>
      <c r="V4013">
        <f>SUM(V4006:V4007,V3995:V4000)</f>
        <v/>
      </c>
      <c r="W4013">
        <f>SUM(W4006:W4007,W3995:W4000)</f>
        <v/>
      </c>
      <c r="X4013">
        <f>SUM(X4006:X4007,X3995:X4000)</f>
        <v/>
      </c>
      <c r="Z4013">
        <f>SUM(Z4006:Z4007,Z3995:Z4000)</f>
        <v/>
      </c>
      <c r="AA4013">
        <f>SUM(AA4006:AA4007,AA3995:AA4000)</f>
        <v/>
      </c>
      <c r="AB4013">
        <f>SUM(AB4006:AB4007,AB3995:AB4000)</f>
        <v/>
      </c>
      <c r="AC4013">
        <f>SUM(AC4006:AC4007,AC3995:AC4000)</f>
        <v/>
      </c>
      <c r="AE4013">
        <f>SUM(AE4006:AE4007,AE3995:AE4000)</f>
        <v/>
      </c>
      <c r="AF4013">
        <f>SUM(AF4006:AF4007,AF3995:AF4000)</f>
        <v/>
      </c>
      <c r="AG4013">
        <f>SUM(AG4006:AG4007,AG3995:AG4000)</f>
        <v/>
      </c>
      <c r="AH4013">
        <f>SUM(AH4006:AH4007,AH3995:AH4000)</f>
        <v/>
      </c>
      <c r="AJ4013">
        <f>SUM(AJ4006:AJ4007,AJ3995:AJ4000)</f>
        <v/>
      </c>
      <c r="AK4013">
        <f>SUM(AK4006:AK4007,AK3995:AK4000)</f>
        <v/>
      </c>
      <c r="AL4013">
        <f>SUM(AL4006:AL4007,AL3995:AL4000)</f>
        <v/>
      </c>
      <c r="AM4013">
        <f>SUM(AM4006:AM4007,AM3995:AM4000)</f>
        <v/>
      </c>
      <c r="AO4013">
        <f>SUM(AO4006:AO4007,AO3995:AO4000)</f>
        <v/>
      </c>
      <c r="AP4013">
        <f>SUM(AP4006:AP4007,AP3995:AP4000)</f>
        <v/>
      </c>
      <c r="AQ4013">
        <f>SUM(AQ4006:AQ4007,AQ3995:AQ4000)</f>
        <v/>
      </c>
    </row>
    <row r="4014">
      <c r="A4014" t="inlineStr">
        <is>
          <t>Sum check</t>
        </is>
      </c>
      <c r="N4014">
        <f>N4012-N4013</f>
        <v/>
      </c>
      <c r="P4014">
        <f>P4012-P4013</f>
        <v/>
      </c>
      <c r="Q4014">
        <f>Q4012-Q4013</f>
        <v/>
      </c>
      <c r="R4014">
        <f>R4012-R4013</f>
        <v/>
      </c>
      <c r="S4014">
        <f>S4012-S4013</f>
        <v/>
      </c>
      <c r="U4014">
        <f>U4012-U4013</f>
        <v/>
      </c>
      <c r="V4014">
        <f>V4012-V4013</f>
        <v/>
      </c>
      <c r="W4014">
        <f>W4012-W4013</f>
        <v/>
      </c>
      <c r="X4014">
        <f>X4012-X4013</f>
        <v/>
      </c>
      <c r="Z4014">
        <f>Z4012-Z4013</f>
        <v/>
      </c>
      <c r="AA4014">
        <f>AA4012-AA4013</f>
        <v/>
      </c>
      <c r="AB4014">
        <f>AB4012-AB4013</f>
        <v/>
      </c>
      <c r="AC4014">
        <f>AC4012-AC4013</f>
        <v/>
      </c>
      <c r="AE4014">
        <f>AE4012-AE4013</f>
        <v/>
      </c>
      <c r="AF4014">
        <f>AF4012-AF4013</f>
        <v/>
      </c>
      <c r="AG4014">
        <f>AG4012-AG4013</f>
        <v/>
      </c>
      <c r="AH4014">
        <f>AH4012-AH4013</f>
        <v/>
      </c>
      <c r="AJ4014">
        <f>AJ4012-AJ4013</f>
        <v/>
      </c>
      <c r="AK4014">
        <f>AK4012-AK4013</f>
        <v/>
      </c>
      <c r="AL4014">
        <f>AL4012-AL4013</f>
        <v/>
      </c>
      <c r="AM4014">
        <f>AM4012-AM4013</f>
        <v/>
      </c>
      <c r="AO4014">
        <f>AO4012-AO4013</f>
        <v/>
      </c>
      <c r="AP4014">
        <f>AP4012-AP4013</f>
        <v/>
      </c>
      <c r="AQ4014">
        <f>AQ4012-AQ4013</f>
        <v/>
      </c>
    </row>
    <row r="4016">
      <c r="A4016" t="inlineStr">
        <is>
          <t>Private equity</t>
        </is>
      </c>
    </row>
    <row r="4017">
      <c r="A4017" t="inlineStr">
        <is>
          <t>Perpetual strategies</t>
        </is>
      </c>
      <c r="C4017" t="inlineStr">
        <is>
          <t>Million</t>
        </is>
      </c>
      <c r="D4017" t="inlineStr">
        <is>
          <t>QQQQ</t>
        </is>
      </c>
      <c r="AC4017" t="n">
        <v>2066</v>
      </c>
      <c r="AE4017" t="n">
        <v>2637</v>
      </c>
      <c r="AF4017" t="n">
        <v>1876</v>
      </c>
      <c r="AG4017" t="n">
        <v>2195</v>
      </c>
      <c r="AH4017" t="n">
        <v>1348</v>
      </c>
      <c r="AJ4017" t="n">
        <v>915</v>
      </c>
      <c r="AK4017" t="n">
        <v>1794</v>
      </c>
      <c r="AL4017" t="n">
        <v>1653</v>
      </c>
      <c r="AM4017" t="n">
        <v>2619</v>
      </c>
      <c r="AO4017" t="n">
        <v>2756</v>
      </c>
      <c r="AP4017" t="n">
        <v>3431</v>
      </c>
      <c r="AQ4017" t="n">
        <v>5074</v>
      </c>
    </row>
    <row r="4018">
      <c r="A4018" t="inlineStr">
        <is>
          <t>Long-term private funds</t>
        </is>
      </c>
      <c r="C4018" t="inlineStr">
        <is>
          <t>Million</t>
        </is>
      </c>
      <c r="D4018" t="inlineStr">
        <is>
          <t>QQQQ</t>
        </is>
      </c>
      <c r="AC4018" t="n">
        <v>1111</v>
      </c>
      <c r="AE4018" t="n">
        <v>1799</v>
      </c>
      <c r="AF4018" t="n">
        <v>1091</v>
      </c>
      <c r="AG4018" t="n">
        <v>1142</v>
      </c>
      <c r="AH4018" t="n">
        <v>1321</v>
      </c>
      <c r="AJ4018" t="n">
        <v>823</v>
      </c>
      <c r="AK4018" t="n">
        <v>410</v>
      </c>
      <c r="AL4018" t="n">
        <v>2621</v>
      </c>
      <c r="AM4018" t="n">
        <v>3794</v>
      </c>
      <c r="AO4018" t="n">
        <v>3317</v>
      </c>
      <c r="AP4018" t="n">
        <v>4940</v>
      </c>
      <c r="AQ4018" t="n">
        <v>5778</v>
      </c>
    </row>
    <row r="4019">
      <c r="A4019" t="inlineStr">
        <is>
          <t>Private funds</t>
        </is>
      </c>
      <c r="C4019" t="inlineStr">
        <is>
          <t>Million</t>
        </is>
      </c>
      <c r="D4019" t="inlineStr">
        <is>
          <t>QQQQ</t>
        </is>
      </c>
      <c r="N4019" t="n">
        <v>591</v>
      </c>
      <c r="P4019" t="n">
        <v>194</v>
      </c>
      <c r="Q4019" t="n">
        <v>617</v>
      </c>
      <c r="R4019" t="n">
        <v>925</v>
      </c>
      <c r="S4019" t="n">
        <v>948</v>
      </c>
      <c r="U4019" t="n">
        <v>1102</v>
      </c>
      <c r="V4019" t="n">
        <v>1197</v>
      </c>
      <c r="W4019" t="n">
        <v>733</v>
      </c>
      <c r="X4019" t="n">
        <v>691</v>
      </c>
      <c r="Z4019" t="n">
        <v>527</v>
      </c>
      <c r="AA4019" t="n">
        <v>1191</v>
      </c>
      <c r="AB4019" t="n">
        <v>1275</v>
      </c>
    </row>
    <row r="4020">
      <c r="A4020" t="inlineStr">
        <is>
          <t>Co-investments</t>
        </is>
      </c>
      <c r="C4020" t="inlineStr">
        <is>
          <t>Million</t>
        </is>
      </c>
      <c r="D4020" t="inlineStr">
        <is>
          <t>QQQQ</t>
        </is>
      </c>
      <c r="N4020" t="n">
        <v>177</v>
      </c>
      <c r="P4020" t="n">
        <v>44</v>
      </c>
      <c r="Q4020" t="n">
        <v>403</v>
      </c>
      <c r="R4020" t="n">
        <v>504</v>
      </c>
      <c r="S4020" t="n">
        <v>504</v>
      </c>
      <c r="U4020" t="n">
        <v>504</v>
      </c>
      <c r="V4020" t="n">
        <v>531</v>
      </c>
      <c r="W4020" t="n">
        <v>237</v>
      </c>
      <c r="X4020" t="n">
        <v>237</v>
      </c>
      <c r="Z4020" t="n">
        <v>237</v>
      </c>
      <c r="AA4020" t="n">
        <v>1780</v>
      </c>
      <c r="AB4020" t="n">
        <v>1780</v>
      </c>
      <c r="AC4020" t="n">
        <v>2818</v>
      </c>
      <c r="AE4020" t="n">
        <v>3244</v>
      </c>
      <c r="AF4020" t="n">
        <v>1513</v>
      </c>
      <c r="AG4020" t="n">
        <v>2020</v>
      </c>
      <c r="AH4020" t="n">
        <v>991</v>
      </c>
      <c r="AJ4020" t="n">
        <v>577</v>
      </c>
      <c r="AK4020" t="n">
        <v>727</v>
      </c>
      <c r="AL4020" t="n">
        <v>519</v>
      </c>
      <c r="AM4020" t="n">
        <v>1242</v>
      </c>
      <c r="AO4020" t="n">
        <v>1292</v>
      </c>
      <c r="AP4020" t="n">
        <v>1863</v>
      </c>
      <c r="AQ4020" t="n">
        <v>2312</v>
      </c>
    </row>
    <row r="4021">
      <c r="A4021" t="inlineStr">
        <is>
          <t>Listed partnerships</t>
        </is>
      </c>
      <c r="C4021" t="inlineStr">
        <is>
          <t>Million</t>
        </is>
      </c>
      <c r="D4021" t="inlineStr">
        <is>
          <t>QQQQ</t>
        </is>
      </c>
      <c r="N4021" t="n">
        <v>208</v>
      </c>
      <c r="P4021" t="n">
        <v>67</v>
      </c>
      <c r="Q4021" t="n">
        <v>473</v>
      </c>
      <c r="R4021" t="n">
        <v>1264</v>
      </c>
      <c r="S4021" t="n">
        <v>949</v>
      </c>
      <c r="U4021" t="n">
        <v>1004</v>
      </c>
      <c r="V4021" t="n">
        <v>1108</v>
      </c>
      <c r="W4021" t="n">
        <v>544</v>
      </c>
      <c r="X4021" t="n">
        <v>560</v>
      </c>
      <c r="Z4021" t="n">
        <v>502</v>
      </c>
      <c r="AA4021" t="n">
        <v>1107</v>
      </c>
      <c r="AB4021" t="n">
        <v>1159</v>
      </c>
    </row>
    <row r="4022">
      <c r="A4022" t="inlineStr">
        <is>
          <t>Direct</t>
        </is>
      </c>
      <c r="C4022" t="inlineStr">
        <is>
          <t>Million</t>
        </is>
      </c>
      <c r="D4022" t="inlineStr">
        <is>
          <t>QQQQ</t>
        </is>
      </c>
      <c r="N4022" t="n">
        <v>1033</v>
      </c>
      <c r="P4022" t="n">
        <v>836</v>
      </c>
      <c r="Q4022" t="n">
        <v>429</v>
      </c>
      <c r="R4022" t="n">
        <v>771</v>
      </c>
      <c r="S4022" t="n">
        <v>1175</v>
      </c>
      <c r="U4022" t="n">
        <v>1419</v>
      </c>
      <c r="V4022" t="n">
        <v>1356</v>
      </c>
      <c r="W4022" t="n">
        <v>704</v>
      </c>
      <c r="X4022" t="n">
        <v>1091</v>
      </c>
      <c r="Z4022" t="n">
        <v>660</v>
      </c>
      <c r="AA4022" t="n">
        <v>1297</v>
      </c>
      <c r="AB4022" t="n">
        <v>6846</v>
      </c>
      <c r="AC4022" t="n">
        <v>6906</v>
      </c>
      <c r="AE4022" t="n">
        <v>7244</v>
      </c>
      <c r="AF4022" t="n">
        <v>6960</v>
      </c>
      <c r="AG4022" t="n">
        <v>1431</v>
      </c>
      <c r="AH4022" t="n">
        <v>1481</v>
      </c>
      <c r="AJ4022" t="n">
        <v>1411</v>
      </c>
      <c r="AK4022" t="n">
        <v>1685</v>
      </c>
    </row>
    <row r="4023">
      <c r="A4023" t="inlineStr">
        <is>
          <t>Total invested</t>
        </is>
      </c>
      <c r="C4023" t="inlineStr">
        <is>
          <t>Million</t>
        </is>
      </c>
      <c r="D4023" t="inlineStr">
        <is>
          <t>QQQQ</t>
        </is>
      </c>
      <c r="N4023" t="n">
        <v>2009</v>
      </c>
      <c r="P4023" t="n">
        <v>1141</v>
      </c>
      <c r="Q4023" t="n">
        <v>1922</v>
      </c>
      <c r="R4023" t="n">
        <v>3464</v>
      </c>
      <c r="S4023" t="n">
        <v>3576</v>
      </c>
      <c r="U4023" t="n">
        <v>4029</v>
      </c>
      <c r="V4023" t="n">
        <v>4192</v>
      </c>
      <c r="W4023" t="n">
        <v>2218</v>
      </c>
      <c r="X4023" t="n">
        <v>2579</v>
      </c>
      <c r="Z4023" t="n">
        <v>1926</v>
      </c>
      <c r="AA4023" t="n">
        <v>5375</v>
      </c>
      <c r="AB4023" t="n">
        <v>11060</v>
      </c>
      <c r="AC4023" t="n">
        <v>12901</v>
      </c>
      <c r="AE4023" t="n">
        <v>14924</v>
      </c>
      <c r="AF4023" t="n">
        <v>11440</v>
      </c>
      <c r="AG4023" t="n">
        <v>6788</v>
      </c>
      <c r="AH4023" t="n">
        <v>5141</v>
      </c>
      <c r="AJ4023" t="n">
        <v>3726</v>
      </c>
      <c r="AK4023" t="n">
        <v>4616</v>
      </c>
      <c r="AL4023" t="n">
        <v>4793</v>
      </c>
      <c r="AM4023" t="n">
        <v>7655</v>
      </c>
      <c r="AO4023" t="n">
        <v>7365</v>
      </c>
      <c r="AP4023" t="n">
        <v>10234</v>
      </c>
      <c r="AQ4023" t="n">
        <v>13164</v>
      </c>
    </row>
    <row r="4024">
      <c r="A4024" t="inlineStr">
        <is>
          <t>Total invested-c</t>
        </is>
      </c>
      <c r="N4024">
        <f>SUM(N4017:N4022)</f>
        <v/>
      </c>
      <c r="P4024">
        <f>SUM(P4017:P4022)</f>
        <v/>
      </c>
      <c r="Q4024">
        <f>SUM(Q4017:Q4022)</f>
        <v/>
      </c>
      <c r="R4024">
        <f>SUM(R4017:R4022)</f>
        <v/>
      </c>
      <c r="S4024">
        <f>SUM(S4017:S4022)</f>
        <v/>
      </c>
      <c r="U4024">
        <f>SUM(U4017:U4022)</f>
        <v/>
      </c>
      <c r="V4024">
        <f>SUM(V4017:V4022)</f>
        <v/>
      </c>
      <c r="W4024">
        <f>SUM(W4017:W4022)</f>
        <v/>
      </c>
      <c r="X4024">
        <f>SUM(X4017:X4022)</f>
        <v/>
      </c>
      <c r="Z4024">
        <f>SUM(Z4017:Z4022)</f>
        <v/>
      </c>
      <c r="AA4024">
        <f>SUM(AA4017:AA4022)</f>
        <v/>
      </c>
      <c r="AB4024">
        <f>SUM(AB4017:AB4022)</f>
        <v/>
      </c>
      <c r="AC4024">
        <f>SUM(AC4017:AC4022)</f>
        <v/>
      </c>
      <c r="AE4024">
        <f>SUM(AE4017:AE4022)</f>
        <v/>
      </c>
      <c r="AF4024">
        <f>SUM(AF4017:AF4022)</f>
        <v/>
      </c>
      <c r="AG4024">
        <f>SUM(AG4017:AG4022)</f>
        <v/>
      </c>
      <c r="AH4024">
        <f>SUM(AH4017:AH4022)</f>
        <v/>
      </c>
      <c r="AJ4024">
        <f>SUM(AJ4017:AJ4022)</f>
        <v/>
      </c>
      <c r="AK4024">
        <f>SUM(AK4017:AK4022)</f>
        <v/>
      </c>
      <c r="AL4024">
        <f>SUM(AL4017:AL4022)</f>
        <v/>
      </c>
      <c r="AM4024">
        <f>SUM(AM4017:AM4022)</f>
        <v/>
      </c>
      <c r="AO4024">
        <f>SUM(AO4017:AO4022)</f>
        <v/>
      </c>
      <c r="AP4024">
        <f>SUM(AP4017:AP4022)</f>
        <v/>
      </c>
      <c r="AQ4024">
        <f>SUM(AQ4017:AQ4022)</f>
        <v/>
      </c>
    </row>
    <row r="4025">
      <c r="A4025" t="inlineStr">
        <is>
          <t>Sum check</t>
        </is>
      </c>
      <c r="N4025">
        <f>N4023-N4024</f>
        <v/>
      </c>
      <c r="P4025">
        <f>P4023-P4024</f>
        <v/>
      </c>
      <c r="Q4025">
        <f>Q4023-Q4024</f>
        <v/>
      </c>
      <c r="R4025">
        <f>R4023-R4024</f>
        <v/>
      </c>
      <c r="S4025">
        <f>S4023-S4024</f>
        <v/>
      </c>
      <c r="U4025">
        <f>U4023-U4024</f>
        <v/>
      </c>
      <c r="V4025">
        <f>V4023-V4024</f>
        <v/>
      </c>
      <c r="W4025">
        <f>W4023-W4024</f>
        <v/>
      </c>
      <c r="X4025">
        <f>X4023-X4024</f>
        <v/>
      </c>
      <c r="Z4025">
        <f>Z4023-Z4024</f>
        <v/>
      </c>
      <c r="AA4025">
        <f>AA4023-AA4024</f>
        <v/>
      </c>
      <c r="AB4025">
        <f>AB4023-AB4024</f>
        <v/>
      </c>
      <c r="AC4025">
        <f>AC4023-AC4024</f>
        <v/>
      </c>
      <c r="AE4025">
        <f>AE4023-AE4024</f>
        <v/>
      </c>
      <c r="AF4025">
        <f>AF4023-AF4024</f>
        <v/>
      </c>
      <c r="AG4025">
        <f>AG4023-AG4024</f>
        <v/>
      </c>
      <c r="AH4025">
        <f>AH4023-AH4024</f>
        <v/>
      </c>
      <c r="AJ4025">
        <f>AJ4023-AJ4024</f>
        <v/>
      </c>
      <c r="AK4025">
        <f>AK4023-AK4024</f>
        <v/>
      </c>
      <c r="AL4025">
        <f>AL4023-AL4024</f>
        <v/>
      </c>
      <c r="AM4025">
        <f>AM4023-AM4024</f>
        <v/>
      </c>
      <c r="AO4025">
        <f>AO4023-AO4024</f>
        <v/>
      </c>
      <c r="AP4025">
        <f>AP4023-AP4024</f>
        <v/>
      </c>
      <c r="AQ4025">
        <f>AQ4023-AQ4024</f>
        <v/>
      </c>
    </row>
    <row r="4027">
      <c r="A4027" t="inlineStr">
        <is>
          <t>New commitments entered</t>
        </is>
      </c>
      <c r="C4027" t="inlineStr">
        <is>
          <t>Million</t>
        </is>
      </c>
      <c r="D4027" t="inlineStr">
        <is>
          <t>QQQQ</t>
        </is>
      </c>
      <c r="N4027" t="n">
        <v>2252</v>
      </c>
      <c r="P4027" t="n">
        <v>1576</v>
      </c>
      <c r="Q4027" t="n">
        <v>1394</v>
      </c>
      <c r="R4027" t="n">
        <v>479</v>
      </c>
      <c r="S4027" t="n">
        <v>1729</v>
      </c>
      <c r="U4027" t="n">
        <v>1910</v>
      </c>
      <c r="V4027" t="n">
        <v>551</v>
      </c>
      <c r="W4027" t="n">
        <v>496</v>
      </c>
      <c r="X4027" t="n">
        <v>3395</v>
      </c>
      <c r="Z4027" t="n">
        <v>9788</v>
      </c>
      <c r="AA4027" t="n">
        <v>3678</v>
      </c>
      <c r="AB4027" t="n">
        <v>1487</v>
      </c>
      <c r="AC4027" t="n">
        <v>2649</v>
      </c>
      <c r="AE4027" t="n">
        <v>1857</v>
      </c>
      <c r="AF4027" t="n">
        <v>1565</v>
      </c>
      <c r="AG4027" t="n">
        <v>999</v>
      </c>
      <c r="AH4027" t="n">
        <v>2535</v>
      </c>
      <c r="AJ4027" t="n">
        <v>1789</v>
      </c>
      <c r="AK4027" t="n">
        <v>2299</v>
      </c>
      <c r="AL4027" t="n">
        <v>3803</v>
      </c>
      <c r="AM4027" t="n">
        <v>3554</v>
      </c>
      <c r="AO4027" t="n">
        <v>9328</v>
      </c>
      <c r="AP4027" t="n">
        <v>9163</v>
      </c>
      <c r="AQ4027" t="n">
        <v>5386</v>
      </c>
    </row>
    <row r="4028">
      <c r="A4028" t="inlineStr">
        <is>
          <t>Previous commitments that were invested in the current period</t>
        </is>
      </c>
      <c r="C4028" t="inlineStr">
        <is>
          <t>Million</t>
        </is>
      </c>
      <c r="D4028" t="inlineStr">
        <is>
          <t>QQQQ</t>
        </is>
      </c>
      <c r="N4028" t="n">
        <v>-218</v>
      </c>
      <c r="P4028" t="n">
        <v>208</v>
      </c>
      <c r="R4028" t="n">
        <v>-1000</v>
      </c>
      <c r="S4028" t="n">
        <v>-1509</v>
      </c>
      <c r="U4028" t="n">
        <v>-1601</v>
      </c>
      <c r="V4028" t="n">
        <v>-1217</v>
      </c>
      <c r="W4028" t="n">
        <v>-465</v>
      </c>
      <c r="X4028" t="n">
        <v>-1592</v>
      </c>
      <c r="Z4028" t="n">
        <v>-1691</v>
      </c>
      <c r="AA4028" t="n">
        <v>-152</v>
      </c>
      <c r="AB4028" t="n">
        <v>-74</v>
      </c>
      <c r="AC4028" t="n">
        <v>-2232</v>
      </c>
      <c r="AE4028" t="n">
        <v>-6014</v>
      </c>
      <c r="AF4028" t="n">
        <v>-4734</v>
      </c>
      <c r="AG4028" t="n">
        <v>-2955</v>
      </c>
      <c r="AH4028" t="n">
        <v>-1439</v>
      </c>
      <c r="AJ4028" t="n">
        <v>-661</v>
      </c>
      <c r="AK4028" t="n">
        <v>-483</v>
      </c>
      <c r="AL4028" t="n">
        <v>-91</v>
      </c>
      <c r="AM4028" t="n">
        <v>-1685</v>
      </c>
      <c r="AO4028" t="n">
        <v>-1406</v>
      </c>
      <c r="AP4028" t="n">
        <v>-1580</v>
      </c>
      <c r="AQ4028" t="n">
        <v>-3092</v>
      </c>
    </row>
    <row r="4029">
      <c r="A4029" t="inlineStr">
        <is>
          <t>Total committed</t>
        </is>
      </c>
      <c r="C4029" t="inlineStr">
        <is>
          <t>Million</t>
        </is>
      </c>
      <c r="D4029" t="inlineStr">
        <is>
          <t>QQQQ</t>
        </is>
      </c>
      <c r="AL4029" t="n">
        <v>3712</v>
      </c>
      <c r="AM4029" t="n">
        <v>1869</v>
      </c>
      <c r="AO4029" t="n">
        <v>7922</v>
      </c>
      <c r="AP4029" t="n">
        <v>7583</v>
      </c>
      <c r="AQ4029" t="n">
        <v>2294</v>
      </c>
    </row>
    <row r="4030">
      <c r="A4030" t="inlineStr">
        <is>
          <t>Total committed-c</t>
        </is>
      </c>
      <c r="AL4030">
        <f>SUM(AL4027:AL4028)</f>
        <v/>
      </c>
      <c r="AM4030">
        <f>SUM(AM4027:AM4028)</f>
        <v/>
      </c>
      <c r="AO4030">
        <f>SUM(AO4027:AO4028)</f>
        <v/>
      </c>
      <c r="AP4030">
        <f>SUM(AP4027:AP4028)</f>
        <v/>
      </c>
      <c r="AQ4030">
        <f>SUM(AQ4027:AQ4028)</f>
        <v/>
      </c>
    </row>
    <row r="4031">
      <c r="A4031" t="inlineStr">
        <is>
          <t>Sum check</t>
        </is>
      </c>
      <c r="AL4031">
        <f>AL4029-AL4030</f>
        <v/>
      </c>
      <c r="AM4031">
        <f>AM4029-AM4030</f>
        <v/>
      </c>
      <c r="AO4031">
        <f>AO4029-AO4030</f>
        <v/>
      </c>
      <c r="AP4031">
        <f>AP4029-AP4030</f>
        <v/>
      </c>
      <c r="AQ4031">
        <f>AQ4029-AQ4030</f>
        <v/>
      </c>
    </row>
    <row r="4033">
      <c r="A4033" t="inlineStr">
        <is>
          <t>Total invested or committed</t>
        </is>
      </c>
      <c r="C4033" t="inlineStr">
        <is>
          <t>Million</t>
        </is>
      </c>
      <c r="D4033" t="inlineStr">
        <is>
          <t>QQQQ</t>
        </is>
      </c>
      <c r="N4033" t="n">
        <v>4043</v>
      </c>
      <c r="P4033" t="n">
        <v>2925</v>
      </c>
      <c r="Q4033" t="n">
        <v>3316</v>
      </c>
      <c r="R4033" t="n">
        <v>2943</v>
      </c>
      <c r="S4033" t="n">
        <v>3796</v>
      </c>
      <c r="U4033" t="n">
        <v>4338</v>
      </c>
      <c r="V4033" t="n">
        <v>3526</v>
      </c>
      <c r="W4033" t="n">
        <v>2249</v>
      </c>
      <c r="X4033" t="n">
        <v>4382</v>
      </c>
      <c r="Z4033" t="n">
        <v>10023</v>
      </c>
      <c r="AA4033" t="n">
        <v>8901</v>
      </c>
      <c r="AB4033" t="n">
        <v>12473</v>
      </c>
      <c r="AC4033" t="n">
        <v>13318</v>
      </c>
      <c r="AE4033" t="n">
        <v>10767</v>
      </c>
      <c r="AF4033" t="n">
        <v>8271</v>
      </c>
      <c r="AG4033" t="n">
        <v>4832</v>
      </c>
      <c r="AH4033" t="n">
        <v>6237</v>
      </c>
      <c r="AJ4033" t="n">
        <v>4854</v>
      </c>
      <c r="AK4033" t="n">
        <v>6432</v>
      </c>
      <c r="AL4033" t="n">
        <v>8505</v>
      </c>
      <c r="AM4033" t="n">
        <v>9524</v>
      </c>
      <c r="AO4033" t="n">
        <v>15287</v>
      </c>
      <c r="AP4033" t="n">
        <v>17817</v>
      </c>
      <c r="AQ4033" t="n">
        <v>15458</v>
      </c>
    </row>
    <row r="4034">
      <c r="A4034" t="inlineStr">
        <is>
          <t>Total invested or committed-c</t>
        </is>
      </c>
      <c r="N4034">
        <f>SUM(N4027:N4028,N4017:N4022)</f>
        <v/>
      </c>
      <c r="P4034">
        <f>SUM(P4027:P4028,P4017:P4022)</f>
        <v/>
      </c>
      <c r="Q4034">
        <f>SUM(Q4027:Q4028,Q4017:Q4022)</f>
        <v/>
      </c>
      <c r="R4034">
        <f>SUM(R4027:R4028,R4017:R4022)</f>
        <v/>
      </c>
      <c r="S4034">
        <f>SUM(S4027:S4028,S4017:S4022)</f>
        <v/>
      </c>
      <c r="U4034">
        <f>SUM(U4027:U4028,U4017:U4022)</f>
        <v/>
      </c>
      <c r="V4034">
        <f>SUM(V4027:V4028,V4017:V4022)</f>
        <v/>
      </c>
      <c r="W4034">
        <f>SUM(W4027:W4028,W4017:W4022)</f>
        <v/>
      </c>
      <c r="X4034">
        <f>SUM(X4027:X4028,X4017:X4022)</f>
        <v/>
      </c>
      <c r="Z4034">
        <f>SUM(Z4027:Z4028,Z4017:Z4022)</f>
        <v/>
      </c>
      <c r="AA4034">
        <f>SUM(AA4027:AA4028,AA4017:AA4022)</f>
        <v/>
      </c>
      <c r="AB4034">
        <f>SUM(AB4027:AB4028,AB4017:AB4022)</f>
        <v/>
      </c>
      <c r="AC4034">
        <f>SUM(AC4027:AC4028,AC4017:AC4022)</f>
        <v/>
      </c>
      <c r="AE4034">
        <f>SUM(AE4027:AE4028,AE4017:AE4022)</f>
        <v/>
      </c>
      <c r="AF4034">
        <f>SUM(AF4027:AF4028,AF4017:AF4022)</f>
        <v/>
      </c>
      <c r="AG4034">
        <f>SUM(AG4027:AG4028,AG4017:AG4022)</f>
        <v/>
      </c>
      <c r="AH4034">
        <f>SUM(AH4027:AH4028,AH4017:AH4022)</f>
        <v/>
      </c>
      <c r="AJ4034">
        <f>SUM(AJ4027:AJ4028,AJ4017:AJ4022)</f>
        <v/>
      </c>
      <c r="AK4034">
        <f>SUM(AK4027:AK4028,AK4017:AK4022)</f>
        <v/>
      </c>
      <c r="AL4034">
        <f>SUM(AL4027:AL4028,AL4017:AL4022)</f>
        <v/>
      </c>
      <c r="AM4034">
        <f>SUM(AM4027:AM4028,AM4017:AM4022)</f>
        <v/>
      </c>
      <c r="AO4034">
        <f>SUM(AO4027:AO4028,AO4017:AO4022)</f>
        <v/>
      </c>
      <c r="AP4034">
        <f>SUM(AP4027:AP4028,AP4017:AP4022)</f>
        <v/>
      </c>
      <c r="AQ4034">
        <f>SUM(AQ4027:AQ4028,AQ4017:AQ4022)</f>
        <v/>
      </c>
    </row>
    <row r="4035">
      <c r="A4035" t="inlineStr">
        <is>
          <t>Sum check</t>
        </is>
      </c>
      <c r="N4035">
        <f>N4033-N4034</f>
        <v/>
      </c>
      <c r="P4035">
        <f>P4033-P4034</f>
        <v/>
      </c>
      <c r="Q4035">
        <f>Q4033-Q4034</f>
        <v/>
      </c>
      <c r="R4035">
        <f>R4033-R4034</f>
        <v/>
      </c>
      <c r="S4035">
        <f>S4033-S4034</f>
        <v/>
      </c>
      <c r="U4035">
        <f>U4033-U4034</f>
        <v/>
      </c>
      <c r="V4035">
        <f>V4033-V4034</f>
        <v/>
      </c>
      <c r="W4035">
        <f>W4033-W4034</f>
        <v/>
      </c>
      <c r="X4035">
        <f>X4033-X4034</f>
        <v/>
      </c>
      <c r="Z4035">
        <f>Z4033-Z4034</f>
        <v/>
      </c>
      <c r="AA4035">
        <f>AA4033-AA4034</f>
        <v/>
      </c>
      <c r="AB4035">
        <f>AB4033-AB4034</f>
        <v/>
      </c>
      <c r="AC4035">
        <f>AC4033-AC4034</f>
        <v/>
      </c>
      <c r="AE4035">
        <f>AE4033-AE4034</f>
        <v/>
      </c>
      <c r="AF4035">
        <f>AF4033-AF4034</f>
        <v/>
      </c>
      <c r="AG4035">
        <f>AG4033-AG4034</f>
        <v/>
      </c>
      <c r="AH4035">
        <f>AH4033-AH4034</f>
        <v/>
      </c>
      <c r="AJ4035">
        <f>AJ4033-AJ4034</f>
        <v/>
      </c>
      <c r="AK4035">
        <f>AK4033-AK4034</f>
        <v/>
      </c>
      <c r="AL4035">
        <f>AL4033-AL4034</f>
        <v/>
      </c>
      <c r="AM4035">
        <f>AM4033-AM4034</f>
        <v/>
      </c>
      <c r="AO4035">
        <f>AO4033-AO4034</f>
        <v/>
      </c>
      <c r="AP4035">
        <f>AP4033-AP4034</f>
        <v/>
      </c>
      <c r="AQ4035">
        <f>AQ4033-AQ4034</f>
        <v/>
      </c>
    </row>
    <row r="4037">
      <c r="A4037" t="inlineStr">
        <is>
          <t>Real estate</t>
        </is>
      </c>
    </row>
    <row r="4038">
      <c r="A4038" t="inlineStr">
        <is>
          <t>Capital invested</t>
        </is>
      </c>
    </row>
    <row r="4039">
      <c r="A4039" t="inlineStr">
        <is>
          <t>Perpetual strategies</t>
        </is>
      </c>
      <c r="C4039" t="inlineStr">
        <is>
          <t>Million</t>
        </is>
      </c>
      <c r="D4039" t="inlineStr">
        <is>
          <t>QQQQ</t>
        </is>
      </c>
      <c r="AC4039" t="n">
        <v>1617</v>
      </c>
      <c r="AE4039" t="n">
        <v>2316</v>
      </c>
      <c r="AF4039" t="n">
        <v>2752</v>
      </c>
      <c r="AG4039" t="n">
        <v>3193</v>
      </c>
      <c r="AH4039" t="n">
        <v>3965</v>
      </c>
      <c r="AJ4039" t="n">
        <v>3545</v>
      </c>
      <c r="AK4039" t="n">
        <v>3737</v>
      </c>
      <c r="AL4039" t="n">
        <v>3936</v>
      </c>
      <c r="AM4039" t="n">
        <v>4597</v>
      </c>
      <c r="AO4039" t="n">
        <v>4927</v>
      </c>
      <c r="AP4039" t="n">
        <v>4786</v>
      </c>
      <c r="AQ4039" t="n">
        <v>4103</v>
      </c>
    </row>
    <row r="4040">
      <c r="A4040" t="inlineStr">
        <is>
          <t>Longterm private funds</t>
        </is>
      </c>
      <c r="C4040" t="inlineStr">
        <is>
          <t>Million</t>
        </is>
      </c>
      <c r="D4040" t="inlineStr">
        <is>
          <t>QQQQ</t>
        </is>
      </c>
      <c r="AC4040" t="n">
        <v>2626</v>
      </c>
      <c r="AE4040" t="n">
        <v>3119</v>
      </c>
      <c r="AF4040" t="n">
        <v>3293</v>
      </c>
      <c r="AG4040" t="n">
        <v>3088</v>
      </c>
      <c r="AH4040" t="n">
        <v>3142</v>
      </c>
      <c r="AJ4040" t="n">
        <v>3155</v>
      </c>
      <c r="AK4040" t="n">
        <v>3288</v>
      </c>
      <c r="AL4040" t="n">
        <v>7308</v>
      </c>
      <c r="AM4040" t="n">
        <v>9134</v>
      </c>
      <c r="AO4040" t="n">
        <v>9146</v>
      </c>
      <c r="AP4040" t="n">
        <v>9910</v>
      </c>
      <c r="AQ4040" t="n">
        <v>8665</v>
      </c>
    </row>
    <row r="4041">
      <c r="A4041" t="inlineStr">
        <is>
          <t>Private funds</t>
        </is>
      </c>
      <c r="C4041" t="inlineStr">
        <is>
          <t>Million</t>
        </is>
      </c>
      <c r="D4041" t="inlineStr">
        <is>
          <t>QQQQ</t>
        </is>
      </c>
      <c r="N4041" t="n">
        <v>1950</v>
      </c>
      <c r="P4041" t="n">
        <v>2516</v>
      </c>
      <c r="Q4041" t="n">
        <v>2275</v>
      </c>
      <c r="R4041" t="n">
        <v>2072</v>
      </c>
      <c r="S4041" t="n">
        <v>1935</v>
      </c>
      <c r="U4041" t="n">
        <v>1586</v>
      </c>
      <c r="V4041" t="n">
        <v>1929</v>
      </c>
      <c r="W4041" t="n">
        <v>2114</v>
      </c>
      <c r="X4041" t="n">
        <v>3953</v>
      </c>
      <c r="Z4041" t="n">
        <v>3446</v>
      </c>
      <c r="AA4041" t="n">
        <v>3557</v>
      </c>
      <c r="AB4041" t="n">
        <v>4069</v>
      </c>
    </row>
    <row r="4042">
      <c r="A4042" t="inlineStr">
        <is>
          <t>Co-investments</t>
        </is>
      </c>
      <c r="C4042" t="inlineStr">
        <is>
          <t>Million</t>
        </is>
      </c>
      <c r="D4042" t="inlineStr">
        <is>
          <t>QQQQ</t>
        </is>
      </c>
      <c r="N4042" t="n">
        <v>329</v>
      </c>
      <c r="P4042" t="n">
        <v>329</v>
      </c>
      <c r="Q4042" t="n">
        <v>329</v>
      </c>
      <c r="R4042" t="n">
        <v>329</v>
      </c>
      <c r="X4042" t="n">
        <v>1224</v>
      </c>
      <c r="Z4042" t="n">
        <v>1224</v>
      </c>
      <c r="AA4042" t="n">
        <v>1224</v>
      </c>
      <c r="AB4042" t="n">
        <v>1357</v>
      </c>
      <c r="AC4042" t="n">
        <v>186</v>
      </c>
      <c r="AE4042" t="n">
        <v>186</v>
      </c>
      <c r="AF4042" t="n">
        <v>186</v>
      </c>
      <c r="AG4042" t="n">
        <v>324</v>
      </c>
      <c r="AH4042" t="n">
        <v>337</v>
      </c>
      <c r="AJ4042" t="n">
        <v>337</v>
      </c>
      <c r="AK4042" t="n">
        <v>893</v>
      </c>
      <c r="AL4042" t="n">
        <v>630</v>
      </c>
      <c r="AM4042" t="n">
        <v>592</v>
      </c>
      <c r="AO4042" t="n">
        <v>600</v>
      </c>
      <c r="AP4042" t="n">
        <v>84</v>
      </c>
      <c r="AQ4042" t="n">
        <v>78</v>
      </c>
    </row>
    <row r="4043">
      <c r="A4043" t="inlineStr">
        <is>
          <t>Listed partnerships</t>
        </is>
      </c>
      <c r="C4043" t="inlineStr">
        <is>
          <t>Million</t>
        </is>
      </c>
      <c r="D4043" t="inlineStr">
        <is>
          <t>QQQQ</t>
        </is>
      </c>
      <c r="N4043" t="n">
        <v>1087</v>
      </c>
      <c r="P4043" t="n">
        <v>923</v>
      </c>
      <c r="Q4043" t="n">
        <v>1331</v>
      </c>
      <c r="R4043" t="n">
        <v>1355</v>
      </c>
      <c r="S4043" t="n">
        <v>1723</v>
      </c>
      <c r="U4043" t="n">
        <v>1874</v>
      </c>
      <c r="V4043" t="n">
        <v>1456</v>
      </c>
      <c r="W4043" t="n">
        <v>16048</v>
      </c>
      <c r="X4043" t="n">
        <v>16142</v>
      </c>
      <c r="Z4043" t="n">
        <v>16090</v>
      </c>
      <c r="AA4043" t="n">
        <v>15979</v>
      </c>
      <c r="AB4043" t="n">
        <v>1734</v>
      </c>
    </row>
    <row r="4044">
      <c r="A4044" t="inlineStr">
        <is>
          <t>Direct</t>
        </is>
      </c>
      <c r="C4044" t="inlineStr">
        <is>
          <t>Million</t>
        </is>
      </c>
      <c r="D4044" t="inlineStr">
        <is>
          <t>QQQQ</t>
        </is>
      </c>
      <c r="AL4044" t="n">
        <v>8517</v>
      </c>
      <c r="AM4044" t="n">
        <v>9162</v>
      </c>
      <c r="AO4044" t="n">
        <v>9200</v>
      </c>
      <c r="AP4044" t="n">
        <v>9200</v>
      </c>
      <c r="AQ4044" t="n">
        <v>683</v>
      </c>
    </row>
    <row r="4045">
      <c r="A4045" t="inlineStr">
        <is>
          <t>Total invested</t>
        </is>
      </c>
      <c r="C4045" t="inlineStr">
        <is>
          <t>Million</t>
        </is>
      </c>
      <c r="D4045" t="inlineStr">
        <is>
          <t>QQQQ</t>
        </is>
      </c>
      <c r="N4045" t="n">
        <v>3366</v>
      </c>
      <c r="P4045" t="n">
        <v>3768</v>
      </c>
      <c r="Q4045" t="n">
        <v>3935</v>
      </c>
      <c r="R4045" t="n">
        <v>3756</v>
      </c>
      <c r="S4045" t="n">
        <v>3658</v>
      </c>
      <c r="U4045" t="n">
        <v>3460</v>
      </c>
      <c r="V4045" t="n">
        <v>3385</v>
      </c>
      <c r="W4045" t="n">
        <v>18162</v>
      </c>
      <c r="X4045" t="n">
        <v>21319</v>
      </c>
      <c r="Z4045" t="n">
        <v>20760</v>
      </c>
      <c r="AA4045" t="n">
        <v>20760</v>
      </c>
      <c r="AB4045" t="n">
        <v>7160</v>
      </c>
      <c r="AC4045" t="n">
        <v>4429</v>
      </c>
      <c r="AE4045" t="n">
        <v>5621</v>
      </c>
      <c r="AF4045" t="n">
        <v>6231</v>
      </c>
      <c r="AG4045" t="n">
        <v>6605</v>
      </c>
      <c r="AH4045" t="n">
        <v>7444</v>
      </c>
      <c r="AJ4045" t="n">
        <v>7037</v>
      </c>
      <c r="AK4045" t="n">
        <v>7918</v>
      </c>
      <c r="AL4045" t="n">
        <v>20391</v>
      </c>
      <c r="AM4045" t="n">
        <v>23485</v>
      </c>
      <c r="AO4045" t="n">
        <v>23873</v>
      </c>
      <c r="AP4045" t="n">
        <v>23980</v>
      </c>
      <c r="AQ4045" t="n">
        <v>13529</v>
      </c>
    </row>
    <row r="4046">
      <c r="A4046" t="inlineStr">
        <is>
          <t>Total invested-c</t>
        </is>
      </c>
      <c r="N4046">
        <f>SUM(N4039:N4044)</f>
        <v/>
      </c>
      <c r="P4046">
        <f>SUM(P4039:P4044)</f>
        <v/>
      </c>
      <c r="Q4046">
        <f>SUM(Q4039:Q4044)</f>
        <v/>
      </c>
      <c r="R4046">
        <f>SUM(R4039:R4044)</f>
        <v/>
      </c>
      <c r="S4046">
        <f>SUM(S4039:S4044)</f>
        <v/>
      </c>
      <c r="U4046">
        <f>SUM(U4039:U4044)</f>
        <v/>
      </c>
      <c r="V4046">
        <f>SUM(V4039:V4044)</f>
        <v/>
      </c>
      <c r="W4046">
        <f>SUM(W4039:W4044)</f>
        <v/>
      </c>
      <c r="X4046">
        <f>SUM(X4039:X4044)</f>
        <v/>
      </c>
      <c r="Z4046">
        <f>SUM(Z4039:Z4044)</f>
        <v/>
      </c>
      <c r="AA4046">
        <f>SUM(AA4039:AA4044)</f>
        <v/>
      </c>
      <c r="AB4046">
        <f>SUM(AB4039:AB4044)</f>
        <v/>
      </c>
      <c r="AC4046">
        <f>SUM(AC4039:AC4044)</f>
        <v/>
      </c>
      <c r="AE4046">
        <f>SUM(AE4039:AE4044)</f>
        <v/>
      </c>
      <c r="AF4046">
        <f>SUM(AF4039:AF4044)</f>
        <v/>
      </c>
      <c r="AG4046">
        <f>SUM(AG4039:AG4044)</f>
        <v/>
      </c>
      <c r="AH4046">
        <f>SUM(AH4039:AH4044)</f>
        <v/>
      </c>
      <c r="AJ4046">
        <f>SUM(AJ4039:AJ4044)</f>
        <v/>
      </c>
      <c r="AK4046">
        <f>SUM(AK4039:AK4044)</f>
        <v/>
      </c>
      <c r="AL4046">
        <f>SUM(AL4039:AL4044)</f>
        <v/>
      </c>
      <c r="AM4046">
        <f>SUM(AM4039:AM4044)</f>
        <v/>
      </c>
      <c r="AO4046">
        <f>SUM(AO4039:AO4044)</f>
        <v/>
      </c>
      <c r="AP4046">
        <f>SUM(AP4039:AP4044)</f>
        <v/>
      </c>
      <c r="AQ4046">
        <f>SUM(AQ4039:AQ4044)</f>
        <v/>
      </c>
    </row>
    <row r="4047">
      <c r="A4047" t="inlineStr">
        <is>
          <t>Sum check</t>
        </is>
      </c>
      <c r="N4047">
        <f>N4045-N4046</f>
        <v/>
      </c>
      <c r="P4047">
        <f>P4045-P4046</f>
        <v/>
      </c>
      <c r="Q4047">
        <f>Q4045-Q4046</f>
        <v/>
      </c>
      <c r="R4047">
        <f>R4045-R4046</f>
        <v/>
      </c>
      <c r="S4047">
        <f>S4045-S4046</f>
        <v/>
      </c>
      <c r="U4047">
        <f>U4045-U4046</f>
        <v/>
      </c>
      <c r="V4047">
        <f>V4045-V4046</f>
        <v/>
      </c>
      <c r="W4047">
        <f>W4045-W4046</f>
        <v/>
      </c>
      <c r="X4047">
        <f>X4045-X4046</f>
        <v/>
      </c>
      <c r="Z4047">
        <f>Z4045-Z4046</f>
        <v/>
      </c>
      <c r="AA4047">
        <f>AA4045-AA4046</f>
        <v/>
      </c>
      <c r="AB4047">
        <f>AB4045-AB4046</f>
        <v/>
      </c>
      <c r="AC4047">
        <f>AC4045-AC4046</f>
        <v/>
      </c>
      <c r="AE4047">
        <f>AE4045-AE4046</f>
        <v/>
      </c>
      <c r="AF4047">
        <f>AF4045-AF4046</f>
        <v/>
      </c>
      <c r="AG4047">
        <f>AG4045-AG4046</f>
        <v/>
      </c>
      <c r="AH4047">
        <f>AH4045-AH4046</f>
        <v/>
      </c>
      <c r="AJ4047">
        <f>AJ4045-AJ4046</f>
        <v/>
      </c>
      <c r="AK4047">
        <f>AK4045-AK4046</f>
        <v/>
      </c>
      <c r="AL4047">
        <f>AL4045-AL4046</f>
        <v/>
      </c>
      <c r="AM4047">
        <f>AM4045-AM4046</f>
        <v/>
      </c>
      <c r="AO4047">
        <f>AO4045-AO4046</f>
        <v/>
      </c>
      <c r="AP4047">
        <f>AP4045-AP4046</f>
        <v/>
      </c>
      <c r="AQ4047">
        <f>AQ4045-AQ4046</f>
        <v/>
      </c>
    </row>
    <row r="4049">
      <c r="A4049" t="inlineStr">
        <is>
          <t>Capital committed</t>
        </is>
      </c>
    </row>
    <row r="4050">
      <c r="A4050" t="inlineStr">
        <is>
          <t>New commitments entered</t>
        </is>
      </c>
      <c r="C4050" t="inlineStr">
        <is>
          <t>Million</t>
        </is>
      </c>
      <c r="D4050" t="inlineStr">
        <is>
          <t>QQQQ</t>
        </is>
      </c>
      <c r="N4050" t="n">
        <v>1413</v>
      </c>
      <c r="P4050" t="n">
        <v>1715</v>
      </c>
      <c r="Q4050" t="n">
        <v>980</v>
      </c>
      <c r="R4050" t="n">
        <v>1374</v>
      </c>
      <c r="S4050" t="n">
        <v>922</v>
      </c>
      <c r="U4050" t="n">
        <v>16685</v>
      </c>
      <c r="V4050" t="n">
        <v>20578</v>
      </c>
      <c r="W4050" t="n">
        <v>4886</v>
      </c>
      <c r="X4050" t="n">
        <v>2154</v>
      </c>
      <c r="Z4050" t="n">
        <v>8390</v>
      </c>
      <c r="AA4050" t="n">
        <v>7705</v>
      </c>
      <c r="AB4050" t="n">
        <v>7859</v>
      </c>
      <c r="AC4050" t="n">
        <v>5859</v>
      </c>
      <c r="AE4050" t="n">
        <v>2343</v>
      </c>
      <c r="AF4050" t="n">
        <v>3915</v>
      </c>
      <c r="AG4050" t="n">
        <v>3696</v>
      </c>
      <c r="AH4050" t="n">
        <v>1952</v>
      </c>
      <c r="AJ4050" t="n">
        <v>6873</v>
      </c>
      <c r="AK4050" t="n">
        <v>5659</v>
      </c>
      <c r="AL4050" t="n">
        <v>4793</v>
      </c>
      <c r="AM4050" t="n">
        <v>5790</v>
      </c>
      <c r="AO4050" t="n">
        <v>10989</v>
      </c>
      <c r="AP4050" t="n">
        <v>12718</v>
      </c>
      <c r="AQ4050" t="n">
        <v>10593</v>
      </c>
    </row>
    <row r="4051">
      <c r="A4051" t="inlineStr">
        <is>
          <t>Previous commitments that were invested in the current period</t>
        </is>
      </c>
      <c r="C4051" t="inlineStr">
        <is>
          <t>Million</t>
        </is>
      </c>
      <c r="D4051" t="inlineStr">
        <is>
          <t>QQQQ</t>
        </is>
      </c>
      <c r="N4051" t="n">
        <v>-444</v>
      </c>
      <c r="P4051" t="n">
        <v>-1302</v>
      </c>
      <c r="Q4051" t="n">
        <v>-1274</v>
      </c>
      <c r="R4051" t="n">
        <v>-1253</v>
      </c>
      <c r="S4051" t="n">
        <v>-669</v>
      </c>
      <c r="U4051" t="n">
        <v>-638</v>
      </c>
      <c r="V4051" t="n">
        <v>-225</v>
      </c>
      <c r="W4051" t="n">
        <v>-865</v>
      </c>
      <c r="X4051" t="n">
        <v>-530</v>
      </c>
      <c r="Z4051" t="n">
        <v>-15832</v>
      </c>
      <c r="AA4051" t="n">
        <v>-19098</v>
      </c>
      <c r="AB4051" t="n">
        <v>-3681</v>
      </c>
      <c r="AC4051" t="n">
        <v>-159</v>
      </c>
      <c r="AE4051" t="n">
        <v>-3202</v>
      </c>
      <c r="AF4051" t="n">
        <v>-3218</v>
      </c>
      <c r="AG4051" t="n">
        <v>-3195</v>
      </c>
      <c r="AH4051" t="n">
        <v>-2146</v>
      </c>
      <c r="AJ4051" t="n">
        <v>-2135</v>
      </c>
      <c r="AK4051" t="n">
        <v>-2871</v>
      </c>
      <c r="AL4051" t="n">
        <v>-2689</v>
      </c>
      <c r="AM4051" t="n">
        <v>-1575</v>
      </c>
      <c r="AO4051" t="n">
        <v>-6147</v>
      </c>
      <c r="AP4051" t="n">
        <v>-7357</v>
      </c>
      <c r="AQ4051" t="n">
        <v>-3241</v>
      </c>
    </row>
    <row r="4052">
      <c r="A4052" t="inlineStr">
        <is>
          <t>Total committed</t>
        </is>
      </c>
      <c r="C4052" t="inlineStr">
        <is>
          <t>Million</t>
        </is>
      </c>
      <c r="D4052" t="inlineStr">
        <is>
          <t>QQQQ</t>
        </is>
      </c>
      <c r="AL4052" t="n">
        <v>2104</v>
      </c>
      <c r="AM4052" t="n">
        <v>4215</v>
      </c>
      <c r="AO4052" t="n">
        <v>4842</v>
      </c>
      <c r="AP4052" t="n">
        <v>5361</v>
      </c>
      <c r="AQ4052" t="n">
        <v>7352</v>
      </c>
    </row>
    <row r="4053">
      <c r="A4053" t="inlineStr">
        <is>
          <t>Total committed-c</t>
        </is>
      </c>
      <c r="AL4053">
        <f>SUM(AL4050:AL4051)</f>
        <v/>
      </c>
      <c r="AM4053">
        <f>SUM(AM4050:AM4051)</f>
        <v/>
      </c>
      <c r="AO4053">
        <f>SUM(AO4050:AO4051)</f>
        <v/>
      </c>
      <c r="AP4053">
        <f>SUM(AP4050:AP4051)</f>
        <v/>
      </c>
      <c r="AQ4053">
        <f>SUM(AQ4050:AQ4051)</f>
        <v/>
      </c>
    </row>
    <row r="4054">
      <c r="A4054" t="inlineStr">
        <is>
          <t>Sum check</t>
        </is>
      </c>
      <c r="AL4054">
        <f>AL4052-AL4053</f>
        <v/>
      </c>
      <c r="AM4054">
        <f>AM4052-AM4053</f>
        <v/>
      </c>
      <c r="AO4054">
        <f>AO4052-AO4053</f>
        <v/>
      </c>
      <c r="AP4054">
        <f>AP4052-AP4053</f>
        <v/>
      </c>
      <c r="AQ4054">
        <f>AQ4052-AQ4053</f>
        <v/>
      </c>
    </row>
    <row r="4056">
      <c r="A4056" t="inlineStr">
        <is>
          <t>Total invested or committed</t>
        </is>
      </c>
      <c r="C4056" t="inlineStr">
        <is>
          <t>Million</t>
        </is>
      </c>
      <c r="D4056" t="inlineStr">
        <is>
          <t>QQQQ</t>
        </is>
      </c>
      <c r="N4056" t="n">
        <v>4335</v>
      </c>
      <c r="P4056" t="n">
        <v>4181</v>
      </c>
      <c r="Q4056" t="n">
        <v>3641</v>
      </c>
      <c r="R4056" t="n">
        <v>3877</v>
      </c>
      <c r="S4056" t="n">
        <v>3911</v>
      </c>
      <c r="U4056" t="n">
        <v>19507</v>
      </c>
      <c r="V4056" t="n">
        <v>23738</v>
      </c>
      <c r="W4056" t="n">
        <v>22183</v>
      </c>
      <c r="X4056" t="n">
        <v>22943</v>
      </c>
      <c r="Z4056" t="n">
        <v>13318</v>
      </c>
      <c r="AA4056" t="n">
        <v>9367</v>
      </c>
      <c r="AB4056" t="n">
        <v>11338</v>
      </c>
      <c r="AC4056" t="n">
        <v>10129</v>
      </c>
      <c r="AE4056" t="n">
        <v>4762</v>
      </c>
      <c r="AF4056" t="n">
        <v>6928</v>
      </c>
      <c r="AG4056" t="n">
        <v>7106</v>
      </c>
      <c r="AH4056" t="n">
        <v>7250</v>
      </c>
      <c r="AJ4056" t="n">
        <v>11775</v>
      </c>
      <c r="AK4056" t="n">
        <v>10706</v>
      </c>
      <c r="AL4056" t="n">
        <v>22495</v>
      </c>
      <c r="AM4056" t="n">
        <v>27700</v>
      </c>
      <c r="AO4056" t="n">
        <v>28715</v>
      </c>
      <c r="AP4056" t="n">
        <v>29341</v>
      </c>
      <c r="AQ4056" t="n">
        <v>20881</v>
      </c>
    </row>
    <row r="4057">
      <c r="A4057" t="inlineStr">
        <is>
          <t>Total invested or committed-c</t>
        </is>
      </c>
      <c r="N4057">
        <f>SUM(N4039:N4044,N4050:N4051)</f>
        <v/>
      </c>
      <c r="P4057">
        <f>SUM(P4039:P4044,P4050:P4051)</f>
        <v/>
      </c>
      <c r="Q4057">
        <f>SUM(Q4039:Q4044,Q4050:Q4051)</f>
        <v/>
      </c>
      <c r="R4057">
        <f>SUM(R4039:R4044,R4050:R4051)</f>
        <v/>
      </c>
      <c r="S4057">
        <f>SUM(S4039:S4044,S4050:S4051)</f>
        <v/>
      </c>
      <c r="U4057">
        <f>SUM(U4039:U4044,U4050:U4051)</f>
        <v/>
      </c>
      <c r="V4057">
        <f>SUM(V4039:V4044,V4050:V4051)</f>
        <v/>
      </c>
      <c r="W4057">
        <f>SUM(W4039:W4044,W4050:W4051)</f>
        <v/>
      </c>
      <c r="X4057">
        <f>SUM(X4039:X4044,X4050:X4051)</f>
        <v/>
      </c>
      <c r="Z4057">
        <f>SUM(Z4039:Z4044,Z4050:Z4051)</f>
        <v/>
      </c>
      <c r="AA4057">
        <f>SUM(AA4039:AA4044,AA4050:AA4051)</f>
        <v/>
      </c>
      <c r="AB4057">
        <f>SUM(AB4039:AB4044,AB4050:AB4051)</f>
        <v/>
      </c>
      <c r="AC4057">
        <f>SUM(AC4039:AC4044,AC4050:AC4051)</f>
        <v/>
      </c>
      <c r="AE4057">
        <f>SUM(AE4039:AE4044,AE4050:AE4051)</f>
        <v/>
      </c>
      <c r="AF4057">
        <f>SUM(AF4039:AF4044,AF4050:AF4051)</f>
        <v/>
      </c>
      <c r="AG4057">
        <f>SUM(AG4039:AG4044,AG4050:AG4051)</f>
        <v/>
      </c>
      <c r="AH4057">
        <f>SUM(AH4039:AH4044,AH4050:AH4051)</f>
        <v/>
      </c>
      <c r="AJ4057">
        <f>SUM(AJ4039:AJ4044,AJ4050:AJ4051)</f>
        <v/>
      </c>
      <c r="AK4057">
        <f>SUM(AK4039:AK4044,AK4050:AK4051)</f>
        <v/>
      </c>
      <c r="AL4057">
        <f>SUM(AL4039:AL4044,AL4050:AL4051)</f>
        <v/>
      </c>
      <c r="AM4057">
        <f>SUM(AM4039:AM4044,AM4050:AM4051)</f>
        <v/>
      </c>
      <c r="AO4057">
        <f>SUM(AO4039:AO4044,AO4050:AO4051)</f>
        <v/>
      </c>
      <c r="AP4057">
        <f>SUM(AP4039:AP4044,AP4050:AP4051)</f>
        <v/>
      </c>
      <c r="AQ4057">
        <f>SUM(AQ4039:AQ4044,AQ4050:AQ4051)</f>
        <v/>
      </c>
    </row>
    <row r="4058">
      <c r="A4058" t="inlineStr">
        <is>
          <t>Sum check</t>
        </is>
      </c>
      <c r="N4058">
        <f>N4056-N4057</f>
        <v/>
      </c>
      <c r="P4058">
        <f>P4056-P4057</f>
        <v/>
      </c>
      <c r="Q4058">
        <f>Q4056-Q4057</f>
        <v/>
      </c>
      <c r="R4058">
        <f>R4056-R4057</f>
        <v/>
      </c>
      <c r="S4058">
        <f>S4056-S4057</f>
        <v/>
      </c>
      <c r="U4058">
        <f>U4056-U4057</f>
        <v/>
      </c>
      <c r="V4058">
        <f>V4056-V4057</f>
        <v/>
      </c>
      <c r="W4058">
        <f>W4056-W4057</f>
        <v/>
      </c>
      <c r="X4058">
        <f>X4056-X4057</f>
        <v/>
      </c>
      <c r="Z4058">
        <f>Z4056-Z4057</f>
        <v/>
      </c>
      <c r="AA4058">
        <f>AA4056-AA4057</f>
        <v/>
      </c>
      <c r="AB4058">
        <f>AB4056-AB4057</f>
        <v/>
      </c>
      <c r="AC4058">
        <f>AC4056-AC4057</f>
        <v/>
      </c>
      <c r="AE4058">
        <f>AE4056-AE4057</f>
        <v/>
      </c>
      <c r="AF4058">
        <f>AF4056-AF4057</f>
        <v/>
      </c>
      <c r="AG4058">
        <f>AG4056-AG4057</f>
        <v/>
      </c>
      <c r="AH4058">
        <f>AH4056-AH4057</f>
        <v/>
      </c>
      <c r="AJ4058">
        <f>AJ4056-AJ4057</f>
        <v/>
      </c>
      <c r="AK4058">
        <f>AK4056-AK4057</f>
        <v/>
      </c>
      <c r="AL4058">
        <f>AL4056-AL4057</f>
        <v/>
      </c>
      <c r="AM4058">
        <f>AM4056-AM4057</f>
        <v/>
      </c>
      <c r="AO4058">
        <f>AO4056-AO4057</f>
        <v/>
      </c>
      <c r="AP4058">
        <f>AP4056-AP4057</f>
        <v/>
      </c>
      <c r="AQ4058">
        <f>AQ4056-AQ4057</f>
        <v/>
      </c>
    </row>
    <row r="4060">
      <c r="A4060" t="inlineStr">
        <is>
          <t>Credit and other</t>
        </is>
      </c>
    </row>
    <row r="4061">
      <c r="A4061" t="inlineStr">
        <is>
          <t>Capital invested</t>
        </is>
      </c>
    </row>
    <row r="4062">
      <c r="A4062" t="inlineStr">
        <is>
          <t>Perpetual strategies</t>
        </is>
      </c>
      <c r="C4062" t="inlineStr">
        <is>
          <t>Million</t>
        </is>
      </c>
      <c r="D4062" t="inlineStr">
        <is>
          <t>QQQQ</t>
        </is>
      </c>
      <c r="AL4062" t="n">
        <v>4418</v>
      </c>
      <c r="AM4062" t="n">
        <v>4446</v>
      </c>
      <c r="AO4062" t="n">
        <v>4494</v>
      </c>
      <c r="AP4062" t="n">
        <v>4496</v>
      </c>
      <c r="AQ4062" t="n">
        <v>4025</v>
      </c>
    </row>
    <row r="4063">
      <c r="A4063" t="inlineStr">
        <is>
          <t>Longterm private funds</t>
        </is>
      </c>
      <c r="C4063" t="inlineStr">
        <is>
          <t>Million</t>
        </is>
      </c>
      <c r="D4063" t="inlineStr">
        <is>
          <t>QQQQ</t>
        </is>
      </c>
      <c r="AL4063" t="n">
        <v>13023</v>
      </c>
      <c r="AM4063" t="n">
        <v>12704</v>
      </c>
      <c r="AO4063" t="n">
        <v>13235</v>
      </c>
      <c r="AP4063" t="n">
        <v>12872</v>
      </c>
      <c r="AQ4063" t="n">
        <v>12890</v>
      </c>
    </row>
    <row r="4064">
      <c r="A4064" t="inlineStr">
        <is>
          <t>Co-investments</t>
        </is>
      </c>
      <c r="C4064" t="inlineStr">
        <is>
          <t>Million</t>
        </is>
      </c>
      <c r="D4064" t="inlineStr">
        <is>
          <t>QQQQ</t>
        </is>
      </c>
      <c r="AL4064" t="n">
        <v>1065</v>
      </c>
      <c r="AM4064" t="n">
        <v>1037</v>
      </c>
      <c r="AO4064" t="n">
        <v>1032</v>
      </c>
      <c r="AP4064" t="n">
        <v>879</v>
      </c>
      <c r="AQ4064" t="n">
        <v>866</v>
      </c>
    </row>
    <row r="4065">
      <c r="A4065" t="inlineStr">
        <is>
          <t>Direct</t>
        </is>
      </c>
      <c r="C4065" t="inlineStr">
        <is>
          <t>Million</t>
        </is>
      </c>
      <c r="D4065" t="inlineStr">
        <is>
          <t>QQQQ</t>
        </is>
      </c>
      <c r="AL4065" t="n">
        <v>2481</v>
      </c>
      <c r="AM4065" t="n">
        <v>2432</v>
      </c>
      <c r="AO4065" t="n">
        <v>2713</v>
      </c>
      <c r="AP4065" t="n">
        <v>5295</v>
      </c>
      <c r="AQ4065" t="n">
        <v>5955</v>
      </c>
    </row>
    <row r="4066">
      <c r="A4066" t="inlineStr">
        <is>
          <t>Total invested</t>
        </is>
      </c>
      <c r="C4066" t="inlineStr">
        <is>
          <t>Million</t>
        </is>
      </c>
      <c r="D4066" t="inlineStr">
        <is>
          <t>QQQQ</t>
        </is>
      </c>
      <c r="AL4066" t="n">
        <v>20987</v>
      </c>
      <c r="AM4066" t="n">
        <v>20619</v>
      </c>
      <c r="AO4066" t="n">
        <v>21474</v>
      </c>
      <c r="AP4066" t="n">
        <v>23542</v>
      </c>
      <c r="AQ4066" t="n">
        <v>23736</v>
      </c>
    </row>
    <row r="4067">
      <c r="A4067" t="inlineStr">
        <is>
          <t>Total invested-c</t>
        </is>
      </c>
      <c r="AL4067">
        <f>SUM(AL4062:AL4065)</f>
        <v/>
      </c>
      <c r="AM4067">
        <f>SUM(AM4062:AM4065)</f>
        <v/>
      </c>
      <c r="AO4067">
        <f>SUM(AO4062:AO4065)</f>
        <v/>
      </c>
      <c r="AP4067">
        <f>SUM(AP4062:AP4065)</f>
        <v/>
      </c>
      <c r="AQ4067">
        <f>SUM(AQ4062:AQ4065)</f>
        <v/>
      </c>
    </row>
    <row r="4068">
      <c r="A4068" t="inlineStr">
        <is>
          <t>Sum check</t>
        </is>
      </c>
      <c r="AL4068">
        <f>AL4066-AL4067</f>
        <v/>
      </c>
      <c r="AM4068">
        <f>AM4066-AM4067</f>
        <v/>
      </c>
      <c r="AO4068">
        <f>AO4066-AO4067</f>
        <v/>
      </c>
      <c r="AP4068">
        <f>AP4066-AP4067</f>
        <v/>
      </c>
      <c r="AQ4068">
        <f>AQ4066-AQ4067</f>
        <v/>
      </c>
    </row>
    <row r="4070">
      <c r="A4070" t="inlineStr">
        <is>
          <t>Capital committed</t>
        </is>
      </c>
    </row>
    <row r="4071">
      <c r="A4071" t="inlineStr">
        <is>
          <t>New commitments entered</t>
        </is>
      </c>
      <c r="C4071" t="inlineStr">
        <is>
          <t>Million</t>
        </is>
      </c>
      <c r="D4071" t="inlineStr">
        <is>
          <t>QQQQ</t>
        </is>
      </c>
      <c r="AL4071" t="n">
        <v>5323</v>
      </c>
      <c r="AM4071" t="n">
        <v>4917</v>
      </c>
      <c r="AO4071" t="n">
        <v>5086</v>
      </c>
      <c r="AP4071" t="n">
        <v>6095</v>
      </c>
      <c r="AQ4071" t="n">
        <v>2750</v>
      </c>
    </row>
    <row r="4072">
      <c r="A4072" t="inlineStr">
        <is>
          <t>Previous commitments that were invested in the current period</t>
        </is>
      </c>
      <c r="C4072" t="inlineStr">
        <is>
          <t>Million</t>
        </is>
      </c>
      <c r="D4072" t="inlineStr">
        <is>
          <t>QQQQ</t>
        </is>
      </c>
      <c r="AL4072" t="n">
        <v>-175</v>
      </c>
      <c r="AM4072" t="n">
        <v>-482</v>
      </c>
      <c r="AO4072" t="n">
        <v>-519</v>
      </c>
      <c r="AP4072" t="n">
        <v>-862</v>
      </c>
      <c r="AQ4072" t="n">
        <v>-812</v>
      </c>
    </row>
    <row r="4073">
      <c r="A4073" t="inlineStr">
        <is>
          <t>Total committed</t>
        </is>
      </c>
      <c r="C4073" t="inlineStr">
        <is>
          <t>Million</t>
        </is>
      </c>
      <c r="D4073" t="inlineStr">
        <is>
          <t>QQQQ</t>
        </is>
      </c>
      <c r="AL4073" t="n">
        <v>5148</v>
      </c>
      <c r="AM4073" t="n">
        <v>4435</v>
      </c>
      <c r="AO4073" t="n">
        <v>4567</v>
      </c>
      <c r="AP4073" t="n">
        <v>5233</v>
      </c>
      <c r="AQ4073" t="n">
        <v>1938</v>
      </c>
    </row>
    <row r="4074">
      <c r="A4074" t="inlineStr">
        <is>
          <t>Total committed-c</t>
        </is>
      </c>
      <c r="AL4074">
        <f>SUM(AL4071:AL4072)</f>
        <v/>
      </c>
      <c r="AM4074">
        <f>SUM(AM4071:AM4072)</f>
        <v/>
      </c>
      <c r="AO4074">
        <f>SUM(AO4071:AO4072)</f>
        <v/>
      </c>
      <c r="AP4074">
        <f>SUM(AP4071:AP4072)</f>
        <v/>
      </c>
      <c r="AQ4074">
        <f>SUM(AQ4071:AQ4072)</f>
        <v/>
      </c>
    </row>
    <row r="4075">
      <c r="A4075" t="inlineStr">
        <is>
          <t>Sum check</t>
        </is>
      </c>
      <c r="AL4075">
        <f>AL4073-AL4074</f>
        <v/>
      </c>
      <c r="AM4075">
        <f>AM4073-AM4074</f>
        <v/>
      </c>
      <c r="AO4075">
        <f>AO4073-AO4074</f>
        <v/>
      </c>
      <c r="AP4075">
        <f>AP4073-AP4074</f>
        <v/>
      </c>
      <c r="AQ4075">
        <f>AQ4073-AQ4074</f>
        <v/>
      </c>
    </row>
    <row r="4077">
      <c r="A4077" t="inlineStr">
        <is>
          <t>Total invested or committed</t>
        </is>
      </c>
      <c r="C4077" t="inlineStr">
        <is>
          <t>Million</t>
        </is>
      </c>
      <c r="D4077" t="inlineStr">
        <is>
          <t>QQQQ</t>
        </is>
      </c>
      <c r="AL4077" t="n">
        <v>26135</v>
      </c>
      <c r="AM4077" t="n">
        <v>25054</v>
      </c>
      <c r="AO4077" t="n">
        <v>26041</v>
      </c>
      <c r="AP4077" t="n">
        <v>28775</v>
      </c>
      <c r="AQ4077" t="n">
        <v>25674</v>
      </c>
    </row>
    <row r="4078">
      <c r="A4078" t="inlineStr">
        <is>
          <t>Total invested or committed-c</t>
        </is>
      </c>
      <c r="AL4078">
        <f>SUM(AL4073,AL4066)</f>
        <v/>
      </c>
      <c r="AM4078">
        <f>SUM(AM4073,AM4066)</f>
        <v/>
      </c>
      <c r="AO4078">
        <f>SUM(AO4073,AO4066)</f>
        <v/>
      </c>
      <c r="AP4078">
        <f>SUM(AP4073,AP4066)</f>
        <v/>
      </c>
      <c r="AQ4078">
        <f>SUM(AQ4073,AQ4066)</f>
        <v/>
      </c>
    </row>
    <row r="4079">
      <c r="A4079" t="inlineStr">
        <is>
          <t>Sum check</t>
        </is>
      </c>
      <c r="AL4079">
        <f>AL4077-AL4078</f>
        <v/>
      </c>
      <c r="AM4079">
        <f>AM4077-AM4078</f>
        <v/>
      </c>
      <c r="AO4079">
        <f>AO4077-AO4078</f>
        <v/>
      </c>
      <c r="AP4079">
        <f>AP4077-AP4078</f>
        <v/>
      </c>
      <c r="AQ4079">
        <f>AQ4077-AQ4078</f>
        <v/>
      </c>
    </row>
    <row r="4081">
      <c r="A4081" t="inlineStr">
        <is>
          <t>Oaktree</t>
        </is>
      </c>
    </row>
    <row r="4082">
      <c r="A4082" t="inlineStr">
        <is>
          <t>Perpetual strategies</t>
        </is>
      </c>
      <c r="C4082" t="inlineStr">
        <is>
          <t>Million</t>
        </is>
      </c>
      <c r="D4082" t="inlineStr">
        <is>
          <t>QQQQ</t>
        </is>
      </c>
      <c r="AC4082" t="n">
        <v>685</v>
      </c>
      <c r="AE4082" t="n">
        <v>2388</v>
      </c>
      <c r="AF4082" t="n">
        <v>3910</v>
      </c>
      <c r="AG4082" t="n">
        <v>4911</v>
      </c>
      <c r="AH4082" t="n">
        <v>5317</v>
      </c>
      <c r="AJ4082" t="n">
        <v>4971</v>
      </c>
      <c r="AK4082" t="n">
        <v>4545</v>
      </c>
    </row>
    <row r="4083">
      <c r="A4083" t="inlineStr">
        <is>
          <t>Longterm private funds</t>
        </is>
      </c>
      <c r="C4083" t="inlineStr">
        <is>
          <t>Million</t>
        </is>
      </c>
      <c r="D4083" t="inlineStr">
        <is>
          <t>QQQQ</t>
        </is>
      </c>
      <c r="AC4083" t="n">
        <v>2366</v>
      </c>
      <c r="AE4083" t="n">
        <v>6116</v>
      </c>
      <c r="AF4083" t="n">
        <v>9574</v>
      </c>
      <c r="AG4083" t="n">
        <v>12585</v>
      </c>
      <c r="AH4083" t="n">
        <v>15216</v>
      </c>
      <c r="AJ4083" t="n">
        <v>16044</v>
      </c>
      <c r="AK4083" t="n">
        <v>16431</v>
      </c>
    </row>
    <row r="4084">
      <c r="A4084" t="inlineStr">
        <is>
          <t>Co-investments</t>
        </is>
      </c>
      <c r="C4084" t="inlineStr">
        <is>
          <t>Million</t>
        </is>
      </c>
      <c r="D4084" t="inlineStr">
        <is>
          <t>QQQQ</t>
        </is>
      </c>
      <c r="AC4084" t="n">
        <v>75</v>
      </c>
      <c r="AE4084" t="n">
        <v>268</v>
      </c>
      <c r="AF4084" t="n">
        <v>483</v>
      </c>
      <c r="AG4084" t="n">
        <v>710</v>
      </c>
      <c r="AH4084" t="n">
        <v>1030</v>
      </c>
      <c r="AJ4084" t="n">
        <v>1104</v>
      </c>
      <c r="AK4084" t="n">
        <v>1201</v>
      </c>
    </row>
    <row r="4085">
      <c r="A4085" t="inlineStr">
        <is>
          <t>Total invested</t>
        </is>
      </c>
      <c r="C4085" t="inlineStr">
        <is>
          <t>Million</t>
        </is>
      </c>
      <c r="D4085" t="inlineStr">
        <is>
          <t>QQQQ</t>
        </is>
      </c>
      <c r="AC4085" t="n">
        <v>3126</v>
      </c>
      <c r="AE4085" t="n">
        <v>8772</v>
      </c>
      <c r="AF4085" t="n">
        <v>13967</v>
      </c>
      <c r="AG4085" t="n">
        <v>18206</v>
      </c>
      <c r="AH4085" t="n">
        <v>21563</v>
      </c>
      <c r="AJ4085" t="n">
        <v>22119</v>
      </c>
      <c r="AK4085" t="n">
        <v>22177</v>
      </c>
    </row>
    <row r="4086">
      <c r="A4086" t="inlineStr">
        <is>
          <t>Total invested-c</t>
        </is>
      </c>
      <c r="AC4086">
        <f>SUM(AC4082:AC4084)</f>
        <v/>
      </c>
      <c r="AE4086">
        <f>SUM(AE4082:AE4084)</f>
        <v/>
      </c>
      <c r="AF4086">
        <f>SUM(AF4082:AF4084)</f>
        <v/>
      </c>
      <c r="AG4086">
        <f>SUM(AG4082:AG4084)</f>
        <v/>
      </c>
      <c r="AH4086">
        <f>SUM(AH4082:AH4084)</f>
        <v/>
      </c>
      <c r="AJ4086">
        <f>SUM(AJ4082:AJ4084)</f>
        <v/>
      </c>
      <c r="AK4086">
        <f>SUM(AK4082:AK4084)</f>
        <v/>
      </c>
    </row>
    <row r="4087">
      <c r="A4087" t="inlineStr">
        <is>
          <t>Sum check</t>
        </is>
      </c>
      <c r="AC4087">
        <f>AC4085-AC4086</f>
        <v/>
      </c>
      <c r="AE4087">
        <f>AE4085-AE4086</f>
        <v/>
      </c>
      <c r="AF4087">
        <f>AF4085-AF4086</f>
        <v/>
      </c>
      <c r="AG4087">
        <f>AG4085-AG4086</f>
        <v/>
      </c>
      <c r="AH4087">
        <f>AH4085-AH4086</f>
        <v/>
      </c>
      <c r="AJ4087">
        <f>AJ4085-AJ4086</f>
        <v/>
      </c>
      <c r="AK4087">
        <f>AK4085-AK4086</f>
        <v/>
      </c>
    </row>
    <row r="4089">
      <c r="A4089" t="inlineStr">
        <is>
          <t>Committed new</t>
        </is>
      </c>
      <c r="C4089" t="inlineStr">
        <is>
          <t>Million</t>
        </is>
      </c>
      <c r="D4089" t="inlineStr">
        <is>
          <t>QQQQ</t>
        </is>
      </c>
      <c r="AC4089" t="n">
        <v>414</v>
      </c>
      <c r="AE4089" t="n">
        <v>493</v>
      </c>
      <c r="AF4089" t="n">
        <v>564</v>
      </c>
      <c r="AG4089" t="n">
        <v>961</v>
      </c>
      <c r="AH4089" t="n">
        <v>2353</v>
      </c>
      <c r="AJ4089" t="n">
        <v>2399</v>
      </c>
      <c r="AK4089" t="n">
        <v>3073</v>
      </c>
    </row>
    <row r="4090">
      <c r="A4090" t="inlineStr">
        <is>
          <t>Committed invested</t>
        </is>
      </c>
      <c r="C4090" t="inlineStr">
        <is>
          <t>Million</t>
        </is>
      </c>
      <c r="D4090" t="inlineStr">
        <is>
          <t>QQQQ</t>
        </is>
      </c>
      <c r="AH4090" t="n">
        <v>-269</v>
      </c>
      <c r="AJ4090" t="n">
        <v>-386</v>
      </c>
      <c r="AK4090" t="n">
        <v>-342</v>
      </c>
    </row>
    <row r="4091">
      <c r="A4091" t="inlineStr">
        <is>
          <t>Total</t>
        </is>
      </c>
      <c r="C4091" t="inlineStr">
        <is>
          <t>Million</t>
        </is>
      </c>
      <c r="D4091" t="inlineStr">
        <is>
          <t>QQQQ</t>
        </is>
      </c>
      <c r="AC4091" t="n">
        <v>3540</v>
      </c>
      <c r="AE4091" t="n">
        <v>9265</v>
      </c>
      <c r="AF4091" t="n">
        <v>14531</v>
      </c>
      <c r="AG4091" t="n">
        <v>19167</v>
      </c>
      <c r="AH4091" t="n">
        <v>23647</v>
      </c>
      <c r="AJ4091" t="n">
        <v>24132</v>
      </c>
      <c r="AK4091" t="n">
        <v>24908</v>
      </c>
    </row>
    <row r="4092">
      <c r="A4092" t="inlineStr">
        <is>
          <t>Total-c</t>
        </is>
      </c>
      <c r="AC4092">
        <f>SUM(AC4085,AC4089:AC4090)</f>
        <v/>
      </c>
      <c r="AE4092">
        <f>SUM(AE4085,AE4089:AE4090)</f>
        <v/>
      </c>
      <c r="AF4092">
        <f>SUM(AF4085,AF4089:AF4090)</f>
        <v/>
      </c>
      <c r="AG4092">
        <f>SUM(AG4085,AG4089:AG4090)</f>
        <v/>
      </c>
      <c r="AH4092">
        <f>SUM(AH4085,AH4089:AH4090)</f>
        <v/>
      </c>
      <c r="AJ4092">
        <f>SUM(AJ4085,AJ4089:AJ4090)</f>
        <v/>
      </c>
      <c r="AK4092">
        <f>SUM(AK4085,AK4089:AK4090)</f>
        <v/>
      </c>
    </row>
    <row r="4093">
      <c r="A4093" t="inlineStr">
        <is>
          <t>Sum check</t>
        </is>
      </c>
      <c r="AC4093">
        <f>AC4091-AC4092</f>
        <v/>
      </c>
      <c r="AE4093">
        <f>AE4091-AE4092</f>
        <v/>
      </c>
      <c r="AF4093">
        <f>AF4091-AF4092</f>
        <v/>
      </c>
      <c r="AG4093">
        <f>AG4091-AG4092</f>
        <v/>
      </c>
      <c r="AH4093">
        <f>AH4091-AH4092</f>
        <v/>
      </c>
      <c r="AJ4093">
        <f>AJ4091-AJ4092</f>
        <v/>
      </c>
      <c r="AK4093">
        <f>AK4091-AK4092</f>
        <v/>
      </c>
    </row>
    <row r="4095">
      <c r="A4095" t="inlineStr">
        <is>
          <t>Total</t>
        </is>
      </c>
    </row>
    <row r="4096">
      <c r="A4096" t="inlineStr">
        <is>
          <t>Capital invested</t>
        </is>
      </c>
    </row>
    <row r="4097">
      <c r="A4097" t="inlineStr">
        <is>
          <t>Perpetual strategies</t>
        </is>
      </c>
      <c r="C4097" t="inlineStr">
        <is>
          <t>Million</t>
        </is>
      </c>
      <c r="D4097" t="inlineStr">
        <is>
          <t>QQQQ</t>
        </is>
      </c>
      <c r="AC4097" t="n">
        <v>6477</v>
      </c>
      <c r="AE4097" t="n">
        <v>9659</v>
      </c>
      <c r="AF4097" t="n">
        <v>10850</v>
      </c>
      <c r="AG4097" t="n">
        <v>15255</v>
      </c>
      <c r="AH4097" t="n">
        <v>14980</v>
      </c>
      <c r="AJ4097" t="n">
        <v>13751</v>
      </c>
      <c r="AK4097" t="n">
        <v>14380</v>
      </c>
      <c r="AL4097" t="n">
        <v>13576</v>
      </c>
      <c r="AM4097" t="n">
        <v>15642</v>
      </c>
      <c r="AO4097" t="n">
        <v>16651</v>
      </c>
      <c r="AP4097" t="n">
        <v>17543</v>
      </c>
      <c r="AQ4097" t="n">
        <v>16151</v>
      </c>
    </row>
    <row r="4098">
      <c r="A4098" t="inlineStr">
        <is>
          <t>Long-term private funds</t>
        </is>
      </c>
      <c r="C4098" t="inlineStr">
        <is>
          <t>Million</t>
        </is>
      </c>
      <c r="D4098" t="inlineStr">
        <is>
          <t>QQQQ</t>
        </is>
      </c>
      <c r="AC4098" t="n">
        <v>11849</v>
      </c>
      <c r="AE4098" t="n">
        <v>15923</v>
      </c>
      <c r="AF4098" t="n">
        <v>18654</v>
      </c>
      <c r="AG4098" t="n">
        <v>23690</v>
      </c>
      <c r="AH4098" t="n">
        <v>23815</v>
      </c>
      <c r="AJ4098" t="n">
        <v>24428</v>
      </c>
      <c r="AK4098" t="n">
        <v>24478</v>
      </c>
      <c r="AL4098" t="n">
        <v>26165</v>
      </c>
      <c r="AM4098" t="n">
        <v>30313</v>
      </c>
      <c r="AO4098" t="n">
        <v>33403</v>
      </c>
      <c r="AP4098" t="n">
        <v>38262</v>
      </c>
      <c r="AQ4098" t="n">
        <v>38840</v>
      </c>
    </row>
    <row r="4099">
      <c r="A4099" t="inlineStr">
        <is>
          <t>Private funds</t>
        </is>
      </c>
      <c r="C4099" t="inlineStr">
        <is>
          <t>Million</t>
        </is>
      </c>
      <c r="D4099" t="inlineStr">
        <is>
          <t>QQQQ</t>
        </is>
      </c>
      <c r="N4099" t="n">
        <v>4531</v>
      </c>
      <c r="P4099" t="n">
        <v>4043</v>
      </c>
      <c r="Q4099" t="n">
        <v>4508</v>
      </c>
      <c r="R4099" t="n">
        <v>4528</v>
      </c>
      <c r="S4099" t="n">
        <v>5253</v>
      </c>
      <c r="U4099" t="n">
        <v>5116</v>
      </c>
      <c r="V4099" t="n">
        <v>4886</v>
      </c>
      <c r="W4099" t="n">
        <v>4580</v>
      </c>
      <c r="X4099" t="n">
        <v>7574</v>
      </c>
      <c r="Z4099" t="n">
        <v>8115</v>
      </c>
      <c r="AA4099" t="n">
        <v>8930</v>
      </c>
      <c r="AB4099" t="n">
        <v>9950</v>
      </c>
    </row>
    <row r="4100">
      <c r="A4100" t="inlineStr">
        <is>
          <t>Co-investments</t>
        </is>
      </c>
      <c r="C4100" t="inlineStr">
        <is>
          <t>Million</t>
        </is>
      </c>
      <c r="D4100" t="inlineStr">
        <is>
          <t>QQQQ</t>
        </is>
      </c>
      <c r="N4100" t="n">
        <v>2254</v>
      </c>
      <c r="P4100" t="n">
        <v>1056</v>
      </c>
      <c r="Q4100" t="n">
        <v>4022</v>
      </c>
      <c r="R4100" t="n">
        <v>3600</v>
      </c>
      <c r="S4100" t="n">
        <v>3535</v>
      </c>
      <c r="U4100" t="n">
        <v>3662</v>
      </c>
      <c r="V4100" t="n">
        <v>910</v>
      </c>
      <c r="W4100" t="n">
        <v>616</v>
      </c>
      <c r="X4100" t="n">
        <v>2244</v>
      </c>
      <c r="Z4100" t="n">
        <v>2277</v>
      </c>
      <c r="AA4100" t="n">
        <v>3850</v>
      </c>
      <c r="AB4100" t="n">
        <v>3983</v>
      </c>
      <c r="AC4100" t="n">
        <v>6547</v>
      </c>
      <c r="AE4100" t="n">
        <v>6998</v>
      </c>
      <c r="AF4100" t="n">
        <v>5452</v>
      </c>
      <c r="AG4100" t="n">
        <v>7948</v>
      </c>
      <c r="AH4100" t="n">
        <v>3982</v>
      </c>
      <c r="AJ4100" t="n">
        <v>3642</v>
      </c>
      <c r="AK4100" t="n">
        <v>4445</v>
      </c>
      <c r="AL4100" t="n">
        <v>2384</v>
      </c>
      <c r="AM4100" t="n">
        <v>3277</v>
      </c>
      <c r="AO4100" t="n">
        <v>7724</v>
      </c>
      <c r="AP4100" t="n">
        <v>8316</v>
      </c>
      <c r="AQ4100" t="n">
        <v>8597</v>
      </c>
    </row>
    <row r="4101">
      <c r="A4101" t="inlineStr">
        <is>
          <t>Listed partnerships</t>
        </is>
      </c>
      <c r="C4101" t="inlineStr">
        <is>
          <t>Million</t>
        </is>
      </c>
      <c r="D4101" t="inlineStr">
        <is>
          <t>QQQQ</t>
        </is>
      </c>
      <c r="N4101" t="n">
        <v>3458</v>
      </c>
      <c r="P4101" t="n">
        <v>2449</v>
      </c>
      <c r="Q4101" t="n">
        <v>4365</v>
      </c>
      <c r="R4101" t="n">
        <v>5123</v>
      </c>
      <c r="S4101" t="n">
        <v>5431</v>
      </c>
      <c r="U4101" t="n">
        <v>5566</v>
      </c>
      <c r="V4101" t="n">
        <v>3694</v>
      </c>
      <c r="W4101" t="n">
        <v>17759</v>
      </c>
      <c r="X4101" t="n">
        <v>18742</v>
      </c>
      <c r="Z4101" t="n">
        <v>19064</v>
      </c>
      <c r="AA4101" t="n">
        <v>19220</v>
      </c>
      <c r="AB4101" t="n">
        <v>5128</v>
      </c>
    </row>
    <row r="4102">
      <c r="A4102" t="inlineStr">
        <is>
          <t>Direct</t>
        </is>
      </c>
      <c r="C4102" t="inlineStr">
        <is>
          <t>Million</t>
        </is>
      </c>
      <c r="D4102" t="inlineStr">
        <is>
          <t>QQQQ</t>
        </is>
      </c>
      <c r="N4102" t="n">
        <v>1033</v>
      </c>
      <c r="P4102" t="n">
        <v>836</v>
      </c>
      <c r="Q4102" t="n">
        <v>429</v>
      </c>
      <c r="R4102" t="n">
        <v>771</v>
      </c>
      <c r="S4102" t="n">
        <v>1175</v>
      </c>
      <c r="U4102" t="n">
        <v>1419</v>
      </c>
      <c r="V4102" t="n">
        <v>1356</v>
      </c>
      <c r="W4102" t="n">
        <v>704</v>
      </c>
      <c r="X4102" t="n">
        <v>1091</v>
      </c>
      <c r="Z4102" t="n">
        <v>660</v>
      </c>
      <c r="AA4102" t="n">
        <v>1297</v>
      </c>
      <c r="AB4102" t="n">
        <v>6846</v>
      </c>
      <c r="AC4102" t="n">
        <v>6906</v>
      </c>
      <c r="AE4102" t="n">
        <v>7244</v>
      </c>
      <c r="AF4102" t="n">
        <v>6960</v>
      </c>
      <c r="AG4102" t="n">
        <v>1431</v>
      </c>
      <c r="AH4102" t="n">
        <v>1481</v>
      </c>
      <c r="AJ4102" t="n">
        <v>1411</v>
      </c>
      <c r="AK4102" t="n">
        <v>1685</v>
      </c>
      <c r="AL4102" t="n">
        <v>10998</v>
      </c>
      <c r="AM4102" t="n">
        <v>11994</v>
      </c>
      <c r="AO4102" t="n">
        <v>12389</v>
      </c>
      <c r="AP4102" t="n">
        <v>14895</v>
      </c>
      <c r="AQ4102" t="n">
        <v>7038</v>
      </c>
    </row>
    <row r="4103">
      <c r="A4103" t="inlineStr">
        <is>
          <t>Total invested</t>
        </is>
      </c>
      <c r="C4103" t="inlineStr">
        <is>
          <t>Million</t>
        </is>
      </c>
      <c r="D4103" t="inlineStr">
        <is>
          <t>QQQQ</t>
        </is>
      </c>
      <c r="N4103" t="n">
        <v>11276</v>
      </c>
      <c r="P4103" t="n">
        <v>8384</v>
      </c>
      <c r="Q4103" t="n">
        <v>13324</v>
      </c>
      <c r="R4103" t="n">
        <v>14022</v>
      </c>
      <c r="S4103" t="n">
        <v>15394</v>
      </c>
      <c r="U4103" t="n">
        <v>15763</v>
      </c>
      <c r="V4103" t="n">
        <v>10846</v>
      </c>
      <c r="W4103" t="n">
        <v>23659</v>
      </c>
      <c r="X4103" t="n">
        <v>29651</v>
      </c>
      <c r="Z4103" t="n">
        <v>30116</v>
      </c>
      <c r="AA4103" t="n">
        <v>33297</v>
      </c>
      <c r="AB4103" t="n">
        <v>25907</v>
      </c>
      <c r="AC4103" t="n">
        <v>31779</v>
      </c>
      <c r="AE4103" t="n">
        <v>39824</v>
      </c>
      <c r="AF4103" t="n">
        <v>41916</v>
      </c>
      <c r="AG4103" t="n">
        <v>48324</v>
      </c>
      <c r="AH4103" t="n">
        <v>44258</v>
      </c>
      <c r="AJ4103" t="n">
        <v>43232</v>
      </c>
      <c r="AK4103" t="n">
        <v>44988</v>
      </c>
      <c r="AL4103" t="n">
        <v>53123</v>
      </c>
      <c r="AM4103" t="n">
        <v>61226</v>
      </c>
      <c r="AO4103" t="n">
        <v>70167</v>
      </c>
      <c r="AP4103" t="n">
        <v>79016</v>
      </c>
      <c r="AQ4103" t="n">
        <v>70626</v>
      </c>
    </row>
    <row r="4104">
      <c r="A4104" t="inlineStr">
        <is>
          <t>Total invested-c</t>
        </is>
      </c>
      <c r="N4104">
        <f>SUM(N4097:N4102)</f>
        <v/>
      </c>
      <c r="P4104">
        <f>SUM(P4097:P4102)</f>
        <v/>
      </c>
      <c r="Q4104">
        <f>SUM(Q4097:Q4102)</f>
        <v/>
      </c>
      <c r="R4104">
        <f>SUM(R4097:R4102)</f>
        <v/>
      </c>
      <c r="S4104">
        <f>SUM(S4097:S4102)</f>
        <v/>
      </c>
      <c r="U4104">
        <f>SUM(U4097:U4102)</f>
        <v/>
      </c>
      <c r="V4104">
        <f>SUM(V4097:V4102)</f>
        <v/>
      </c>
      <c r="W4104">
        <f>SUM(W4097:W4102)</f>
        <v/>
      </c>
      <c r="X4104">
        <f>SUM(X4097:X4102)</f>
        <v/>
      </c>
      <c r="Z4104">
        <f>SUM(Z4097:Z4102)</f>
        <v/>
      </c>
      <c r="AA4104">
        <f>SUM(AA4097:AA4102)</f>
        <v/>
      </c>
      <c r="AB4104">
        <f>SUM(AB4097:AB4102)</f>
        <v/>
      </c>
      <c r="AC4104">
        <f>SUM(AC4097:AC4102)</f>
        <v/>
      </c>
      <c r="AE4104">
        <f>SUM(AE4097:AE4102)</f>
        <v/>
      </c>
      <c r="AF4104">
        <f>SUM(AF4097:AF4102)</f>
        <v/>
      </c>
      <c r="AG4104">
        <f>SUM(AG4097:AG4102)</f>
        <v/>
      </c>
      <c r="AH4104">
        <f>SUM(AH4097:AH4102)</f>
        <v/>
      </c>
      <c r="AJ4104">
        <f>SUM(AJ4097:AJ4102)</f>
        <v/>
      </c>
      <c r="AK4104">
        <f>SUM(AK4097:AK4102)</f>
        <v/>
      </c>
      <c r="AL4104">
        <f>SUM(AL4097:AL4102)</f>
        <v/>
      </c>
      <c r="AM4104">
        <f>SUM(AM4097:AM4102)</f>
        <v/>
      </c>
      <c r="AO4104">
        <f>SUM(AO4097:AO4102)</f>
        <v/>
      </c>
      <c r="AP4104">
        <f>SUM(AP4097:AP4102)</f>
        <v/>
      </c>
      <c r="AQ4104">
        <f>SUM(AQ4097:AQ4102)</f>
        <v/>
      </c>
    </row>
    <row r="4105">
      <c r="A4105" t="inlineStr">
        <is>
          <t>Sum check 1</t>
        </is>
      </c>
      <c r="N4105">
        <f>N4103-N4104</f>
        <v/>
      </c>
      <c r="P4105">
        <f>P4103-P4104</f>
        <v/>
      </c>
      <c r="Q4105">
        <f>Q4103-Q4104</f>
        <v/>
      </c>
      <c r="R4105">
        <f>R4103-R4104</f>
        <v/>
      </c>
      <c r="S4105">
        <f>S4103-S4104</f>
        <v/>
      </c>
      <c r="U4105">
        <f>U4103-U4104</f>
        <v/>
      </c>
      <c r="V4105">
        <f>V4103-V4104</f>
        <v/>
      </c>
      <c r="W4105">
        <f>W4103-W4104</f>
        <v/>
      </c>
      <c r="X4105">
        <f>X4103-X4104</f>
        <v/>
      </c>
      <c r="Z4105">
        <f>Z4103-Z4104</f>
        <v/>
      </c>
      <c r="AA4105">
        <f>AA4103-AA4104</f>
        <v/>
      </c>
      <c r="AB4105">
        <f>AB4103-AB4104</f>
        <v/>
      </c>
      <c r="AC4105">
        <f>AC4103-AC4104</f>
        <v/>
      </c>
      <c r="AE4105">
        <f>AE4103-AE4104</f>
        <v/>
      </c>
      <c r="AF4105">
        <f>AF4103-AF4104</f>
        <v/>
      </c>
      <c r="AG4105">
        <f>AG4103-AG4104</f>
        <v/>
      </c>
      <c r="AH4105">
        <f>AH4103-AH4104</f>
        <v/>
      </c>
      <c r="AJ4105">
        <f>AJ4103-AJ4104</f>
        <v/>
      </c>
      <c r="AK4105">
        <f>AK4103-AK4104</f>
        <v/>
      </c>
      <c r="AL4105">
        <f>AL4103-AL4104</f>
        <v/>
      </c>
      <c r="AM4105">
        <f>AM4103-AM4104</f>
        <v/>
      </c>
      <c r="AO4105">
        <f>AO4103-AO4104</f>
        <v/>
      </c>
      <c r="AP4105">
        <f>AP4103-AP4104</f>
        <v/>
      </c>
      <c r="AQ4105">
        <f>AQ4103-AQ4104</f>
        <v/>
      </c>
    </row>
    <row r="4106">
      <c r="A4106" t="inlineStr">
        <is>
          <t>Sum check 2</t>
        </is>
      </c>
      <c r="N4106">
        <f>N4103-SUM(N4067,N4046,N4024,N4002,N3981,N4086)</f>
        <v/>
      </c>
      <c r="P4106">
        <f>P4103-SUM(P4067,P4046,P4024,P4002,P3981,P4086)</f>
        <v/>
      </c>
      <c r="Q4106">
        <f>Q4103-SUM(Q4067,Q4046,Q4024,Q4002,Q3981,Q4086)</f>
        <v/>
      </c>
      <c r="R4106">
        <f>R4103-SUM(R4067,R4046,R4024,R4002,R3981,R4086)</f>
        <v/>
      </c>
      <c r="S4106">
        <f>S4103-SUM(S4067,S4046,S4024,S4002,S3981,S4086)</f>
        <v/>
      </c>
      <c r="U4106">
        <f>U4103-SUM(U4067,U4046,U4024,U4002,U3981,U4086)</f>
        <v/>
      </c>
      <c r="V4106">
        <f>V4103-SUM(V4067,V4046,V4024,V4002,V3981,V4086)</f>
        <v/>
      </c>
      <c r="W4106">
        <f>W4103-SUM(W4067,W4046,W4024,W4002,W3981,W4086)</f>
        <v/>
      </c>
      <c r="X4106">
        <f>X4103-SUM(X4067,X4046,X4024,X4002,X3981,X4086)</f>
        <v/>
      </c>
      <c r="Z4106">
        <f>Z4103-SUM(Z4067,Z4046,Z4024,Z4002,Z3981,Z4086)</f>
        <v/>
      </c>
      <c r="AA4106">
        <f>AA4103-SUM(AA4067,AA4046,AA4024,AA4002,AA3981,AA4086)</f>
        <v/>
      </c>
      <c r="AB4106">
        <f>AB4103-SUM(AB4067,AB4046,AB4024,AB4002,AB3981,AB4086)</f>
        <v/>
      </c>
      <c r="AC4106">
        <f>AC4103-SUM(AC4067,AC4046,AC4024,AC4002,AC3981,AC4086)</f>
        <v/>
      </c>
      <c r="AE4106">
        <f>AE4103-SUM(AE4067,AE4046,AE4024,AE4002,AE3981,AE4086)</f>
        <v/>
      </c>
      <c r="AF4106">
        <f>AF4103-SUM(AF4067,AF4046,AF4024,AF4002,AF3981,AF4086)</f>
        <v/>
      </c>
      <c r="AG4106">
        <f>AG4103-SUM(AG4067,AG4046,AG4024,AG4002,AG3981,AG4086)</f>
        <v/>
      </c>
      <c r="AH4106">
        <f>AH4103-SUM(AH4067,AH4046,AH4024,AH4002,AH3981,AH4086)</f>
        <v/>
      </c>
      <c r="AJ4106">
        <f>AJ4103-SUM(AJ4067,AJ4046,AJ4024,AJ4002,AJ3981,AJ4086)</f>
        <v/>
      </c>
      <c r="AK4106">
        <f>AK4103-SUM(AK4067,AK4046,AK4024,AK4002,AK3981,AK4086)</f>
        <v/>
      </c>
      <c r="AL4106">
        <f>AL4103-SUM(AL4067,AL4046,AL4024,AL4002,AL3981,AL4086)</f>
        <v/>
      </c>
      <c r="AM4106">
        <f>AM4103-SUM(AM4067,AM4046,AM4024,AM4002,AM3981,AM4086)</f>
        <v/>
      </c>
      <c r="AO4106">
        <f>AO4103-SUM(AO4067,AO4046,AO4024,AO4002,AO3981,AO4086)</f>
        <v/>
      </c>
      <c r="AP4106">
        <f>AP4103-SUM(AP4067,AP4046,AP4024,AP4002,AP3981,AP4086)</f>
        <v/>
      </c>
      <c r="AQ4106">
        <f>AQ4103-SUM(AQ4067,AQ4046,AQ4024,AQ4002,AQ3981,AQ4086)</f>
        <v/>
      </c>
    </row>
    <row r="4107">
      <c r="A4107" t="inlineStr">
        <is>
          <t>Link check</t>
        </is>
      </c>
      <c r="N4107">
        <f>N4103-N1062</f>
        <v/>
      </c>
      <c r="P4107">
        <f>P4103-P1062</f>
        <v/>
      </c>
      <c r="Q4107">
        <f>Q4103-Q1062</f>
        <v/>
      </c>
      <c r="R4107">
        <f>R4103-R1062</f>
        <v/>
      </c>
      <c r="S4107">
        <f>S4103-S1062</f>
        <v/>
      </c>
      <c r="U4107">
        <f>U4103-U1062</f>
        <v/>
      </c>
      <c r="V4107">
        <f>V4103-V1062</f>
        <v/>
      </c>
      <c r="W4107">
        <f>W4103-W1062</f>
        <v/>
      </c>
      <c r="X4107">
        <f>X4103-X1062</f>
        <v/>
      </c>
      <c r="Z4107">
        <f>Z4103-Z1062</f>
        <v/>
      </c>
      <c r="AA4107">
        <f>AA4103-AA1062</f>
        <v/>
      </c>
      <c r="AB4107">
        <f>AB4103-AB1062</f>
        <v/>
      </c>
      <c r="AC4107">
        <f>AC4103-AC1062</f>
        <v/>
      </c>
      <c r="AE4107">
        <f>AE4103-AE1062</f>
        <v/>
      </c>
      <c r="AF4107">
        <f>AF4103-AF1062</f>
        <v/>
      </c>
      <c r="AG4107">
        <f>AG4103-AG1062</f>
        <v/>
      </c>
      <c r="AH4107">
        <f>AH4103-AH1062</f>
        <v/>
      </c>
      <c r="AJ4107">
        <f>AJ4103-AJ1062</f>
        <v/>
      </c>
      <c r="AK4107">
        <f>AK4103-AK1062</f>
        <v/>
      </c>
      <c r="AL4107">
        <f>AL4103-AL1062</f>
        <v/>
      </c>
      <c r="AM4107">
        <f>AM4103-AM1062</f>
        <v/>
      </c>
      <c r="AO4107">
        <f>AO4103-AO1062</f>
        <v/>
      </c>
      <c r="AP4107">
        <f>AP4103-AP1062</f>
        <v/>
      </c>
      <c r="AQ4107">
        <f>AQ4103-AQ1062</f>
        <v/>
      </c>
    </row>
    <row r="4109">
      <c r="A4109" t="inlineStr">
        <is>
          <t>Committed capital</t>
        </is>
      </c>
    </row>
    <row r="4110">
      <c r="A4110" t="inlineStr">
        <is>
          <t>New commitments entered</t>
        </is>
      </c>
      <c r="C4110" t="inlineStr">
        <is>
          <t>Million</t>
        </is>
      </c>
      <c r="D4110" t="inlineStr">
        <is>
          <t>QQQQ</t>
        </is>
      </c>
      <c r="N4110" t="n">
        <v>10885</v>
      </c>
      <c r="P4110" t="n">
        <v>12229</v>
      </c>
      <c r="Q4110" t="n">
        <v>6335</v>
      </c>
      <c r="R4110" t="n">
        <v>5114</v>
      </c>
      <c r="S4110" t="n">
        <v>3208</v>
      </c>
      <c r="U4110" t="n">
        <v>19597</v>
      </c>
      <c r="V4110" t="n">
        <v>26173</v>
      </c>
      <c r="W4110" t="n">
        <v>10844</v>
      </c>
      <c r="X4110" t="n">
        <v>6442</v>
      </c>
      <c r="Z4110" t="n">
        <v>19637</v>
      </c>
      <c r="AA4110" t="n">
        <v>17365</v>
      </c>
      <c r="AB4110" t="n">
        <v>14718</v>
      </c>
      <c r="AC4110" t="n">
        <v>14554</v>
      </c>
      <c r="AE4110" t="n">
        <v>10202</v>
      </c>
      <c r="AF4110" t="n">
        <v>12198</v>
      </c>
      <c r="AG4110" t="n">
        <v>6784</v>
      </c>
      <c r="AH4110" t="n">
        <v>8392</v>
      </c>
      <c r="AJ4110" t="n">
        <v>15426</v>
      </c>
      <c r="AK4110" t="n">
        <v>15807</v>
      </c>
      <c r="AL4110" t="n">
        <v>15650</v>
      </c>
      <c r="AM4110" t="n">
        <v>26176</v>
      </c>
      <c r="AO4110" t="n">
        <v>29884</v>
      </c>
      <c r="AP4110" t="n">
        <v>35024</v>
      </c>
      <c r="AQ4110" t="n">
        <v>36952</v>
      </c>
    </row>
    <row r="4111">
      <c r="A4111" t="inlineStr">
        <is>
          <t>Previous commitments that were invested in the current period</t>
        </is>
      </c>
      <c r="C4111" t="inlineStr">
        <is>
          <t>Million</t>
        </is>
      </c>
      <c r="D4111" t="inlineStr">
        <is>
          <t>QQQQ</t>
        </is>
      </c>
      <c r="N4111" t="n">
        <v>-4406</v>
      </c>
      <c r="P4111" t="n">
        <v>-3210</v>
      </c>
      <c r="Q4111" t="n">
        <v>-2187</v>
      </c>
      <c r="R4111" t="n">
        <v>-7846</v>
      </c>
      <c r="S4111" t="n">
        <v>-7832</v>
      </c>
      <c r="U4111" t="n">
        <v>-9616</v>
      </c>
      <c r="V4111" t="n">
        <v>-3822</v>
      </c>
      <c r="W4111" t="n">
        <v>-3115</v>
      </c>
      <c r="X4111" t="n">
        <v>-909</v>
      </c>
      <c r="Z4111" t="n">
        <v>-18365</v>
      </c>
      <c r="AA4111" t="n">
        <v>-23267</v>
      </c>
      <c r="AB4111" t="n">
        <v>-7845</v>
      </c>
      <c r="AC4111" t="n">
        <v>-5159</v>
      </c>
      <c r="AE4111" t="n">
        <v>-10469</v>
      </c>
      <c r="AF4111" t="n">
        <v>-14581</v>
      </c>
      <c r="AG4111" t="n">
        <v>-13231</v>
      </c>
      <c r="AH4111" t="n">
        <v>-9331</v>
      </c>
      <c r="AJ4111" t="n">
        <v>-8849</v>
      </c>
      <c r="AK4111" t="n">
        <v>-10017</v>
      </c>
      <c r="AL4111" t="n">
        <v>-3890</v>
      </c>
      <c r="AM4111" t="n">
        <v>-5036</v>
      </c>
      <c r="AO4111" t="n">
        <v>-12516</v>
      </c>
      <c r="AP4111" t="n">
        <v>-14893</v>
      </c>
      <c r="AQ4111" t="n">
        <v>-9495</v>
      </c>
    </row>
    <row r="4112">
      <c r="A4112" t="inlineStr">
        <is>
          <t>Total committed</t>
        </is>
      </c>
      <c r="C4112" t="inlineStr">
        <is>
          <t>Million</t>
        </is>
      </c>
      <c r="D4112" t="inlineStr">
        <is>
          <t>QQQQ</t>
        </is>
      </c>
      <c r="AL4112" t="n">
        <v>11760</v>
      </c>
      <c r="AM4112" t="n">
        <v>21140</v>
      </c>
      <c r="AO4112" t="n">
        <v>17368</v>
      </c>
      <c r="AP4112" t="n">
        <v>20131</v>
      </c>
      <c r="AQ4112" t="n">
        <v>27457</v>
      </c>
    </row>
    <row r="4113">
      <c r="A4113" t="inlineStr">
        <is>
          <t>Total committed-c</t>
        </is>
      </c>
      <c r="AL4113">
        <f>SUM(AL4110:AL4111)</f>
        <v/>
      </c>
      <c r="AM4113">
        <f>SUM(AM4110:AM4111)</f>
        <v/>
      </c>
      <c r="AO4113">
        <f>SUM(AO4110:AO4111)</f>
        <v/>
      </c>
      <c r="AP4113">
        <f>SUM(AP4110:AP4111)</f>
        <v/>
      </c>
      <c r="AQ4113">
        <f>SUM(AQ4110:AQ4111)</f>
        <v/>
      </c>
    </row>
    <row r="4114">
      <c r="A4114" t="inlineStr">
        <is>
          <t>Sum check</t>
        </is>
      </c>
      <c r="AL4114">
        <f>AL4112-AL4113</f>
        <v/>
      </c>
      <c r="AM4114">
        <f>AM4112-AM4113</f>
        <v/>
      </c>
      <c r="AO4114">
        <f>AO4112-AO4113</f>
        <v/>
      </c>
      <c r="AP4114">
        <f>AP4112-AP4113</f>
        <v/>
      </c>
      <c r="AQ4114">
        <f>AQ4112-AQ4113</f>
        <v/>
      </c>
    </row>
    <row r="4116">
      <c r="A4116" t="inlineStr">
        <is>
          <t>Total invested or committed</t>
        </is>
      </c>
      <c r="C4116" t="inlineStr">
        <is>
          <t>Million</t>
        </is>
      </c>
      <c r="D4116" t="inlineStr">
        <is>
          <t>QQQQ</t>
        </is>
      </c>
      <c r="N4116" t="n">
        <v>17755</v>
      </c>
      <c r="P4116" t="n">
        <v>17403</v>
      </c>
      <c r="Q4116" t="n">
        <v>17472</v>
      </c>
      <c r="R4116" t="n">
        <v>11290</v>
      </c>
      <c r="S4116" t="n">
        <v>10770</v>
      </c>
      <c r="U4116" t="n">
        <v>25744</v>
      </c>
      <c r="V4116" t="n">
        <v>33197</v>
      </c>
      <c r="W4116" t="n">
        <v>31388</v>
      </c>
      <c r="X4116" t="n">
        <v>35184</v>
      </c>
      <c r="Z4116" t="n">
        <v>31388</v>
      </c>
      <c r="AA4116" t="n">
        <v>27395</v>
      </c>
      <c r="AB4116" t="n">
        <v>32780</v>
      </c>
      <c r="AC4116" t="n">
        <v>41174</v>
      </c>
      <c r="AE4116" t="n">
        <v>39557</v>
      </c>
      <c r="AF4116" t="n">
        <v>39533</v>
      </c>
      <c r="AG4116" t="n">
        <v>41877</v>
      </c>
      <c r="AH4116" t="n">
        <v>43319</v>
      </c>
      <c r="AJ4116" t="n">
        <v>49809</v>
      </c>
      <c r="AK4116" t="n">
        <v>50778</v>
      </c>
      <c r="AL4116" t="n">
        <v>64883</v>
      </c>
      <c r="AM4116" t="n">
        <v>82366</v>
      </c>
      <c r="AO4116" t="n">
        <v>87535</v>
      </c>
      <c r="AP4116" t="n">
        <v>99147</v>
      </c>
      <c r="AQ4116" t="n">
        <v>98083</v>
      </c>
    </row>
    <row r="4117">
      <c r="A4117" t="inlineStr">
        <is>
          <t>Total invested or committed-c</t>
        </is>
      </c>
      <c r="N4117">
        <f>SUM(N4110:N4111,N4097:N4102)</f>
        <v/>
      </c>
      <c r="P4117">
        <f>SUM(P4110:P4111,P4097:P4102)</f>
        <v/>
      </c>
      <c r="Q4117">
        <f>SUM(Q4110:Q4111,Q4097:Q4102)</f>
        <v/>
      </c>
      <c r="R4117">
        <f>SUM(R4110:R4111,R4097:R4102)</f>
        <v/>
      </c>
      <c r="S4117">
        <f>SUM(S4110:S4111,S4097:S4102)</f>
        <v/>
      </c>
      <c r="U4117">
        <f>SUM(U4110:U4111,U4097:U4102)</f>
        <v/>
      </c>
      <c r="V4117">
        <f>SUM(V4110:V4111,V4097:V4102)</f>
        <v/>
      </c>
      <c r="W4117">
        <f>SUM(W4110:W4111,W4097:W4102)</f>
        <v/>
      </c>
      <c r="X4117">
        <f>SUM(X4110:X4111,X4097:X4102)</f>
        <v/>
      </c>
      <c r="Z4117">
        <f>SUM(Z4110:Z4111,Z4097:Z4102)</f>
        <v/>
      </c>
      <c r="AA4117">
        <f>SUM(AA4110:AA4111,AA4097:AA4102)</f>
        <v/>
      </c>
      <c r="AB4117">
        <f>SUM(AB4110:AB4111,AB4097:AB4102)</f>
        <v/>
      </c>
      <c r="AC4117">
        <f>SUM(AC4110:AC4111,AC4097:AC4102)</f>
        <v/>
      </c>
      <c r="AE4117">
        <f>SUM(AE4110:AE4111,AE4097:AE4102)</f>
        <v/>
      </c>
      <c r="AF4117">
        <f>SUM(AF4110:AF4111,AF4097:AF4102)</f>
        <v/>
      </c>
      <c r="AG4117">
        <f>SUM(AG4110:AG4111,AG4097:AG4102)</f>
        <v/>
      </c>
      <c r="AH4117">
        <f>SUM(AH4110:AH4111,AH4097:AH4102)</f>
        <v/>
      </c>
      <c r="AJ4117">
        <f>SUM(AJ4110:AJ4111,AJ4097:AJ4102)</f>
        <v/>
      </c>
      <c r="AK4117">
        <f>SUM(AK4110:AK4111,AK4097:AK4102)</f>
        <v/>
      </c>
      <c r="AL4117">
        <f>SUM(AL4110:AL4111,AL4097:AL4102)</f>
        <v/>
      </c>
      <c r="AM4117">
        <f>SUM(AM4110:AM4111,AM4097:AM4102)</f>
        <v/>
      </c>
      <c r="AO4117">
        <f>SUM(AO4110:AO4111,AO4097:AO4102)</f>
        <v/>
      </c>
      <c r="AP4117">
        <f>SUM(AP4110:AP4111,AP4097:AP4102)</f>
        <v/>
      </c>
      <c r="AQ4117">
        <f>SUM(AQ4110:AQ4111,AQ4097:AQ4102)</f>
        <v/>
      </c>
    </row>
    <row r="4118">
      <c r="A4118" t="inlineStr">
        <is>
          <t>Sum check 1</t>
        </is>
      </c>
      <c r="N4118">
        <f>N4116-N4117</f>
        <v/>
      </c>
      <c r="P4118">
        <f>P4116-P4117</f>
        <v/>
      </c>
      <c r="Q4118">
        <f>Q4116-Q4117</f>
        <v/>
      </c>
      <c r="R4118">
        <f>R4116-R4117</f>
        <v/>
      </c>
      <c r="S4118">
        <f>S4116-S4117</f>
        <v/>
      </c>
      <c r="U4118">
        <f>U4116-U4117</f>
        <v/>
      </c>
      <c r="V4118">
        <f>V4116-V4117</f>
        <v/>
      </c>
      <c r="W4118">
        <f>W4116-W4117</f>
        <v/>
      </c>
      <c r="X4118">
        <f>X4116-X4117</f>
        <v/>
      </c>
      <c r="Z4118">
        <f>Z4116-Z4117</f>
        <v/>
      </c>
      <c r="AA4118">
        <f>AA4116-AA4117</f>
        <v/>
      </c>
      <c r="AB4118">
        <f>AB4116-AB4117</f>
        <v/>
      </c>
      <c r="AC4118">
        <f>AC4116-AC4117</f>
        <v/>
      </c>
      <c r="AE4118">
        <f>AE4116-AE4117</f>
        <v/>
      </c>
      <c r="AF4118">
        <f>AF4116-AF4117</f>
        <v/>
      </c>
      <c r="AG4118">
        <f>AG4116-AG4117</f>
        <v/>
      </c>
      <c r="AH4118">
        <f>AH4116-AH4117</f>
        <v/>
      </c>
      <c r="AJ4118">
        <f>AJ4116-AJ4117</f>
        <v/>
      </c>
      <c r="AK4118">
        <f>AK4116-AK4117</f>
        <v/>
      </c>
      <c r="AL4118">
        <f>AL4116-AL4117</f>
        <v/>
      </c>
      <c r="AM4118">
        <f>AM4116-AM4117</f>
        <v/>
      </c>
      <c r="AO4118">
        <f>AO4116-AO4117</f>
        <v/>
      </c>
      <c r="AP4118">
        <f>AP4116-AP4117</f>
        <v/>
      </c>
      <c r="AQ4118">
        <f>AQ4116-AQ4117</f>
        <v/>
      </c>
    </row>
    <row r="4119">
      <c r="A4119" t="inlineStr">
        <is>
          <t>Sum check 2</t>
        </is>
      </c>
      <c r="N4119">
        <f>N4116-SUM(N4092,N4078,N4057,N4034,N4013,N3991)</f>
        <v/>
      </c>
      <c r="P4119">
        <f>P4116-SUM(P4092,P4078,P4057,P4034,P4013,P3991)</f>
        <v/>
      </c>
      <c r="Q4119">
        <f>Q4116-SUM(Q4092,Q4078,Q4057,Q4034,Q4013,Q3991)</f>
        <v/>
      </c>
      <c r="R4119">
        <f>R4116-SUM(R4092,R4078,R4057,R4034,R4013,R3991)</f>
        <v/>
      </c>
      <c r="S4119">
        <f>S4116-SUM(S4092,S4078,S4057,S4034,S4013,S3991)</f>
        <v/>
      </c>
      <c r="U4119">
        <f>U4116-SUM(U4092,U4078,U4057,U4034,U4013,U3991)</f>
        <v/>
      </c>
      <c r="V4119">
        <f>V4116-SUM(V4092,V4078,V4057,V4034,V4013,V3991)</f>
        <v/>
      </c>
      <c r="W4119">
        <f>W4116-SUM(W4092,W4078,W4057,W4034,W4013,W3991)</f>
        <v/>
      </c>
      <c r="X4119">
        <f>X4116-SUM(X4092,X4078,X4057,X4034,X4013,X3991)</f>
        <v/>
      </c>
      <c r="Z4119">
        <f>Z4116-SUM(Z4092,Z4078,Z4057,Z4034,Z4013,Z3991)</f>
        <v/>
      </c>
      <c r="AA4119">
        <f>AA4116-SUM(AA4092,AA4078,AA4057,AA4034,AA4013,AA3991)</f>
        <v/>
      </c>
      <c r="AB4119">
        <f>AB4116-SUM(AB4092,AB4078,AB4057,AB4034,AB4013,AB3991)</f>
        <v/>
      </c>
      <c r="AC4119">
        <f>AC4116-SUM(AC4092,AC4078,AC4057,AC4034,AC4013,AC3991)</f>
        <v/>
      </c>
      <c r="AE4119">
        <f>AE4116-SUM(AE4092,AE4078,AE4057,AE4034,AE4013,AE3991)</f>
        <v/>
      </c>
      <c r="AF4119">
        <f>AF4116-SUM(AF4092,AF4078,AF4057,AF4034,AF4013,AF3991)</f>
        <v/>
      </c>
      <c r="AG4119">
        <f>AG4116-SUM(AG4092,AG4078,AG4057,AG4034,AG4013,AG3991)</f>
        <v/>
      </c>
      <c r="AH4119">
        <f>AH4116-SUM(AH4092,AH4078,AH4057,AH4034,AH4013,AH3991)</f>
        <v/>
      </c>
      <c r="AJ4119">
        <f>AJ4116-SUM(AJ4092,AJ4078,AJ4057,AJ4034,AJ4013,AJ3991)</f>
        <v/>
      </c>
      <c r="AK4119">
        <f>AK4116-SUM(AK4092,AK4078,AK4057,AK4034,AK4013,AK3991)</f>
        <v/>
      </c>
      <c r="AL4119">
        <f>AL4116-SUM(AL4092,AL4078,AL4057,AL4034,AL4013,AL3991)</f>
        <v/>
      </c>
      <c r="AM4119">
        <f>AM4116-SUM(AM4092,AM4078,AM4057,AM4034,AM4013,AM3991)</f>
        <v/>
      </c>
      <c r="AO4119">
        <f>AO4116-SUM(AO4092,AO4078,AO4057,AO4034,AO4013,AO3991)</f>
        <v/>
      </c>
      <c r="AP4119">
        <f>AP4116-SUM(AP4092,AP4078,AP4057,AP4034,AP4013,AP3991)</f>
        <v/>
      </c>
      <c r="AQ4119">
        <f>AQ4116-SUM(AQ4092,AQ4078,AQ4057,AQ4034,AQ4013,AQ3991)</f>
        <v/>
      </c>
    </row>
    <row r="4120">
      <c r="A4120" t="inlineStr">
        <is>
          <t>Link check</t>
        </is>
      </c>
    </row>
    <row r="4122">
      <c r="A4122" t="inlineStr">
        <is>
          <t>Net income</t>
        </is>
      </c>
    </row>
    <row r="4123">
      <c r="A4123" t="inlineStr">
        <is>
          <t>Operating activities</t>
        </is>
      </c>
    </row>
    <row r="4124">
      <c r="A4124" t="inlineStr">
        <is>
          <t>Fee-related earnings</t>
        </is>
      </c>
      <c r="C4124" t="inlineStr">
        <is>
          <t>Million</t>
        </is>
      </c>
      <c r="D4124" t="inlineStr">
        <is>
          <t>QQQQ</t>
        </is>
      </c>
      <c r="F4124" t="n">
        <v>108</v>
      </c>
      <c r="G4124" t="n">
        <v>127</v>
      </c>
      <c r="H4124" t="n">
        <v>126</v>
      </c>
      <c r="I4124" t="n">
        <v>158</v>
      </c>
      <c r="J4124" t="n">
        <v>519</v>
      </c>
      <c r="K4124" t="n">
        <v>185</v>
      </c>
      <c r="L4124" t="n">
        <v>191</v>
      </c>
      <c r="M4124" t="n">
        <v>173</v>
      </c>
      <c r="N4124" t="n">
        <v>165</v>
      </c>
      <c r="O4124" t="n">
        <v>712</v>
      </c>
      <c r="P4124" t="n">
        <v>163</v>
      </c>
      <c r="Q4124" t="n">
        <v>231</v>
      </c>
      <c r="R4124" t="n">
        <v>186</v>
      </c>
      <c r="S4124" t="n">
        <v>316</v>
      </c>
      <c r="T4124" t="n">
        <v>896</v>
      </c>
      <c r="U4124" t="n">
        <v>343</v>
      </c>
      <c r="V4124" t="n">
        <v>239</v>
      </c>
      <c r="W4124" t="n">
        <v>320</v>
      </c>
      <c r="X4124" t="n">
        <v>227</v>
      </c>
      <c r="Y4124" t="n">
        <v>1129</v>
      </c>
      <c r="Z4124" t="n">
        <v>238</v>
      </c>
      <c r="AA4124" t="n">
        <v>263</v>
      </c>
      <c r="AB4124" t="n">
        <v>306</v>
      </c>
      <c r="AC4124" t="n">
        <v>394</v>
      </c>
      <c r="AD4124" t="n">
        <v>1201</v>
      </c>
      <c r="AE4124" t="n">
        <v>321</v>
      </c>
      <c r="AF4124" t="n">
        <v>324</v>
      </c>
      <c r="AG4124" t="n">
        <v>372</v>
      </c>
      <c r="AH4124" t="n">
        <v>411</v>
      </c>
      <c r="AI4124" t="n">
        <v>1428</v>
      </c>
      <c r="AJ4124" t="n">
        <v>413</v>
      </c>
      <c r="AK4124" t="n">
        <v>483</v>
      </c>
      <c r="AL4124" t="n">
        <v>451</v>
      </c>
      <c r="AM4124" t="n">
        <v>552</v>
      </c>
      <c r="AN4124" t="n">
        <v>1899</v>
      </c>
      <c r="AO4124" t="n">
        <v>501</v>
      </c>
      <c r="AP4124" t="n">
        <v>525</v>
      </c>
      <c r="AQ4124" t="n">
        <v>531</v>
      </c>
    </row>
    <row r="4125">
      <c r="A4125" t="inlineStr">
        <is>
          <t>Invested capital</t>
        </is>
      </c>
      <c r="C4125" t="inlineStr">
        <is>
          <t>Million</t>
        </is>
      </c>
      <c r="D4125" t="inlineStr">
        <is>
          <t>QQQQ</t>
        </is>
      </c>
      <c r="F4125" t="n">
        <v>285</v>
      </c>
      <c r="G4125" t="n">
        <v>207</v>
      </c>
      <c r="H4125" t="n">
        <v>272</v>
      </c>
      <c r="I4125" t="n">
        <v>402</v>
      </c>
      <c r="J4125" t="n">
        <v>1166</v>
      </c>
      <c r="K4125" t="n">
        <v>306</v>
      </c>
      <c r="L4125" t="n">
        <v>323</v>
      </c>
      <c r="M4125" t="n">
        <v>318</v>
      </c>
      <c r="N4125" t="n">
        <v>504</v>
      </c>
      <c r="O4125" t="n">
        <v>1453</v>
      </c>
      <c r="P4125" t="n">
        <v>294</v>
      </c>
      <c r="Q4125" t="n">
        <v>331</v>
      </c>
      <c r="R4125" t="n">
        <v>378</v>
      </c>
      <c r="S4125" t="n">
        <v>521</v>
      </c>
      <c r="T4125" t="n">
        <v>1524</v>
      </c>
      <c r="U4125" t="n">
        <v>334</v>
      </c>
      <c r="V4125" t="n">
        <v>417</v>
      </c>
      <c r="W4125" t="n">
        <v>364</v>
      </c>
      <c r="X4125" t="n">
        <v>453</v>
      </c>
      <c r="Y4125" t="n">
        <v>1568</v>
      </c>
      <c r="Z4125" t="n">
        <v>505</v>
      </c>
      <c r="AA4125" t="n">
        <v>405</v>
      </c>
      <c r="AB4125" t="n">
        <v>356</v>
      </c>
      <c r="AC4125" t="n">
        <v>444</v>
      </c>
      <c r="AD4125" t="n">
        <v>1710</v>
      </c>
      <c r="AE4125" t="n">
        <v>397</v>
      </c>
      <c r="AF4125" t="n">
        <v>333</v>
      </c>
      <c r="AG4125" t="n">
        <v>478</v>
      </c>
      <c r="AH4125" t="n">
        <v>644</v>
      </c>
      <c r="AI4125" t="n">
        <v>1852</v>
      </c>
      <c r="AJ4125" t="n">
        <v>364</v>
      </c>
      <c r="AK4125" t="n">
        <v>330</v>
      </c>
      <c r="AL4125" t="n">
        <v>483</v>
      </c>
      <c r="AM4125" t="n">
        <v>685</v>
      </c>
      <c r="AN4125" t="n">
        <v>1862</v>
      </c>
      <c r="AO4125" t="n">
        <v>612</v>
      </c>
      <c r="AP4125" t="n">
        <v>629</v>
      </c>
      <c r="AQ4125" t="n">
        <v>685</v>
      </c>
    </row>
    <row r="4126">
      <c r="A4126" t="inlineStr">
        <is>
          <t>Total</t>
        </is>
      </c>
      <c r="C4126" t="inlineStr">
        <is>
          <t>Million</t>
        </is>
      </c>
      <c r="D4126" t="inlineStr">
        <is>
          <t>QQQQ</t>
        </is>
      </c>
      <c r="F4126" t="n">
        <v>393</v>
      </c>
      <c r="G4126" t="n">
        <v>334</v>
      </c>
      <c r="H4126" t="n">
        <v>398</v>
      </c>
      <c r="I4126" t="n">
        <v>560</v>
      </c>
      <c r="J4126" t="n">
        <v>1685</v>
      </c>
      <c r="K4126" t="n">
        <v>491</v>
      </c>
      <c r="L4126" t="n">
        <v>514</v>
      </c>
      <c r="M4126" t="n">
        <v>491</v>
      </c>
      <c r="N4126" t="n">
        <v>669</v>
      </c>
      <c r="O4126" t="n">
        <v>2165</v>
      </c>
      <c r="P4126" t="n">
        <v>457</v>
      </c>
      <c r="Q4126" t="n">
        <v>562</v>
      </c>
      <c r="R4126" t="n">
        <v>564</v>
      </c>
      <c r="S4126" t="n">
        <v>837</v>
      </c>
      <c r="T4126" t="n">
        <v>2420</v>
      </c>
      <c r="U4126" t="n">
        <v>677</v>
      </c>
      <c r="V4126" t="n">
        <v>656</v>
      </c>
      <c r="W4126" t="n">
        <v>684</v>
      </c>
      <c r="X4126" t="n">
        <v>680</v>
      </c>
      <c r="Y4126" t="n">
        <v>2697</v>
      </c>
      <c r="Z4126" t="n">
        <v>743</v>
      </c>
      <c r="AA4126" t="n">
        <v>668</v>
      </c>
      <c r="AB4126" t="n">
        <v>662</v>
      </c>
      <c r="AC4126" t="n">
        <v>838</v>
      </c>
      <c r="AD4126" t="n">
        <v>2911</v>
      </c>
      <c r="AE4126" t="n">
        <v>718</v>
      </c>
      <c r="AF4126" t="n">
        <v>657</v>
      </c>
      <c r="AG4126" t="n">
        <v>850</v>
      </c>
      <c r="AH4126" t="n">
        <v>1055</v>
      </c>
      <c r="AI4126" t="n">
        <v>3280</v>
      </c>
      <c r="AJ4126" t="n">
        <v>777</v>
      </c>
      <c r="AK4126" t="n">
        <v>813</v>
      </c>
      <c r="AL4126" t="n">
        <v>934</v>
      </c>
      <c r="AM4126" t="n">
        <v>1237</v>
      </c>
      <c r="AN4126" t="n">
        <v>3761</v>
      </c>
      <c r="AO4126" t="n">
        <v>1113</v>
      </c>
      <c r="AP4126" t="n">
        <v>1154</v>
      </c>
      <c r="AQ4126" t="n">
        <v>1216</v>
      </c>
      <c r="AR4126" t="n">
        <v>1135</v>
      </c>
      <c r="AS4126" t="n">
        <v>4618</v>
      </c>
    </row>
    <row r="4127">
      <c r="A4127" t="inlineStr">
        <is>
          <t>Total-c</t>
        </is>
      </c>
      <c r="F4127">
        <f>SUM(F4124:F4125)</f>
        <v/>
      </c>
      <c r="G4127">
        <f>SUM(G4124:G4125)</f>
        <v/>
      </c>
      <c r="H4127">
        <f>SUM(H4124:H4125)</f>
        <v/>
      </c>
      <c r="I4127">
        <f>SUM(I4124:I4125)</f>
        <v/>
      </c>
      <c r="J4127">
        <f>SUM(J4124:J4125)</f>
        <v/>
      </c>
      <c r="K4127">
        <f>SUM(K4124:K4125)</f>
        <v/>
      </c>
      <c r="L4127">
        <f>SUM(L4124:L4125)</f>
        <v/>
      </c>
      <c r="M4127">
        <f>SUM(M4124:M4125)</f>
        <v/>
      </c>
      <c r="N4127">
        <f>SUM(N4124:N4125)</f>
        <v/>
      </c>
      <c r="O4127">
        <f>SUM(O4124:O4125)</f>
        <v/>
      </c>
      <c r="P4127">
        <f>SUM(P4124:P4125)</f>
        <v/>
      </c>
      <c r="Q4127">
        <f>SUM(Q4124:Q4125)</f>
        <v/>
      </c>
      <c r="R4127">
        <f>SUM(R4124:R4125)</f>
        <v/>
      </c>
      <c r="S4127">
        <f>SUM(S4124:S4125)</f>
        <v/>
      </c>
      <c r="T4127">
        <f>SUM(T4124:T4125)</f>
        <v/>
      </c>
      <c r="U4127">
        <f>SUM(U4124:U4125)</f>
        <v/>
      </c>
      <c r="V4127">
        <f>SUM(V4124:V4125)</f>
        <v/>
      </c>
      <c r="W4127">
        <f>SUM(W4124:W4125)</f>
        <v/>
      </c>
      <c r="X4127">
        <f>SUM(X4124:X4125)</f>
        <v/>
      </c>
      <c r="Y4127">
        <f>SUM(Y4124:Y4125)</f>
        <v/>
      </c>
      <c r="Z4127">
        <f>SUM(Z4124:Z4125)</f>
        <v/>
      </c>
      <c r="AA4127">
        <f>SUM(AA4124:AA4125)</f>
        <v/>
      </c>
      <c r="AB4127">
        <f>SUM(AB4124:AB4125)</f>
        <v/>
      </c>
      <c r="AC4127">
        <f>SUM(AC4124:AC4125)</f>
        <v/>
      </c>
      <c r="AD4127">
        <f>SUM(AD4124:AD4125)</f>
        <v/>
      </c>
      <c r="AE4127">
        <f>SUM(AE4124:AE4125)</f>
        <v/>
      </c>
      <c r="AF4127">
        <f>SUM(AF4124:AF4125)</f>
        <v/>
      </c>
      <c r="AG4127">
        <f>SUM(AG4124:AG4125)</f>
        <v/>
      </c>
      <c r="AH4127">
        <f>SUM(AH4124:AH4125)</f>
        <v/>
      </c>
      <c r="AI4127">
        <f>SUM(AI4124:AI4125)</f>
        <v/>
      </c>
      <c r="AJ4127">
        <f>SUM(AJ4124:AJ4125)</f>
        <v/>
      </c>
      <c r="AK4127">
        <f>SUM(AK4124:AK4125)</f>
        <v/>
      </c>
      <c r="AL4127">
        <f>SUM(AL4124:AL4125)</f>
        <v/>
      </c>
      <c r="AM4127">
        <f>SUM(AM4124:AM4125)</f>
        <v/>
      </c>
      <c r="AN4127">
        <f>SUM(AN4124:AN4125)</f>
        <v/>
      </c>
      <c r="AO4127">
        <f>SUM(AO4124:AO4125)</f>
        <v/>
      </c>
      <c r="AP4127">
        <f>SUM(AP4124:AP4125)</f>
        <v/>
      </c>
      <c r="AQ4127">
        <f>SUM(AQ4124:AQ4125)</f>
        <v/>
      </c>
    </row>
    <row r="4128">
      <c r="A4128" t="inlineStr">
        <is>
          <t>Sum check</t>
        </is>
      </c>
      <c r="F4128">
        <f>F4126-F4127</f>
        <v/>
      </c>
      <c r="G4128">
        <f>G4126-G4127</f>
        <v/>
      </c>
      <c r="H4128">
        <f>H4126-H4127</f>
        <v/>
      </c>
      <c r="I4128">
        <f>I4126-I4127</f>
        <v/>
      </c>
      <c r="J4128">
        <f>J4126-J4127</f>
        <v/>
      </c>
      <c r="K4128">
        <f>K4126-K4127</f>
        <v/>
      </c>
      <c r="L4128">
        <f>L4126-L4127</f>
        <v/>
      </c>
      <c r="M4128">
        <f>M4126-M4127</f>
        <v/>
      </c>
      <c r="N4128">
        <f>N4126-N4127</f>
        <v/>
      </c>
      <c r="O4128">
        <f>O4126-O4127</f>
        <v/>
      </c>
      <c r="P4128">
        <f>P4126-P4127</f>
        <v/>
      </c>
      <c r="Q4128">
        <f>Q4126-Q4127</f>
        <v/>
      </c>
      <c r="R4128">
        <f>R4126-R4127</f>
        <v/>
      </c>
      <c r="S4128">
        <f>S4126-S4127</f>
        <v/>
      </c>
      <c r="T4128">
        <f>T4126-T4127</f>
        <v/>
      </c>
      <c r="U4128">
        <f>U4126-U4127</f>
        <v/>
      </c>
      <c r="V4128">
        <f>V4126-V4127</f>
        <v/>
      </c>
      <c r="W4128">
        <f>W4126-W4127</f>
        <v/>
      </c>
      <c r="X4128">
        <f>X4126-X4127</f>
        <v/>
      </c>
      <c r="Y4128">
        <f>Y4126-Y4127</f>
        <v/>
      </c>
      <c r="Z4128">
        <f>Z4126-Z4127</f>
        <v/>
      </c>
      <c r="AA4128">
        <f>AA4126-AA4127</f>
        <v/>
      </c>
      <c r="AB4128">
        <f>AB4126-AB4127</f>
        <v/>
      </c>
      <c r="AC4128">
        <f>AC4126-AC4127</f>
        <v/>
      </c>
      <c r="AD4128">
        <f>AD4126-AD4127</f>
        <v/>
      </c>
      <c r="AE4128">
        <f>AE4126-AE4127</f>
        <v/>
      </c>
      <c r="AF4128">
        <f>AF4126-AF4127</f>
        <v/>
      </c>
      <c r="AG4128">
        <f>AG4126-AG4127</f>
        <v/>
      </c>
      <c r="AH4128">
        <f>AH4126-AH4127</f>
        <v/>
      </c>
      <c r="AI4128">
        <f>AI4126-AI4127</f>
        <v/>
      </c>
      <c r="AJ4128">
        <f>AJ4126-AJ4127</f>
        <v/>
      </c>
      <c r="AK4128">
        <f>AK4126-AK4127</f>
        <v/>
      </c>
      <c r="AL4128">
        <f>AL4126-AL4127</f>
        <v/>
      </c>
      <c r="AM4128">
        <f>AM4126-AM4127</f>
        <v/>
      </c>
      <c r="AN4128">
        <f>AN4126-AN4127</f>
        <v/>
      </c>
      <c r="AO4128">
        <f>AO4126-AO4127</f>
        <v/>
      </c>
      <c r="AP4128">
        <f>AP4126-AP4127</f>
        <v/>
      </c>
      <c r="AQ4128">
        <f>AQ4126-AQ4127</f>
        <v/>
      </c>
    </row>
    <row r="4129">
      <c r="A4129" t="inlineStr">
        <is>
          <t>Link check</t>
        </is>
      </c>
      <c r="S4129">
        <f>S4126-S1626</f>
        <v/>
      </c>
      <c r="T4129">
        <f>T4126-T1626</f>
        <v/>
      </c>
      <c r="U4129">
        <f>U4126-U1626</f>
        <v/>
      </c>
      <c r="V4129">
        <f>V4126-V1626</f>
        <v/>
      </c>
      <c r="W4129">
        <f>W4126-W1626</f>
        <v/>
      </c>
      <c r="X4129">
        <f>X4126-X1626</f>
        <v/>
      </c>
      <c r="Y4129">
        <f>Y4126-Y1626</f>
        <v/>
      </c>
      <c r="Z4129">
        <f>Z4126-Z1626</f>
        <v/>
      </c>
      <c r="AA4129">
        <f>AA4126-AA1626</f>
        <v/>
      </c>
      <c r="AB4129">
        <f>AB4126-AB1626</f>
        <v/>
      </c>
      <c r="AC4129">
        <f>AC4126-AC1626</f>
        <v/>
      </c>
      <c r="AD4129">
        <f>AD4126-AD1626</f>
        <v/>
      </c>
      <c r="AE4129">
        <f>AE4126-AE1626</f>
        <v/>
      </c>
      <c r="AF4129">
        <f>AF4126-AF1626</f>
        <v/>
      </c>
      <c r="AG4129">
        <f>AG4126-AG1626</f>
        <v/>
      </c>
      <c r="AH4129">
        <f>AH4126-AH1626</f>
        <v/>
      </c>
      <c r="AI4129">
        <f>AI4126-AI1626</f>
        <v/>
      </c>
      <c r="AJ4129">
        <f>AJ4126-AJ1626</f>
        <v/>
      </c>
      <c r="AK4129">
        <f>AK4126-AK1626</f>
        <v/>
      </c>
      <c r="AL4129">
        <f>AL4126-AL1626</f>
        <v/>
      </c>
      <c r="AM4129">
        <f>AM4126-AM1626</f>
        <v/>
      </c>
      <c r="AN4129">
        <f>AN4126-AN1626</f>
        <v/>
      </c>
      <c r="AO4129">
        <f>AO4126-AO1626</f>
        <v/>
      </c>
      <c r="AP4129">
        <f>AP4126-AP1626</f>
        <v/>
      </c>
      <c r="AQ4129">
        <f>AQ4126-AQ1626</f>
        <v/>
      </c>
      <c r="AR4129">
        <f>AR4126-AR1626</f>
        <v/>
      </c>
      <c r="AS4129">
        <f>AS4126-AS1626</f>
        <v/>
      </c>
    </row>
    <row r="4131">
      <c r="A4131" t="inlineStr">
        <is>
          <t>Realized carried interest, net</t>
        </is>
      </c>
      <c r="C4131" t="inlineStr">
        <is>
          <t>Million</t>
        </is>
      </c>
      <c r="D4131" t="inlineStr">
        <is>
          <t>QQQQ</t>
        </is>
      </c>
      <c r="F4131" t="n">
        <v>2</v>
      </c>
      <c r="G4131" t="n">
        <v>15</v>
      </c>
      <c r="H4131" t="n">
        <v>15</v>
      </c>
      <c r="J4131" t="n">
        <v>32</v>
      </c>
      <c r="N4131" t="n">
        <v>149</v>
      </c>
      <c r="O4131" t="n">
        <v>149</v>
      </c>
      <c r="P4131" t="n">
        <v>3</v>
      </c>
      <c r="R4131" t="n">
        <v>25</v>
      </c>
      <c r="S4131" t="n">
        <v>46</v>
      </c>
      <c r="T4131" t="n">
        <v>74</v>
      </c>
      <c r="U4131" t="n">
        <v>20</v>
      </c>
      <c r="V4131" t="n">
        <v>2</v>
      </c>
      <c r="X4131" t="n">
        <v>166</v>
      </c>
      <c r="Y4131" t="n">
        <v>188</v>
      </c>
      <c r="Z4131" t="n">
        <v>85</v>
      </c>
      <c r="AA4131" t="n">
        <v>137</v>
      </c>
      <c r="AB4131" t="n">
        <v>39</v>
      </c>
      <c r="AC4131" t="n">
        <v>135</v>
      </c>
      <c r="AD4131" t="n">
        <v>396</v>
      </c>
      <c r="AE4131" t="n">
        <v>59</v>
      </c>
      <c r="AF4131" t="n">
        <v>31</v>
      </c>
      <c r="AG4131" t="n">
        <v>27</v>
      </c>
      <c r="AH4131" t="n">
        <v>231</v>
      </c>
      <c r="AI4131" t="n">
        <v>348</v>
      </c>
      <c r="AJ4131" t="n">
        <v>223</v>
      </c>
      <c r="AK4131" t="n">
        <v>205</v>
      </c>
      <c r="AL4131" t="n">
        <v>146</v>
      </c>
      <c r="AM4131" t="n">
        <v>141</v>
      </c>
      <c r="AN4131" t="n">
        <v>715</v>
      </c>
      <c r="AO4131" t="n">
        <v>128</v>
      </c>
      <c r="AP4131" t="n">
        <v>48</v>
      </c>
      <c r="AQ4131" t="n">
        <v>99</v>
      </c>
      <c r="AR4131" t="n">
        <v>280</v>
      </c>
      <c r="AS4131" t="n">
        <v>555</v>
      </c>
    </row>
    <row r="4132">
      <c r="A4132" t="inlineStr">
        <is>
          <t>Realized disposition gains</t>
        </is>
      </c>
      <c r="C4132" t="inlineStr">
        <is>
          <t>Million</t>
        </is>
      </c>
      <c r="D4132" t="inlineStr">
        <is>
          <t>QQQQ</t>
        </is>
      </c>
      <c r="G4132" t="n">
        <v>-20</v>
      </c>
      <c r="H4132" t="n">
        <v>20</v>
      </c>
      <c r="I4132" t="n">
        <v>302</v>
      </c>
      <c r="J4132" t="n">
        <v>305</v>
      </c>
      <c r="K4132" t="n">
        <v>19</v>
      </c>
      <c r="L4132" t="n">
        <v>-6</v>
      </c>
      <c r="M4132" t="n">
        <v>161</v>
      </c>
      <c r="N4132" t="n">
        <v>17</v>
      </c>
      <c r="O4132" t="n">
        <v>191</v>
      </c>
      <c r="P4132" t="n">
        <v>131</v>
      </c>
      <c r="Q4132" t="n">
        <v>-34</v>
      </c>
      <c r="R4132" t="n">
        <v>35</v>
      </c>
      <c r="S4132" t="n">
        <v>142</v>
      </c>
      <c r="T4132" t="n">
        <v>309</v>
      </c>
      <c r="U4132" t="n">
        <v>72</v>
      </c>
      <c r="V4132" t="n">
        <v>43</v>
      </c>
      <c r="W4132" t="n">
        <v>14</v>
      </c>
      <c r="X4132" t="n">
        <v>37</v>
      </c>
      <c r="Y4132" t="n">
        <v>166</v>
      </c>
      <c r="Z4132" t="n">
        <v>-9</v>
      </c>
      <c r="AA4132" t="n">
        <v>314</v>
      </c>
      <c r="AB4132" t="n">
        <v>-46</v>
      </c>
      <c r="AC4132" t="n">
        <v>81</v>
      </c>
      <c r="AD4132" t="n">
        <v>340</v>
      </c>
      <c r="AE4132" t="n">
        <v>9</v>
      </c>
      <c r="AF4132" t="n">
        <v>-1</v>
      </c>
      <c r="AG4132" t="n">
        <v>13</v>
      </c>
      <c r="AH4132" t="n">
        <v>-52</v>
      </c>
      <c r="AI4132" t="n">
        <v>-31</v>
      </c>
      <c r="AJ4132" t="n">
        <v>120</v>
      </c>
      <c r="AK4132" t="n">
        <v>91</v>
      </c>
      <c r="AL4132" t="n">
        <v>89</v>
      </c>
      <c r="AM4132" t="n">
        <v>57</v>
      </c>
      <c r="AN4132" t="n">
        <v>357</v>
      </c>
      <c r="AO4132" t="n">
        <v>165</v>
      </c>
      <c r="AP4132" t="n">
        <v>27</v>
      </c>
      <c r="AQ4132" t="n">
        <v>14</v>
      </c>
      <c r="AR4132" t="n">
        <v>121</v>
      </c>
      <c r="AS4132" t="n">
        <v>327</v>
      </c>
    </row>
    <row r="4133">
      <c r="A4133" t="inlineStr">
        <is>
          <t>Fair value changes</t>
        </is>
      </c>
      <c r="C4133" t="inlineStr">
        <is>
          <t>Million</t>
        </is>
      </c>
      <c r="D4133" t="inlineStr">
        <is>
          <t>QQQQ</t>
        </is>
      </c>
      <c r="F4133" t="n">
        <v>639</v>
      </c>
      <c r="G4133" t="n">
        <v>268</v>
      </c>
      <c r="H4133" t="n">
        <v>120</v>
      </c>
      <c r="I4133" t="n">
        <v>114</v>
      </c>
      <c r="J4133" t="n">
        <v>1138</v>
      </c>
      <c r="K4133" t="n">
        <v>65</v>
      </c>
      <c r="L4133" t="n">
        <v>5</v>
      </c>
      <c r="M4133" t="n">
        <v>-104</v>
      </c>
      <c r="N4133" t="n">
        <v>-311</v>
      </c>
      <c r="O4133" t="n">
        <v>-345</v>
      </c>
      <c r="P4133" t="n">
        <v>-353</v>
      </c>
      <c r="Q4133" t="n">
        <v>-94</v>
      </c>
      <c r="R4133" t="n">
        <v>-137</v>
      </c>
      <c r="S4133" t="n">
        <v>368</v>
      </c>
      <c r="T4133" t="n">
        <v>-216</v>
      </c>
      <c r="U4133" t="n">
        <v>167</v>
      </c>
      <c r="V4133" t="n">
        <v>408</v>
      </c>
      <c r="W4133" t="n">
        <v>-280</v>
      </c>
      <c r="X4133" t="n">
        <v>386</v>
      </c>
      <c r="Y4133" t="n">
        <v>681</v>
      </c>
      <c r="Z4133" t="n">
        <v>143</v>
      </c>
      <c r="AA4133" t="n">
        <v>-304</v>
      </c>
      <c r="AB4133" t="n">
        <v>114</v>
      </c>
      <c r="AC4133" t="n">
        <v>232</v>
      </c>
      <c r="AD4133" t="n">
        <v>185</v>
      </c>
      <c r="AE4133" t="n">
        <v>-607</v>
      </c>
      <c r="AF4133" t="n">
        <v>-978</v>
      </c>
      <c r="AG4133" t="n">
        <v>-340</v>
      </c>
      <c r="AH4133" t="n">
        <v>-98</v>
      </c>
      <c r="AI4133" t="n">
        <v>-2023</v>
      </c>
      <c r="AJ4133" t="n">
        <v>617</v>
      </c>
      <c r="AK4133" t="n">
        <v>225</v>
      </c>
      <c r="AL4133" t="n">
        <v>255</v>
      </c>
      <c r="AM4133" t="n">
        <v>290</v>
      </c>
      <c r="AN4133" t="n">
        <v>1387</v>
      </c>
      <c r="AO4133" t="n">
        <v>663</v>
      </c>
      <c r="AP4133" t="n">
        <v>-65</v>
      </c>
      <c r="AQ4133" t="n">
        <v>-135</v>
      </c>
      <c r="AR4133" t="n">
        <v>-1644</v>
      </c>
      <c r="AS4133" t="n">
        <v>-1181</v>
      </c>
    </row>
    <row r="4134">
      <c r="A4134" t="inlineStr">
        <is>
          <t>Depreciation and amortization</t>
        </is>
      </c>
      <c r="C4134" t="inlineStr">
        <is>
          <t>Million</t>
        </is>
      </c>
      <c r="D4134" t="inlineStr">
        <is>
          <t>QQQQ</t>
        </is>
      </c>
      <c r="F4134" t="n">
        <v>-182</v>
      </c>
      <c r="G4134" t="n">
        <v>-197</v>
      </c>
      <c r="H4134" t="n">
        <v>-188</v>
      </c>
      <c r="I4134" t="n">
        <v>-213</v>
      </c>
      <c r="J4134" t="n">
        <v>-780</v>
      </c>
      <c r="K4134" t="n">
        <v>-206</v>
      </c>
      <c r="L4134" t="n">
        <v>-227</v>
      </c>
      <c r="M4134" t="n">
        <v>-222</v>
      </c>
      <c r="N4134" t="n">
        <v>-245</v>
      </c>
      <c r="O4134" t="n">
        <v>-900</v>
      </c>
      <c r="P4134" t="n">
        <v>-201</v>
      </c>
      <c r="Q4134" t="n">
        <v>-217</v>
      </c>
      <c r="R4134" t="n">
        <v>-221</v>
      </c>
      <c r="S4134" t="n">
        <v>-256</v>
      </c>
      <c r="T4134" t="n">
        <v>-895</v>
      </c>
      <c r="U4134" t="n">
        <v>-273</v>
      </c>
      <c r="V4134" t="n">
        <v>-266</v>
      </c>
      <c r="W4134" t="n">
        <v>-302</v>
      </c>
      <c r="X4134" t="n">
        <v>-266</v>
      </c>
      <c r="Y4134" t="n">
        <v>-1107</v>
      </c>
      <c r="Z4134" t="n">
        <v>-313</v>
      </c>
      <c r="AA4134" t="n">
        <v>-363</v>
      </c>
      <c r="AB4134" t="n">
        <v>-347</v>
      </c>
      <c r="AC4134" t="n">
        <v>-410</v>
      </c>
      <c r="AD4134" t="n">
        <v>-1433</v>
      </c>
      <c r="AE4134" t="n">
        <v>-436</v>
      </c>
      <c r="AF4134" t="n">
        <v>-402</v>
      </c>
      <c r="AG4134" t="n">
        <v>-446</v>
      </c>
      <c r="AH4134" t="n">
        <v>-445</v>
      </c>
      <c r="AI4134" t="n">
        <v>-1729</v>
      </c>
      <c r="AJ4134" t="n">
        <v>-454</v>
      </c>
      <c r="AK4134" t="n">
        <v>-449</v>
      </c>
      <c r="AL4134" t="n">
        <v>-449</v>
      </c>
      <c r="AM4134" t="n">
        <v>-483</v>
      </c>
      <c r="AN4134" t="n">
        <v>-1835</v>
      </c>
      <c r="AO4134" t="n">
        <v>-511</v>
      </c>
      <c r="AP4134" t="n">
        <v>-516</v>
      </c>
      <c r="AQ4134" t="n">
        <v>-559</v>
      </c>
      <c r="AR4134" t="n">
        <v>-564</v>
      </c>
      <c r="AS4134" t="n">
        <v>-2150</v>
      </c>
    </row>
    <row r="4135">
      <c r="A4135" t="inlineStr">
        <is>
          <t>Deferred income taxes</t>
        </is>
      </c>
      <c r="C4135" t="inlineStr">
        <is>
          <t>Million</t>
        </is>
      </c>
      <c r="D4135" t="inlineStr">
        <is>
          <t>QQQQ</t>
        </is>
      </c>
      <c r="F4135" t="n">
        <v>-123</v>
      </c>
      <c r="G4135" t="n">
        <v>245</v>
      </c>
      <c r="H4135" t="n">
        <v>-76</v>
      </c>
      <c r="I4135" t="n">
        <v>-85</v>
      </c>
      <c r="J4135" t="n">
        <v>-39</v>
      </c>
      <c r="K4135" t="n">
        <v>-112</v>
      </c>
      <c r="L4135" t="n">
        <v>-101</v>
      </c>
      <c r="M4135" t="n">
        <v>710</v>
      </c>
      <c r="N4135" t="n">
        <v>-106</v>
      </c>
      <c r="O4135" t="n">
        <v>391</v>
      </c>
      <c r="P4135" t="n">
        <v>-74</v>
      </c>
      <c r="Q4135" t="n">
        <v>8</v>
      </c>
      <c r="R4135" t="n">
        <v>-38</v>
      </c>
      <c r="S4135" t="n">
        <v>-91</v>
      </c>
      <c r="T4135" t="n">
        <v>-230</v>
      </c>
      <c r="U4135" t="n">
        <v>194</v>
      </c>
      <c r="V4135" t="n">
        <v>-163</v>
      </c>
      <c r="W4135" t="n">
        <v>47</v>
      </c>
      <c r="X4135" t="n">
        <v>881</v>
      </c>
      <c r="Y4135" t="n">
        <v>959</v>
      </c>
      <c r="Z4135" t="n">
        <v>-34</v>
      </c>
      <c r="AA4135" t="n">
        <v>-53</v>
      </c>
      <c r="AB4135" t="n">
        <v>525</v>
      </c>
      <c r="AC4135" t="n">
        <v>-30</v>
      </c>
      <c r="AD4135" t="n">
        <v>408</v>
      </c>
      <c r="AE4135" t="n">
        <v>-36</v>
      </c>
      <c r="AF4135" t="n">
        <v>37</v>
      </c>
      <c r="AG4135" t="n">
        <v>68</v>
      </c>
      <c r="AH4135" t="n">
        <v>-48</v>
      </c>
      <c r="AI4135" t="n">
        <v>21</v>
      </c>
      <c r="AJ4135" t="n">
        <v>-48</v>
      </c>
      <c r="AK4135" t="n">
        <v>-69</v>
      </c>
      <c r="AL4135" t="n">
        <v>-178</v>
      </c>
      <c r="AM4135" t="n">
        <v>-124</v>
      </c>
      <c r="AN4135" t="n">
        <v>-419</v>
      </c>
      <c r="AO4135" t="n">
        <v>-199</v>
      </c>
      <c r="AP4135" t="n">
        <v>-58</v>
      </c>
      <c r="AQ4135" t="n">
        <v>-212</v>
      </c>
      <c r="AR4135" t="n">
        <v>356</v>
      </c>
      <c r="AS4135" t="n">
        <v>-113</v>
      </c>
    </row>
    <row r="4136">
      <c r="A4136" t="inlineStr">
        <is>
          <t>Total</t>
        </is>
      </c>
      <c r="C4136" t="inlineStr">
        <is>
          <t>Million</t>
        </is>
      </c>
      <c r="D4136" t="inlineStr">
        <is>
          <t>QQQQ</t>
        </is>
      </c>
      <c r="F4136" t="n">
        <v>729</v>
      </c>
      <c r="G4136" t="n">
        <v>645</v>
      </c>
      <c r="H4136" t="n">
        <v>289</v>
      </c>
      <c r="I4136" t="n">
        <v>678</v>
      </c>
      <c r="J4136" t="n">
        <v>2341</v>
      </c>
      <c r="K4136" t="n">
        <v>257</v>
      </c>
      <c r="L4136" t="n">
        <v>185</v>
      </c>
      <c r="M4136" t="n">
        <v>1036</v>
      </c>
      <c r="N4136" t="n">
        <v>173</v>
      </c>
      <c r="O4136" t="n">
        <v>1651</v>
      </c>
      <c r="P4136" t="n">
        <v>-37</v>
      </c>
      <c r="Q4136" t="n">
        <v>225</v>
      </c>
      <c r="R4136" t="n">
        <v>228</v>
      </c>
      <c r="S4136" t="n">
        <v>1046</v>
      </c>
      <c r="T4136" t="n">
        <v>1462</v>
      </c>
      <c r="U4136" t="n">
        <v>857</v>
      </c>
      <c r="V4136" t="n">
        <v>680</v>
      </c>
      <c r="W4136" t="n">
        <v>163</v>
      </c>
      <c r="X4136" t="n">
        <v>1884</v>
      </c>
      <c r="Y4136" t="n">
        <v>3584</v>
      </c>
      <c r="Z4136" t="n">
        <v>615</v>
      </c>
      <c r="AA4136" t="n">
        <v>399</v>
      </c>
      <c r="AB4136" t="n">
        <v>947</v>
      </c>
      <c r="AC4136" t="n">
        <v>846</v>
      </c>
      <c r="AD4136" t="n">
        <v>2807</v>
      </c>
      <c r="AE4136" t="n">
        <v>-293</v>
      </c>
      <c r="AF4136" t="n">
        <v>-656</v>
      </c>
      <c r="AG4136" t="n">
        <v>172</v>
      </c>
      <c r="AH4136" t="n">
        <v>643</v>
      </c>
      <c r="AI4136" t="n">
        <v>-134</v>
      </c>
      <c r="AJ4136" t="n">
        <v>1235</v>
      </c>
      <c r="AK4136" t="n">
        <v>816</v>
      </c>
      <c r="AL4136" t="n">
        <v>797</v>
      </c>
      <c r="AM4136" t="n">
        <v>1118</v>
      </c>
      <c r="AN4136" t="n">
        <v>3966</v>
      </c>
      <c r="AO4136" t="n">
        <v>1359</v>
      </c>
      <c r="AP4136" t="n">
        <v>590</v>
      </c>
      <c r="AQ4136" t="n">
        <v>423</v>
      </c>
      <c r="AR4136" t="n">
        <v>-316</v>
      </c>
      <c r="AS4136" t="n">
        <v>2056</v>
      </c>
    </row>
    <row r="4137">
      <c r="A4137" t="inlineStr">
        <is>
          <t>Total-c</t>
        </is>
      </c>
      <c r="F4137">
        <f>F4126+SUM(F4131:F4135)</f>
        <v/>
      </c>
      <c r="G4137">
        <f>G4126+SUM(G4131:G4135)</f>
        <v/>
      </c>
      <c r="H4137">
        <f>H4126+SUM(H4131:H4135)</f>
        <v/>
      </c>
      <c r="I4137">
        <f>I4126+SUM(I4131:I4135)</f>
        <v/>
      </c>
      <c r="J4137">
        <f>J4126+SUM(J4131:J4135)</f>
        <v/>
      </c>
      <c r="K4137">
        <f>K4126+SUM(K4131:K4135)</f>
        <v/>
      </c>
      <c r="L4137">
        <f>L4126+SUM(L4131:L4135)</f>
        <v/>
      </c>
      <c r="M4137">
        <f>M4126+SUM(M4131:M4135)</f>
        <v/>
      </c>
      <c r="N4137">
        <f>N4126+SUM(N4131:N4135)</f>
        <v/>
      </c>
      <c r="O4137">
        <f>O4126+SUM(O4131:O4135)</f>
        <v/>
      </c>
      <c r="P4137">
        <f>P4126+SUM(P4131:P4135)</f>
        <v/>
      </c>
      <c r="Q4137">
        <f>Q4126+SUM(Q4131:Q4135)</f>
        <v/>
      </c>
      <c r="R4137">
        <f>R4126+SUM(R4131:R4135)</f>
        <v/>
      </c>
      <c r="S4137">
        <f>S4126+SUM(S4131:S4135)</f>
        <v/>
      </c>
      <c r="T4137">
        <f>T4126+SUM(T4131:T4135)</f>
        <v/>
      </c>
      <c r="U4137">
        <f>U4126+SUM(U4131:U4135)</f>
        <v/>
      </c>
      <c r="V4137">
        <f>V4126+SUM(V4131:V4135)</f>
        <v/>
      </c>
      <c r="W4137">
        <f>W4126+SUM(W4131:W4135)</f>
        <v/>
      </c>
      <c r="X4137">
        <f>X4126+SUM(X4131:X4135)</f>
        <v/>
      </c>
      <c r="Y4137">
        <f>Y4126+SUM(Y4131:Y4135)</f>
        <v/>
      </c>
      <c r="Z4137">
        <f>Z4126+SUM(Z4131:Z4135)</f>
        <v/>
      </c>
      <c r="AA4137">
        <f>AA4126+SUM(AA4131:AA4135)</f>
        <v/>
      </c>
      <c r="AB4137">
        <f>AB4126+SUM(AB4131:AB4135)</f>
        <v/>
      </c>
      <c r="AC4137">
        <f>AC4126+SUM(AC4131:AC4135)</f>
        <v/>
      </c>
      <c r="AD4137">
        <f>AD4126+SUM(AD4131:AD4135)</f>
        <v/>
      </c>
      <c r="AE4137">
        <f>AE4126+SUM(AE4131:AE4135)</f>
        <v/>
      </c>
      <c r="AF4137">
        <f>AF4126+SUM(AF4131:AF4135)</f>
        <v/>
      </c>
      <c r="AG4137">
        <f>AG4126+SUM(AG4131:AG4135)</f>
        <v/>
      </c>
      <c r="AH4137">
        <f>AH4126+SUM(AH4131:AH4135)</f>
        <v/>
      </c>
      <c r="AI4137">
        <f>AI4126+SUM(AI4131:AI4135)</f>
        <v/>
      </c>
      <c r="AJ4137">
        <f>AJ4126+SUM(AJ4131:AJ4135)</f>
        <v/>
      </c>
      <c r="AK4137">
        <f>AK4126+SUM(AK4131:AK4135)</f>
        <v/>
      </c>
      <c r="AL4137">
        <f>AL4126+SUM(AL4131:AL4135)</f>
        <v/>
      </c>
      <c r="AM4137">
        <f>AM4126+SUM(AM4131:AM4135)</f>
        <v/>
      </c>
      <c r="AN4137">
        <f>AN4126+SUM(AN4131:AN4135)</f>
        <v/>
      </c>
      <c r="AO4137">
        <f>AO4126+SUM(AO4131:AO4135)</f>
        <v/>
      </c>
      <c r="AP4137">
        <f>AP4126+SUM(AP4131:AP4135)</f>
        <v/>
      </c>
      <c r="AQ4137">
        <f>AQ4126+SUM(AQ4131:AQ4135)</f>
        <v/>
      </c>
      <c r="AR4137">
        <f>AR4126+SUM(AR4131:AR4135)</f>
        <v/>
      </c>
      <c r="AS4137">
        <f>AS4126+SUM(AS4131:AS4135)</f>
        <v/>
      </c>
    </row>
    <row r="4138">
      <c r="A4138" t="inlineStr">
        <is>
          <t>Sum check</t>
        </is>
      </c>
      <c r="F4138">
        <f>F4136-F4137</f>
        <v/>
      </c>
      <c r="G4138">
        <f>G4136-G4137</f>
        <v/>
      </c>
      <c r="H4138">
        <f>H4136-H4137</f>
        <v/>
      </c>
      <c r="I4138">
        <f>I4136-I4137</f>
        <v/>
      </c>
      <c r="J4138">
        <f>J4136-J4137</f>
        <v/>
      </c>
      <c r="K4138">
        <f>K4136-K4137</f>
        <v/>
      </c>
      <c r="L4138">
        <f>L4136-L4137</f>
        <v/>
      </c>
      <c r="M4138">
        <f>M4136-M4137</f>
        <v/>
      </c>
      <c r="N4138">
        <f>N4136-N4137</f>
        <v/>
      </c>
      <c r="O4138">
        <f>O4136-O4137</f>
        <v/>
      </c>
      <c r="P4138">
        <f>P4136-P4137</f>
        <v/>
      </c>
      <c r="Q4138">
        <f>Q4136-Q4137</f>
        <v/>
      </c>
      <c r="R4138">
        <f>R4136-R4137</f>
        <v/>
      </c>
      <c r="S4138">
        <f>S4136-S4137</f>
        <v/>
      </c>
      <c r="T4138">
        <f>T4136-T4137</f>
        <v/>
      </c>
      <c r="U4138">
        <f>U4136-U4137</f>
        <v/>
      </c>
      <c r="V4138">
        <f>V4136-V4137</f>
        <v/>
      </c>
      <c r="W4138">
        <f>W4136-W4137</f>
        <v/>
      </c>
      <c r="X4138">
        <f>X4136-X4137</f>
        <v/>
      </c>
      <c r="Y4138">
        <f>Y4136-Y4137</f>
        <v/>
      </c>
      <c r="Z4138">
        <f>Z4136-Z4137</f>
        <v/>
      </c>
      <c r="AA4138">
        <f>AA4136-AA4137</f>
        <v/>
      </c>
      <c r="AB4138">
        <f>AB4136-AB4137</f>
        <v/>
      </c>
      <c r="AC4138">
        <f>AC4136-AC4137</f>
        <v/>
      </c>
      <c r="AD4138">
        <f>AD4136-AD4137</f>
        <v/>
      </c>
      <c r="AE4138">
        <f>AE4136-AE4137</f>
        <v/>
      </c>
      <c r="AF4138">
        <f>AF4136-AF4137</f>
        <v/>
      </c>
      <c r="AG4138">
        <f>AG4136-AG4137</f>
        <v/>
      </c>
      <c r="AH4138">
        <f>AH4136-AH4137</f>
        <v/>
      </c>
      <c r="AI4138">
        <f>AI4136-AI4137</f>
        <v/>
      </c>
      <c r="AJ4138">
        <f>AJ4136-AJ4137</f>
        <v/>
      </c>
      <c r="AK4138">
        <f>AK4136-AK4137</f>
        <v/>
      </c>
      <c r="AL4138">
        <f>AL4136-AL4137</f>
        <v/>
      </c>
      <c r="AM4138">
        <f>AM4136-AM4137</f>
        <v/>
      </c>
      <c r="AN4138">
        <f>AN4136-AN4137</f>
        <v/>
      </c>
      <c r="AO4138">
        <f>AO4136-AO4137</f>
        <v/>
      </c>
      <c r="AP4138">
        <f>AP4136-AP4137</f>
        <v/>
      </c>
      <c r="AQ4138">
        <f>AQ4136-AQ4137</f>
        <v/>
      </c>
      <c r="AR4138">
        <f>AR4136-AR4137</f>
        <v/>
      </c>
      <c r="AS4138">
        <f>AS4136-AS4137</f>
        <v/>
      </c>
    </row>
    <row r="4140">
      <c r="A4140" t="inlineStr">
        <is>
          <t>Per share</t>
        </is>
      </c>
      <c r="C4140" t="inlineStr">
        <is>
          <t>Dollar</t>
        </is>
      </c>
      <c r="D4140" t="inlineStr">
        <is>
          <t>QQQQ</t>
        </is>
      </c>
      <c r="F4140" t="n">
        <v>0.73</v>
      </c>
      <c r="G4140" t="n">
        <v>0.62</v>
      </c>
      <c r="H4140" t="n">
        <v>0.26</v>
      </c>
      <c r="I4140" t="n">
        <v>0.66</v>
      </c>
      <c r="J4140" t="n">
        <v>2.26</v>
      </c>
      <c r="K4140" t="n">
        <v>0.23</v>
      </c>
      <c r="L4140" t="n">
        <v>0.15</v>
      </c>
      <c r="M4140" t="n">
        <v>1.03</v>
      </c>
      <c r="N4140" t="n">
        <v>0.14</v>
      </c>
      <c r="O4140" t="n">
        <v>1.55</v>
      </c>
      <c r="P4140" t="n">
        <v>-0.08</v>
      </c>
      <c r="Q4140" t="n">
        <v>0.19</v>
      </c>
      <c r="R4140" t="n">
        <v>0.2</v>
      </c>
      <c r="S4140" t="n">
        <v>1.02</v>
      </c>
      <c r="T4140" t="n">
        <v>1.34</v>
      </c>
      <c r="U4140" t="n">
        <v>0.84</v>
      </c>
      <c r="V4140" t="n">
        <v>0.62</v>
      </c>
      <c r="W4140" t="n">
        <v>0.11</v>
      </c>
      <c r="X4140" t="n">
        <v>1.87</v>
      </c>
      <c r="Y4140" t="n">
        <v>3.4</v>
      </c>
      <c r="Z4140" t="n">
        <v>0.58</v>
      </c>
      <c r="AA4140" t="n">
        <v>0.36</v>
      </c>
      <c r="AB4140" t="n">
        <v>0.91</v>
      </c>
      <c r="AC4140" t="n">
        <v>0.74</v>
      </c>
      <c r="AD4140" t="n">
        <v>2.6</v>
      </c>
      <c r="AE4140" t="n">
        <v>-0.2</v>
      </c>
      <c r="AF4140" t="n">
        <v>-0.43</v>
      </c>
      <c r="AG4140" t="n">
        <v>0.1</v>
      </c>
      <c r="AH4140" t="n">
        <v>0.4</v>
      </c>
      <c r="AI4140" t="n">
        <v>-0.12</v>
      </c>
      <c r="AJ4140" t="n">
        <v>0.77</v>
      </c>
      <c r="AK4140" t="n">
        <v>0.49</v>
      </c>
      <c r="AL4140" t="n">
        <v>0.47</v>
      </c>
      <c r="AM4140" t="n">
        <v>0.66</v>
      </c>
      <c r="AN4140" t="n">
        <v>2.39</v>
      </c>
      <c r="AO4140" t="n">
        <v>0.8100000000000001</v>
      </c>
      <c r="AP4140" t="n">
        <v>0.34</v>
      </c>
      <c r="AQ4140" t="n">
        <v>0.24</v>
      </c>
      <c r="AR4140" t="n">
        <v>-0.23</v>
      </c>
      <c r="AS4140" t="n">
        <v>1.19</v>
      </c>
    </row>
    <row r="4141">
      <c r="A4141" t="inlineStr">
        <is>
          <t>Per share</t>
        </is>
      </c>
      <c r="C4141" t="inlineStr">
        <is>
          <t>Dollar</t>
        </is>
      </c>
      <c r="D4141" t="inlineStr">
        <is>
          <t>QQQQ</t>
        </is>
      </c>
      <c r="F4141" t="n">
        <v>1.09</v>
      </c>
    </row>
    <row r="4143">
      <c r="A4143" t="inlineStr">
        <is>
          <t>Distributable earnings and net income</t>
        </is>
      </c>
    </row>
    <row r="4144">
      <c r="A4144" t="inlineStr">
        <is>
          <t>Operating activities</t>
        </is>
      </c>
    </row>
    <row r="4145">
      <c r="A4145" t="inlineStr">
        <is>
          <t>Asset management</t>
        </is>
      </c>
      <c r="C4145" t="inlineStr">
        <is>
          <t>Million</t>
        </is>
      </c>
      <c r="D4145" t="inlineStr">
        <is>
          <t>QQQQ</t>
        </is>
      </c>
      <c r="AO4145" t="n">
        <v>714</v>
      </c>
      <c r="AT4145" t="n">
        <v>678</v>
      </c>
    </row>
    <row r="4146">
      <c r="A4146" t="inlineStr">
        <is>
          <t>Insurance solutions</t>
        </is>
      </c>
      <c r="C4146" t="inlineStr">
        <is>
          <t>Million</t>
        </is>
      </c>
      <c r="D4146" t="inlineStr">
        <is>
          <t>QQQQ</t>
        </is>
      </c>
      <c r="AO4146" t="n">
        <v>13</v>
      </c>
      <c r="AT4146" t="n">
        <v>145</v>
      </c>
    </row>
    <row r="4147">
      <c r="A4147" t="inlineStr">
        <is>
          <t>Operating businesses</t>
        </is>
      </c>
      <c r="C4147" t="inlineStr">
        <is>
          <t>Million</t>
        </is>
      </c>
      <c r="D4147" t="inlineStr">
        <is>
          <t>QQQQ</t>
        </is>
      </c>
      <c r="AO4147" t="n">
        <v>367</v>
      </c>
      <c r="AT4147" t="n">
        <v>304</v>
      </c>
    </row>
    <row r="4148">
      <c r="A4148" t="inlineStr">
        <is>
          <t>Corporate activities and other</t>
        </is>
      </c>
      <c r="C4148" t="inlineStr">
        <is>
          <t>Million</t>
        </is>
      </c>
      <c r="D4148" t="inlineStr">
        <is>
          <t>QQQQ</t>
        </is>
      </c>
      <c r="AO4148" t="n">
        <v>-147</v>
      </c>
      <c r="AT4148" t="n">
        <v>-182</v>
      </c>
    </row>
    <row r="4149">
      <c r="A4149" t="inlineStr">
        <is>
          <t>Distributable earnings before realizations</t>
        </is>
      </c>
      <c r="C4149" t="inlineStr">
        <is>
          <t>Million</t>
        </is>
      </c>
      <c r="D4149" t="inlineStr">
        <is>
          <t>QQQQ</t>
        </is>
      </c>
      <c r="AO4149" t="n">
        <v>947</v>
      </c>
      <c r="AT4149" t="n">
        <v>945</v>
      </c>
    </row>
    <row r="4150">
      <c r="A4150" t="inlineStr">
        <is>
          <t>Distributable earnings before realizations-c</t>
        </is>
      </c>
      <c r="AO4150">
        <f>SUM(AO4145:AO4148)</f>
        <v/>
      </c>
      <c r="AT4150">
        <f>SUM(AT4145:AT4148)</f>
        <v/>
      </c>
    </row>
    <row r="4151">
      <c r="A4151" t="inlineStr">
        <is>
          <t>Sum check</t>
        </is>
      </c>
      <c r="AO4151">
        <f>AO4149-AO4150</f>
        <v/>
      </c>
      <c r="AT4151">
        <f>AT4149-AT4150</f>
        <v/>
      </c>
    </row>
    <row r="4153">
      <c r="A4153" t="inlineStr">
        <is>
          <t>Realized carried interest, net</t>
        </is>
      </c>
      <c r="C4153" t="inlineStr">
        <is>
          <t>Million</t>
        </is>
      </c>
      <c r="D4153" t="inlineStr">
        <is>
          <t>QQQQ</t>
        </is>
      </c>
      <c r="AO4153" t="n">
        <v>128</v>
      </c>
      <c r="AT4153" t="n">
        <v>206</v>
      </c>
    </row>
    <row r="4154">
      <c r="A4154" t="inlineStr">
        <is>
          <t>Realized disposition gains</t>
        </is>
      </c>
      <c r="C4154" t="inlineStr">
        <is>
          <t>Million</t>
        </is>
      </c>
      <c r="D4154" t="inlineStr">
        <is>
          <t>QQQQ</t>
        </is>
      </c>
      <c r="AO4154" t="n">
        <v>107</v>
      </c>
      <c r="AT4154" t="n">
        <v>6</v>
      </c>
    </row>
    <row r="4155">
      <c r="A4155" t="inlineStr">
        <is>
          <t>Distributable earnings</t>
        </is>
      </c>
      <c r="C4155" t="inlineStr">
        <is>
          <t>Million</t>
        </is>
      </c>
      <c r="D4155" t="inlineStr">
        <is>
          <t>QQQQ</t>
        </is>
      </c>
      <c r="AO4155" t="n">
        <v>1182</v>
      </c>
      <c r="AT4155" t="n">
        <v>1157</v>
      </c>
    </row>
    <row r="4156">
      <c r="A4156" t="inlineStr">
        <is>
          <t>Distributable earnings-c</t>
        </is>
      </c>
      <c r="AO4156">
        <f>SUM(AO4149,AO4153:AO4154)</f>
        <v/>
      </c>
      <c r="AT4156">
        <f>SUM(AT4149,AT4153:AT4154)</f>
        <v/>
      </c>
    </row>
    <row r="4157">
      <c r="A4157" t="inlineStr">
        <is>
          <t>Sum check</t>
        </is>
      </c>
      <c r="AO4157">
        <f>AO4155-AO4156</f>
        <v/>
      </c>
      <c r="AT4157">
        <f>AT4155-AT4156</f>
        <v/>
      </c>
    </row>
    <row r="4159">
      <c r="A4159" t="inlineStr">
        <is>
          <t>Less: realized disposition gains</t>
        </is>
      </c>
      <c r="C4159" t="inlineStr">
        <is>
          <t>Million</t>
        </is>
      </c>
      <c r="D4159" t="inlineStr">
        <is>
          <t>QQQQ</t>
        </is>
      </c>
      <c r="AO4159" t="n">
        <v>-107</v>
      </c>
      <c r="AT4159" t="n">
        <v>-6</v>
      </c>
    </row>
    <row r="4160">
      <c r="A4160" t="inlineStr">
        <is>
          <t>Add disposition gains in net income</t>
        </is>
      </c>
      <c r="C4160" t="inlineStr">
        <is>
          <t>Million</t>
        </is>
      </c>
      <c r="D4160" t="inlineStr">
        <is>
          <t>QQQQ</t>
        </is>
      </c>
      <c r="AO4160" t="n">
        <v>165</v>
      </c>
      <c r="AT4160" t="n">
        <v>55</v>
      </c>
    </row>
    <row r="4161">
      <c r="A4161" t="inlineStr">
        <is>
          <t>Fair value changes</t>
        </is>
      </c>
      <c r="C4161" t="inlineStr">
        <is>
          <t>Million</t>
        </is>
      </c>
      <c r="D4161" t="inlineStr">
        <is>
          <t>QQQQ</t>
        </is>
      </c>
      <c r="AO4161" t="n">
        <v>663</v>
      </c>
      <c r="AT4161" t="n">
        <v>-480</v>
      </c>
    </row>
    <row r="4162">
      <c r="A4162" t="inlineStr">
        <is>
          <t>Depreciation and amortization</t>
        </is>
      </c>
      <c r="C4162" t="inlineStr">
        <is>
          <t>Million</t>
        </is>
      </c>
      <c r="D4162" t="inlineStr">
        <is>
          <t>QQQQ</t>
        </is>
      </c>
      <c r="AO4162" t="n">
        <v>-511</v>
      </c>
      <c r="AT4162" t="n">
        <v>-564</v>
      </c>
    </row>
    <row r="4163">
      <c r="A4163" t="inlineStr">
        <is>
          <t>Deferred income taxes</t>
        </is>
      </c>
      <c r="C4163" t="inlineStr">
        <is>
          <t>Million</t>
        </is>
      </c>
      <c r="D4163" t="inlineStr">
        <is>
          <t>QQQQ</t>
        </is>
      </c>
      <c r="AO4163" t="n">
        <v>-199</v>
      </c>
      <c r="AT4163" t="n">
        <v>141</v>
      </c>
    </row>
    <row r="4164">
      <c r="A4164" t="inlineStr">
        <is>
          <t>Cash retained in businesses</t>
        </is>
      </c>
      <c r="C4164" t="inlineStr">
        <is>
          <t>Million</t>
        </is>
      </c>
      <c r="D4164" t="inlineStr">
        <is>
          <t>QQQQ</t>
        </is>
      </c>
      <c r="AO4164" t="n">
        <v>166</v>
      </c>
      <c r="AT4164" t="n">
        <v>-183</v>
      </c>
    </row>
    <row r="4165">
      <c r="A4165" t="inlineStr">
        <is>
          <t>Net income</t>
        </is>
      </c>
      <c r="C4165" t="inlineStr">
        <is>
          <t>Million</t>
        </is>
      </c>
      <c r="D4165" t="inlineStr">
        <is>
          <t>QQQQ</t>
        </is>
      </c>
      <c r="AO4165" t="n">
        <v>1359</v>
      </c>
      <c r="AT4165" t="n">
        <v>120</v>
      </c>
    </row>
    <row r="4166">
      <c r="A4166" t="inlineStr">
        <is>
          <t>Net income-c</t>
        </is>
      </c>
      <c r="AO4166">
        <f>SUM(AO4155,AO4159:AO4164)</f>
        <v/>
      </c>
      <c r="AT4166">
        <f>SUM(AT4155,AT4159:AT4164)</f>
        <v/>
      </c>
    </row>
    <row r="4167">
      <c r="A4167" t="inlineStr">
        <is>
          <t>Sum check</t>
        </is>
      </c>
      <c r="AO4167">
        <f>AO4165-AO4166</f>
        <v/>
      </c>
      <c r="AT4167">
        <f>AT4165-AT4166</f>
        <v/>
      </c>
    </row>
    <row r="4169">
      <c r="A4169" t="inlineStr">
        <is>
          <t>Per share</t>
        </is>
      </c>
    </row>
    <row r="4170">
      <c r="A4170" t="inlineStr">
        <is>
          <t>Distributable earnings before realizations</t>
        </is>
      </c>
      <c r="C4170" t="inlineStr">
        <is>
          <t>Dollar</t>
        </is>
      </c>
      <c r="D4170" t="inlineStr">
        <is>
          <t>QQQQ</t>
        </is>
      </c>
      <c r="AO4170" t="n">
        <v>0.58</v>
      </c>
      <c r="AT4170" t="n">
        <v>0.59</v>
      </c>
    </row>
    <row r="4171">
      <c r="A4171" t="inlineStr">
        <is>
          <t>Distributable earnings</t>
        </is>
      </c>
      <c r="C4171" t="inlineStr">
        <is>
          <t>Dollar</t>
        </is>
      </c>
      <c r="D4171" t="inlineStr">
        <is>
          <t>QQQQ</t>
        </is>
      </c>
      <c r="AO4171" t="n">
        <v>0.73</v>
      </c>
      <c r="AT4171" t="n">
        <v>0.72</v>
      </c>
    </row>
    <row r="4172">
      <c r="A4172" t="inlineStr">
        <is>
          <t>Net income</t>
        </is>
      </c>
      <c r="C4172" t="inlineStr">
        <is>
          <t>Dollar</t>
        </is>
      </c>
      <c r="D4172" t="inlineStr">
        <is>
          <t>QQQQ</t>
        </is>
      </c>
      <c r="AO4172" t="n">
        <v>0.8100000000000001</v>
      </c>
      <c r="AT4172" t="n">
        <v>0.05</v>
      </c>
    </row>
    <row r="4174">
      <c r="A4174" t="inlineStr">
        <is>
          <t>Sources and uses of cash</t>
        </is>
      </c>
    </row>
    <row r="4175">
      <c r="A4175" t="inlineStr">
        <is>
          <t>Corporate cash and financial assets, beginning of period</t>
        </is>
      </c>
      <c r="C4175" t="inlineStr">
        <is>
          <t>Million</t>
        </is>
      </c>
      <c r="D4175" t="inlineStr">
        <is>
          <t>QQQQ</t>
        </is>
      </c>
      <c r="S4175" t="n">
        <v>1938</v>
      </c>
      <c r="T4175" t="n">
        <v>1143</v>
      </c>
      <c r="U4175" t="n">
        <v>2255</v>
      </c>
      <c r="V4175" t="n">
        <v>2889</v>
      </c>
      <c r="W4175" t="n">
        <v>3401</v>
      </c>
      <c r="X4175" t="n">
        <v>2341</v>
      </c>
      <c r="Y4175" t="n">
        <v>2255</v>
      </c>
      <c r="Z4175" t="n">
        <v>2275</v>
      </c>
      <c r="AA4175" t="n">
        <v>3894</v>
      </c>
      <c r="AB4175" t="n">
        <v>4023</v>
      </c>
      <c r="AC4175" t="n">
        <v>1644</v>
      </c>
      <c r="AD4175" t="n">
        <v>2275</v>
      </c>
      <c r="AE4175" t="n">
        <v>2181</v>
      </c>
      <c r="AF4175" t="n">
        <v>1949</v>
      </c>
      <c r="AG4175" t="n">
        <v>3229</v>
      </c>
      <c r="AH4175" t="n">
        <v>3675</v>
      </c>
      <c r="AI4175" t="n">
        <v>2181</v>
      </c>
      <c r="AJ4175" t="n">
        <v>4456</v>
      </c>
      <c r="AK4175" t="n">
        <v>6234</v>
      </c>
      <c r="AL4175" t="n">
        <v>6199</v>
      </c>
      <c r="AM4175" t="n">
        <v>3042</v>
      </c>
      <c r="AN4175" t="n">
        <v>4456</v>
      </c>
      <c r="AO4175" t="n">
        <v>3522</v>
      </c>
      <c r="AP4175" t="n">
        <v>4107</v>
      </c>
      <c r="AQ4175" t="n">
        <v>2680</v>
      </c>
      <c r="AR4175" t="n">
        <v>3065</v>
      </c>
      <c r="AS4175" t="n">
        <v>3522</v>
      </c>
    </row>
    <row r="4176">
      <c r="A4176" t="inlineStr">
        <is>
          <t>Source</t>
        </is>
      </c>
    </row>
    <row r="4177">
      <c r="A4177" t="inlineStr">
        <is>
          <t>Distributable earnings before realizations</t>
        </is>
      </c>
      <c r="C4177" t="inlineStr">
        <is>
          <t>Million</t>
        </is>
      </c>
      <c r="D4177" t="inlineStr">
        <is>
          <t>QQQQ</t>
        </is>
      </c>
      <c r="S4177" t="n">
        <v>741</v>
      </c>
      <c r="T4177" t="n">
        <v>1899</v>
      </c>
      <c r="U4177" t="n">
        <v>562</v>
      </c>
      <c r="V4177" t="n">
        <v>450</v>
      </c>
      <c r="W4177" t="n">
        <v>696</v>
      </c>
      <c r="X4177" t="n">
        <v>711</v>
      </c>
      <c r="Y4177" t="n">
        <v>2419</v>
      </c>
      <c r="Z4177" t="n">
        <v>506</v>
      </c>
      <c r="AA4177" t="n">
        <v>599</v>
      </c>
      <c r="AB4177" t="n">
        <v>632</v>
      </c>
      <c r="AC4177" t="n">
        <v>809</v>
      </c>
      <c r="AD4177" t="n">
        <v>2611</v>
      </c>
      <c r="AE4177" t="n">
        <v>751</v>
      </c>
      <c r="AF4177" t="n">
        <v>605</v>
      </c>
      <c r="AG4177" t="n">
        <v>747</v>
      </c>
      <c r="AH4177" t="n">
        <v>1138</v>
      </c>
      <c r="AI4177" t="n">
        <v>3103</v>
      </c>
      <c r="AJ4177" t="n">
        <v>739</v>
      </c>
      <c r="AK4177" t="n">
        <v>802</v>
      </c>
      <c r="AL4177" t="n">
        <v>873</v>
      </c>
      <c r="AM4177" t="n">
        <v>1052</v>
      </c>
      <c r="AN4177" t="n">
        <v>3467</v>
      </c>
      <c r="AO4177" t="n">
        <v>947</v>
      </c>
      <c r="AP4177" t="n">
        <v>1009</v>
      </c>
      <c r="AQ4177" t="n">
        <v>1216</v>
      </c>
      <c r="AR4177" t="n">
        <v>1142</v>
      </c>
      <c r="AS4177" t="n">
        <v>4314</v>
      </c>
      <c r="AT4177" t="n">
        <v>945</v>
      </c>
    </row>
    <row r="4178">
      <c r="A4178" t="inlineStr">
        <is>
          <t>Proceeds from realized carry</t>
        </is>
      </c>
      <c r="C4178" t="inlineStr">
        <is>
          <t>Million</t>
        </is>
      </c>
      <c r="D4178" t="inlineStr">
        <is>
          <t>QQQQ</t>
        </is>
      </c>
      <c r="AJ4178" t="n">
        <v>150</v>
      </c>
      <c r="AK4178" t="n">
        <v>180</v>
      </c>
      <c r="AL4178" t="n">
        <v>144</v>
      </c>
      <c r="AM4178" t="n">
        <v>92</v>
      </c>
      <c r="AN4178" t="n">
        <v>566</v>
      </c>
      <c r="AO4178" t="n">
        <v>95</v>
      </c>
      <c r="AP4178" t="n">
        <v>56</v>
      </c>
      <c r="AQ4178" t="n">
        <v>55</v>
      </c>
      <c r="AR4178" t="n">
        <v>6</v>
      </c>
      <c r="AS4178" t="n">
        <v>212</v>
      </c>
      <c r="AT4178" t="n">
        <v>88</v>
      </c>
    </row>
    <row r="4179">
      <c r="A4179" t="inlineStr">
        <is>
          <t>BEP secondary offering</t>
        </is>
      </c>
      <c r="C4179" t="inlineStr">
        <is>
          <t>Million</t>
        </is>
      </c>
      <c r="D4179" t="inlineStr">
        <is>
          <t>QQQQ</t>
        </is>
      </c>
      <c r="AF4179" t="n">
        <v>479</v>
      </c>
      <c r="AG4179" t="n">
        <v>227</v>
      </c>
      <c r="AH4179" t="n">
        <v>270</v>
      </c>
      <c r="AI4179" t="n">
        <v>976</v>
      </c>
    </row>
    <row r="4180">
      <c r="A4180" t="inlineStr">
        <is>
          <t>BPY preferred share redemption</t>
        </is>
      </c>
      <c r="C4180" t="inlineStr">
        <is>
          <t>Million</t>
        </is>
      </c>
      <c r="D4180" t="inlineStr">
        <is>
          <t>QQQQ</t>
        </is>
      </c>
      <c r="X4180" t="n">
        <v>330</v>
      </c>
      <c r="Y4180" t="n">
        <v>330</v>
      </c>
      <c r="Z4180" t="n">
        <v>355</v>
      </c>
      <c r="AA4180" t="n">
        <v>300</v>
      </c>
      <c r="AD4180" t="n">
        <v>655</v>
      </c>
    </row>
    <row r="4181">
      <c r="A4181" t="inlineStr">
        <is>
          <t>Syndication of temporary investments</t>
        </is>
      </c>
      <c r="C4181" t="inlineStr">
        <is>
          <t>Million</t>
        </is>
      </c>
      <c r="D4181" t="inlineStr">
        <is>
          <t>QQQQ</t>
        </is>
      </c>
      <c r="Z4181" t="n">
        <v>262</v>
      </c>
    </row>
    <row r="4182">
      <c r="A4182" t="inlineStr">
        <is>
          <t>Net finance activities</t>
        </is>
      </c>
      <c r="C4182" t="inlineStr">
        <is>
          <t>Million</t>
        </is>
      </c>
      <c r="D4182" t="inlineStr">
        <is>
          <t>QQQQ</t>
        </is>
      </c>
      <c r="S4182" t="n">
        <v>-21</v>
      </c>
      <c r="T4182" t="n">
        <v>1184</v>
      </c>
      <c r="U4182" t="n">
        <v>897</v>
      </c>
      <c r="W4182" t="n">
        <v>184</v>
      </c>
      <c r="X4182" t="n">
        <v>-96</v>
      </c>
      <c r="Y4182" t="n">
        <v>985</v>
      </c>
      <c r="Z4182" t="n">
        <v>992</v>
      </c>
      <c r="AA4182" t="n">
        <v>-450</v>
      </c>
      <c r="AD4182" t="n">
        <v>542</v>
      </c>
      <c r="AE4182" t="n">
        <v>316</v>
      </c>
      <c r="AF4182" t="n">
        <v>743</v>
      </c>
      <c r="AG4182" t="n">
        <v>495</v>
      </c>
      <c r="AH4182" t="n">
        <v>630</v>
      </c>
      <c r="AI4182" t="n">
        <v>2184</v>
      </c>
      <c r="AK4182" t="n">
        <v>-35</v>
      </c>
      <c r="AL4182" t="n">
        <v>1208</v>
      </c>
      <c r="AM4182" t="n">
        <v>462</v>
      </c>
      <c r="AN4182" t="n">
        <v>1635</v>
      </c>
      <c r="AO4182" t="n">
        <v>266</v>
      </c>
      <c r="AP4182" t="n">
        <v>959</v>
      </c>
      <c r="AQ4182" t="n">
        <v>-632</v>
      </c>
      <c r="AR4182" t="n">
        <v>55</v>
      </c>
      <c r="AS4182" t="n">
        <v>648</v>
      </c>
      <c r="AT4182" t="n">
        <v>972</v>
      </c>
    </row>
    <row r="4183">
      <c r="A4183" t="inlineStr">
        <is>
          <t>Disposition of investment</t>
        </is>
      </c>
      <c r="C4183" t="inlineStr">
        <is>
          <t>Million</t>
        </is>
      </c>
      <c r="D4183" t="inlineStr">
        <is>
          <t>QQQQ</t>
        </is>
      </c>
      <c r="W4183" t="n">
        <v>100</v>
      </c>
      <c r="AB4183" t="n">
        <v>143</v>
      </c>
      <c r="AC4183" t="n">
        <v>499</v>
      </c>
      <c r="AD4183" t="n">
        <v>996</v>
      </c>
      <c r="AE4183" t="n">
        <v>55</v>
      </c>
      <c r="AF4183" t="n">
        <v>51</v>
      </c>
      <c r="AG4183" t="n">
        <v>117</v>
      </c>
      <c r="AH4183" t="n">
        <v>403</v>
      </c>
      <c r="AI4183" t="n">
        <v>626</v>
      </c>
    </row>
    <row r="4184">
      <c r="A4184" t="inlineStr">
        <is>
          <t>Dispositions of principal investments</t>
        </is>
      </c>
      <c r="C4184" t="inlineStr">
        <is>
          <t>Million</t>
        </is>
      </c>
      <c r="D4184" t="inlineStr">
        <is>
          <t>QQQQ</t>
        </is>
      </c>
      <c r="AJ4184" t="n">
        <v>1319</v>
      </c>
      <c r="AK4184" t="n">
        <v>708</v>
      </c>
      <c r="AL4184" t="n">
        <v>370</v>
      </c>
      <c r="AM4184" t="n">
        <v>29</v>
      </c>
      <c r="AN4184" t="n">
        <v>2426</v>
      </c>
      <c r="AO4184" t="n">
        <v>118</v>
      </c>
      <c r="AP4184" t="n">
        <v>89</v>
      </c>
      <c r="AQ4184" t="n">
        <v>168</v>
      </c>
      <c r="AR4184" t="n">
        <v>75</v>
      </c>
      <c r="AS4184" t="n">
        <v>450</v>
      </c>
    </row>
    <row r="4185">
      <c r="A4185" t="inlineStr">
        <is>
          <t>Total</t>
        </is>
      </c>
      <c r="C4185" t="inlineStr">
        <is>
          <t>Million</t>
        </is>
      </c>
      <c r="D4185" t="inlineStr">
        <is>
          <t>QQQQ</t>
        </is>
      </c>
      <c r="W4185" t="n">
        <v>796</v>
      </c>
      <c r="AA4185" t="n">
        <v>899</v>
      </c>
      <c r="AB4185" t="n">
        <v>775</v>
      </c>
      <c r="AC4185" t="n">
        <v>1308</v>
      </c>
      <c r="AD4185" t="n">
        <v>4262</v>
      </c>
      <c r="AE4185" t="n">
        <v>806</v>
      </c>
      <c r="AF4185" t="n">
        <v>1135</v>
      </c>
      <c r="AG4185" t="n">
        <v>1091</v>
      </c>
      <c r="AH4185" t="n">
        <v>1811</v>
      </c>
      <c r="AI4185" t="n">
        <v>4705</v>
      </c>
      <c r="AJ4185" t="n">
        <v>2208</v>
      </c>
      <c r="AK4185" t="n">
        <v>1690</v>
      </c>
      <c r="AL4185" t="n">
        <v>1387</v>
      </c>
      <c r="AM4185" t="n">
        <v>1173</v>
      </c>
      <c r="AN4185" t="n">
        <v>6459</v>
      </c>
      <c r="AO4185" t="n">
        <v>1160</v>
      </c>
      <c r="AP4185" t="n">
        <v>1154</v>
      </c>
      <c r="AQ4185" t="n">
        <v>1439</v>
      </c>
      <c r="AR4185" t="n">
        <v>1223</v>
      </c>
      <c r="AS4185" t="n">
        <v>4976</v>
      </c>
      <c r="AT4185" t="n">
        <v>1033</v>
      </c>
    </row>
    <row r="4186">
      <c r="A4186" t="inlineStr">
        <is>
          <t>Total-c</t>
        </is>
      </c>
      <c r="W4186">
        <f>SUM(W4177:W4181,W4184,W4183)</f>
        <v/>
      </c>
      <c r="AA4186">
        <f>SUM(AA4177:AA4181,AA4184,AA4183)</f>
        <v/>
      </c>
      <c r="AB4186">
        <f>SUM(AB4177:AB4181,AB4184,AB4183)</f>
        <v/>
      </c>
      <c r="AC4186">
        <f>SUM(AC4177:AC4181,AC4184,AC4183)</f>
        <v/>
      </c>
      <c r="AD4186">
        <f>SUM(AD4177:AD4181,AD4184,AD4183)</f>
        <v/>
      </c>
      <c r="AE4186">
        <f>SUM(AE4177:AE4181,AE4184,AE4183)</f>
        <v/>
      </c>
      <c r="AF4186">
        <f>SUM(AF4177:AF4181,AF4184,AF4183)</f>
        <v/>
      </c>
      <c r="AG4186">
        <f>SUM(AG4177:AG4181,AG4184,AG4183)</f>
        <v/>
      </c>
      <c r="AH4186">
        <f>SUM(AH4177:AH4181,AH4184,AH4183)</f>
        <v/>
      </c>
      <c r="AI4186">
        <f>SUM(AI4177:AI4181,AI4184,AI4183)</f>
        <v/>
      </c>
      <c r="AJ4186">
        <f>SUM(AJ4177:AJ4181,AJ4184,AJ4183)</f>
        <v/>
      </c>
      <c r="AK4186">
        <f>SUM(AK4177:AK4181,AK4184,AK4183)</f>
        <v/>
      </c>
      <c r="AL4186">
        <f>SUM(AL4177:AL4181,AL4184,AL4183)</f>
        <v/>
      </c>
      <c r="AM4186">
        <f>SUM(AM4177:AM4181,AM4184,AM4183)</f>
        <v/>
      </c>
      <c r="AN4186">
        <f>SUM(AN4177:AN4181,AN4184,AN4183)</f>
        <v/>
      </c>
      <c r="AO4186">
        <f>SUM(AO4177:AO4181,AO4184,AO4183)</f>
        <v/>
      </c>
      <c r="AP4186">
        <f>SUM(AP4177:AP4181,AP4184,AP4183)</f>
        <v/>
      </c>
      <c r="AQ4186">
        <f>SUM(AQ4177:AQ4181,AQ4184,AQ4183)</f>
        <v/>
      </c>
      <c r="AR4186">
        <f>SUM(AR4177:AR4181,AR4184,AR4183)</f>
        <v/>
      </c>
      <c r="AS4186">
        <f>SUM(AS4177:AS4181,AS4184,AS4183)</f>
        <v/>
      </c>
      <c r="AT4186">
        <f>SUM(AT4177:AT4181,AT4184,AT4183)</f>
        <v/>
      </c>
    </row>
    <row r="4187">
      <c r="A4187" t="inlineStr">
        <is>
          <t>Sum check</t>
        </is>
      </c>
      <c r="W4187">
        <f>W4185-W4186</f>
        <v/>
      </c>
      <c r="AA4187">
        <f>AA4185-AA4186</f>
        <v/>
      </c>
      <c r="AB4187">
        <f>AB4185-AB4186</f>
        <v/>
      </c>
      <c r="AC4187">
        <f>AC4185-AC4186</f>
        <v/>
      </c>
      <c r="AD4187">
        <f>AD4185-AD4186</f>
        <v/>
      </c>
      <c r="AE4187">
        <f>AE4185-AE4186</f>
        <v/>
      </c>
      <c r="AF4187">
        <f>AF4185-AF4186</f>
        <v/>
      </c>
      <c r="AG4187">
        <f>AG4185-AG4186</f>
        <v/>
      </c>
      <c r="AH4187">
        <f>AH4185-AH4186</f>
        <v/>
      </c>
      <c r="AI4187">
        <f>AI4185-AI4186</f>
        <v/>
      </c>
      <c r="AJ4187">
        <f>AJ4185-AJ4186</f>
        <v/>
      </c>
      <c r="AK4187">
        <f>AK4185-AK4186</f>
        <v/>
      </c>
      <c r="AL4187">
        <f>AL4185-AL4186</f>
        <v/>
      </c>
      <c r="AM4187">
        <f>AM4185-AM4186</f>
        <v/>
      </c>
      <c r="AN4187">
        <f>AN4185-AN4186</f>
        <v/>
      </c>
      <c r="AO4187">
        <f>AO4185-AO4186</f>
        <v/>
      </c>
      <c r="AP4187">
        <f>AP4185-AP4186</f>
        <v/>
      </c>
      <c r="AQ4187">
        <f>AQ4185-AQ4186</f>
        <v/>
      </c>
      <c r="AR4187">
        <f>AR4185-AR4186</f>
        <v/>
      </c>
      <c r="AS4187">
        <f>AS4185-AS4186</f>
        <v/>
      </c>
      <c r="AT4187">
        <f>AT4185-AT4186</f>
        <v/>
      </c>
    </row>
    <row r="4189">
      <c r="A4189" t="inlineStr">
        <is>
          <t>Total (including net financing activities)</t>
        </is>
      </c>
      <c r="C4189" t="inlineStr">
        <is>
          <t>Million</t>
        </is>
      </c>
      <c r="D4189" t="inlineStr">
        <is>
          <t>QQQQ</t>
        </is>
      </c>
      <c r="S4189" t="n">
        <v>720</v>
      </c>
      <c r="T4189" t="n">
        <v>3083</v>
      </c>
      <c r="U4189" t="n">
        <v>1459</v>
      </c>
      <c r="V4189" t="n">
        <v>450</v>
      </c>
      <c r="X4189" t="n">
        <v>945</v>
      </c>
      <c r="Y4189" t="n">
        <v>3734</v>
      </c>
      <c r="Z4189" t="n">
        <v>2115</v>
      </c>
    </row>
    <row r="4190">
      <c r="A4190" t="inlineStr">
        <is>
          <t>Total (including net financing activities)-c</t>
        </is>
      </c>
      <c r="S4190">
        <f>SUM(S4177:S4183)</f>
        <v/>
      </c>
      <c r="T4190">
        <f>SUM(T4177:T4183)</f>
        <v/>
      </c>
      <c r="U4190">
        <f>SUM(U4177:U4183)</f>
        <v/>
      </c>
      <c r="V4190">
        <f>SUM(V4177:V4183)</f>
        <v/>
      </c>
      <c r="X4190">
        <f>SUM(X4177:X4183)</f>
        <v/>
      </c>
      <c r="Y4190">
        <f>SUM(Y4177:Y4183)</f>
        <v/>
      </c>
      <c r="Z4190">
        <f>SUM(Z4177:Z4183)</f>
        <v/>
      </c>
    </row>
    <row r="4191">
      <c r="A4191" t="inlineStr">
        <is>
          <t>Sum check</t>
        </is>
      </c>
      <c r="S4191">
        <f>S4189-S4190</f>
        <v/>
      </c>
      <c r="T4191">
        <f>T4189-T4190</f>
        <v/>
      </c>
      <c r="U4191">
        <f>U4189-U4190</f>
        <v/>
      </c>
      <c r="V4191">
        <f>V4189-V4190</f>
        <v/>
      </c>
      <c r="X4191">
        <f>X4189-X4190</f>
        <v/>
      </c>
      <c r="Y4191">
        <f>Y4189-Y4190</f>
        <v/>
      </c>
      <c r="Z4191">
        <f>Z4189-Z4190</f>
        <v/>
      </c>
    </row>
    <row r="4193">
      <c r="A4193" t="inlineStr">
        <is>
          <t>Uses</t>
        </is>
      </c>
    </row>
    <row r="4194">
      <c r="A4194" t="inlineStr">
        <is>
          <t>Share repurchases</t>
        </is>
      </c>
      <c r="C4194" t="inlineStr">
        <is>
          <t>Million</t>
        </is>
      </c>
      <c r="D4194" t="inlineStr">
        <is>
          <t>QQQQ</t>
        </is>
      </c>
      <c r="S4194" t="n">
        <v>-61</v>
      </c>
      <c r="T4194" t="n">
        <v>-141</v>
      </c>
      <c r="U4194" t="n">
        <v>-211</v>
      </c>
      <c r="X4194" t="n">
        <v>-367</v>
      </c>
      <c r="Y4194" t="n">
        <v>-667</v>
      </c>
      <c r="Z4194" t="n">
        <v>-52</v>
      </c>
      <c r="AA4194" t="n">
        <v>-60</v>
      </c>
      <c r="AB4194" t="n">
        <v>-25</v>
      </c>
      <c r="AC4194" t="n">
        <v>-155</v>
      </c>
      <c r="AD4194" t="n">
        <v>-292</v>
      </c>
      <c r="AE4194" t="n">
        <v>-214</v>
      </c>
      <c r="AF4194" t="n">
        <v>-99</v>
      </c>
      <c r="AG4194" t="n">
        <v>-17</v>
      </c>
      <c r="AH4194" t="n">
        <v>-89</v>
      </c>
      <c r="AI4194" t="n">
        <v>-419</v>
      </c>
      <c r="AJ4194" t="n">
        <v>-66</v>
      </c>
      <c r="AK4194" t="n">
        <v>-200</v>
      </c>
      <c r="AM4194" t="n">
        <v>-41</v>
      </c>
      <c r="AN4194" t="n">
        <v>-307</v>
      </c>
      <c r="AO4194" t="n">
        <v>-213</v>
      </c>
      <c r="AP4194" t="n">
        <v>-237</v>
      </c>
      <c r="AQ4194" t="n">
        <v>-48</v>
      </c>
      <c r="AR4194" t="n">
        <v>-189</v>
      </c>
      <c r="AS4194" t="n">
        <v>-687</v>
      </c>
      <c r="AT4194" t="n">
        <v>-294</v>
      </c>
    </row>
    <row r="4195">
      <c r="A4195" t="inlineStr">
        <is>
          <t>Dividends paid to common shareholders</t>
        </is>
      </c>
      <c r="C4195" t="inlineStr">
        <is>
          <t>Million</t>
        </is>
      </c>
      <c r="D4195" t="inlineStr">
        <is>
          <t>QQQQ</t>
        </is>
      </c>
      <c r="S4195" t="n">
        <v>-135</v>
      </c>
      <c r="T4195" t="n">
        <v>-642</v>
      </c>
      <c r="U4195" t="n">
        <v>-143</v>
      </c>
      <c r="V4195" t="n">
        <v>-144</v>
      </c>
      <c r="W4195" t="n">
        <v>-144</v>
      </c>
      <c r="X4195" t="n">
        <v>-144</v>
      </c>
      <c r="Y4195" t="n">
        <v>-575</v>
      </c>
      <c r="Z4195" t="n">
        <v>-153</v>
      </c>
      <c r="AA4195" t="n">
        <v>-153</v>
      </c>
      <c r="AB4195" t="n">
        <v>-153</v>
      </c>
      <c r="AC4195" t="n">
        <v>-161</v>
      </c>
      <c r="AD4195" t="n">
        <v>-620</v>
      </c>
      <c r="AE4195" t="n">
        <v>-182</v>
      </c>
      <c r="AF4195" t="n">
        <v>-181</v>
      </c>
      <c r="AG4195" t="n">
        <v>-182</v>
      </c>
      <c r="AH4195" t="n">
        <v>-181</v>
      </c>
      <c r="AI4195" t="n">
        <v>-726</v>
      </c>
      <c r="AJ4195" t="n">
        <v>-196</v>
      </c>
      <c r="AK4195" t="n">
        <v>-196</v>
      </c>
      <c r="AL4195" t="n">
        <v>-204</v>
      </c>
      <c r="AM4195" t="n">
        <v>-204</v>
      </c>
      <c r="AN4195" t="n">
        <v>-800</v>
      </c>
      <c r="AO4195" t="n">
        <v>-220</v>
      </c>
      <c r="AP4195" t="n">
        <v>-219</v>
      </c>
      <c r="AQ4195" t="n">
        <v>-219</v>
      </c>
      <c r="AR4195" t="n">
        <v>-221</v>
      </c>
      <c r="AS4195" t="n">
        <v>-879</v>
      </c>
      <c r="AT4195" t="n">
        <v>-110</v>
      </c>
    </row>
    <row r="4196">
      <c r="A4196" t="inlineStr">
        <is>
          <t>Capital calls for LP investments and other</t>
        </is>
      </c>
      <c r="C4196" t="inlineStr">
        <is>
          <t>Million</t>
        </is>
      </c>
      <c r="D4196" t="inlineStr">
        <is>
          <t>QQQQ</t>
        </is>
      </c>
      <c r="AM4196" t="n">
        <v>-468</v>
      </c>
      <c r="AN4196" t="n">
        <v>-1783</v>
      </c>
      <c r="AO4196" t="n">
        <v>-324</v>
      </c>
      <c r="AP4196" t="n">
        <v>-104</v>
      </c>
      <c r="AQ4196" t="n">
        <v>-486</v>
      </c>
      <c r="AR4196" t="n">
        <v>-495</v>
      </c>
      <c r="AS4196" t="n">
        <v>-1409</v>
      </c>
    </row>
    <row r="4197">
      <c r="A4197" t="inlineStr">
        <is>
          <t>Capitalization of reinsurance agreements</t>
        </is>
      </c>
      <c r="C4197" t="inlineStr">
        <is>
          <t>Million</t>
        </is>
      </c>
      <c r="D4197" t="inlineStr">
        <is>
          <t>QQQQ</t>
        </is>
      </c>
      <c r="AM4197" t="n">
        <v>-368</v>
      </c>
      <c r="AN4197" t="n">
        <v>-481</v>
      </c>
    </row>
    <row r="4198">
      <c r="A4198" t="inlineStr">
        <is>
          <t>BPY privatization</t>
        </is>
      </c>
      <c r="C4198" t="inlineStr">
        <is>
          <t>Million</t>
        </is>
      </c>
      <c r="D4198" t="inlineStr">
        <is>
          <t>QQQQ</t>
        </is>
      </c>
      <c r="AL4198" t="n">
        <v>-3426</v>
      </c>
      <c r="AN4198" t="n">
        <v>-3426</v>
      </c>
    </row>
    <row r="4199">
      <c r="A4199" t="inlineStr">
        <is>
          <t>Debt repayment</t>
        </is>
      </c>
      <c r="C4199" t="inlineStr">
        <is>
          <t>Million</t>
        </is>
      </c>
      <c r="D4199" t="inlineStr">
        <is>
          <t>QQQQ</t>
        </is>
      </c>
      <c r="AL4199" t="n">
        <v>-2000</v>
      </c>
      <c r="AM4199" t="n">
        <v>-600</v>
      </c>
      <c r="AN4199" t="n">
        <v>-2600</v>
      </c>
    </row>
    <row r="4200">
      <c r="A4200" t="inlineStr">
        <is>
          <t>Perpetual affiliate unit/share purchases</t>
        </is>
      </c>
      <c r="C4200" t="inlineStr">
        <is>
          <t>Million</t>
        </is>
      </c>
      <c r="D4200" t="inlineStr">
        <is>
          <t>QQQQ</t>
        </is>
      </c>
      <c r="T4200" t="n">
        <v>-653</v>
      </c>
      <c r="W4200" t="n">
        <v>-89</v>
      </c>
      <c r="AA4200" t="n">
        <v>-250</v>
      </c>
      <c r="AB4200" t="n">
        <v>-250</v>
      </c>
      <c r="AD4200" t="n">
        <v>-500</v>
      </c>
      <c r="AE4200" t="n">
        <v>-46</v>
      </c>
      <c r="AG4200" t="n">
        <v>-433</v>
      </c>
      <c r="AH4200" t="n">
        <v>-230</v>
      </c>
      <c r="AI4200" t="n">
        <v>-709</v>
      </c>
      <c r="AM4200" t="n">
        <v>-400</v>
      </c>
      <c r="AN4200" t="n">
        <v>-400</v>
      </c>
      <c r="AT4200" t="n">
        <v>-7</v>
      </c>
    </row>
    <row r="4201">
      <c r="A4201" t="inlineStr">
        <is>
          <t>Temporary and other investments</t>
        </is>
      </c>
      <c r="C4201" t="inlineStr">
        <is>
          <t>Million</t>
        </is>
      </c>
      <c r="D4201" t="inlineStr">
        <is>
          <t>QQQQ</t>
        </is>
      </c>
      <c r="W4201" t="n">
        <v>-1734</v>
      </c>
      <c r="AB4201" t="n">
        <v>-171</v>
      </c>
      <c r="AC4201" t="n">
        <v>-750</v>
      </c>
      <c r="AD4201" t="n">
        <v>-1645</v>
      </c>
      <c r="AE4201" t="n">
        <v>-512</v>
      </c>
      <c r="AF4201" t="n">
        <v>-360</v>
      </c>
      <c r="AG4201" t="n">
        <v>-387</v>
      </c>
      <c r="AH4201" t="n">
        <v>-896</v>
      </c>
      <c r="AI4201" t="n">
        <v>-1921</v>
      </c>
      <c r="AJ4201" t="n">
        <v>-458</v>
      </c>
      <c r="AK4201" t="n">
        <v>-1056</v>
      </c>
      <c r="AL4201" t="n">
        <v>-743</v>
      </c>
    </row>
    <row r="4202">
      <c r="A4202" t="inlineStr">
        <is>
          <t>Other investment</t>
        </is>
      </c>
      <c r="C4202" t="inlineStr">
        <is>
          <t>Million</t>
        </is>
      </c>
      <c r="D4202" t="inlineStr">
        <is>
          <t>QQQQ</t>
        </is>
      </c>
      <c r="U4202" t="n">
        <v>-140</v>
      </c>
      <c r="Y4202" t="n">
        <v>-200</v>
      </c>
    </row>
    <row r="4203">
      <c r="A4203" t="inlineStr">
        <is>
          <t>Acquisition of Oaktree net of distribution</t>
        </is>
      </c>
      <c r="C4203" t="inlineStr">
        <is>
          <t>Million</t>
        </is>
      </c>
      <c r="D4203" t="inlineStr">
        <is>
          <t>QQQQ</t>
        </is>
      </c>
      <c r="AB4203" t="n">
        <v>-2095</v>
      </c>
      <c r="AD4203" t="n">
        <v>-2095</v>
      </c>
    </row>
    <row r="4204">
      <c r="A4204" t="inlineStr">
        <is>
          <t>Repayment of borrowings of other wholly owned investments</t>
        </is>
      </c>
      <c r="C4204" t="inlineStr">
        <is>
          <t>Million</t>
        </is>
      </c>
      <c r="D4204" t="inlineStr">
        <is>
          <t>QQQQ</t>
        </is>
      </c>
      <c r="Z4204" t="n">
        <v>-142</v>
      </c>
    </row>
    <row r="4205">
      <c r="A4205" t="inlineStr">
        <is>
          <t xml:space="preserve">Capital allocated to asset management business </t>
        </is>
      </c>
      <c r="C4205" t="inlineStr">
        <is>
          <t>Million</t>
        </is>
      </c>
      <c r="D4205" t="inlineStr">
        <is>
          <t>QQQQ</t>
        </is>
      </c>
      <c r="AT4205" t="n">
        <v>-1040</v>
      </c>
    </row>
    <row r="4206">
      <c r="A4206" t="inlineStr">
        <is>
          <t xml:space="preserve">Capital allocated to insurance solutions business </t>
        </is>
      </c>
      <c r="C4206" t="inlineStr">
        <is>
          <t>Million</t>
        </is>
      </c>
      <c r="D4206" t="inlineStr">
        <is>
          <t>QQQQ</t>
        </is>
      </c>
      <c r="AT4206" t="n">
        <v>-145</v>
      </c>
    </row>
    <row r="4207">
      <c r="A4207" t="inlineStr">
        <is>
          <t>Other</t>
        </is>
      </c>
      <c r="C4207" t="inlineStr">
        <is>
          <t>Million</t>
        </is>
      </c>
      <c r="D4207" t="inlineStr">
        <is>
          <t>QQQQ</t>
        </is>
      </c>
      <c r="S4207" t="n">
        <v>-207</v>
      </c>
      <c r="T4207" t="n">
        <v>-535</v>
      </c>
      <c r="U4207" t="n">
        <v>-331</v>
      </c>
      <c r="X4207" t="n">
        <v>-274</v>
      </c>
      <c r="Y4207" t="n">
        <v>-540</v>
      </c>
      <c r="Z4207" t="n">
        <v>-149</v>
      </c>
    </row>
    <row r="4208">
      <c r="A4208" t="inlineStr">
        <is>
          <t>Cash in asset management business not attributable to Corporation</t>
        </is>
      </c>
      <c r="C4208" t="inlineStr">
        <is>
          <t>Million</t>
        </is>
      </c>
      <c r="D4208" t="inlineStr">
        <is>
          <t>QQQQ</t>
        </is>
      </c>
      <c r="AR4208" t="n">
        <v>-806</v>
      </c>
      <c r="AS4208" t="n">
        <v>-806</v>
      </c>
    </row>
    <row r="4209">
      <c r="A4209" t="inlineStr">
        <is>
          <t>Temporary investments</t>
        </is>
      </c>
      <c r="C4209" t="inlineStr">
        <is>
          <t>Million</t>
        </is>
      </c>
      <c r="D4209" t="inlineStr">
        <is>
          <t>QQQQ</t>
        </is>
      </c>
      <c r="X4209" t="n">
        <v>-226</v>
      </c>
      <c r="Y4209" t="n">
        <v>-1732</v>
      </c>
    </row>
    <row r="4210">
      <c r="A4210" t="inlineStr">
        <is>
          <t xml:space="preserve">American national acquisition </t>
        </is>
      </c>
      <c r="C4210" t="inlineStr">
        <is>
          <t>Million</t>
        </is>
      </c>
      <c r="D4210" t="inlineStr">
        <is>
          <t>QQQQ</t>
        </is>
      </c>
      <c r="AP4210" t="n">
        <v>-2609</v>
      </c>
      <c r="AS4210" t="n">
        <v>-2609</v>
      </c>
    </row>
    <row r="4211">
      <c r="A4211" t="inlineStr">
        <is>
          <t>Total</t>
        </is>
      </c>
      <c r="C4211" t="inlineStr">
        <is>
          <t>Million</t>
        </is>
      </c>
      <c r="D4211" t="inlineStr">
        <is>
          <t>QQQQ</t>
        </is>
      </c>
      <c r="S4211" t="n">
        <v>-403</v>
      </c>
      <c r="T4211" t="n">
        <v>-1971</v>
      </c>
      <c r="U4211" t="n">
        <v>-825</v>
      </c>
      <c r="V4211" t="n">
        <v>-144</v>
      </c>
      <c r="W4211" t="n">
        <v>-1967</v>
      </c>
      <c r="X4211" t="n">
        <v>-1011</v>
      </c>
      <c r="Y4211" t="n">
        <v>-3714</v>
      </c>
      <c r="Z4211" t="n">
        <v>-496</v>
      </c>
      <c r="AA4211" t="n">
        <v>-463</v>
      </c>
      <c r="AB4211" t="n">
        <v>-2694</v>
      </c>
      <c r="AC4211" t="n">
        <v>-1066</v>
      </c>
      <c r="AD4211" t="n">
        <v>-5152</v>
      </c>
      <c r="AE4211" t="n">
        <v>-954</v>
      </c>
      <c r="AF4211" t="n">
        <v>-640</v>
      </c>
      <c r="AG4211" t="n">
        <v>-1019</v>
      </c>
      <c r="AH4211" t="n">
        <v>-1396</v>
      </c>
      <c r="AI4211" t="n">
        <v>-3775</v>
      </c>
      <c r="AJ4211" t="n">
        <v>-720</v>
      </c>
      <c r="AK4211" t="n">
        <v>-1452</v>
      </c>
      <c r="AL4211" t="n">
        <v>-6373</v>
      </c>
      <c r="AM4211" t="n">
        <v>-2081</v>
      </c>
      <c r="AN4211" t="n">
        <v>-9797</v>
      </c>
      <c r="AO4211" t="n">
        <v>-757</v>
      </c>
      <c r="AP4211" t="n">
        <v>-3169</v>
      </c>
      <c r="AQ4211" t="n">
        <v>-753</v>
      </c>
      <c r="AR4211" t="n">
        <v>-1711</v>
      </c>
      <c r="AS4211" t="n">
        <v>-6390</v>
      </c>
      <c r="AT4211" t="n">
        <v>-1596</v>
      </c>
    </row>
    <row r="4212">
      <c r="A4212" t="inlineStr">
        <is>
          <t>Total-c</t>
        </is>
      </c>
      <c r="S4212">
        <f>SUM(S4194:S4210)</f>
        <v/>
      </c>
      <c r="T4212">
        <f>SUM(T4194:T4210)</f>
        <v/>
      </c>
      <c r="U4212">
        <f>SUM(U4194:U4210)</f>
        <v/>
      </c>
      <c r="V4212">
        <f>SUM(V4194:V4210)</f>
        <v/>
      </c>
      <c r="W4212">
        <f>SUM(W4194:W4210)</f>
        <v/>
      </c>
      <c r="X4212">
        <f>SUM(X4194:X4210)</f>
        <v/>
      </c>
      <c r="Y4212">
        <f>SUM(Y4194:Y4210)</f>
        <v/>
      </c>
      <c r="Z4212">
        <f>SUM(Z4194:Z4210)</f>
        <v/>
      </c>
      <c r="AA4212">
        <f>SUM(AA4194:AA4210)</f>
        <v/>
      </c>
      <c r="AB4212">
        <f>SUM(AB4194:AB4210)</f>
        <v/>
      </c>
      <c r="AC4212">
        <f>SUM(AC4194:AC4210)</f>
        <v/>
      </c>
      <c r="AD4212">
        <f>SUM(AD4194:AD4210)</f>
        <v/>
      </c>
      <c r="AE4212">
        <f>SUM(AE4194:AE4210)</f>
        <v/>
      </c>
      <c r="AF4212">
        <f>SUM(AF4194:AF4210)</f>
        <v/>
      </c>
      <c r="AG4212">
        <f>SUM(AG4194:AG4210)</f>
        <v/>
      </c>
      <c r="AH4212">
        <f>SUM(AH4194:AH4210)</f>
        <v/>
      </c>
      <c r="AI4212">
        <f>SUM(AI4194:AI4210)</f>
        <v/>
      </c>
      <c r="AJ4212">
        <f>SUM(AJ4194:AJ4210)</f>
        <v/>
      </c>
      <c r="AK4212">
        <f>SUM(AK4194:AK4210)</f>
        <v/>
      </c>
      <c r="AL4212">
        <f>SUM(AL4194:AL4210)</f>
        <v/>
      </c>
      <c r="AM4212">
        <f>SUM(AM4194:AM4210)</f>
        <v/>
      </c>
      <c r="AN4212">
        <f>SUM(AN4194:AN4210)</f>
        <v/>
      </c>
      <c r="AO4212">
        <f>SUM(AO4194:AO4210)</f>
        <v/>
      </c>
      <c r="AP4212">
        <f>SUM(AP4194:AP4210)</f>
        <v/>
      </c>
      <c r="AQ4212">
        <f>SUM(AQ4194:AQ4210)</f>
        <v/>
      </c>
      <c r="AR4212">
        <f>SUM(AR4194:AR4210)</f>
        <v/>
      </c>
      <c r="AS4212">
        <f>SUM(AS4194:AS4210)</f>
        <v/>
      </c>
      <c r="AT4212">
        <f>SUM(AT4194:AT4210)</f>
        <v/>
      </c>
    </row>
    <row r="4213">
      <c r="A4213" t="inlineStr">
        <is>
          <t>Sum check</t>
        </is>
      </c>
      <c r="S4213">
        <f>S4211-S4212</f>
        <v/>
      </c>
      <c r="T4213">
        <f>T4211-T4212</f>
        <v/>
      </c>
      <c r="U4213">
        <f>U4211-U4212</f>
        <v/>
      </c>
      <c r="V4213">
        <f>V4211-V4212</f>
        <v/>
      </c>
      <c r="W4213">
        <f>W4211-W4212</f>
        <v/>
      </c>
      <c r="X4213">
        <f>X4211-X4212</f>
        <v/>
      </c>
      <c r="Y4213">
        <f>Y4211-Y4212</f>
        <v/>
      </c>
      <c r="Z4213">
        <f>Z4211-Z4212</f>
        <v/>
      </c>
      <c r="AA4213">
        <f>AA4211-AA4212</f>
        <v/>
      </c>
      <c r="AB4213">
        <f>AB4211-AB4212</f>
        <v/>
      </c>
      <c r="AC4213">
        <f>AC4211-AC4212</f>
        <v/>
      </c>
      <c r="AD4213">
        <f>AD4211-AD4212</f>
        <v/>
      </c>
      <c r="AE4213">
        <f>AE4211-AE4212</f>
        <v/>
      </c>
      <c r="AF4213">
        <f>AF4211-AF4212</f>
        <v/>
      </c>
      <c r="AG4213">
        <f>AG4211-AG4212</f>
        <v/>
      </c>
      <c r="AH4213">
        <f>AH4211-AH4212</f>
        <v/>
      </c>
      <c r="AI4213">
        <f>AI4211-AI4212</f>
        <v/>
      </c>
      <c r="AJ4213">
        <f>AJ4211-AJ4212</f>
        <v/>
      </c>
      <c r="AK4213">
        <f>AK4211-AK4212</f>
        <v/>
      </c>
      <c r="AL4213">
        <f>AL4211-AL4212</f>
        <v/>
      </c>
      <c r="AM4213">
        <f>AM4211-AM4212</f>
        <v/>
      </c>
      <c r="AN4213">
        <f>AN4211-AN4212</f>
        <v/>
      </c>
      <c r="AO4213">
        <f>AO4211-AO4212</f>
        <v/>
      </c>
      <c r="AP4213">
        <f>AP4211-AP4212</f>
        <v/>
      </c>
      <c r="AQ4213">
        <f>AQ4211-AQ4212</f>
        <v/>
      </c>
      <c r="AR4213">
        <f>AR4211-AR4212</f>
        <v/>
      </c>
      <c r="AS4213">
        <f>AS4211-AS4212</f>
        <v/>
      </c>
      <c r="AT4213">
        <f>AT4211-AT4212</f>
        <v/>
      </c>
    </row>
    <row r="4215">
      <c r="A4215" t="inlineStr">
        <is>
          <t>Other sources / (uses)</t>
        </is>
      </c>
      <c r="C4215" t="inlineStr">
        <is>
          <t>Million</t>
        </is>
      </c>
      <c r="D4215" t="inlineStr">
        <is>
          <t>QQQQ</t>
        </is>
      </c>
      <c r="V4215" t="n">
        <v>206</v>
      </c>
      <c r="W4215" t="n">
        <v>-73</v>
      </c>
      <c r="AA4215" t="n">
        <v>143</v>
      </c>
      <c r="AB4215" t="n">
        <v>-463</v>
      </c>
      <c r="AC4215" t="n">
        <v>295</v>
      </c>
      <c r="AD4215" t="n">
        <v>254</v>
      </c>
      <c r="AE4215" t="n">
        <v>-400</v>
      </c>
      <c r="AF4215" t="n">
        <v>42</v>
      </c>
      <c r="AG4215" t="n">
        <v>-121</v>
      </c>
      <c r="AH4215" t="n">
        <v>-264</v>
      </c>
      <c r="AI4215" t="n">
        <v>-839</v>
      </c>
      <c r="AJ4215" t="n">
        <v>290</v>
      </c>
      <c r="AK4215" t="n">
        <v>-238</v>
      </c>
      <c r="AL4215" t="n">
        <v>621</v>
      </c>
      <c r="AM4215" t="n">
        <v>926</v>
      </c>
      <c r="AN4215" t="n">
        <v>769</v>
      </c>
      <c r="AO4215" t="n">
        <v>-84</v>
      </c>
      <c r="AP4215" t="n">
        <v>-371</v>
      </c>
      <c r="AQ4215" t="n">
        <v>331</v>
      </c>
      <c r="AR4215" t="n">
        <v>261</v>
      </c>
      <c r="AS4215" t="n">
        <v>137</v>
      </c>
      <c r="AT4215" t="n">
        <v>-519</v>
      </c>
    </row>
    <row r="4216">
      <c r="A4216" t="inlineStr">
        <is>
          <t>In period change</t>
        </is>
      </c>
      <c r="C4216" t="inlineStr">
        <is>
          <t>Million</t>
        </is>
      </c>
      <c r="D4216" t="inlineStr">
        <is>
          <t>QQQQ</t>
        </is>
      </c>
      <c r="S4216" t="n">
        <v>317</v>
      </c>
      <c r="T4216" t="n">
        <v>1112</v>
      </c>
      <c r="U4216" t="n">
        <v>634</v>
      </c>
      <c r="V4216" t="n">
        <v>512</v>
      </c>
      <c r="W4216" t="n">
        <v>-1060</v>
      </c>
      <c r="X4216" t="n">
        <v>-66</v>
      </c>
      <c r="Y4216" t="n">
        <v>20</v>
      </c>
      <c r="Z4216" t="n">
        <v>1619</v>
      </c>
      <c r="AA4216" t="n">
        <v>129</v>
      </c>
      <c r="AB4216" t="n">
        <v>-2382</v>
      </c>
      <c r="AC4216" t="n">
        <v>537</v>
      </c>
      <c r="AD4216" t="n">
        <v>-94</v>
      </c>
      <c r="AE4216" t="n">
        <v>-232</v>
      </c>
      <c r="AF4216" t="n">
        <v>1280</v>
      </c>
      <c r="AG4216" t="n">
        <v>446</v>
      </c>
      <c r="AH4216" t="n">
        <v>781</v>
      </c>
      <c r="AI4216" t="n">
        <v>2275</v>
      </c>
      <c r="AJ4216" t="n">
        <v>1778</v>
      </c>
      <c r="AK4216" t="n">
        <v>-35</v>
      </c>
      <c r="AL4216" t="n">
        <v>-3157</v>
      </c>
      <c r="AM4216" t="n">
        <v>480</v>
      </c>
      <c r="AN4216" t="n">
        <v>-934</v>
      </c>
      <c r="AO4216" t="n">
        <v>585</v>
      </c>
      <c r="AP4216" t="n">
        <v>-1427</v>
      </c>
      <c r="AQ4216" t="n">
        <v>385</v>
      </c>
      <c r="AR4216" t="n">
        <v>-172</v>
      </c>
      <c r="AS4216" t="n">
        <v>-629</v>
      </c>
      <c r="AT4216" t="n">
        <v>-110</v>
      </c>
    </row>
    <row r="4217">
      <c r="A4217" t="inlineStr">
        <is>
          <t>In period change-c</t>
        </is>
      </c>
      <c r="S4217">
        <f>SUM(S4215,S4211,S4185,S4189)</f>
        <v/>
      </c>
      <c r="T4217">
        <f>SUM(T4215,T4211,T4185,T4189)</f>
        <v/>
      </c>
      <c r="U4217">
        <f>SUM(U4215,U4211,U4185,U4189)</f>
        <v/>
      </c>
      <c r="V4217">
        <f>SUM(V4215,V4211,V4185,V4189)</f>
        <v/>
      </c>
      <c r="W4217">
        <f>SUM(W4215,W4211,W4185,W4182)</f>
        <v/>
      </c>
      <c r="X4217">
        <f>SUM(X4215,X4211,X4185,X4189)</f>
        <v/>
      </c>
      <c r="Y4217">
        <f>SUM(Y4215,Y4211,Y4185,Y4189)</f>
        <v/>
      </c>
      <c r="Z4217">
        <f>SUM(Z4215,Z4211,Z4185,Z4189)</f>
        <v/>
      </c>
      <c r="AA4217">
        <f>SUM(AA4215,AA4211,AA4185,AA4182,AA4189)</f>
        <v/>
      </c>
      <c r="AB4217">
        <f>SUM(AB4215,AB4211,AB4185,AB4182)</f>
        <v/>
      </c>
      <c r="AC4217">
        <f>SUM(AC4215,AC4211,AC4185,AC4182)</f>
        <v/>
      </c>
      <c r="AD4217">
        <f>SUM(AD4215,AD4211,AD4185,AD4182)</f>
        <v/>
      </c>
      <c r="AE4217">
        <f>SUM(AE4215,AE4211,AE4185,AE4182)</f>
        <v/>
      </c>
      <c r="AF4217">
        <f>SUM(AF4215,AF4211,AF4185,AF4182)</f>
        <v/>
      </c>
      <c r="AG4217">
        <f>SUM(AG4215,AG4211,AG4185,AG4182)</f>
        <v/>
      </c>
      <c r="AH4217">
        <f>SUM(AH4215,AH4211,AH4185,AH4182)</f>
        <v/>
      </c>
      <c r="AI4217">
        <f>SUM(AI4215,AI4211,AI4185,AI4182)</f>
        <v/>
      </c>
      <c r="AJ4217">
        <f>SUM(AJ4215,AJ4211,AJ4185,AJ4182)</f>
        <v/>
      </c>
      <c r="AK4217">
        <f>SUM(AK4215,AK4211,AK4185,AK4182)</f>
        <v/>
      </c>
      <c r="AL4217">
        <f>SUM(AL4215,AL4211,AL4185,AL4182)</f>
        <v/>
      </c>
      <c r="AM4217">
        <f>SUM(AM4215,AM4211,AM4185,AM4182)</f>
        <v/>
      </c>
      <c r="AN4217">
        <f>SUM(AN4215,AN4211,AN4185,AN4182)</f>
        <v/>
      </c>
      <c r="AO4217">
        <f>SUM(AO4215,AO4211,AO4185,AO4182)</f>
        <v/>
      </c>
      <c r="AP4217">
        <f>SUM(AP4215,AP4211,AP4185,AP4182)</f>
        <v/>
      </c>
      <c r="AQ4217">
        <f>SUM(AQ4215,AQ4211,AQ4185,AQ4182)</f>
        <v/>
      </c>
      <c r="AR4217">
        <f>SUM(AR4215,AR4211,AR4185,AR4182)</f>
        <v/>
      </c>
      <c r="AS4217">
        <f>SUM(AS4215,AS4211,AS4185,AS4182)</f>
        <v/>
      </c>
      <c r="AT4217">
        <f>SUM(AT4215,AT4211,AT4185,AT4182)</f>
        <v/>
      </c>
    </row>
    <row r="4218">
      <c r="A4218" t="inlineStr">
        <is>
          <t>Sum check</t>
        </is>
      </c>
      <c r="S4218">
        <f>S4216-S4217</f>
        <v/>
      </c>
      <c r="T4218">
        <f>T4216-T4217</f>
        <v/>
      </c>
      <c r="U4218">
        <f>U4216-U4217</f>
        <v/>
      </c>
      <c r="V4218">
        <f>V4216-V4217</f>
        <v/>
      </c>
      <c r="W4218">
        <f>W4216-W4217</f>
        <v/>
      </c>
      <c r="X4218">
        <f>X4216-X4217</f>
        <v/>
      </c>
      <c r="Y4218">
        <f>Y4216-Y4217</f>
        <v/>
      </c>
      <c r="Z4218">
        <f>Z4216-Z4217</f>
        <v/>
      </c>
      <c r="AA4218">
        <f>AA4216-AA4217</f>
        <v/>
      </c>
      <c r="AB4218">
        <f>AB4216-AB4217</f>
        <v/>
      </c>
      <c r="AC4218">
        <f>AC4216-AC4217</f>
        <v/>
      </c>
      <c r="AD4218">
        <f>AD4216-AD4217</f>
        <v/>
      </c>
      <c r="AE4218">
        <f>AE4216-AE4217</f>
        <v/>
      </c>
      <c r="AF4218">
        <f>AF4216-AF4217</f>
        <v/>
      </c>
      <c r="AG4218">
        <f>AG4216-AG4217</f>
        <v/>
      </c>
      <c r="AH4218">
        <f>AH4216-AH4217</f>
        <v/>
      </c>
      <c r="AI4218">
        <f>AI4216-AI4217</f>
        <v/>
      </c>
      <c r="AJ4218">
        <f>AJ4216-AJ4217</f>
        <v/>
      </c>
      <c r="AK4218">
        <f>AK4216-AK4217</f>
        <v/>
      </c>
      <c r="AL4218">
        <f>AL4216-AL4217</f>
        <v/>
      </c>
      <c r="AM4218">
        <f>AM4216-AM4217</f>
        <v/>
      </c>
      <c r="AN4218">
        <f>AN4216-AN4217</f>
        <v/>
      </c>
      <c r="AO4218">
        <f>AO4216-AO4217</f>
        <v/>
      </c>
      <c r="AP4218">
        <f>AP4216-AP4217</f>
        <v/>
      </c>
      <c r="AQ4218">
        <f>AQ4216-AQ4217</f>
        <v/>
      </c>
      <c r="AR4218">
        <f>AR4216-AR4217</f>
        <v/>
      </c>
      <c r="AS4218">
        <f>AS4216-AS4217</f>
        <v/>
      </c>
      <c r="AT4218">
        <f>AT4216-AT4217</f>
        <v/>
      </c>
    </row>
    <row r="4220">
      <c r="A4220" t="inlineStr">
        <is>
          <t>Corporate cash and financial assets end of period</t>
        </is>
      </c>
      <c r="C4220" t="inlineStr">
        <is>
          <t>Million</t>
        </is>
      </c>
      <c r="D4220" t="inlineStr">
        <is>
          <t>QQQQ</t>
        </is>
      </c>
      <c r="S4220" t="n">
        <v>2255</v>
      </c>
      <c r="T4220" t="n">
        <v>2255</v>
      </c>
      <c r="U4220" t="n">
        <v>2889</v>
      </c>
      <c r="V4220" t="n">
        <v>3401</v>
      </c>
      <c r="W4220" t="n">
        <v>2341</v>
      </c>
      <c r="X4220" t="n">
        <v>2275</v>
      </c>
      <c r="Y4220" t="n">
        <v>2275</v>
      </c>
      <c r="Z4220" t="n">
        <v>3894</v>
      </c>
      <c r="AA4220" t="n">
        <v>4023</v>
      </c>
      <c r="AB4220" t="n">
        <v>1641</v>
      </c>
      <c r="AC4220" t="n">
        <v>2181</v>
      </c>
      <c r="AD4220" t="n">
        <v>2181</v>
      </c>
      <c r="AE4220" t="n">
        <v>1949</v>
      </c>
      <c r="AF4220" t="n">
        <v>3229</v>
      </c>
      <c r="AG4220" t="n">
        <v>3675</v>
      </c>
      <c r="AH4220" t="n">
        <v>4456</v>
      </c>
      <c r="AI4220" t="n">
        <v>4456</v>
      </c>
      <c r="AJ4220" t="n">
        <v>6234</v>
      </c>
      <c r="AK4220" t="n">
        <v>6199</v>
      </c>
      <c r="AL4220" t="n">
        <v>3042</v>
      </c>
      <c r="AM4220" t="n">
        <v>3522</v>
      </c>
      <c r="AN4220" t="n">
        <v>3522</v>
      </c>
      <c r="AO4220" t="n">
        <v>4107</v>
      </c>
      <c r="AP4220" t="n">
        <v>2680</v>
      </c>
      <c r="AQ4220" t="n">
        <v>3065</v>
      </c>
      <c r="AR4220" t="n">
        <v>2893</v>
      </c>
      <c r="AS4220" t="n">
        <v>2893</v>
      </c>
    </row>
    <row r="4221">
      <c r="A4221" t="inlineStr">
        <is>
          <t>Corporate cash and financial assets end of period-c</t>
        </is>
      </c>
      <c r="S4221">
        <f>SUM(S4175,S4216)</f>
        <v/>
      </c>
      <c r="T4221">
        <f>SUM(T4175,T4216)</f>
        <v/>
      </c>
      <c r="U4221">
        <f>SUM(U4175,U4216)</f>
        <v/>
      </c>
      <c r="V4221">
        <f>SUM(V4175,V4216)</f>
        <v/>
      </c>
      <c r="W4221">
        <f>SUM(W4175,W4216)</f>
        <v/>
      </c>
      <c r="X4221">
        <f>SUM(X4175,X4216)</f>
        <v/>
      </c>
      <c r="Y4221">
        <f>SUM(Y4175,Y4216)</f>
        <v/>
      </c>
      <c r="Z4221">
        <f>SUM(Z4175,Z4216)</f>
        <v/>
      </c>
      <c r="AA4221">
        <f>SUM(AA4175,AA4216)</f>
        <v/>
      </c>
      <c r="AB4221">
        <f>SUM(AB4175,AB4216)</f>
        <v/>
      </c>
      <c r="AC4221">
        <f>SUM(AC4175,AC4216)</f>
        <v/>
      </c>
      <c r="AD4221">
        <f>SUM(AD4175,AD4216)</f>
        <v/>
      </c>
      <c r="AE4221">
        <f>SUM(AE4175,AE4216)</f>
        <v/>
      </c>
      <c r="AF4221">
        <f>SUM(AF4175,AF4216)</f>
        <v/>
      </c>
      <c r="AG4221">
        <f>SUM(AG4175,AG4216)</f>
        <v/>
      </c>
      <c r="AH4221">
        <f>SUM(AH4175,AH4216)</f>
        <v/>
      </c>
      <c r="AI4221">
        <f>SUM(AI4175,AI4216)</f>
        <v/>
      </c>
      <c r="AJ4221">
        <f>SUM(AJ4175,AJ4216)</f>
        <v/>
      </c>
      <c r="AK4221">
        <f>SUM(AK4175,AK4216)</f>
        <v/>
      </c>
      <c r="AL4221">
        <f>SUM(AL4175,AL4216)</f>
        <v/>
      </c>
      <c r="AM4221">
        <f>SUM(AM4175,AM4216)</f>
        <v/>
      </c>
      <c r="AN4221">
        <f>SUM(AN4175,AN4216)</f>
        <v/>
      </c>
      <c r="AO4221">
        <f>SUM(AO4175,AO4216)</f>
        <v/>
      </c>
      <c r="AP4221">
        <f>SUM(AP4175,AP4216)</f>
        <v/>
      </c>
      <c r="AQ4221">
        <f>SUM(AQ4175,AQ4216)</f>
        <v/>
      </c>
      <c r="AR4221">
        <f>SUM(AR4175,AR4216)</f>
        <v/>
      </c>
      <c r="AS4221">
        <f>SUM(AS4175,AS4216)</f>
        <v/>
      </c>
    </row>
    <row r="4222">
      <c r="A4222" t="inlineStr">
        <is>
          <t>Sum check</t>
        </is>
      </c>
      <c r="S4222">
        <f>S4220-S4221</f>
        <v/>
      </c>
      <c r="T4222">
        <f>T4220-T4221</f>
        <v/>
      </c>
      <c r="U4222">
        <f>U4220-U4221</f>
        <v/>
      </c>
      <c r="V4222">
        <f>V4220-V4221</f>
        <v/>
      </c>
      <c r="W4222">
        <f>W4220-W4221</f>
        <v/>
      </c>
      <c r="X4222">
        <f>X4220-X4221</f>
        <v/>
      </c>
      <c r="Y4222">
        <f>Y4220-Y4221</f>
        <v/>
      </c>
      <c r="Z4222">
        <f>Z4220-Z4221</f>
        <v/>
      </c>
      <c r="AA4222">
        <f>AA4220-AA4221</f>
        <v/>
      </c>
      <c r="AB4222">
        <f>AB4220-AB4221</f>
        <v/>
      </c>
      <c r="AC4222">
        <f>AC4220-AC4221</f>
        <v/>
      </c>
      <c r="AD4222">
        <f>AD4220-AD4221</f>
        <v/>
      </c>
      <c r="AE4222">
        <f>AE4220-AE4221</f>
        <v/>
      </c>
      <c r="AF4222">
        <f>AF4220-AF4221</f>
        <v/>
      </c>
      <c r="AG4222">
        <f>AG4220-AG4221</f>
        <v/>
      </c>
      <c r="AH4222">
        <f>AH4220-AH4221</f>
        <v/>
      </c>
      <c r="AI4222">
        <f>AI4220-AI4221</f>
        <v/>
      </c>
      <c r="AJ4222">
        <f>AJ4220-AJ4221</f>
        <v/>
      </c>
      <c r="AK4222">
        <f>AK4220-AK4221</f>
        <v/>
      </c>
      <c r="AL4222">
        <f>AL4220-AL4221</f>
        <v/>
      </c>
      <c r="AM4222">
        <f>AM4220-AM4221</f>
        <v/>
      </c>
      <c r="AN4222">
        <f>AN4220-AN4221</f>
        <v/>
      </c>
      <c r="AO4222">
        <f>AO4220-AO4221</f>
        <v/>
      </c>
      <c r="AP4222">
        <f>AP4220-AP4221</f>
        <v/>
      </c>
      <c r="AQ4222">
        <f>AQ4220-AQ4221</f>
        <v/>
      </c>
      <c r="AR4222">
        <f>AR4220-AR4221</f>
        <v/>
      </c>
      <c r="AS4222">
        <f>AS4220-AS4221</f>
        <v/>
      </c>
    </row>
    <row r="4223">
      <c r="A4223" t="inlineStr">
        <is>
          <t>Link check</t>
        </is>
      </c>
      <c r="S4223">
        <f>S4220-S3532</f>
        <v/>
      </c>
      <c r="U4223">
        <f>U4220-U3532</f>
        <v/>
      </c>
      <c r="V4223">
        <f>V4220-V3532</f>
        <v/>
      </c>
      <c r="W4223">
        <f>W4220-W3532</f>
        <v/>
      </c>
      <c r="X4223">
        <f>X4220-X3532</f>
        <v/>
      </c>
      <c r="Z4223">
        <f>Z4220-Z3532</f>
        <v/>
      </c>
      <c r="AA4223">
        <f>AA4220-AA3532</f>
        <v/>
      </c>
      <c r="AB4223">
        <f>AB4220-AB3532</f>
        <v/>
      </c>
      <c r="AC4223">
        <f>AC4220-AC3532</f>
        <v/>
      </c>
      <c r="AE4223">
        <f>AE4220-AE3532</f>
        <v/>
      </c>
      <c r="AF4223">
        <f>AF4220-AF3532</f>
        <v/>
      </c>
      <c r="AG4223">
        <f>AG4220-AG3532</f>
        <v/>
      </c>
      <c r="AH4223">
        <f>AH4220-AH3532</f>
        <v/>
      </c>
      <c r="AJ4223">
        <f>AJ4220-AJ3532</f>
        <v/>
      </c>
      <c r="AK4223">
        <f>AK4220-AK3532</f>
        <v/>
      </c>
      <c r="AL4223">
        <f>AL4220-AL3532</f>
        <v/>
      </c>
      <c r="AM4223">
        <f>AM4220-AM3532</f>
        <v/>
      </c>
      <c r="AO4223">
        <f>AO4220-AO3532</f>
        <v/>
      </c>
      <c r="AP4223">
        <f>AP4220-AP3532</f>
        <v/>
      </c>
      <c r="AQ4223">
        <f>AQ4220-AQ3532</f>
        <v/>
      </c>
      <c r="AR4223">
        <f>AR4220-AR3532</f>
        <v/>
      </c>
    </row>
    <row r="4225">
      <c r="A4225" t="inlineStr">
        <is>
          <t>Disposition gains</t>
        </is>
      </c>
    </row>
    <row r="4226">
      <c r="A4226" t="inlineStr">
        <is>
          <t>Net income</t>
        </is>
      </c>
    </row>
    <row r="4227">
      <c r="A4227" t="inlineStr">
        <is>
          <t>Renewable power and transaction</t>
        </is>
      </c>
    </row>
    <row r="4228">
      <c r="A4228" t="inlineStr">
        <is>
          <t>Other renewable power</t>
        </is>
      </c>
      <c r="C4228" t="inlineStr">
        <is>
          <t>Million</t>
        </is>
      </c>
      <c r="D4228" t="inlineStr">
        <is>
          <t>QQQQ</t>
        </is>
      </c>
      <c r="AF4228" t="n">
        <v>4</v>
      </c>
      <c r="AG4228" t="n">
        <v>3</v>
      </c>
      <c r="AH4228" t="n">
        <v>10</v>
      </c>
      <c r="AI4228" t="n">
        <v>15</v>
      </c>
      <c r="AK4228" t="n">
        <v>56</v>
      </c>
      <c r="AL4228" t="n">
        <v>-2</v>
      </c>
      <c r="AN4228" t="n">
        <v>54</v>
      </c>
      <c r="AP4228" t="n">
        <v>-1</v>
      </c>
      <c r="AQ4228" t="n">
        <v>3</v>
      </c>
      <c r="AS4228" t="n">
        <v>2</v>
      </c>
    </row>
    <row r="4229">
      <c r="A4229" t="inlineStr">
        <is>
          <t>Hydro and wind assets</t>
        </is>
      </c>
      <c r="C4229" t="inlineStr">
        <is>
          <t>Million</t>
        </is>
      </c>
      <c r="D4229" t="inlineStr">
        <is>
          <t>QQQQ</t>
        </is>
      </c>
      <c r="X4229" t="n">
        <v>5</v>
      </c>
      <c r="Y4229" t="n">
        <v>5</v>
      </c>
    </row>
    <row r="4230">
      <c r="A4230" t="inlineStr">
        <is>
          <t>Total</t>
        </is>
      </c>
      <c r="C4230" t="inlineStr">
        <is>
          <t>Million</t>
        </is>
      </c>
      <c r="D4230" t="inlineStr">
        <is>
          <t>QQQQ</t>
        </is>
      </c>
      <c r="H4230" t="n">
        <v>18</v>
      </c>
      <c r="J4230" t="n">
        <v>18</v>
      </c>
      <c r="X4230" t="n">
        <v>5</v>
      </c>
      <c r="Y4230" t="n">
        <v>5</v>
      </c>
      <c r="AC4230" t="n">
        <v>-1</v>
      </c>
      <c r="AD4230" t="n">
        <v>-1</v>
      </c>
      <c r="AE4230" t="n">
        <v>-2</v>
      </c>
      <c r="AF4230" t="n">
        <v>4</v>
      </c>
      <c r="AG4230" t="n">
        <v>3</v>
      </c>
      <c r="AH4230" t="n">
        <v>10</v>
      </c>
      <c r="AI4230" t="n">
        <v>15</v>
      </c>
      <c r="AK4230" t="n">
        <v>56</v>
      </c>
      <c r="AL4230" t="n">
        <v>-2</v>
      </c>
      <c r="AN4230" t="n">
        <v>54</v>
      </c>
      <c r="AP4230" t="n">
        <v>-1</v>
      </c>
      <c r="AQ4230" t="n">
        <v>3</v>
      </c>
      <c r="AS4230" t="n">
        <v>2</v>
      </c>
    </row>
    <row r="4231">
      <c r="A4231" t="inlineStr">
        <is>
          <t>Total-c</t>
        </is>
      </c>
      <c r="X4231">
        <f>SUM(X4228,X4229)</f>
        <v/>
      </c>
      <c r="Y4231">
        <f>SUM(Y4228,Y4229)</f>
        <v/>
      </c>
      <c r="AF4231">
        <f>SUM(AF4228,AF4229)</f>
        <v/>
      </c>
      <c r="AG4231">
        <f>SUM(AG4228,AG4229)</f>
        <v/>
      </c>
      <c r="AH4231">
        <f>SUM(AH4228,AH4229)</f>
        <v/>
      </c>
      <c r="AI4231">
        <f>SUM(AI4228,AI4229)</f>
        <v/>
      </c>
      <c r="AK4231">
        <f>SUM(AK4228,AK4229)</f>
        <v/>
      </c>
      <c r="AL4231">
        <f>SUM(AL4228,AL4229)</f>
        <v/>
      </c>
      <c r="AN4231">
        <f>SUM(AN4228,AN4229)</f>
        <v/>
      </c>
      <c r="AP4231">
        <f>SUM(AP4228,AP4229)</f>
        <v/>
      </c>
      <c r="AQ4231">
        <f>SUM(AQ4228,AQ4229)</f>
        <v/>
      </c>
      <c r="AS4231">
        <f>SUM(AS4228,AS4229)</f>
        <v/>
      </c>
    </row>
    <row r="4232">
      <c r="A4232" t="inlineStr">
        <is>
          <t>Sum check</t>
        </is>
      </c>
      <c r="X4232">
        <f>X4230-X4231</f>
        <v/>
      </c>
      <c r="Y4232">
        <f>Y4230-Y4231</f>
        <v/>
      </c>
      <c r="AF4232">
        <f>AF4230-AF4231</f>
        <v/>
      </c>
      <c r="AG4232">
        <f>AG4230-AG4231</f>
        <v/>
      </c>
      <c r="AH4232">
        <f>AH4230-AH4231</f>
        <v/>
      </c>
      <c r="AI4232">
        <f>AI4230-AI4231</f>
        <v/>
      </c>
      <c r="AK4232">
        <f>AK4230-AK4231</f>
        <v/>
      </c>
      <c r="AL4232">
        <f>AL4230-AL4231</f>
        <v/>
      </c>
      <c r="AN4232">
        <f>AN4230-AN4231</f>
        <v/>
      </c>
      <c r="AP4232">
        <f>AP4230-AP4231</f>
        <v/>
      </c>
      <c r="AQ4232">
        <f>AQ4230-AQ4231</f>
        <v/>
      </c>
      <c r="AS4232">
        <f>AS4230-AS4231</f>
        <v/>
      </c>
    </row>
    <row r="4234">
      <c r="A4234" t="inlineStr">
        <is>
          <t>Infrastructure</t>
        </is>
      </c>
    </row>
    <row r="4235">
      <c r="A4235" t="inlineStr">
        <is>
          <t>Acadian</t>
        </is>
      </c>
      <c r="C4235" t="inlineStr">
        <is>
          <t>Million</t>
        </is>
      </c>
      <c r="D4235" t="inlineStr">
        <is>
          <t>QQQQ</t>
        </is>
      </c>
      <c r="AB4235" t="n">
        <v>-1</v>
      </c>
      <c r="AD4235" t="n">
        <v>-1</v>
      </c>
    </row>
    <row r="4236">
      <c r="A4236" t="inlineStr">
        <is>
          <t>WETT</t>
        </is>
      </c>
      <c r="C4236" t="inlineStr">
        <is>
          <t>Million</t>
        </is>
      </c>
      <c r="D4236" t="inlineStr">
        <is>
          <t>QQQQ</t>
        </is>
      </c>
      <c r="AG4236" t="n">
        <v>5</v>
      </c>
    </row>
    <row r="4237">
      <c r="A4237" t="inlineStr">
        <is>
          <t>EBSA</t>
        </is>
      </c>
      <c r="C4237" t="inlineStr">
        <is>
          <t>Million</t>
        </is>
      </c>
      <c r="D4237" t="inlineStr">
        <is>
          <t>QQQQ</t>
        </is>
      </c>
      <c r="AE4237" t="n">
        <v>1</v>
      </c>
      <c r="AI4237" t="n">
        <v>1</v>
      </c>
    </row>
    <row r="4238">
      <c r="A4238" t="inlineStr">
        <is>
          <t>NGPL</t>
        </is>
      </c>
      <c r="C4238" t="inlineStr">
        <is>
          <t>Million</t>
        </is>
      </c>
      <c r="D4238" t="inlineStr">
        <is>
          <t>QQQQ</t>
        </is>
      </c>
      <c r="AJ4238" t="n">
        <v>23</v>
      </c>
    </row>
    <row r="4239">
      <c r="A4239" t="inlineStr">
        <is>
          <t>Enwave Canada</t>
        </is>
      </c>
      <c r="C4239" t="inlineStr">
        <is>
          <t>Million</t>
        </is>
      </c>
      <c r="D4239" t="inlineStr">
        <is>
          <t>QQQQ</t>
        </is>
      </c>
      <c r="AK4239" t="n">
        <v>83</v>
      </c>
      <c r="AL4239" t="n">
        <v>120</v>
      </c>
      <c r="AN4239" t="n">
        <v>203</v>
      </c>
    </row>
    <row r="4240">
      <c r="A4240" t="inlineStr">
        <is>
          <t>U.K. smart meter portfolio</t>
        </is>
      </c>
      <c r="C4240" t="inlineStr">
        <is>
          <t>Million</t>
        </is>
      </c>
      <c r="D4240" t="inlineStr">
        <is>
          <t>QQQQ</t>
        </is>
      </c>
      <c r="AK4240" t="n">
        <v>48</v>
      </c>
      <c r="AN4240" t="n">
        <v>48</v>
      </c>
    </row>
    <row r="4241">
      <c r="A4241" t="inlineStr">
        <is>
          <t>Avn</t>
        </is>
      </c>
      <c r="C4241" t="inlineStr">
        <is>
          <t>Million</t>
        </is>
      </c>
      <c r="D4241" t="inlineStr">
        <is>
          <t>QQQQ</t>
        </is>
      </c>
      <c r="AM4241" t="n">
        <v>38</v>
      </c>
      <c r="AN4241" t="n">
        <v>38</v>
      </c>
    </row>
    <row r="4242">
      <c r="A4242" t="inlineStr">
        <is>
          <t>Transelec</t>
        </is>
      </c>
      <c r="C4242" t="inlineStr">
        <is>
          <t>Million</t>
        </is>
      </c>
      <c r="D4242" t="inlineStr">
        <is>
          <t>QQQQ</t>
        </is>
      </c>
      <c r="Y4242" t="n">
        <v>53</v>
      </c>
    </row>
    <row r="4243">
      <c r="A4243" t="inlineStr">
        <is>
          <t>Other infrastructure</t>
        </is>
      </c>
      <c r="C4243" t="inlineStr">
        <is>
          <t>Million</t>
        </is>
      </c>
      <c r="D4243" t="inlineStr">
        <is>
          <t>QQQQ</t>
        </is>
      </c>
      <c r="AA4243" t="n">
        <v>7</v>
      </c>
      <c r="AC4243" t="n">
        <v>8</v>
      </c>
      <c r="AD4243" t="n">
        <v>15</v>
      </c>
      <c r="AH4243" t="n">
        <v>2</v>
      </c>
      <c r="AI4243" t="n">
        <v>7</v>
      </c>
      <c r="AK4243" t="n">
        <v>-25</v>
      </c>
      <c r="AM4243" t="n">
        <v>-81</v>
      </c>
      <c r="AN4243" t="n">
        <v>-83</v>
      </c>
      <c r="AP4243" t="n">
        <v>36</v>
      </c>
      <c r="AR4243" t="n">
        <v>19</v>
      </c>
      <c r="AS4243" t="n">
        <v>55</v>
      </c>
    </row>
    <row r="4244">
      <c r="A4244" t="inlineStr">
        <is>
          <t>Total</t>
        </is>
      </c>
      <c r="C4244" t="inlineStr">
        <is>
          <t>Million</t>
        </is>
      </c>
      <c r="D4244" t="inlineStr">
        <is>
          <t>QQQQ</t>
        </is>
      </c>
      <c r="H4244" t="n">
        <v>4</v>
      </c>
      <c r="J4244" t="n">
        <v>4</v>
      </c>
      <c r="U4244" t="n">
        <v>53</v>
      </c>
      <c r="AE4244" t="n">
        <v>1</v>
      </c>
      <c r="AG4244" t="n">
        <v>5</v>
      </c>
      <c r="AH4244" t="n">
        <v>2</v>
      </c>
      <c r="AI4244" t="n">
        <v>8</v>
      </c>
      <c r="AJ4244" t="n">
        <v>23</v>
      </c>
      <c r="AK4244" t="n">
        <v>106</v>
      </c>
      <c r="AL4244" t="n">
        <v>120</v>
      </c>
      <c r="AM4244" t="n">
        <v>-43</v>
      </c>
      <c r="AN4244" t="n">
        <v>206</v>
      </c>
      <c r="AP4244" t="n">
        <v>36</v>
      </c>
      <c r="AR4244" t="n">
        <v>19</v>
      </c>
      <c r="AS4244" t="n">
        <v>55</v>
      </c>
    </row>
    <row r="4245">
      <c r="A4245" t="inlineStr">
        <is>
          <t>Total-c</t>
        </is>
      </c>
      <c r="AE4245">
        <f>SUM(AE4235:AE4243)</f>
        <v/>
      </c>
      <c r="AG4245">
        <f>SUM(AG4235:AG4243)</f>
        <v/>
      </c>
      <c r="AH4245">
        <f>SUM(AH4235:AH4243)</f>
        <v/>
      </c>
      <c r="AI4245">
        <f>SUM(AI4235:AI4243)</f>
        <v/>
      </c>
      <c r="AJ4245">
        <f>SUM(AJ4235:AJ4243)</f>
        <v/>
      </c>
      <c r="AK4245">
        <f>SUM(AK4235:AK4243)</f>
        <v/>
      </c>
      <c r="AL4245">
        <f>SUM(AL4235:AL4243)</f>
        <v/>
      </c>
      <c r="AM4245">
        <f>SUM(AM4235:AM4243)</f>
        <v/>
      </c>
      <c r="AN4245">
        <f>SUM(AN4235:AN4243)</f>
        <v/>
      </c>
      <c r="AP4245">
        <f>SUM(AP4235:AP4243)</f>
        <v/>
      </c>
      <c r="AR4245">
        <f>SUM(AR4235:AR4243)</f>
        <v/>
      </c>
      <c r="AS4245">
        <f>SUM(AS4235:AS4243)</f>
        <v/>
      </c>
    </row>
    <row r="4246">
      <c r="A4246" t="inlineStr">
        <is>
          <t>Sum check</t>
        </is>
      </c>
      <c r="AE4246">
        <f>AE4244-AE4245</f>
        <v/>
      </c>
      <c r="AG4246">
        <f>AG4244-AG4245</f>
        <v/>
      </c>
      <c r="AH4246">
        <f>AH4244-AH4245</f>
        <v/>
      </c>
      <c r="AI4246">
        <f>AI4244-AI4245</f>
        <v/>
      </c>
      <c r="AJ4246">
        <f>AJ4244-AJ4245</f>
        <v/>
      </c>
      <c r="AK4246">
        <f>AK4244-AK4245</f>
        <v/>
      </c>
      <c r="AL4246">
        <f>AL4244-AL4245</f>
        <v/>
      </c>
      <c r="AM4246">
        <f>AM4244-AM4245</f>
        <v/>
      </c>
      <c r="AN4246">
        <f>AN4244-AN4245</f>
        <v/>
      </c>
      <c r="AP4246">
        <f>AP4244-AP4245</f>
        <v/>
      </c>
      <c r="AR4246">
        <f>AR4244-AR4245</f>
        <v/>
      </c>
      <c r="AS4246">
        <f>AS4244-AS4245</f>
        <v/>
      </c>
    </row>
    <row r="4248">
      <c r="A4248" t="inlineStr">
        <is>
          <t>Private equity</t>
        </is>
      </c>
    </row>
    <row r="4249">
      <c r="A4249" t="inlineStr">
        <is>
          <t>Norbord / West Fraser</t>
        </is>
      </c>
      <c r="C4249" t="inlineStr">
        <is>
          <t>Million</t>
        </is>
      </c>
      <c r="D4249" t="inlineStr">
        <is>
          <t>QQQQ</t>
        </is>
      </c>
      <c r="AK4249" t="n">
        <v>-44</v>
      </c>
      <c r="AN4249" t="n">
        <v>-44</v>
      </c>
    </row>
    <row r="4250">
      <c r="A4250" t="inlineStr">
        <is>
          <t>Toehold investments</t>
        </is>
      </c>
      <c r="C4250" t="inlineStr">
        <is>
          <t>Million</t>
        </is>
      </c>
      <c r="D4250" t="inlineStr">
        <is>
          <t>QQQQ</t>
        </is>
      </c>
      <c r="AJ4250" t="n">
        <v>-22</v>
      </c>
    </row>
    <row r="4251">
      <c r="A4251" t="inlineStr">
        <is>
          <t>Graftech</t>
        </is>
      </c>
      <c r="C4251" t="inlineStr">
        <is>
          <t>Million</t>
        </is>
      </c>
      <c r="D4251" t="inlineStr">
        <is>
          <t>QQQQ</t>
        </is>
      </c>
      <c r="AJ4251" t="n">
        <v>125</v>
      </c>
      <c r="AK4251" t="n">
        <v>-9</v>
      </c>
    </row>
    <row r="4252">
      <c r="A4252" t="inlineStr">
        <is>
          <t>Nova cold</t>
        </is>
      </c>
      <c r="C4252" t="inlineStr">
        <is>
          <t>Million</t>
        </is>
      </c>
      <c r="D4252" t="inlineStr">
        <is>
          <t>QQQQ</t>
        </is>
      </c>
      <c r="AE4252" t="n">
        <v>26</v>
      </c>
      <c r="AI4252" t="n">
        <v>26</v>
      </c>
    </row>
    <row r="4253">
      <c r="A4253" t="inlineStr">
        <is>
          <t>Industrials</t>
        </is>
      </c>
      <c r="C4253" t="inlineStr">
        <is>
          <t>Million</t>
        </is>
      </c>
      <c r="D4253" t="inlineStr">
        <is>
          <t>QQQQ</t>
        </is>
      </c>
      <c r="AC4253" t="n">
        <v>24</v>
      </c>
      <c r="AD4253" t="n">
        <v>30</v>
      </c>
    </row>
    <row r="4254">
      <c r="A4254" t="inlineStr">
        <is>
          <t>Business services and other</t>
        </is>
      </c>
      <c r="C4254" t="inlineStr">
        <is>
          <t>Million</t>
        </is>
      </c>
      <c r="D4254" t="inlineStr">
        <is>
          <t>QQQQ</t>
        </is>
      </c>
      <c r="AC4254" t="n">
        <v>3</v>
      </c>
      <c r="AD4254" t="n">
        <v>205</v>
      </c>
    </row>
    <row r="4255">
      <c r="A4255" t="inlineStr">
        <is>
          <t>BGIS</t>
        </is>
      </c>
      <c r="C4255" t="inlineStr">
        <is>
          <t>Million</t>
        </is>
      </c>
      <c r="D4255" t="inlineStr">
        <is>
          <t>QQQQ</t>
        </is>
      </c>
      <c r="AA4255" t="n">
        <v>93</v>
      </c>
    </row>
    <row r="4256">
      <c r="A4256" t="inlineStr">
        <is>
          <t>BGRS</t>
        </is>
      </c>
      <c r="C4256" t="inlineStr">
        <is>
          <t>Million</t>
        </is>
      </c>
      <c r="D4256" t="inlineStr">
        <is>
          <t>QQQQ</t>
        </is>
      </c>
      <c r="AA4256" t="n">
        <v>109</v>
      </c>
    </row>
    <row r="4257">
      <c r="A4257" t="inlineStr">
        <is>
          <t>Quadrant</t>
        </is>
      </c>
      <c r="C4257" t="inlineStr">
        <is>
          <t>Million</t>
        </is>
      </c>
      <c r="D4257" t="inlineStr">
        <is>
          <t>QQQQ</t>
        </is>
      </c>
      <c r="X4257" t="n">
        <v>55</v>
      </c>
      <c r="Y4257" t="n">
        <v>55</v>
      </c>
    </row>
    <row r="4258">
      <c r="A4258" t="inlineStr">
        <is>
          <t>Other private equity</t>
        </is>
      </c>
      <c r="C4258" t="inlineStr">
        <is>
          <t>Million</t>
        </is>
      </c>
      <c r="D4258" t="inlineStr">
        <is>
          <t>QQQQ</t>
        </is>
      </c>
      <c r="X4258" t="n">
        <v>-1</v>
      </c>
      <c r="Y4258" t="n">
        <v>31</v>
      </c>
      <c r="AB4258" t="n">
        <v>6</v>
      </c>
      <c r="AH4258" t="n">
        <v>26</v>
      </c>
      <c r="AI4258" t="n">
        <v>26</v>
      </c>
      <c r="AN4258" t="n">
        <v>94</v>
      </c>
      <c r="AQ4258" t="n">
        <v>7</v>
      </c>
      <c r="AR4258" t="n">
        <v>4</v>
      </c>
      <c r="AS4258" t="n">
        <v>11</v>
      </c>
    </row>
    <row r="4259">
      <c r="A4259" t="inlineStr">
        <is>
          <t>Total</t>
        </is>
      </c>
      <c r="C4259" t="inlineStr">
        <is>
          <t>Million</t>
        </is>
      </c>
      <c r="D4259" t="inlineStr">
        <is>
          <t>QQQQ</t>
        </is>
      </c>
      <c r="G4259" t="n">
        <v>-10</v>
      </c>
      <c r="I4259" t="n">
        <v>-5</v>
      </c>
      <c r="J4259" t="n">
        <v>-15</v>
      </c>
      <c r="U4259" t="n">
        <v>-5</v>
      </c>
      <c r="V4259" t="n">
        <v>37</v>
      </c>
      <c r="AE4259" t="n">
        <v>26</v>
      </c>
      <c r="AH4259" t="n">
        <v>26</v>
      </c>
      <c r="AI4259" t="n">
        <v>52</v>
      </c>
      <c r="AJ4259" t="n">
        <v>103</v>
      </c>
      <c r="AK4259" t="n">
        <v>-53</v>
      </c>
      <c r="AN4259" t="n">
        <v>50</v>
      </c>
      <c r="AQ4259" t="n">
        <v>7</v>
      </c>
      <c r="AR4259" t="n">
        <v>4</v>
      </c>
      <c r="AS4259" t="n">
        <v>11</v>
      </c>
    </row>
    <row r="4260">
      <c r="A4260" t="inlineStr">
        <is>
          <t>Total-c</t>
        </is>
      </c>
      <c r="AE4260">
        <f>SUM(AE4249:AE4258)</f>
        <v/>
      </c>
      <c r="AH4260">
        <f>SUM(AH4249:AH4258)</f>
        <v/>
      </c>
      <c r="AI4260">
        <f>SUM(AI4249:AI4258)</f>
        <v/>
      </c>
      <c r="AJ4260">
        <f>SUM(AJ4249:AJ4258)</f>
        <v/>
      </c>
      <c r="AK4260">
        <f>SUM(AK4249:AK4258)</f>
        <v/>
      </c>
      <c r="AN4260">
        <f>SUM(AN4249:AN4258)</f>
        <v/>
      </c>
      <c r="AQ4260">
        <f>SUM(AQ4249:AQ4258)</f>
        <v/>
      </c>
      <c r="AR4260">
        <f>SUM(AR4249:AR4258)</f>
        <v/>
      </c>
      <c r="AS4260">
        <f>SUM(AS4249:AS4258)</f>
        <v/>
      </c>
    </row>
    <row r="4261">
      <c r="A4261" t="inlineStr">
        <is>
          <t>Sum check</t>
        </is>
      </c>
      <c r="AE4261">
        <f>AE4259-AE4260</f>
        <v/>
      </c>
      <c r="AH4261">
        <f>AH4259-AH4260</f>
        <v/>
      </c>
      <c r="AI4261">
        <f>AI4259-AI4260</f>
        <v/>
      </c>
      <c r="AJ4261">
        <f>AJ4259-AJ4260</f>
        <v/>
      </c>
      <c r="AK4261">
        <f>AK4259-AK4260</f>
        <v/>
      </c>
      <c r="AN4261">
        <f>AN4259-AN4260</f>
        <v/>
      </c>
      <c r="AQ4261">
        <f>AQ4259-AQ4260</f>
        <v/>
      </c>
      <c r="AR4261">
        <f>AR4259-AR4260</f>
        <v/>
      </c>
      <c r="AS4261">
        <f>AS4259-AS4260</f>
        <v/>
      </c>
    </row>
    <row r="4263">
      <c r="A4263" t="inlineStr">
        <is>
          <t>Real estate</t>
        </is>
      </c>
    </row>
    <row r="4264">
      <c r="A4264" t="inlineStr">
        <is>
          <t>Core</t>
        </is>
      </c>
      <c r="C4264" t="inlineStr">
        <is>
          <t>Million</t>
        </is>
      </c>
      <c r="D4264" t="inlineStr">
        <is>
          <t>QQQQ</t>
        </is>
      </c>
      <c r="AN4264" t="n">
        <v>-6</v>
      </c>
      <c r="AO4264" t="n">
        <v>182</v>
      </c>
      <c r="AS4264" t="n">
        <v>182</v>
      </c>
    </row>
    <row r="4265">
      <c r="A4265" t="inlineStr">
        <is>
          <t>Core retail portfolio</t>
        </is>
      </c>
      <c r="C4265" t="inlineStr">
        <is>
          <t>Million</t>
        </is>
      </c>
      <c r="D4265" t="inlineStr">
        <is>
          <t>QQQQ</t>
        </is>
      </c>
      <c r="W4265" t="n">
        <v>2</v>
      </c>
      <c r="X4265" t="n">
        <v>2</v>
      </c>
      <c r="Y4265" t="n">
        <v>4</v>
      </c>
      <c r="Z4265" t="n">
        <v>-5</v>
      </c>
      <c r="AC4265" t="n">
        <v>1</v>
      </c>
      <c r="AD4265" t="n">
        <v>8</v>
      </c>
      <c r="AE4265" t="n">
        <v>4</v>
      </c>
      <c r="AG4265" t="n">
        <v>1</v>
      </c>
      <c r="AH4265" t="n">
        <v>-1</v>
      </c>
      <c r="AI4265" t="n">
        <v>4</v>
      </c>
      <c r="AJ4265" t="n">
        <v>-2</v>
      </c>
      <c r="AK4265" t="n">
        <v>-19</v>
      </c>
    </row>
    <row r="4266">
      <c r="A4266" t="inlineStr">
        <is>
          <t>Core office</t>
        </is>
      </c>
      <c r="C4266" t="inlineStr">
        <is>
          <t>Million</t>
        </is>
      </c>
      <c r="D4266" t="inlineStr">
        <is>
          <t>QQQQ</t>
        </is>
      </c>
      <c r="X4266" t="n">
        <v>-26</v>
      </c>
      <c r="Y4266" t="n">
        <v>7</v>
      </c>
      <c r="AC4266" t="n">
        <v>15</v>
      </c>
      <c r="AD4266" t="n">
        <v>20</v>
      </c>
      <c r="AE4266" t="n">
        <v>-3</v>
      </c>
      <c r="AH4266" t="n">
        <v>-4</v>
      </c>
      <c r="AI4266" t="n">
        <v>-7</v>
      </c>
      <c r="AJ4266" t="n">
        <v>-7</v>
      </c>
      <c r="AK4266" t="n">
        <v>11</v>
      </c>
    </row>
    <row r="4267">
      <c r="A4267" t="inlineStr">
        <is>
          <t>Darling park</t>
        </is>
      </c>
      <c r="C4267" t="inlineStr">
        <is>
          <t>Million</t>
        </is>
      </c>
      <c r="D4267" t="inlineStr">
        <is>
          <t>QQQQ</t>
        </is>
      </c>
      <c r="AB4267" t="n">
        <v>-59</v>
      </c>
    </row>
    <row r="4268">
      <c r="A4268" t="inlineStr">
        <is>
          <t>75 State street</t>
        </is>
      </c>
      <c r="C4268" t="inlineStr">
        <is>
          <t>Million</t>
        </is>
      </c>
      <c r="D4268" t="inlineStr">
        <is>
          <t>QQQQ</t>
        </is>
      </c>
      <c r="N4268" t="n">
        <v>1</v>
      </c>
      <c r="O4268" t="n">
        <v>1</v>
      </c>
      <c r="AB4268" t="n">
        <v>-1</v>
      </c>
    </row>
    <row r="4269">
      <c r="A4269" t="inlineStr">
        <is>
          <t>Bay Adelaide centre</t>
        </is>
      </c>
      <c r="C4269" t="inlineStr">
        <is>
          <t>Million</t>
        </is>
      </c>
      <c r="D4269" t="inlineStr">
        <is>
          <t>QQQQ</t>
        </is>
      </c>
      <c r="U4269" t="n">
        <v>20</v>
      </c>
    </row>
    <row r="4270">
      <c r="A4270" t="inlineStr">
        <is>
          <t>California street 1801</t>
        </is>
      </c>
      <c r="C4270" t="inlineStr">
        <is>
          <t>Million</t>
        </is>
      </c>
      <c r="D4270" t="inlineStr">
        <is>
          <t>QQQQ</t>
        </is>
      </c>
      <c r="U4270" t="n">
        <v>13</v>
      </c>
    </row>
    <row r="4271">
      <c r="A4271" t="inlineStr">
        <is>
          <t>Transition and development</t>
        </is>
      </c>
      <c r="C4271" t="inlineStr">
        <is>
          <t>Million</t>
        </is>
      </c>
      <c r="D4271" t="inlineStr">
        <is>
          <t>QQQQ</t>
        </is>
      </c>
      <c r="AL4271" t="n">
        <v>-7</v>
      </c>
      <c r="AM4271" t="n">
        <v>-13</v>
      </c>
      <c r="AN4271" t="n">
        <v>-73</v>
      </c>
      <c r="AO4271" t="n">
        <v>-136</v>
      </c>
      <c r="AP4271" t="n">
        <v>-66</v>
      </c>
      <c r="AQ4271" t="n">
        <v>-27</v>
      </c>
      <c r="AR4271" t="n">
        <v>-158</v>
      </c>
      <c r="AS4271" t="n">
        <v>-387</v>
      </c>
    </row>
    <row r="4272">
      <c r="A4272" t="inlineStr">
        <is>
          <t>Fairfield residential</t>
        </is>
      </c>
      <c r="C4272" t="inlineStr">
        <is>
          <t>Million</t>
        </is>
      </c>
      <c r="D4272" t="inlineStr">
        <is>
          <t>QQQQ</t>
        </is>
      </c>
      <c r="AA4272" t="n">
        <v>101</v>
      </c>
      <c r="AH4272" t="n">
        <v>-73</v>
      </c>
      <c r="AI4272" t="n">
        <v>-73</v>
      </c>
      <c r="AJ4272" t="n">
        <v>-11</v>
      </c>
    </row>
    <row r="4273">
      <c r="A4273" t="inlineStr">
        <is>
          <t>Forest city</t>
        </is>
      </c>
      <c r="C4273" t="inlineStr">
        <is>
          <t>Million</t>
        </is>
      </c>
      <c r="D4273" t="inlineStr">
        <is>
          <t>QQQQ</t>
        </is>
      </c>
      <c r="AJ4273" t="n">
        <v>-31</v>
      </c>
    </row>
    <row r="4274">
      <c r="A4274" t="inlineStr">
        <is>
          <t>Other directly held</t>
        </is>
      </c>
      <c r="C4274" t="inlineStr">
        <is>
          <t>Million</t>
        </is>
      </c>
      <c r="D4274" t="inlineStr">
        <is>
          <t>QQQQ</t>
        </is>
      </c>
      <c r="AC4274" t="n">
        <v>65</v>
      </c>
      <c r="AD4274" t="n">
        <v>115</v>
      </c>
      <c r="AE4274" t="n">
        <v>-24</v>
      </c>
      <c r="AG4274" t="n">
        <v>2</v>
      </c>
      <c r="AI4274" t="n">
        <v>-22</v>
      </c>
    </row>
    <row r="4275">
      <c r="A4275" t="inlineStr">
        <is>
          <t>Other</t>
        </is>
      </c>
      <c r="C4275" t="inlineStr">
        <is>
          <t>Million</t>
        </is>
      </c>
      <c r="D4275" t="inlineStr">
        <is>
          <t>QQQQ</t>
        </is>
      </c>
      <c r="AA4275" t="n">
        <v>9</v>
      </c>
      <c r="AB4275" t="n">
        <v>9</v>
      </c>
    </row>
    <row r="4276">
      <c r="A4276" s="2" t="inlineStr">
        <is>
          <t>LP investments</t>
        </is>
      </c>
      <c r="B4276" s="2" t="n"/>
      <c r="C4276" s="2" t="inlineStr">
        <is>
          <t>Million</t>
        </is>
      </c>
      <c r="D4276" s="2" t="inlineStr">
        <is>
          <t>QQQQ</t>
        </is>
      </c>
      <c r="E4276" s="2" t="n"/>
      <c r="F4276" s="2" t="n"/>
      <c r="G4276" s="2" t="n"/>
      <c r="H4276" s="2" t="n"/>
      <c r="I4276" s="2" t="n"/>
      <c r="J4276" s="2" t="n"/>
      <c r="K4276" s="2" t="n"/>
      <c r="L4276" s="2" t="n"/>
      <c r="M4276" s="2" t="n"/>
      <c r="N4276" s="2" t="n"/>
      <c r="O4276" s="2" t="n"/>
      <c r="P4276" s="2" t="n"/>
      <c r="Q4276" s="2" t="n"/>
      <c r="R4276" s="2" t="n"/>
      <c r="S4276" s="2" t="n"/>
      <c r="T4276" s="2" t="n"/>
      <c r="U4276" s="2" t="n"/>
      <c r="V4276" s="2" t="n"/>
      <c r="W4276" s="2" t="n"/>
      <c r="X4276" s="2" t="n"/>
      <c r="Y4276" s="2" t="n"/>
      <c r="Z4276" s="2" t="n"/>
      <c r="AA4276" s="2" t="n"/>
      <c r="AB4276" s="2" t="n"/>
      <c r="AC4276" s="2" t="n"/>
      <c r="AD4276" s="2" t="n"/>
      <c r="AE4276" s="2" t="n"/>
      <c r="AF4276" s="2" t="n"/>
      <c r="AG4276" s="2" t="n"/>
      <c r="AH4276" s="2" t="n">
        <v>-12</v>
      </c>
      <c r="AI4276" s="2" t="n">
        <v>-8</v>
      </c>
      <c r="AJ4276" s="2" t="n">
        <v>42</v>
      </c>
      <c r="AK4276" s="2" t="n">
        <v>5</v>
      </c>
      <c r="AL4276" s="2" t="n">
        <v>-22</v>
      </c>
      <c r="AM4276" s="2" t="n">
        <v>113</v>
      </c>
      <c r="AN4276" s="2" t="n">
        <v>138</v>
      </c>
      <c r="AO4276" s="2" t="n">
        <v>119</v>
      </c>
      <c r="AP4276" s="2" t="n">
        <v>58</v>
      </c>
      <c r="AQ4276" s="2" t="n">
        <v>31</v>
      </c>
      <c r="AR4276" s="2" t="n">
        <v>256</v>
      </c>
      <c r="AS4276" s="2" t="n">
        <v>464</v>
      </c>
      <c r="AT4276" s="2" t="n"/>
    </row>
    <row r="4277">
      <c r="A4277" t="inlineStr">
        <is>
          <t>Marina village</t>
        </is>
      </c>
      <c r="C4277" t="inlineStr">
        <is>
          <t>Million</t>
        </is>
      </c>
      <c r="D4277" t="inlineStr">
        <is>
          <t>QQQQ</t>
        </is>
      </c>
      <c r="AA4277" t="n">
        <v>-5</v>
      </c>
    </row>
    <row r="4278">
      <c r="A4278" t="inlineStr">
        <is>
          <t>Other LP investments</t>
        </is>
      </c>
      <c r="C4278" t="inlineStr">
        <is>
          <t>Million</t>
        </is>
      </c>
      <c r="D4278" t="inlineStr">
        <is>
          <t>QQQQ</t>
        </is>
      </c>
      <c r="X4278" t="n">
        <v>18</v>
      </c>
      <c r="Y4278" t="n">
        <v>22</v>
      </c>
      <c r="Z4278" t="n">
        <v>-9</v>
      </c>
      <c r="AC4278" t="n">
        <v>-34</v>
      </c>
      <c r="AD4278" t="n">
        <v>-51</v>
      </c>
      <c r="AE4278" t="n">
        <v>7</v>
      </c>
      <c r="AF4278" t="n">
        <v>-5</v>
      </c>
      <c r="AG4278" t="n">
        <v>2</v>
      </c>
    </row>
    <row r="4279">
      <c r="A4279" t="inlineStr">
        <is>
          <t>Shanghai retail</t>
        </is>
      </c>
      <c r="C4279" t="inlineStr">
        <is>
          <t>Million</t>
        </is>
      </c>
      <c r="D4279" t="inlineStr">
        <is>
          <t>QQQQ</t>
        </is>
      </c>
      <c r="Z4279" t="n">
        <v>4</v>
      </c>
    </row>
    <row r="4280">
      <c r="A4280" t="inlineStr">
        <is>
          <t>IDI</t>
        </is>
      </c>
      <c r="C4280" t="inlineStr">
        <is>
          <t>Million</t>
        </is>
      </c>
      <c r="D4280" t="inlineStr">
        <is>
          <t>QQQQ</t>
        </is>
      </c>
      <c r="X4280" t="n">
        <v>-29</v>
      </c>
      <c r="Y4280" t="n">
        <v>-29</v>
      </c>
    </row>
    <row r="4281">
      <c r="A4281" t="inlineStr">
        <is>
          <t>Simply storage asset sale</t>
        </is>
      </c>
      <c r="C4281" t="inlineStr">
        <is>
          <t>Million</t>
        </is>
      </c>
      <c r="D4281" t="inlineStr">
        <is>
          <t>QQQQ</t>
        </is>
      </c>
      <c r="W4281" t="n">
        <v>12</v>
      </c>
      <c r="Y4281" t="n">
        <v>12</v>
      </c>
    </row>
    <row r="4282">
      <c r="A4282" t="inlineStr">
        <is>
          <t>Other real estate</t>
        </is>
      </c>
      <c r="C4282" t="inlineStr">
        <is>
          <t>Million</t>
        </is>
      </c>
      <c r="D4282" t="inlineStr">
        <is>
          <t>QQQQ</t>
        </is>
      </c>
      <c r="I4282" t="n">
        <v>25</v>
      </c>
      <c r="J4282" t="n">
        <v>16</v>
      </c>
      <c r="K4282" t="n">
        <v>1</v>
      </c>
      <c r="L4282" t="n">
        <v>17</v>
      </c>
      <c r="N4282" t="n">
        <v>28</v>
      </c>
      <c r="O4282" t="n">
        <v>42</v>
      </c>
      <c r="Q4282" t="n">
        <v>-1</v>
      </c>
      <c r="R4282" t="n">
        <v>57</v>
      </c>
      <c r="S4282" t="n">
        <v>-5</v>
      </c>
      <c r="T4282" t="n">
        <v>20</v>
      </c>
      <c r="U4282" t="n">
        <v>-9</v>
      </c>
      <c r="V4282" t="n">
        <v>6</v>
      </c>
      <c r="X4282" t="n">
        <v>13</v>
      </c>
      <c r="Y4282" t="n">
        <v>6</v>
      </c>
      <c r="Z4282" t="n">
        <v>1</v>
      </c>
    </row>
    <row r="4283">
      <c r="A4283" t="inlineStr">
        <is>
          <t>245 Park avenue</t>
        </is>
      </c>
      <c r="C4283" t="inlineStr">
        <is>
          <t>Million</t>
        </is>
      </c>
      <c r="D4283" t="inlineStr">
        <is>
          <t>QQQQ</t>
        </is>
      </c>
      <c r="Q4283" t="n">
        <v>-33</v>
      </c>
      <c r="T4283" t="n">
        <v>2</v>
      </c>
    </row>
    <row r="4284">
      <c r="A4284" t="inlineStr">
        <is>
          <t>Gazeley European operations</t>
        </is>
      </c>
      <c r="C4284" t="inlineStr">
        <is>
          <t>Million</t>
        </is>
      </c>
      <c r="D4284" t="inlineStr">
        <is>
          <t>QQQQ</t>
        </is>
      </c>
      <c r="S4284" t="n">
        <v>191</v>
      </c>
      <c r="T4284" t="n">
        <v>191</v>
      </c>
    </row>
    <row r="4285">
      <c r="A4285" t="inlineStr">
        <is>
          <t>Principal place commercial</t>
        </is>
      </c>
      <c r="C4285" t="inlineStr">
        <is>
          <t>Million</t>
        </is>
      </c>
      <c r="D4285" t="inlineStr">
        <is>
          <t>QQQQ</t>
        </is>
      </c>
      <c r="P4285" t="n">
        <v>69</v>
      </c>
      <c r="T4285" t="n">
        <v>69</v>
      </c>
    </row>
    <row r="4286">
      <c r="A4286" t="inlineStr">
        <is>
          <t>One liberty plaza</t>
        </is>
      </c>
      <c r="C4286" t="inlineStr">
        <is>
          <t>Million</t>
        </is>
      </c>
      <c r="D4286" t="inlineStr">
        <is>
          <t>QQQQ</t>
        </is>
      </c>
      <c r="S4286" t="n">
        <v>-44</v>
      </c>
      <c r="T4286" t="n">
        <v>-44</v>
      </c>
    </row>
    <row r="4287">
      <c r="A4287" t="inlineStr">
        <is>
          <t>Fenchurch St. 20</t>
        </is>
      </c>
      <c r="C4287" t="inlineStr">
        <is>
          <t>Million</t>
        </is>
      </c>
      <c r="D4287" t="inlineStr">
        <is>
          <t>QQQQ</t>
        </is>
      </c>
      <c r="R4287" t="n">
        <v>9</v>
      </c>
      <c r="T4287" t="n">
        <v>9</v>
      </c>
    </row>
    <row r="4288">
      <c r="A4288" t="inlineStr">
        <is>
          <t>College and Spadina</t>
        </is>
      </c>
      <c r="C4288" t="inlineStr">
        <is>
          <t>Million</t>
        </is>
      </c>
      <c r="D4288" t="inlineStr">
        <is>
          <t>QQQQ</t>
        </is>
      </c>
      <c r="R4288" t="n">
        <v>12</v>
      </c>
      <c r="T4288" t="n">
        <v>12</v>
      </c>
    </row>
    <row r="4289">
      <c r="A4289" t="inlineStr">
        <is>
          <t>Canada square 20</t>
        </is>
      </c>
      <c r="C4289" t="inlineStr">
        <is>
          <t>Million</t>
        </is>
      </c>
      <c r="D4289" t="inlineStr">
        <is>
          <t>QQQQ</t>
        </is>
      </c>
      <c r="R4289" t="n">
        <v>-33</v>
      </c>
    </row>
    <row r="4290">
      <c r="A4290" t="inlineStr">
        <is>
          <t>Australian office properties</t>
        </is>
      </c>
      <c r="C4290" t="inlineStr">
        <is>
          <t>Million</t>
        </is>
      </c>
      <c r="D4290" t="inlineStr">
        <is>
          <t>QQQQ</t>
        </is>
      </c>
      <c r="I4290" t="n">
        <v>91</v>
      </c>
      <c r="J4290" t="n">
        <v>91</v>
      </c>
      <c r="K4290" t="n">
        <v>-1</v>
      </c>
      <c r="L4290" t="n">
        <v>1</v>
      </c>
      <c r="O4290" t="n">
        <v>4</v>
      </c>
    </row>
    <row r="4291">
      <c r="A4291" t="inlineStr">
        <is>
          <t>One new York plaza partial sale</t>
        </is>
      </c>
      <c r="C4291" t="inlineStr">
        <is>
          <t>Million</t>
        </is>
      </c>
      <c r="D4291" t="inlineStr">
        <is>
          <t>QQQQ</t>
        </is>
      </c>
      <c r="L4291" t="n">
        <v>-24</v>
      </c>
      <c r="N4291" t="n">
        <v>-7</v>
      </c>
      <c r="O4291" t="n">
        <v>-31</v>
      </c>
    </row>
    <row r="4292">
      <c r="A4292" t="inlineStr">
        <is>
          <t>Fashion show</t>
        </is>
      </c>
      <c r="C4292" t="inlineStr">
        <is>
          <t>Million</t>
        </is>
      </c>
      <c r="D4292" t="inlineStr">
        <is>
          <t>QQQQ</t>
        </is>
      </c>
      <c r="M4292" t="n">
        <v>4</v>
      </c>
      <c r="O4292" t="n">
        <v>4</v>
      </c>
    </row>
    <row r="4293">
      <c r="A4293" t="inlineStr">
        <is>
          <t>Royal centre</t>
        </is>
      </c>
      <c r="C4293" t="inlineStr">
        <is>
          <t>Million</t>
        </is>
      </c>
      <c r="D4293" t="inlineStr">
        <is>
          <t>QQQQ</t>
        </is>
      </c>
      <c r="O4293" t="n">
        <v>19</v>
      </c>
    </row>
    <row r="4294">
      <c r="A4294" t="inlineStr">
        <is>
          <t>Interhotels</t>
        </is>
      </c>
      <c r="C4294" t="inlineStr">
        <is>
          <t>Million</t>
        </is>
      </c>
      <c r="D4294" t="inlineStr">
        <is>
          <t>QQQQ</t>
        </is>
      </c>
      <c r="M4294" t="n">
        <v>73</v>
      </c>
      <c r="O4294" t="n">
        <v>73</v>
      </c>
    </row>
    <row r="4295">
      <c r="A4295" t="inlineStr">
        <is>
          <t>Hard rock trademarks</t>
        </is>
      </c>
      <c r="C4295" t="inlineStr">
        <is>
          <t>Million</t>
        </is>
      </c>
      <c r="D4295" t="inlineStr">
        <is>
          <t>QQQQ</t>
        </is>
      </c>
      <c r="M4295" t="n">
        <v>59</v>
      </c>
      <c r="O4295" t="n">
        <v>59</v>
      </c>
    </row>
    <row r="4296">
      <c r="A4296" t="inlineStr">
        <is>
          <t>Moor place</t>
        </is>
      </c>
      <c r="C4296" t="inlineStr">
        <is>
          <t>Million</t>
        </is>
      </c>
      <c r="D4296" t="inlineStr">
        <is>
          <t>QQQQ</t>
        </is>
      </c>
      <c r="N4296" t="n">
        <v>-5</v>
      </c>
      <c r="O4296" t="n">
        <v>-5</v>
      </c>
    </row>
    <row r="4297">
      <c r="A4297" t="inlineStr">
        <is>
          <t>Vancouver office property</t>
        </is>
      </c>
      <c r="C4297" t="inlineStr">
        <is>
          <t>Million</t>
        </is>
      </c>
      <c r="D4297" t="inlineStr">
        <is>
          <t>QQQQ</t>
        </is>
      </c>
      <c r="K4297" t="n">
        <v>19</v>
      </c>
    </row>
    <row r="4298">
      <c r="A4298" t="inlineStr">
        <is>
          <t>Manhattan west partial sale</t>
        </is>
      </c>
      <c r="C4298" t="inlineStr">
        <is>
          <t>Million</t>
        </is>
      </c>
      <c r="D4298" t="inlineStr">
        <is>
          <t>QQQQ</t>
        </is>
      </c>
      <c r="I4298" t="n">
        <v>191</v>
      </c>
      <c r="J4298" t="n">
        <v>191</v>
      </c>
    </row>
    <row r="4299">
      <c r="A4299" t="inlineStr">
        <is>
          <t>Property</t>
        </is>
      </c>
      <c r="C4299" t="inlineStr">
        <is>
          <t>Million</t>
        </is>
      </c>
      <c r="D4299" t="inlineStr">
        <is>
          <t>QQQQ</t>
        </is>
      </c>
    </row>
    <row r="4300">
      <c r="A4300" t="inlineStr">
        <is>
          <t>Total</t>
        </is>
      </c>
      <c r="C4300" t="inlineStr">
        <is>
          <t>Million</t>
        </is>
      </c>
      <c r="D4300" t="inlineStr">
        <is>
          <t>QQQQ</t>
        </is>
      </c>
      <c r="G4300" t="n">
        <v>-10</v>
      </c>
      <c r="H4300" t="n">
        <v>-2</v>
      </c>
      <c r="I4300" t="n">
        <v>307</v>
      </c>
      <c r="J4300" t="n">
        <v>298</v>
      </c>
      <c r="K4300" t="n">
        <v>19</v>
      </c>
      <c r="L4300" t="n">
        <v>-6</v>
      </c>
      <c r="M4300" t="n">
        <v>136</v>
      </c>
      <c r="N4300" t="n">
        <v>17</v>
      </c>
      <c r="O4300" t="n">
        <v>166</v>
      </c>
      <c r="P4300" t="n">
        <v>69</v>
      </c>
      <c r="Q4300" t="n">
        <v>-34</v>
      </c>
      <c r="R4300" t="n">
        <v>45</v>
      </c>
      <c r="S4300" t="n">
        <v>142</v>
      </c>
      <c r="T4300" t="n">
        <v>259</v>
      </c>
      <c r="U4300" t="n">
        <v>24</v>
      </c>
      <c r="V4300" t="n">
        <v>6</v>
      </c>
      <c r="W4300" t="n">
        <v>14</v>
      </c>
      <c r="X4300" t="n">
        <v>-22</v>
      </c>
      <c r="Y4300" t="n">
        <v>22</v>
      </c>
      <c r="Z4300" t="n">
        <v>-9</v>
      </c>
      <c r="AA4300" t="n">
        <v>105</v>
      </c>
      <c r="AB4300" t="n">
        <v>-51</v>
      </c>
      <c r="AC4300" t="n">
        <v>47</v>
      </c>
      <c r="AD4300" t="n">
        <v>92</v>
      </c>
      <c r="AE4300" t="n">
        <v>-16</v>
      </c>
      <c r="AF4300" t="n">
        <v>-5</v>
      </c>
      <c r="AG4300" t="n">
        <v>5</v>
      </c>
      <c r="AH4300" t="n">
        <v>-90</v>
      </c>
      <c r="AI4300" t="n">
        <v>-106</v>
      </c>
      <c r="AJ4300" t="n">
        <v>-9</v>
      </c>
      <c r="AK4300" t="n">
        <v>-3</v>
      </c>
      <c r="AL4300" t="n">
        <v>-29</v>
      </c>
      <c r="AM4300" t="n">
        <v>100</v>
      </c>
      <c r="AN4300" t="n">
        <v>59</v>
      </c>
      <c r="AO4300" t="n">
        <v>165</v>
      </c>
      <c r="AP4300" t="n">
        <v>-8</v>
      </c>
      <c r="AQ4300" t="n">
        <v>4</v>
      </c>
      <c r="AR4300" t="n">
        <v>98</v>
      </c>
      <c r="AS4300" t="n">
        <v>259</v>
      </c>
    </row>
    <row r="4301">
      <c r="A4301" t="inlineStr">
        <is>
          <t>Total-c</t>
        </is>
      </c>
      <c r="I4301">
        <f>SUM(I4264:I4299)</f>
        <v/>
      </c>
      <c r="J4301">
        <f>SUM(J4264:J4299)</f>
        <v/>
      </c>
      <c r="K4301">
        <f>SUM(K4264:K4299)</f>
        <v/>
      </c>
      <c r="L4301">
        <f>SUM(L4264:L4299)</f>
        <v/>
      </c>
      <c r="M4301">
        <f>SUM(M4264:M4299)</f>
        <v/>
      </c>
      <c r="N4301">
        <f>SUM(N4264:N4299)</f>
        <v/>
      </c>
      <c r="O4301">
        <f>SUM(O4264:O4299)</f>
        <v/>
      </c>
      <c r="P4301">
        <f>SUM(P4264:P4299)</f>
        <v/>
      </c>
      <c r="Q4301">
        <f>SUM(Q4264:Q4299)</f>
        <v/>
      </c>
      <c r="R4301">
        <f>SUM(R4264:R4299)</f>
        <v/>
      </c>
      <c r="S4301">
        <f>SUM(S4264:S4299)</f>
        <v/>
      </c>
      <c r="T4301">
        <f>SUM(T4264:T4299)</f>
        <v/>
      </c>
      <c r="U4301">
        <f>SUM(U4264:U4299)</f>
        <v/>
      </c>
      <c r="V4301">
        <f>SUM(V4264:V4299)</f>
        <v/>
      </c>
      <c r="W4301">
        <f>SUM(W4264:W4299)</f>
        <v/>
      </c>
      <c r="X4301">
        <f>SUM(X4264:X4299)</f>
        <v/>
      </c>
      <c r="Y4301">
        <f>SUM(Y4264:Y4299)</f>
        <v/>
      </c>
      <c r="Z4301">
        <f>SUM(Z4264:Z4299)</f>
        <v/>
      </c>
      <c r="AA4301">
        <f>SUM(AA4264:AA4299)</f>
        <v/>
      </c>
      <c r="AB4301">
        <f>SUM(AB4264:AB4299)</f>
        <v/>
      </c>
      <c r="AC4301">
        <f>SUM(AC4264:AC4299)</f>
        <v/>
      </c>
      <c r="AD4301">
        <f>SUM(AD4264:AD4299)</f>
        <v/>
      </c>
      <c r="AE4301">
        <f>SUM(AE4264:AE4299)</f>
        <v/>
      </c>
      <c r="AF4301">
        <f>SUM(AF4264:AF4299)</f>
        <v/>
      </c>
      <c r="AG4301">
        <f>SUM(AG4264:AG4299)</f>
        <v/>
      </c>
      <c r="AH4301">
        <f>SUM(AH4264:AH4299)</f>
        <v/>
      </c>
      <c r="AI4301">
        <f>SUM(AI4264:AI4299)</f>
        <v/>
      </c>
      <c r="AJ4301">
        <f>SUM(AJ4264:AJ4299)</f>
        <v/>
      </c>
      <c r="AK4301">
        <f>SUM(AK4264:AK4299)</f>
        <v/>
      </c>
      <c r="AL4301">
        <f>SUM(AL4264:AL4299)</f>
        <v/>
      </c>
      <c r="AM4301">
        <f>SUM(AM4264:AM4299)</f>
        <v/>
      </c>
      <c r="AN4301">
        <f>SUM(AN4264:AN4299)</f>
        <v/>
      </c>
      <c r="AO4301">
        <f>SUM(AO4264:AO4299)</f>
        <v/>
      </c>
      <c r="AP4301">
        <f>SUM(AP4264:AP4299)</f>
        <v/>
      </c>
      <c r="AQ4301">
        <f>SUM(AQ4264:AQ4299)</f>
        <v/>
      </c>
      <c r="AR4301">
        <f>SUM(AR4264:AR4299)</f>
        <v/>
      </c>
      <c r="AS4301">
        <f>SUM(AS4264:AS4299)</f>
        <v/>
      </c>
    </row>
    <row r="4302">
      <c r="A4302" t="inlineStr">
        <is>
          <t>Sum check</t>
        </is>
      </c>
      <c r="I4302">
        <f>I4300-I4301</f>
        <v/>
      </c>
      <c r="J4302">
        <f>J4300-J4301</f>
        <v/>
      </c>
      <c r="K4302">
        <f>K4300-K4301</f>
        <v/>
      </c>
      <c r="L4302">
        <f>L4300-L4301</f>
        <v/>
      </c>
      <c r="M4302">
        <f>M4300-M4301</f>
        <v/>
      </c>
      <c r="N4302">
        <f>N4300-N4301</f>
        <v/>
      </c>
      <c r="O4302">
        <f>O4300-O4301</f>
        <v/>
      </c>
      <c r="P4302">
        <f>P4300-P4301</f>
        <v/>
      </c>
      <c r="Q4302">
        <f>Q4300-Q4301</f>
        <v/>
      </c>
      <c r="R4302">
        <f>R4300-R4301</f>
        <v/>
      </c>
      <c r="S4302">
        <f>S4300-S4301</f>
        <v/>
      </c>
      <c r="T4302">
        <f>T4300-T4301</f>
        <v/>
      </c>
      <c r="U4302">
        <f>U4300-U4301</f>
        <v/>
      </c>
      <c r="V4302">
        <f>V4300-V4301</f>
        <v/>
      </c>
      <c r="W4302">
        <f>W4300-W4301</f>
        <v/>
      </c>
      <c r="X4302">
        <f>X4300-X4301</f>
        <v/>
      </c>
      <c r="Y4302">
        <f>Y4300-Y4301</f>
        <v/>
      </c>
      <c r="Z4302">
        <f>Z4300-Z4301</f>
        <v/>
      </c>
      <c r="AA4302">
        <f>AA4300-AA4301</f>
        <v/>
      </c>
      <c r="AB4302">
        <f>AB4300-AB4301</f>
        <v/>
      </c>
      <c r="AC4302">
        <f>AC4300-AC4301</f>
        <v/>
      </c>
      <c r="AD4302">
        <f>AD4300-AD4301</f>
        <v/>
      </c>
      <c r="AE4302">
        <f>AE4300-AE4301</f>
        <v/>
      </c>
      <c r="AF4302">
        <f>AF4300-AF4301</f>
        <v/>
      </c>
      <c r="AG4302">
        <f>AG4300-AG4301</f>
        <v/>
      </c>
      <c r="AH4302">
        <f>AH4300-AH4301</f>
        <v/>
      </c>
      <c r="AI4302">
        <f>AI4300-AI4301</f>
        <v/>
      </c>
      <c r="AJ4302">
        <f>AJ4300-AJ4301</f>
        <v/>
      </c>
      <c r="AK4302">
        <f>AK4300-AK4301</f>
        <v/>
      </c>
      <c r="AL4302">
        <f>AL4300-AL4301</f>
        <v/>
      </c>
      <c r="AM4302">
        <f>AM4300-AM4301</f>
        <v/>
      </c>
      <c r="AN4302">
        <f>AN4300-AN4301</f>
        <v/>
      </c>
      <c r="AO4302">
        <f>AO4300-AO4301</f>
        <v/>
      </c>
      <c r="AP4302">
        <f>AP4300-AP4301</f>
        <v/>
      </c>
      <c r="AQ4302">
        <f>AQ4300-AQ4301</f>
        <v/>
      </c>
      <c r="AR4302">
        <f>AR4300-AR4301</f>
        <v/>
      </c>
      <c r="AS4302">
        <f>AS4300-AS4301</f>
        <v/>
      </c>
    </row>
    <row r="4304">
      <c r="A4304" t="inlineStr">
        <is>
          <t>Corporate</t>
        </is>
      </c>
    </row>
    <row r="4305">
      <c r="A4305" t="inlineStr">
        <is>
          <t>Other corporate</t>
        </is>
      </c>
      <c r="C4305" t="inlineStr">
        <is>
          <t>Million</t>
        </is>
      </c>
      <c r="D4305" t="inlineStr">
        <is>
          <t>QQQQ</t>
        </is>
      </c>
      <c r="AJ4305" t="n">
        <v>3</v>
      </c>
      <c r="AK4305" t="n">
        <v>-15</v>
      </c>
      <c r="AN4305" t="n">
        <v>-12</v>
      </c>
    </row>
    <row r="4306">
      <c r="A4306" t="inlineStr">
        <is>
          <t>Total</t>
        </is>
      </c>
      <c r="C4306" t="inlineStr">
        <is>
          <t>Million</t>
        </is>
      </c>
      <c r="D4306" t="inlineStr">
        <is>
          <t>QQQQ</t>
        </is>
      </c>
      <c r="AJ4306" t="n">
        <v>3</v>
      </c>
      <c r="AK4306" t="n">
        <v>-15</v>
      </c>
      <c r="AN4306" t="n">
        <v>-12</v>
      </c>
    </row>
    <row r="4307">
      <c r="A4307" t="inlineStr">
        <is>
          <t>Total-c</t>
        </is>
      </c>
      <c r="AJ4307">
        <f>SUM(AJ4305)</f>
        <v/>
      </c>
      <c r="AK4307">
        <f>SUM(AK4305)</f>
        <v/>
      </c>
      <c r="AN4307">
        <f>SUM(AN4305)</f>
        <v/>
      </c>
    </row>
    <row r="4308">
      <c r="A4308" t="inlineStr">
        <is>
          <t>Sum check</t>
        </is>
      </c>
      <c r="AJ4308">
        <f>AJ4306-AJ4307</f>
        <v/>
      </c>
      <c r="AK4308">
        <f>AK4306-AK4307</f>
        <v/>
      </c>
      <c r="AN4308">
        <f>AN4306-AN4307</f>
        <v/>
      </c>
    </row>
    <row r="4310">
      <c r="A4310" t="inlineStr">
        <is>
          <t>BBU - MAAX bath and SPA</t>
        </is>
      </c>
      <c r="C4310" t="inlineStr">
        <is>
          <t>Million</t>
        </is>
      </c>
      <c r="D4310" t="inlineStr">
        <is>
          <t>QQQQ</t>
        </is>
      </c>
      <c r="P4310" t="n">
        <v>62</v>
      </c>
      <c r="R4310" t="n">
        <v>-12</v>
      </c>
      <c r="T4310" t="n">
        <v>50</v>
      </c>
    </row>
    <row r="4311">
      <c r="A4311" t="inlineStr">
        <is>
          <t>BIP</t>
        </is>
      </c>
      <c r="C4311" t="inlineStr">
        <is>
          <t>Million</t>
        </is>
      </c>
      <c r="D4311" t="inlineStr">
        <is>
          <t>QQQQ</t>
        </is>
      </c>
      <c r="M4311" t="n">
        <v>20</v>
      </c>
      <c r="O4311" t="n">
        <v>20</v>
      </c>
    </row>
    <row r="4312">
      <c r="A4312" t="inlineStr">
        <is>
          <t>Other</t>
        </is>
      </c>
      <c r="C4312" t="inlineStr">
        <is>
          <t>Million</t>
        </is>
      </c>
      <c r="D4312" t="inlineStr">
        <is>
          <t>QQQQ</t>
        </is>
      </c>
      <c r="M4312" t="n">
        <v>5</v>
      </c>
      <c r="O4312" t="n">
        <v>5</v>
      </c>
    </row>
    <row r="4313">
      <c r="A4313" t="inlineStr">
        <is>
          <t>Other, direct held</t>
        </is>
      </c>
      <c r="C4313" t="inlineStr">
        <is>
          <t>Million</t>
        </is>
      </c>
      <c r="D4313" t="inlineStr">
        <is>
          <t>QQQQ</t>
        </is>
      </c>
      <c r="R4313" t="n">
        <v>2</v>
      </c>
    </row>
    <row r="4314">
      <c r="A4314" t="inlineStr">
        <is>
          <t>Total</t>
        </is>
      </c>
      <c r="C4314" t="inlineStr">
        <is>
          <t>Million</t>
        </is>
      </c>
      <c r="D4314" t="inlineStr">
        <is>
          <t>QQQQ</t>
        </is>
      </c>
      <c r="G4314" t="n">
        <v>-20</v>
      </c>
      <c r="H4314" t="n">
        <v>20</v>
      </c>
      <c r="I4314" t="n">
        <v>302</v>
      </c>
      <c r="J4314" t="n">
        <v>305</v>
      </c>
      <c r="K4314" t="n">
        <v>19</v>
      </c>
      <c r="L4314" t="n">
        <v>-6</v>
      </c>
      <c r="M4314" t="n">
        <v>161</v>
      </c>
      <c r="N4314" t="n">
        <v>17</v>
      </c>
      <c r="O4314" t="n">
        <v>191</v>
      </c>
      <c r="P4314" t="n">
        <v>131</v>
      </c>
      <c r="Q4314" t="n">
        <v>-34</v>
      </c>
      <c r="R4314" t="n">
        <v>35</v>
      </c>
      <c r="S4314" t="n">
        <v>142</v>
      </c>
      <c r="T4314" t="n">
        <v>309</v>
      </c>
      <c r="U4314" t="n">
        <v>72</v>
      </c>
      <c r="V4314" t="n">
        <v>43</v>
      </c>
      <c r="W4314" t="n">
        <v>14</v>
      </c>
      <c r="X4314" t="n">
        <v>37</v>
      </c>
      <c r="Y4314" t="n">
        <v>166</v>
      </c>
      <c r="Z4314" t="n">
        <v>-9</v>
      </c>
      <c r="AA4314" t="n">
        <v>314</v>
      </c>
      <c r="AB4314" t="n">
        <v>-46</v>
      </c>
      <c r="AC4314" t="n">
        <v>81</v>
      </c>
      <c r="AD4314" t="n">
        <v>340</v>
      </c>
      <c r="AE4314" t="n">
        <v>9</v>
      </c>
      <c r="AF4314" t="n">
        <v>-1</v>
      </c>
      <c r="AG4314" t="n">
        <v>13</v>
      </c>
      <c r="AH4314" t="n">
        <v>-52</v>
      </c>
      <c r="AI4314" t="n">
        <v>-31</v>
      </c>
      <c r="AJ4314" t="n">
        <v>120</v>
      </c>
      <c r="AK4314" t="n">
        <v>91</v>
      </c>
      <c r="AL4314" t="n">
        <v>89</v>
      </c>
      <c r="AM4314" t="n">
        <v>57</v>
      </c>
      <c r="AN4314" t="n">
        <v>357</v>
      </c>
      <c r="AO4314" t="n">
        <v>165</v>
      </c>
      <c r="AP4314" t="n">
        <v>27</v>
      </c>
      <c r="AQ4314" t="n">
        <v>14</v>
      </c>
      <c r="AR4314" t="n">
        <v>121</v>
      </c>
      <c r="AS4314" t="n">
        <v>327</v>
      </c>
    </row>
    <row r="4315">
      <c r="A4315" t="inlineStr">
        <is>
          <t>Total-c</t>
        </is>
      </c>
      <c r="G4315">
        <f>SUM(G4310:G4313,G4305,G4264:G4299,G4249:G4258,G4235:G4243,G4228:G4229,G4259,G4244,G4300)</f>
        <v/>
      </c>
      <c r="H4315">
        <f>SUM(H4310:H4313,H4305,H4264:H4299,H4249:H4258,H4235:H4243,H4228:H4229,H4259,H4244,H4300,H4230)</f>
        <v/>
      </c>
      <c r="I4315">
        <f>SUM(I4310:I4313,I4305,I4264:I4299,I4249:I4258,I4235:I4243,I4228:I4229,I4259,I4244)</f>
        <v/>
      </c>
      <c r="J4315">
        <f>SUM(J4310:J4313,J4305,J4264:J4299,J4249:J4258,J4235:J4243,J4228:J4229,J4259,J4244,J4230)</f>
        <v/>
      </c>
      <c r="K4315">
        <f>SUM(K4310:K4313,K4305,K4264:K4299,K4249:K4258,K4235:K4243,K4228:K4229)</f>
        <v/>
      </c>
      <c r="L4315">
        <f>SUM(L4310:L4313,L4305,L4264:L4299,L4249:L4258,L4235:L4243,L4228:L4229)</f>
        <v/>
      </c>
      <c r="M4315">
        <f>SUM(M4310:M4312,M4305,M4264:M4299,M4249:M4258,M4235:M4243,M4228:M4229)</f>
        <v/>
      </c>
      <c r="N4315">
        <f>SUM(N4310:N4312,N4305,N4264:N4299,N4249:N4258,N4235:N4243,N4228:N4229)</f>
        <v/>
      </c>
      <c r="O4315">
        <f>SUM(O4310:O4312,O4305,O4264:O4299,O4249:O4258,O4235:O4243,O4228:O4229)</f>
        <v/>
      </c>
      <c r="P4315">
        <f>SUM(P4310:P4313,P4305,P4264:P4299,P4249:P4258,P4235:P4243,P4228:P4229)</f>
        <v/>
      </c>
      <c r="Q4315">
        <f>SUM(Q4310:Q4313,Q4305,Q4264:Q4299,Q4249:Q4258,Q4235:Q4243,Q4228:Q4229)</f>
        <v/>
      </c>
      <c r="R4315">
        <f>SUM(R4310:R4313,R4305,R4264:R4299,R4249:R4258,R4235:R4243,R4228:R4229)</f>
        <v/>
      </c>
      <c r="S4315">
        <f>SUM(S4310:S4313,S4305,S4264:S4299,S4249:S4258,S4235:S4243,S4228:S4229)</f>
        <v/>
      </c>
      <c r="T4315">
        <f>SUM(T4310:T4313,T4305,T4264:T4299,T4249:T4258,T4235:T4243,T4228:T4229)</f>
        <v/>
      </c>
      <c r="U4315">
        <f>SUM(U4310:U4313,U4305,U4264:U4299,U4249:U4258,U4235:U4243,U4228:U4229,U4259,U4244)</f>
        <v/>
      </c>
      <c r="V4315">
        <f>SUM(V4310:V4313,V4305,V4264:V4299,V4249:V4258,V4235:V4243,V4228:V4229,V4259,V4244)</f>
        <v/>
      </c>
      <c r="W4315">
        <f>SUM(W4310:W4313,W4305,W4264:W4299,W4249:W4258,W4235:W4243,W4228:W4229)</f>
        <v/>
      </c>
      <c r="X4315">
        <f>SUM(X4310:X4313,X4305,X4264:X4299,X4249:X4258,X4235:X4243,X4228:X4229)</f>
        <v/>
      </c>
      <c r="Y4315">
        <f>SUM(Y4310:Y4313,Y4305,Y4264:Y4299,Y4249:Y4258,Y4235:Y4243,Y4228:Y4229)</f>
        <v/>
      </c>
      <c r="Z4315">
        <f>SUM(Z4310:Z4313,Z4305,Z4264:Z4299,Z4249:Z4258,Z4235:Z4243,Z4228:Z4229)</f>
        <v/>
      </c>
      <c r="AA4315">
        <f>SUM(AA4310:AA4313,AA4305,AA4264:AA4299,AA4249:AA4258,AA4235:AA4243,AA4228:AA4229)</f>
        <v/>
      </c>
      <c r="AB4315">
        <f>SUM(AB4310:AB4313,AB4305,AB4264:AB4299,AB4249:AB4258,AB4235:AB4243,AB4228:AB4229)</f>
        <v/>
      </c>
      <c r="AC4315">
        <f>SUM(AC4310:AC4313,AC4305,AC4264:AC4299,AC4249:AC4258,AC4235:AC4243,AC4228:AC4229,AC4230)</f>
        <v/>
      </c>
      <c r="AD4315">
        <f>SUM(AD4310:AD4313,AD4305,AD4264:AD4299,AD4249:AD4258,AD4235:AD4243,AD4228:AD4229,AD4230)</f>
        <v/>
      </c>
      <c r="AE4315">
        <f>SUM(AE4310:AE4313,AE4305,AE4264:AE4299,AE4249:AE4258,AE4235:AE4243,AE4228:AE4229,AE4230)</f>
        <v/>
      </c>
      <c r="AF4315">
        <f>SUM(AF4310:AF4313,AF4305,AF4264:AF4299,AF4249:AF4258,AF4235:AF4243,AF4228:AF4229)</f>
        <v/>
      </c>
      <c r="AG4315">
        <f>SUM(AG4310:AG4313,AG4305,AG4264:AG4299,AG4249:AG4258,AG4235:AG4243,AG4228:AG4229)</f>
        <v/>
      </c>
      <c r="AH4315">
        <f>SUM(AH4310:AH4313,AH4305,AH4264:AH4299,AH4249:AH4258,AH4235:AH4243,AH4228:AH4229)</f>
        <v/>
      </c>
      <c r="AI4315">
        <f>SUM(AI4310:AI4313,AI4305,AI4264:AI4299,AI4249:AI4258,AI4235:AI4243,AI4228:AI4229)</f>
        <v/>
      </c>
      <c r="AJ4315">
        <f>SUM(AJ4310:AJ4313,AJ4305,AJ4264:AJ4299,AJ4249:AJ4258,AJ4235:AJ4243,AJ4228:AJ4229)</f>
        <v/>
      </c>
      <c r="AK4315">
        <f>SUM(AK4310:AK4313,AK4305,AK4264:AK4299,AK4249:AK4258,AK4235:AK4243,AK4228:AK4229)</f>
        <v/>
      </c>
      <c r="AL4315">
        <f>SUM(AL4310:AL4313,AL4305,AL4264:AL4299,AL4249:AL4258,AL4235:AL4243,AL4228:AL4229)</f>
        <v/>
      </c>
      <c r="AM4315">
        <f>SUM(AM4310:AM4313,AM4305,AM4264:AM4299,AM4249:AM4258,AM4235:AM4243,AM4228:AM4229)</f>
        <v/>
      </c>
      <c r="AN4315">
        <f>SUM(AN4310:AN4313,AN4305,AN4264:AN4299,AN4249:AN4258,AN4235:AN4243,AN4228:AN4229)</f>
        <v/>
      </c>
      <c r="AO4315">
        <f>SUM(AO4310:AO4313,AO4305,AO4264:AO4299,AO4249:AO4258,AO4235:AO4243,AO4228:AO4229)</f>
        <v/>
      </c>
      <c r="AP4315">
        <f>SUM(AP4310:AP4313,AP4305,AP4264:AP4299,AP4249:AP4258,AP4235:AP4243,AP4228:AP4229)</f>
        <v/>
      </c>
      <c r="AQ4315">
        <f>SUM(AQ4310:AQ4313,AQ4305,AQ4264:AQ4299,AQ4249:AQ4258,AQ4235:AQ4243,AQ4228:AQ4229)</f>
        <v/>
      </c>
      <c r="AR4315">
        <f>SUM(AR4310:AR4313,AR4305,AR4264:AR4299,AR4249:AR4258,AR4235:AR4243,AR4228:AR4229)</f>
        <v/>
      </c>
      <c r="AS4315">
        <f>SUM(AS4310:AS4313,AS4305,AS4264:AS4299,AS4249:AS4258,AS4235:AS4243,AS4228:AS4229)</f>
        <v/>
      </c>
    </row>
    <row r="4316">
      <c r="A4316" t="inlineStr">
        <is>
          <t>Sum check</t>
        </is>
      </c>
      <c r="G4316">
        <f>G4314-G4315</f>
        <v/>
      </c>
      <c r="H4316">
        <f>H4314-H4315</f>
        <v/>
      </c>
      <c r="I4316">
        <f>I4314-I4315</f>
        <v/>
      </c>
      <c r="J4316">
        <f>J4314-J4315</f>
        <v/>
      </c>
      <c r="K4316">
        <f>K4314-K4315</f>
        <v/>
      </c>
      <c r="L4316">
        <f>L4314-L4315</f>
        <v/>
      </c>
      <c r="M4316">
        <f>M4314-M4315</f>
        <v/>
      </c>
      <c r="N4316">
        <f>N4314-N4315</f>
        <v/>
      </c>
      <c r="O4316">
        <f>O4314-O4315</f>
        <v/>
      </c>
      <c r="P4316">
        <f>P4314-P4315</f>
        <v/>
      </c>
      <c r="Q4316">
        <f>Q4314-Q4315</f>
        <v/>
      </c>
      <c r="R4316">
        <f>R4314-R4315</f>
        <v/>
      </c>
      <c r="S4316">
        <f>S4314-S4315</f>
        <v/>
      </c>
      <c r="T4316">
        <f>T4314-T4315</f>
        <v/>
      </c>
      <c r="U4316">
        <f>U4314-U4315</f>
        <v/>
      </c>
      <c r="V4316">
        <f>V4314-V4315</f>
        <v/>
      </c>
      <c r="W4316">
        <f>W4314-W4315</f>
        <v/>
      </c>
      <c r="X4316">
        <f>X4314-X4315</f>
        <v/>
      </c>
      <c r="Y4316">
        <f>Y4314-Y4315</f>
        <v/>
      </c>
      <c r="Z4316">
        <f>Z4314-Z4315</f>
        <v/>
      </c>
      <c r="AA4316">
        <f>AA4314-AA4315</f>
        <v/>
      </c>
      <c r="AB4316">
        <f>AB4314-AB4315</f>
        <v/>
      </c>
      <c r="AC4316">
        <f>AC4314-AC4315</f>
        <v/>
      </c>
      <c r="AD4316">
        <f>AD4314-AD4315</f>
        <v/>
      </c>
      <c r="AE4316">
        <f>AE4314-AE4315</f>
        <v/>
      </c>
      <c r="AF4316">
        <f>AF4314-AF4315</f>
        <v/>
      </c>
      <c r="AG4316">
        <f>AG4314-AG4315</f>
        <v/>
      </c>
      <c r="AH4316">
        <f>AH4314-AH4315</f>
        <v/>
      </c>
      <c r="AI4316">
        <f>AI4314-AI4315</f>
        <v/>
      </c>
      <c r="AJ4316">
        <f>AJ4314-AJ4315</f>
        <v/>
      </c>
      <c r="AK4316">
        <f>AK4314-AK4315</f>
        <v/>
      </c>
      <c r="AL4316">
        <f>AL4314-AL4315</f>
        <v/>
      </c>
      <c r="AM4316">
        <f>AM4314-AM4315</f>
        <v/>
      </c>
      <c r="AN4316">
        <f>AN4314-AN4315</f>
        <v/>
      </c>
      <c r="AO4316">
        <f>AO4314-AO4315</f>
        <v/>
      </c>
      <c r="AP4316">
        <f>AP4314-AP4315</f>
        <v/>
      </c>
      <c r="AQ4316">
        <f>AQ4314-AQ4315</f>
        <v/>
      </c>
      <c r="AR4316">
        <f>AR4314-AR4315</f>
        <v/>
      </c>
      <c r="AS4316">
        <f>AS4314-AS4315</f>
        <v/>
      </c>
    </row>
    <row r="4317">
      <c r="A4317" t="inlineStr">
        <is>
          <t>Link check</t>
        </is>
      </c>
      <c r="G4317">
        <f>G4314-G4132</f>
        <v/>
      </c>
      <c r="H4317">
        <f>H4314-H4132</f>
        <v/>
      </c>
      <c r="I4317">
        <f>I4314-I4132</f>
        <v/>
      </c>
      <c r="J4317">
        <f>J4314-J4132</f>
        <v/>
      </c>
      <c r="K4317">
        <f>K4314-K4132</f>
        <v/>
      </c>
      <c r="L4317">
        <f>L4314-L4132</f>
        <v/>
      </c>
      <c r="M4317">
        <f>M4314-M4132</f>
        <v/>
      </c>
      <c r="N4317">
        <f>N4314-N4132</f>
        <v/>
      </c>
      <c r="O4317">
        <f>O4314-O4132</f>
        <v/>
      </c>
      <c r="P4317">
        <f>P4314-P4132</f>
        <v/>
      </c>
      <c r="Q4317">
        <f>Q4314-Q4132</f>
        <v/>
      </c>
      <c r="R4317">
        <f>R4314-R4132</f>
        <v/>
      </c>
      <c r="S4317">
        <f>S4314-S4132</f>
        <v/>
      </c>
      <c r="T4317">
        <f>T4314-T4132</f>
        <v/>
      </c>
      <c r="U4317">
        <f>U4314-U4132</f>
        <v/>
      </c>
      <c r="V4317">
        <f>V4314-V4132</f>
        <v/>
      </c>
      <c r="W4317">
        <f>W4314-W4132</f>
        <v/>
      </c>
      <c r="X4317">
        <f>X4314-X4132</f>
        <v/>
      </c>
      <c r="Y4317">
        <f>Y4314-Y4132</f>
        <v/>
      </c>
      <c r="Z4317">
        <f>Z4314-Z4132</f>
        <v/>
      </c>
      <c r="AA4317">
        <f>AA4314-AA4132</f>
        <v/>
      </c>
      <c r="AB4317">
        <f>AB4314-AB4132</f>
        <v/>
      </c>
      <c r="AC4317">
        <f>AC4314-AC4132</f>
        <v/>
      </c>
      <c r="AD4317">
        <f>AD4314-AD4132</f>
        <v/>
      </c>
      <c r="AE4317">
        <f>AE4314-AE4132</f>
        <v/>
      </c>
      <c r="AF4317">
        <f>AF4314-AF4132</f>
        <v/>
      </c>
      <c r="AG4317">
        <f>AG4314-AG4132</f>
        <v/>
      </c>
      <c r="AH4317">
        <f>AH4314-AH4132</f>
        <v/>
      </c>
      <c r="AI4317">
        <f>AI4314-AI4132</f>
        <v/>
      </c>
      <c r="AJ4317">
        <f>AJ4314-AJ4132</f>
        <v/>
      </c>
      <c r="AK4317">
        <f>AK4314-AK4132</f>
        <v/>
      </c>
      <c r="AL4317">
        <f>AL4314-AL4132</f>
        <v/>
      </c>
      <c r="AM4317">
        <f>AM4314-AM4132</f>
        <v/>
      </c>
      <c r="AN4317">
        <f>AN4314-AN4132</f>
        <v/>
      </c>
      <c r="AO4317">
        <f>AO4314-AO4132</f>
        <v/>
      </c>
      <c r="AP4317">
        <f>AP4314-AP4132</f>
        <v/>
      </c>
      <c r="AQ4317">
        <f>AQ4314-AQ4132</f>
        <v/>
      </c>
      <c r="AR4317">
        <f>AR4314-AR4132</f>
        <v/>
      </c>
      <c r="AS4317">
        <f>AS4314-AS4132</f>
        <v/>
      </c>
    </row>
    <row r="4319">
      <c r="A4319" t="inlineStr">
        <is>
          <t>Per share</t>
        </is>
      </c>
      <c r="C4319" t="inlineStr">
        <is>
          <t>Dollar</t>
        </is>
      </c>
      <c r="D4319" t="inlineStr">
        <is>
          <t>QQQQ</t>
        </is>
      </c>
      <c r="G4319" t="n">
        <v>-0.02</v>
      </c>
      <c r="H4319" t="n">
        <v>0.02</v>
      </c>
      <c r="I4319" t="n">
        <v>0.31</v>
      </c>
      <c r="J4319" t="n">
        <v>0.31</v>
      </c>
      <c r="K4319" t="n">
        <v>0.02</v>
      </c>
      <c r="L4319" t="n">
        <v>-0.01</v>
      </c>
      <c r="M4319" t="n">
        <v>0.17</v>
      </c>
      <c r="N4319" t="n">
        <v>0.01</v>
      </c>
      <c r="O4319" t="n">
        <v>0.19</v>
      </c>
      <c r="P4319" t="n">
        <v>0.13</v>
      </c>
      <c r="Q4319" t="n">
        <v>-0.044</v>
      </c>
      <c r="R4319" t="n">
        <v>0.04</v>
      </c>
      <c r="S4319" t="n">
        <v>0.14</v>
      </c>
      <c r="T4319" t="n">
        <v>0.31</v>
      </c>
      <c r="U4319" t="n">
        <v>0.07000000000000001</v>
      </c>
      <c r="V4319" t="n">
        <v>0.04</v>
      </c>
      <c r="W4319" t="n">
        <v>0.01</v>
      </c>
      <c r="X4319" t="n">
        <v>0.04</v>
      </c>
      <c r="Y4319" t="n">
        <v>0.17</v>
      </c>
      <c r="Z4319" t="n">
        <v>-0.01</v>
      </c>
      <c r="AA4319" t="n">
        <v>0.32</v>
      </c>
    </row>
    <row r="4321">
      <c r="A4321" t="inlineStr">
        <is>
          <t>Funds flow operation</t>
        </is>
      </c>
    </row>
    <row r="4322">
      <c r="A4322" t="inlineStr">
        <is>
          <t>Renewable power and transition</t>
        </is>
      </c>
    </row>
    <row r="4323">
      <c r="A4323" t="inlineStr">
        <is>
          <t>BEP/BEPC secondary offerings</t>
        </is>
      </c>
      <c r="C4323" t="inlineStr">
        <is>
          <t>Million</t>
        </is>
      </c>
      <c r="D4323" t="inlineStr">
        <is>
          <t>QQQQ</t>
        </is>
      </c>
      <c r="AF4323" t="n">
        <v>479</v>
      </c>
      <c r="AH4323" t="n">
        <v>270</v>
      </c>
      <c r="AI4323" t="n">
        <v>749</v>
      </c>
      <c r="AJ4323" t="n">
        <v>751</v>
      </c>
      <c r="AN4323" t="n">
        <v>751</v>
      </c>
    </row>
    <row r="4324">
      <c r="A4324" t="inlineStr">
        <is>
          <t>Hydroelectric and wind assets</t>
        </is>
      </c>
      <c r="C4324" t="inlineStr">
        <is>
          <t>Million</t>
        </is>
      </c>
      <c r="D4324" t="inlineStr">
        <is>
          <t>QQQQ</t>
        </is>
      </c>
      <c r="X4324" t="n">
        <v>38</v>
      </c>
      <c r="Y4324" t="n">
        <v>38</v>
      </c>
      <c r="Z4324" t="n">
        <v>72</v>
      </c>
    </row>
    <row r="4325">
      <c r="A4325" t="inlineStr">
        <is>
          <t>Other renewable power</t>
        </is>
      </c>
      <c r="C4325" t="inlineStr">
        <is>
          <t>Million</t>
        </is>
      </c>
      <c r="D4325" t="inlineStr">
        <is>
          <t>QQQQ</t>
        </is>
      </c>
      <c r="AA4325" t="n">
        <v>4</v>
      </c>
      <c r="AB4325" t="n">
        <v>3</v>
      </c>
      <c r="AC4325" t="n">
        <v>18</v>
      </c>
      <c r="AD4325" t="n">
        <v>97</v>
      </c>
      <c r="AE4325" t="n">
        <v>7</v>
      </c>
      <c r="AF4325" t="n">
        <v>4</v>
      </c>
      <c r="AG4325" t="n">
        <v>3</v>
      </c>
      <c r="AH4325" t="n">
        <v>10</v>
      </c>
      <c r="AI4325" t="n">
        <v>24</v>
      </c>
      <c r="AJ4325" t="n">
        <v>18</v>
      </c>
      <c r="AK4325" t="n">
        <v>33</v>
      </c>
      <c r="AL4325" t="n">
        <v>-2</v>
      </c>
      <c r="AN4325" t="n">
        <v>49</v>
      </c>
      <c r="AO4325" t="n">
        <v>5</v>
      </c>
      <c r="AP4325" t="n">
        <v>14</v>
      </c>
      <c r="AQ4325" t="n">
        <v>3</v>
      </c>
      <c r="AS4325" t="n">
        <v>22</v>
      </c>
    </row>
    <row r="4326">
      <c r="A4326" t="inlineStr">
        <is>
          <t>Total</t>
        </is>
      </c>
      <c r="C4326" t="inlineStr">
        <is>
          <t>Million</t>
        </is>
      </c>
      <c r="D4326" t="inlineStr">
        <is>
          <t>QQQQ</t>
        </is>
      </c>
      <c r="H4326" t="n">
        <v>25</v>
      </c>
      <c r="J4326" t="n">
        <v>25</v>
      </c>
      <c r="X4326" t="n">
        <v>38</v>
      </c>
      <c r="Y4326" t="n">
        <v>38</v>
      </c>
      <c r="Z4326" t="n">
        <v>72</v>
      </c>
      <c r="AA4326" t="n">
        <v>4</v>
      </c>
      <c r="AB4326" t="n">
        <v>3</v>
      </c>
      <c r="AC4326" t="n">
        <v>18</v>
      </c>
      <c r="AD4326" t="n">
        <v>97</v>
      </c>
      <c r="AE4326" t="n">
        <v>7</v>
      </c>
      <c r="AF4326" t="n">
        <v>483</v>
      </c>
      <c r="AG4326" t="n">
        <v>3</v>
      </c>
      <c r="AH4326" t="n">
        <v>280</v>
      </c>
      <c r="AI4326" t="n">
        <v>773</v>
      </c>
      <c r="AJ4326" t="n">
        <v>769</v>
      </c>
      <c r="AK4326" t="n">
        <v>33</v>
      </c>
      <c r="AL4326" t="n">
        <v>-2</v>
      </c>
      <c r="AN4326" t="n">
        <v>800</v>
      </c>
      <c r="AO4326" t="n">
        <v>5</v>
      </c>
      <c r="AP4326" t="n">
        <v>14</v>
      </c>
      <c r="AQ4326" t="n">
        <v>3</v>
      </c>
      <c r="AS4326" t="n">
        <v>22</v>
      </c>
    </row>
    <row r="4327">
      <c r="A4327" t="inlineStr">
        <is>
          <t>Total-c</t>
        </is>
      </c>
      <c r="X4327">
        <f>SUM(X4323:X4325)</f>
        <v/>
      </c>
      <c r="Y4327">
        <f>SUM(Y4323:Y4325)</f>
        <v/>
      </c>
      <c r="Z4327">
        <f>SUM(Z4323:Z4325)</f>
        <v/>
      </c>
      <c r="AA4327">
        <f>SUM(AA4323:AA4325)</f>
        <v/>
      </c>
      <c r="AB4327">
        <f>SUM(AB4323:AB4325)</f>
        <v/>
      </c>
      <c r="AC4327">
        <f>SUM(AC4323:AC4325)</f>
        <v/>
      </c>
      <c r="AD4327">
        <f>SUM(AD4323:AD4325)</f>
        <v/>
      </c>
      <c r="AE4327">
        <f>SUM(AE4323:AE4325)</f>
        <v/>
      </c>
      <c r="AF4327">
        <f>SUM(AF4323:AF4325)</f>
        <v/>
      </c>
      <c r="AG4327">
        <f>SUM(AG4323:AG4325)</f>
        <v/>
      </c>
      <c r="AH4327">
        <f>SUM(AH4323:AH4325)</f>
        <v/>
      </c>
      <c r="AI4327">
        <f>SUM(AI4323:AI4325)</f>
        <v/>
      </c>
      <c r="AJ4327">
        <f>SUM(AJ4323:AJ4325)</f>
        <v/>
      </c>
      <c r="AK4327">
        <f>SUM(AK4323:AK4325)</f>
        <v/>
      </c>
      <c r="AL4327">
        <f>SUM(AL4323:AL4325)</f>
        <v/>
      </c>
      <c r="AN4327">
        <f>SUM(AN4323:AN4325)</f>
        <v/>
      </c>
      <c r="AO4327">
        <f>SUM(AO4323:AO4325)</f>
        <v/>
      </c>
      <c r="AP4327">
        <f>SUM(AP4323:AP4325)</f>
        <v/>
      </c>
      <c r="AQ4327">
        <f>SUM(AQ4323:AQ4325)</f>
        <v/>
      </c>
      <c r="AS4327">
        <f>SUM(AS4323:AS4325)</f>
        <v/>
      </c>
    </row>
    <row r="4328">
      <c r="A4328" t="inlineStr">
        <is>
          <t>Sum check</t>
        </is>
      </c>
      <c r="X4328">
        <f>X4326-X4327</f>
        <v/>
      </c>
      <c r="Y4328">
        <f>Y4326-Y4327</f>
        <v/>
      </c>
      <c r="Z4328">
        <f>Z4326-Z4327</f>
        <v/>
      </c>
      <c r="AA4328">
        <f>AA4326-AA4327</f>
        <v/>
      </c>
      <c r="AB4328">
        <f>AB4326-AB4327</f>
        <v/>
      </c>
      <c r="AC4328">
        <f>AC4326-AC4327</f>
        <v/>
      </c>
      <c r="AD4328">
        <f>AD4326-AD4327</f>
        <v/>
      </c>
      <c r="AE4328">
        <f>AE4326-AE4327</f>
        <v/>
      </c>
      <c r="AF4328">
        <f>AF4326-AF4327</f>
        <v/>
      </c>
      <c r="AG4328">
        <f>AG4326-AG4327</f>
        <v/>
      </c>
      <c r="AH4328">
        <f>AH4326-AH4327</f>
        <v/>
      </c>
      <c r="AI4328">
        <f>AI4326-AI4327</f>
        <v/>
      </c>
      <c r="AJ4328">
        <f>AJ4326-AJ4327</f>
        <v/>
      </c>
      <c r="AK4328">
        <f>AK4326-AK4327</f>
        <v/>
      </c>
      <c r="AL4328">
        <f>AL4326-AL4327</f>
        <v/>
      </c>
      <c r="AN4328">
        <f>AN4326-AN4327</f>
        <v/>
      </c>
      <c r="AO4328">
        <f>AO4326-AO4327</f>
        <v/>
      </c>
      <c r="AP4328">
        <f>AP4326-AP4327</f>
        <v/>
      </c>
      <c r="AQ4328">
        <f>AQ4326-AQ4327</f>
        <v/>
      </c>
      <c r="AS4328">
        <f>AS4326-AS4327</f>
        <v/>
      </c>
    </row>
    <row r="4330">
      <c r="A4330" t="inlineStr">
        <is>
          <t>Infrastructure</t>
        </is>
      </c>
    </row>
    <row r="4331">
      <c r="A4331" t="inlineStr">
        <is>
          <t>Enwave Canada</t>
        </is>
      </c>
      <c r="C4331" t="inlineStr">
        <is>
          <t>Million</t>
        </is>
      </c>
      <c r="D4331" t="inlineStr">
        <is>
          <t>QQQQ</t>
        </is>
      </c>
      <c r="AK4331" t="n">
        <v>104</v>
      </c>
      <c r="AL4331" t="n">
        <v>145</v>
      </c>
      <c r="AN4331" t="n">
        <v>249</v>
      </c>
    </row>
    <row r="4332">
      <c r="A4332" t="inlineStr">
        <is>
          <t>U.K. smart meter portfolio</t>
        </is>
      </c>
      <c r="C4332" t="inlineStr">
        <is>
          <t>Million</t>
        </is>
      </c>
      <c r="D4332" t="inlineStr">
        <is>
          <t>QQQQ</t>
        </is>
      </c>
      <c r="AK4332" t="n">
        <v>92</v>
      </c>
      <c r="AN4332" t="n">
        <v>92</v>
      </c>
    </row>
    <row r="4333">
      <c r="A4333" t="inlineStr">
        <is>
          <t>AVN (Chilean toll road)</t>
        </is>
      </c>
      <c r="C4333" t="inlineStr">
        <is>
          <t>Million</t>
        </is>
      </c>
      <c r="D4333" t="inlineStr">
        <is>
          <t>QQQQ</t>
        </is>
      </c>
      <c r="Z4333" t="n">
        <v>91</v>
      </c>
      <c r="AE4333" t="n">
        <v>28</v>
      </c>
      <c r="AI4333" t="n">
        <v>28</v>
      </c>
      <c r="AM4333" t="n">
        <v>13</v>
      </c>
      <c r="AN4333" t="n">
        <v>13</v>
      </c>
    </row>
    <row r="4334">
      <c r="A4334" t="inlineStr">
        <is>
          <t>WETT</t>
        </is>
      </c>
      <c r="C4334" t="inlineStr">
        <is>
          <t>Million</t>
        </is>
      </c>
      <c r="D4334" t="inlineStr">
        <is>
          <t>QQQQ</t>
        </is>
      </c>
      <c r="AG4334" t="n">
        <v>12</v>
      </c>
    </row>
    <row r="4335">
      <c r="A4335" t="inlineStr">
        <is>
          <t>NGPL</t>
        </is>
      </c>
      <c r="C4335" t="inlineStr">
        <is>
          <t>Million</t>
        </is>
      </c>
      <c r="D4335" t="inlineStr">
        <is>
          <t>QQQQ</t>
        </is>
      </c>
      <c r="AJ4335" t="n">
        <v>23</v>
      </c>
    </row>
    <row r="4336">
      <c r="A4336" t="inlineStr">
        <is>
          <t>BIPC secondary offering</t>
        </is>
      </c>
      <c r="C4336" t="inlineStr">
        <is>
          <t>Million</t>
        </is>
      </c>
      <c r="D4336" t="inlineStr">
        <is>
          <t>QQQQ</t>
        </is>
      </c>
      <c r="AG4336" t="n">
        <v>140</v>
      </c>
      <c r="AI4336" t="n">
        <v>140</v>
      </c>
    </row>
    <row r="4337">
      <c r="A4337" t="inlineStr">
        <is>
          <t>EBSA</t>
        </is>
      </c>
      <c r="C4337" t="inlineStr">
        <is>
          <t>Million</t>
        </is>
      </c>
      <c r="D4337" t="inlineStr">
        <is>
          <t>QQQQ</t>
        </is>
      </c>
      <c r="AE4337" t="n">
        <v>19</v>
      </c>
      <c r="AI4337" t="n">
        <v>19</v>
      </c>
    </row>
    <row r="4338">
      <c r="A4338" t="inlineStr">
        <is>
          <t>Acadian</t>
        </is>
      </c>
      <c r="C4338" t="inlineStr">
        <is>
          <t>Million</t>
        </is>
      </c>
      <c r="D4338" t="inlineStr">
        <is>
          <t>QQQQ</t>
        </is>
      </c>
      <c r="AB4338" t="n">
        <v>16</v>
      </c>
      <c r="AD4338" t="n">
        <v>16</v>
      </c>
    </row>
    <row r="4339">
      <c r="A4339" t="inlineStr">
        <is>
          <t>Transelec</t>
        </is>
      </c>
      <c r="C4339" t="inlineStr">
        <is>
          <t>Million</t>
        </is>
      </c>
      <c r="D4339" t="inlineStr">
        <is>
          <t>QQQQ</t>
        </is>
      </c>
      <c r="Y4339" t="n">
        <v>244</v>
      </c>
    </row>
    <row r="4340">
      <c r="A4340" t="inlineStr">
        <is>
          <t>Other infrastructure</t>
        </is>
      </c>
      <c r="C4340" t="inlineStr">
        <is>
          <t>Million</t>
        </is>
      </c>
      <c r="D4340" t="inlineStr">
        <is>
          <t>QQQQ</t>
        </is>
      </c>
      <c r="AA4340" t="n">
        <v>-30</v>
      </c>
      <c r="AC4340" t="n">
        <v>11</v>
      </c>
      <c r="AD4340" t="n">
        <v>72</v>
      </c>
      <c r="AH4340" t="n">
        <v>2</v>
      </c>
      <c r="AI4340" t="n">
        <v>14</v>
      </c>
      <c r="AK4340" t="n">
        <v>25</v>
      </c>
      <c r="AM4340" t="n">
        <v>-31</v>
      </c>
      <c r="AN4340" t="n">
        <v>17</v>
      </c>
      <c r="AP4340" t="n">
        <v>120</v>
      </c>
      <c r="AR4340" t="n">
        <v>19</v>
      </c>
      <c r="AS4340" t="n">
        <v>139</v>
      </c>
    </row>
    <row r="4341">
      <c r="A4341" t="inlineStr">
        <is>
          <t>Total</t>
        </is>
      </c>
      <c r="C4341" t="inlineStr">
        <is>
          <t>Million</t>
        </is>
      </c>
      <c r="D4341" t="inlineStr">
        <is>
          <t>QQQQ</t>
        </is>
      </c>
      <c r="H4341" t="n">
        <v>7</v>
      </c>
      <c r="J4341" t="n">
        <v>7</v>
      </c>
      <c r="U4341" t="n">
        <v>244</v>
      </c>
      <c r="AE4341" t="n">
        <v>47</v>
      </c>
      <c r="AG4341" t="n">
        <v>152</v>
      </c>
      <c r="AH4341" t="n">
        <v>2</v>
      </c>
      <c r="AI4341" t="n">
        <v>201</v>
      </c>
      <c r="AJ4341" t="n">
        <v>23</v>
      </c>
      <c r="AK4341" t="n">
        <v>221</v>
      </c>
      <c r="AL4341" t="n">
        <v>145</v>
      </c>
      <c r="AM4341" t="n">
        <v>-18</v>
      </c>
      <c r="AN4341" t="n">
        <v>371</v>
      </c>
      <c r="AP4341" t="n">
        <v>120</v>
      </c>
      <c r="AR4341" t="n">
        <v>19</v>
      </c>
      <c r="AS4341" t="n">
        <v>139</v>
      </c>
    </row>
    <row r="4342">
      <c r="A4342" t="inlineStr">
        <is>
          <t>Total-c</t>
        </is>
      </c>
      <c r="AE4342">
        <f>SUM(AE4331:AE4340)</f>
        <v/>
      </c>
      <c r="AG4342">
        <f>SUM(AG4331:AG4340)</f>
        <v/>
      </c>
      <c r="AH4342">
        <f>SUM(AH4331:AH4340)</f>
        <v/>
      </c>
      <c r="AI4342">
        <f>SUM(AI4331:AI4340)</f>
        <v/>
      </c>
      <c r="AJ4342">
        <f>SUM(AJ4331:AJ4340)</f>
        <v/>
      </c>
      <c r="AK4342">
        <f>SUM(AK4331:AK4340)</f>
        <v/>
      </c>
      <c r="AL4342">
        <f>SUM(AL4331:AL4340)</f>
        <v/>
      </c>
      <c r="AM4342">
        <f>SUM(AM4331:AM4340)</f>
        <v/>
      </c>
      <c r="AN4342">
        <f>SUM(AN4331:AN4340)</f>
        <v/>
      </c>
      <c r="AP4342">
        <f>SUM(AP4331:AP4340)</f>
        <v/>
      </c>
      <c r="AR4342">
        <f>SUM(AR4331:AR4340)</f>
        <v/>
      </c>
      <c r="AS4342">
        <f>SUM(AS4331:AS4340)</f>
        <v/>
      </c>
    </row>
    <row r="4343">
      <c r="A4343" t="inlineStr">
        <is>
          <t>Sum check</t>
        </is>
      </c>
      <c r="AE4343">
        <f>AE4341-AE4342</f>
        <v/>
      </c>
      <c r="AG4343">
        <f>AG4341-AG4342</f>
        <v/>
      </c>
      <c r="AH4343">
        <f>AH4341-AH4342</f>
        <v/>
      </c>
      <c r="AI4343">
        <f>AI4341-AI4342</f>
        <v/>
      </c>
      <c r="AJ4343">
        <f>AJ4341-AJ4342</f>
        <v/>
      </c>
      <c r="AK4343">
        <f>AK4341-AK4342</f>
        <v/>
      </c>
      <c r="AL4343">
        <f>AL4341-AL4342</f>
        <v/>
      </c>
      <c r="AM4343">
        <f>AM4341-AM4342</f>
        <v/>
      </c>
      <c r="AN4343">
        <f>AN4341-AN4342</f>
        <v/>
      </c>
      <c r="AP4343">
        <f>AP4341-AP4342</f>
        <v/>
      </c>
      <c r="AR4343">
        <f>AR4341-AR4342</f>
        <v/>
      </c>
      <c r="AS4343">
        <f>AS4341-AS4342</f>
        <v/>
      </c>
    </row>
    <row r="4345">
      <c r="A4345" t="inlineStr">
        <is>
          <t>Private equity</t>
        </is>
      </c>
    </row>
    <row r="4346">
      <c r="A4346" t="inlineStr">
        <is>
          <t>Norbord / West Fraser</t>
        </is>
      </c>
      <c r="C4346" t="inlineStr">
        <is>
          <t>Million</t>
        </is>
      </c>
      <c r="D4346" t="inlineStr">
        <is>
          <t>QQQQ</t>
        </is>
      </c>
      <c r="AJ4346" t="n">
        <v>637</v>
      </c>
      <c r="AK4346" t="n">
        <v>149</v>
      </c>
      <c r="AL4346" t="n">
        <v>239</v>
      </c>
      <c r="AM4346" t="n">
        <v>47</v>
      </c>
      <c r="AN4346" t="n">
        <v>1072</v>
      </c>
    </row>
    <row r="4347">
      <c r="A4347" t="inlineStr">
        <is>
          <t>Nova cold</t>
        </is>
      </c>
      <c r="C4347" t="inlineStr">
        <is>
          <t>Million</t>
        </is>
      </c>
      <c r="D4347" t="inlineStr">
        <is>
          <t>QQQQ</t>
        </is>
      </c>
      <c r="AE4347" t="n">
        <v>26</v>
      </c>
      <c r="AI4347" t="n">
        <v>26</v>
      </c>
    </row>
    <row r="4348">
      <c r="A4348" t="inlineStr">
        <is>
          <t>Graftech</t>
        </is>
      </c>
      <c r="C4348" t="inlineStr">
        <is>
          <t>Million</t>
        </is>
      </c>
      <c r="D4348" t="inlineStr">
        <is>
          <t>QQQQ</t>
        </is>
      </c>
      <c r="Y4348" t="n">
        <v>209</v>
      </c>
      <c r="AH4348" t="n">
        <v>62</v>
      </c>
      <c r="AI4348" t="n">
        <v>62</v>
      </c>
      <c r="AJ4348" t="n">
        <v>125</v>
      </c>
      <c r="AK4348" t="n">
        <v>94</v>
      </c>
    </row>
    <row r="4349">
      <c r="A4349" t="inlineStr">
        <is>
          <t>Toehold investments</t>
        </is>
      </c>
      <c r="C4349" t="inlineStr">
        <is>
          <t>Million</t>
        </is>
      </c>
      <c r="D4349" t="inlineStr">
        <is>
          <t>QQQQ</t>
        </is>
      </c>
      <c r="AJ4349" t="n">
        <v>85</v>
      </c>
    </row>
    <row r="4350">
      <c r="A4350" t="inlineStr">
        <is>
          <t>Industrials</t>
        </is>
      </c>
      <c r="C4350" t="inlineStr">
        <is>
          <t>Million</t>
        </is>
      </c>
      <c r="D4350" t="inlineStr">
        <is>
          <t>QQQQ</t>
        </is>
      </c>
      <c r="AC4350" t="n">
        <v>80</v>
      </c>
      <c r="AD4350" t="n">
        <v>86</v>
      </c>
    </row>
    <row r="4351">
      <c r="A4351" t="inlineStr">
        <is>
          <t>Business services and other</t>
        </is>
      </c>
      <c r="C4351" t="inlineStr">
        <is>
          <t>Million</t>
        </is>
      </c>
      <c r="D4351" t="inlineStr">
        <is>
          <t>QQQQ</t>
        </is>
      </c>
      <c r="AC4351" t="n">
        <v>-2</v>
      </c>
      <c r="AD4351" t="n">
        <v>207</v>
      </c>
    </row>
    <row r="4352">
      <c r="A4352" t="inlineStr">
        <is>
          <t>BGIS</t>
        </is>
      </c>
      <c r="C4352" t="inlineStr">
        <is>
          <t>Million</t>
        </is>
      </c>
      <c r="D4352" t="inlineStr">
        <is>
          <t>QQQQ</t>
        </is>
      </c>
      <c r="AA4352" t="n">
        <v>66</v>
      </c>
    </row>
    <row r="4353">
      <c r="A4353" t="inlineStr">
        <is>
          <t>BGRS</t>
        </is>
      </c>
      <c r="C4353" t="inlineStr">
        <is>
          <t>Million</t>
        </is>
      </c>
      <c r="D4353" t="inlineStr">
        <is>
          <t>QQQQ</t>
        </is>
      </c>
      <c r="AA4353" t="n">
        <v>142</v>
      </c>
    </row>
    <row r="4354">
      <c r="A4354" t="inlineStr">
        <is>
          <t>Quadrant</t>
        </is>
      </c>
      <c r="C4354" t="inlineStr">
        <is>
          <t>Million</t>
        </is>
      </c>
      <c r="D4354" t="inlineStr">
        <is>
          <t>QQQQ</t>
        </is>
      </c>
      <c r="X4354" t="n">
        <v>55</v>
      </c>
      <c r="Y4354" t="n">
        <v>55</v>
      </c>
    </row>
    <row r="4355">
      <c r="A4355" t="inlineStr">
        <is>
          <t>Other private equity</t>
        </is>
      </c>
      <c r="C4355" t="inlineStr">
        <is>
          <t>Million</t>
        </is>
      </c>
      <c r="D4355" t="inlineStr">
        <is>
          <t>QQQQ</t>
        </is>
      </c>
      <c r="X4355" t="n">
        <v>-1</v>
      </c>
      <c r="Y4355" t="n">
        <v>31</v>
      </c>
      <c r="AA4355" t="n">
        <v>1</v>
      </c>
      <c r="AB4355" t="n">
        <v>6</v>
      </c>
      <c r="AH4355" t="n">
        <v>26</v>
      </c>
      <c r="AI4355" t="n">
        <v>26</v>
      </c>
      <c r="AN4355" t="n">
        <v>304</v>
      </c>
      <c r="AP4355" t="n">
        <v>31</v>
      </c>
      <c r="AQ4355" t="n">
        <v>7</v>
      </c>
      <c r="AR4355" t="n">
        <v>43</v>
      </c>
      <c r="AS4355" t="n">
        <v>81</v>
      </c>
    </row>
    <row r="4356">
      <c r="A4356" t="inlineStr">
        <is>
          <t>Total</t>
        </is>
      </c>
      <c r="C4356" t="inlineStr">
        <is>
          <t>Million</t>
        </is>
      </c>
      <c r="D4356" t="inlineStr">
        <is>
          <t>QQQQ</t>
        </is>
      </c>
      <c r="G4356" t="n">
        <v>-10</v>
      </c>
      <c r="I4356" t="n">
        <v>35</v>
      </c>
      <c r="J4356" t="n">
        <v>25</v>
      </c>
      <c r="U4356" t="n">
        <v>-5</v>
      </c>
      <c r="V4356" t="n">
        <v>126</v>
      </c>
      <c r="W4356" t="n">
        <v>120</v>
      </c>
      <c r="AE4356" t="n">
        <v>26</v>
      </c>
      <c r="AH4356" t="n">
        <v>88</v>
      </c>
      <c r="AI4356" t="n">
        <v>114</v>
      </c>
      <c r="AJ4356" t="n">
        <v>847</v>
      </c>
      <c r="AK4356" t="n">
        <v>243</v>
      </c>
      <c r="AL4356" t="n">
        <v>239</v>
      </c>
      <c r="AM4356" t="n">
        <v>47</v>
      </c>
      <c r="AN4356" t="n">
        <v>1376</v>
      </c>
      <c r="AP4356" t="n">
        <v>31</v>
      </c>
      <c r="AQ4356" t="n">
        <v>7</v>
      </c>
      <c r="AR4356" t="n">
        <v>43</v>
      </c>
      <c r="AS4356" t="n">
        <v>81</v>
      </c>
    </row>
    <row r="4357">
      <c r="A4357" t="inlineStr">
        <is>
          <t>Total-c</t>
        </is>
      </c>
      <c r="AE4357">
        <f>SUM(AE4346:AE4355)</f>
        <v/>
      </c>
      <c r="AH4357">
        <f>SUM(AH4346:AH4355)</f>
        <v/>
      </c>
      <c r="AI4357">
        <f>SUM(AI4346:AI4355)</f>
        <v/>
      </c>
      <c r="AJ4357">
        <f>SUM(AJ4346:AJ4355)</f>
        <v/>
      </c>
      <c r="AK4357">
        <f>SUM(AK4346:AK4355)</f>
        <v/>
      </c>
      <c r="AL4357">
        <f>SUM(AL4346:AL4355)</f>
        <v/>
      </c>
      <c r="AM4357">
        <f>SUM(AM4346:AM4355)</f>
        <v/>
      </c>
      <c r="AN4357">
        <f>SUM(AN4346:AN4355)</f>
        <v/>
      </c>
      <c r="AP4357">
        <f>SUM(AP4346:AP4355)</f>
        <v/>
      </c>
      <c r="AQ4357">
        <f>SUM(AQ4346:AQ4355)</f>
        <v/>
      </c>
      <c r="AR4357">
        <f>SUM(AR4346:AR4355)</f>
        <v/>
      </c>
      <c r="AS4357">
        <f>SUM(AS4346:AS4355)</f>
        <v/>
      </c>
    </row>
    <row r="4358">
      <c r="A4358" t="inlineStr">
        <is>
          <t>Sum check</t>
        </is>
      </c>
      <c r="AE4358">
        <f>AE4356-AE4357</f>
        <v/>
      </c>
      <c r="AH4358">
        <f>AH4356-AH4357</f>
        <v/>
      </c>
      <c r="AI4358">
        <f>AI4356-AI4357</f>
        <v/>
      </c>
      <c r="AJ4358">
        <f>AJ4356-AJ4357</f>
        <v/>
      </c>
      <c r="AK4358">
        <f>AK4356-AK4357</f>
        <v/>
      </c>
      <c r="AL4358">
        <f>AL4356-AL4357</f>
        <v/>
      </c>
      <c r="AM4358">
        <f>AM4356-AM4357</f>
        <v/>
      </c>
      <c r="AN4358">
        <f>AN4356-AN4357</f>
        <v/>
      </c>
      <c r="AP4358">
        <f>AP4356-AP4357</f>
        <v/>
      </c>
      <c r="AQ4358">
        <f>AQ4356-AQ4357</f>
        <v/>
      </c>
      <c r="AR4358">
        <f>AR4356-AR4357</f>
        <v/>
      </c>
      <c r="AS4358">
        <f>AS4356-AS4357</f>
        <v/>
      </c>
    </row>
    <row r="4360">
      <c r="A4360" t="inlineStr">
        <is>
          <t>Real estate</t>
        </is>
      </c>
    </row>
    <row r="4361">
      <c r="A4361" t="inlineStr">
        <is>
          <t>Core</t>
        </is>
      </c>
      <c r="C4361" t="inlineStr">
        <is>
          <t>Million</t>
        </is>
      </c>
      <c r="D4361" t="inlineStr">
        <is>
          <t>QQQQ</t>
        </is>
      </c>
      <c r="AN4361" t="n">
        <v>23</v>
      </c>
      <c r="AO4361" t="n">
        <v>182</v>
      </c>
      <c r="AS4361" t="n">
        <v>182</v>
      </c>
    </row>
    <row r="4362">
      <c r="A4362" t="inlineStr">
        <is>
          <t>Core office</t>
        </is>
      </c>
      <c r="C4362" t="inlineStr">
        <is>
          <t>Million</t>
        </is>
      </c>
      <c r="D4362" t="inlineStr">
        <is>
          <t>QQQQ</t>
        </is>
      </c>
      <c r="X4362" t="n">
        <v>176</v>
      </c>
      <c r="Y4362" t="n">
        <v>410</v>
      </c>
      <c r="AC4362" t="n">
        <v>36</v>
      </c>
      <c r="AD4362" t="n">
        <v>198</v>
      </c>
      <c r="AE4362" t="n">
        <v>17</v>
      </c>
      <c r="AF4362" t="n">
        <v>7</v>
      </c>
      <c r="AH4362" t="n">
        <v>91</v>
      </c>
      <c r="AI4362" t="n">
        <v>115</v>
      </c>
      <c r="AJ4362" t="n">
        <v>30</v>
      </c>
      <c r="AK4362" t="n">
        <v>5</v>
      </c>
    </row>
    <row r="4363">
      <c r="A4363" t="inlineStr">
        <is>
          <t>Darling park</t>
        </is>
      </c>
      <c r="C4363" t="inlineStr">
        <is>
          <t>Million</t>
        </is>
      </c>
      <c r="D4363" t="inlineStr">
        <is>
          <t>QQQQ</t>
        </is>
      </c>
      <c r="AB4363" t="n">
        <v>34</v>
      </c>
    </row>
    <row r="4364">
      <c r="A4364" t="inlineStr">
        <is>
          <t>State street 75</t>
        </is>
      </c>
      <c r="C4364" t="inlineStr">
        <is>
          <t>Million</t>
        </is>
      </c>
      <c r="D4364" t="inlineStr">
        <is>
          <t>QQQQ</t>
        </is>
      </c>
      <c r="N4364" t="n">
        <v>39</v>
      </c>
      <c r="O4364" t="n">
        <v>39</v>
      </c>
      <c r="AB4364" t="n">
        <v>33</v>
      </c>
    </row>
    <row r="4365">
      <c r="A4365" t="inlineStr">
        <is>
          <t>Core retail portfolio</t>
        </is>
      </c>
      <c r="C4365" t="inlineStr">
        <is>
          <t>Million</t>
        </is>
      </c>
      <c r="D4365" t="inlineStr">
        <is>
          <t>QQQQ</t>
        </is>
      </c>
      <c r="W4365" t="n">
        <v>246</v>
      </c>
      <c r="X4365" t="n">
        <v>2</v>
      </c>
      <c r="Y4365" t="n">
        <v>248</v>
      </c>
      <c r="Z4365" t="n">
        <v>4</v>
      </c>
      <c r="AC4365" t="n">
        <v>31</v>
      </c>
      <c r="AD4365" t="n">
        <v>47</v>
      </c>
      <c r="AE4365" t="n">
        <v>4</v>
      </c>
      <c r="AG4365" t="n">
        <v>1</v>
      </c>
      <c r="AH4365" t="n">
        <v>-9</v>
      </c>
      <c r="AI4365" t="n">
        <v>-4</v>
      </c>
      <c r="AJ4365" t="n">
        <v>-83</v>
      </c>
      <c r="AK4365" t="n">
        <v>-36</v>
      </c>
    </row>
    <row r="4366">
      <c r="A4366" t="inlineStr">
        <is>
          <t>Transition and development</t>
        </is>
      </c>
      <c r="C4366" t="inlineStr">
        <is>
          <t>Million</t>
        </is>
      </c>
      <c r="D4366" t="inlineStr">
        <is>
          <t>QQQQ</t>
        </is>
      </c>
      <c r="AL4366" t="n">
        <v>-43</v>
      </c>
      <c r="AM4366" t="n">
        <v>41</v>
      </c>
      <c r="AN4366" t="n">
        <v>32</v>
      </c>
      <c r="AO4366" t="n">
        <v>-136</v>
      </c>
      <c r="AP4366" t="n">
        <v>-66</v>
      </c>
      <c r="AQ4366" t="n">
        <v>62</v>
      </c>
      <c r="AR4366" t="n">
        <v>-84</v>
      </c>
      <c r="AS4366" t="n">
        <v>-224</v>
      </c>
    </row>
    <row r="4367">
      <c r="A4367" s="2" t="inlineStr">
        <is>
          <t>LP investments</t>
        </is>
      </c>
      <c r="B4367" s="2" t="n"/>
      <c r="C4367" s="2" t="inlineStr">
        <is>
          <t>Million</t>
        </is>
      </c>
      <c r="D4367" s="2" t="inlineStr">
        <is>
          <t>QQQQ</t>
        </is>
      </c>
      <c r="E4367" s="2" t="n"/>
      <c r="F4367" s="2" t="n"/>
      <c r="G4367" s="2" t="n"/>
      <c r="H4367" s="2" t="n"/>
      <c r="I4367" s="2" t="n"/>
      <c r="J4367" s="2" t="n"/>
      <c r="K4367" s="2" t="n"/>
      <c r="L4367" s="2" t="n"/>
      <c r="M4367" s="2" t="n"/>
      <c r="N4367" s="2" t="n"/>
      <c r="O4367" s="2" t="n"/>
      <c r="P4367" s="2" t="n"/>
      <c r="Q4367" s="2" t="n"/>
      <c r="R4367" s="2" t="n"/>
      <c r="S4367" s="2" t="n"/>
      <c r="T4367" s="2" t="n"/>
      <c r="U4367" s="2" t="n"/>
      <c r="V4367" s="2" t="n"/>
      <c r="W4367" s="2" t="n"/>
      <c r="X4367" s="2" t="n"/>
      <c r="Y4367" s="2" t="n"/>
      <c r="Z4367" s="2" t="n"/>
      <c r="AA4367" s="2" t="n"/>
      <c r="AB4367" s="2" t="n"/>
      <c r="AC4367" s="2" t="n"/>
      <c r="AD4367" s="2" t="n"/>
      <c r="AE4367" s="2" t="n"/>
      <c r="AF4367" s="2" t="n"/>
      <c r="AG4367" s="2" t="n"/>
      <c r="AH4367" s="2" t="n">
        <v>80</v>
      </c>
      <c r="AI4367" s="2" t="n">
        <v>59</v>
      </c>
      <c r="AJ4367" s="2" t="n">
        <v>79</v>
      </c>
      <c r="AK4367" s="2" t="n">
        <v>65</v>
      </c>
      <c r="AL4367" s="2" t="n">
        <v>-11</v>
      </c>
      <c r="AM4367" s="2" t="n">
        <v>251</v>
      </c>
      <c r="AN4367" s="2" t="n">
        <v>383</v>
      </c>
      <c r="AO4367" s="2" t="n">
        <v>281</v>
      </c>
      <c r="AP4367" s="2" t="n">
        <v>69</v>
      </c>
      <c r="AQ4367" s="2" t="n">
        <v>44</v>
      </c>
      <c r="AR4367" s="2" t="n">
        <v>439</v>
      </c>
      <c r="AS4367" s="2" t="n">
        <v>833</v>
      </c>
      <c r="AT4367" s="2" t="n"/>
    </row>
    <row r="4368">
      <c r="A4368" t="inlineStr">
        <is>
          <t>Other LP investments</t>
        </is>
      </c>
      <c r="C4368" t="inlineStr">
        <is>
          <t>Million</t>
        </is>
      </c>
      <c r="D4368" t="inlineStr">
        <is>
          <t>QQQQ</t>
        </is>
      </c>
      <c r="X4368" t="n">
        <v>52</v>
      </c>
      <c r="Y4368" t="n">
        <v>57</v>
      </c>
      <c r="Z4368" t="n">
        <v>11</v>
      </c>
      <c r="AC4368" t="n">
        <v>53</v>
      </c>
      <c r="AD4368" t="n">
        <v>85</v>
      </c>
      <c r="AE4368" t="n">
        <v>8</v>
      </c>
      <c r="AF4368" t="n">
        <v>-17</v>
      </c>
      <c r="AG4368" t="n">
        <v>-12</v>
      </c>
    </row>
    <row r="4369">
      <c r="A4369" t="inlineStr">
        <is>
          <t>Marina village</t>
        </is>
      </c>
      <c r="C4369" t="inlineStr">
        <is>
          <t>Million</t>
        </is>
      </c>
      <c r="D4369" t="inlineStr">
        <is>
          <t>QQQQ</t>
        </is>
      </c>
      <c r="AA4369" t="n">
        <v>14</v>
      </c>
    </row>
    <row r="4370">
      <c r="A4370" t="inlineStr">
        <is>
          <t>Shanghai retail</t>
        </is>
      </c>
      <c r="C4370" t="inlineStr">
        <is>
          <t>Million</t>
        </is>
      </c>
      <c r="D4370" t="inlineStr">
        <is>
          <t>QQQQ</t>
        </is>
      </c>
      <c r="Z4370" t="n">
        <v>28</v>
      </c>
    </row>
    <row r="4371">
      <c r="A4371" t="inlineStr">
        <is>
          <t>IDI</t>
        </is>
      </c>
      <c r="C4371" t="inlineStr">
        <is>
          <t>Million</t>
        </is>
      </c>
      <c r="D4371" t="inlineStr">
        <is>
          <t>QQQQ</t>
        </is>
      </c>
      <c r="X4371" t="n">
        <v>135</v>
      </c>
      <c r="Y4371" t="n">
        <v>135</v>
      </c>
    </row>
    <row r="4372">
      <c r="A4372" t="inlineStr">
        <is>
          <t>Simply storage</t>
        </is>
      </c>
      <c r="C4372" t="inlineStr">
        <is>
          <t>Million</t>
        </is>
      </c>
      <c r="D4372" t="inlineStr">
        <is>
          <t>QQQQ</t>
        </is>
      </c>
      <c r="W4372" t="n">
        <v>36</v>
      </c>
      <c r="Y4372" t="n">
        <v>36</v>
      </c>
    </row>
    <row r="4373">
      <c r="A4373" t="inlineStr">
        <is>
          <t>Directly held</t>
        </is>
      </c>
      <c r="C4373" t="inlineStr">
        <is>
          <t>Million</t>
        </is>
      </c>
      <c r="D4373" t="inlineStr">
        <is>
          <t>QQQQ</t>
        </is>
      </c>
      <c r="AK4373" t="n">
        <v>1</v>
      </c>
    </row>
    <row r="4374">
      <c r="A4374" t="inlineStr">
        <is>
          <t>Fairfield housing</t>
        </is>
      </c>
      <c r="C4374" t="inlineStr">
        <is>
          <t>Million</t>
        </is>
      </c>
      <c r="D4374" t="inlineStr">
        <is>
          <t>QQQQ</t>
        </is>
      </c>
      <c r="AA4374" t="n">
        <v>101</v>
      </c>
      <c r="AH4374" t="n">
        <v>221</v>
      </c>
      <c r="AI4374" t="n">
        <v>221</v>
      </c>
      <c r="AJ4374" t="n">
        <v>46</v>
      </c>
    </row>
    <row r="4375">
      <c r="A4375" t="inlineStr">
        <is>
          <t>Forest city</t>
        </is>
      </c>
      <c r="C4375" t="inlineStr">
        <is>
          <t>Million</t>
        </is>
      </c>
      <c r="D4375" t="inlineStr">
        <is>
          <t>QQQQ</t>
        </is>
      </c>
      <c r="AJ4375" t="n">
        <v>91</v>
      </c>
    </row>
    <row r="4376">
      <c r="A4376" t="inlineStr">
        <is>
          <t>Other directly held</t>
        </is>
      </c>
      <c r="C4376" t="inlineStr">
        <is>
          <t>Million</t>
        </is>
      </c>
      <c r="D4376" t="inlineStr">
        <is>
          <t>QQQQ</t>
        </is>
      </c>
      <c r="AC4376" t="n">
        <v>4</v>
      </c>
      <c r="AD4376" t="n">
        <v>74</v>
      </c>
      <c r="AE4376" t="n">
        <v>-2</v>
      </c>
      <c r="AG4376" t="n">
        <v>4</v>
      </c>
      <c r="AI4376" t="n">
        <v>2</v>
      </c>
      <c r="AJ4376" t="n">
        <v>2</v>
      </c>
    </row>
    <row r="4377">
      <c r="A4377" t="inlineStr">
        <is>
          <t>Other</t>
        </is>
      </c>
      <c r="C4377" t="inlineStr">
        <is>
          <t>Million</t>
        </is>
      </c>
      <c r="D4377" t="inlineStr">
        <is>
          <t>QQQQ</t>
        </is>
      </c>
      <c r="AA4377" t="n">
        <v>5</v>
      </c>
      <c r="AB4377" t="n">
        <v>33</v>
      </c>
    </row>
    <row r="4378">
      <c r="A4378" t="inlineStr">
        <is>
          <t>Other real estate</t>
        </is>
      </c>
      <c r="C4378" t="inlineStr">
        <is>
          <t>Million</t>
        </is>
      </c>
      <c r="D4378" t="inlineStr">
        <is>
          <t>QQQQ</t>
        </is>
      </c>
      <c r="I4378" t="n">
        <v>64</v>
      </c>
      <c r="J4378" t="n">
        <v>293</v>
      </c>
      <c r="K4378" t="n">
        <v>24</v>
      </c>
      <c r="L4378" t="n">
        <v>25</v>
      </c>
      <c r="M4378" t="n">
        <v>22</v>
      </c>
      <c r="N4378" t="n">
        <v>40</v>
      </c>
      <c r="O4378" t="n">
        <v>100</v>
      </c>
      <c r="P4378" t="n">
        <v>1</v>
      </c>
      <c r="Q4378" t="n">
        <v>-5</v>
      </c>
      <c r="R4378" t="n">
        <v>62</v>
      </c>
      <c r="S4378" t="n">
        <v>24</v>
      </c>
      <c r="T4378" t="n">
        <v>132</v>
      </c>
      <c r="V4378" t="n">
        <v>6</v>
      </c>
      <c r="W4378" t="n">
        <v>-1</v>
      </c>
      <c r="X4378" t="n">
        <v>53</v>
      </c>
      <c r="Y4378" t="n">
        <v>53</v>
      </c>
      <c r="Z4378" t="n">
        <v>17</v>
      </c>
    </row>
    <row r="4379">
      <c r="A4379" t="inlineStr">
        <is>
          <t>BAY Adelaide centre</t>
        </is>
      </c>
      <c r="C4379" t="inlineStr">
        <is>
          <t>Million</t>
        </is>
      </c>
      <c r="D4379" t="inlineStr">
        <is>
          <t>QQQQ</t>
        </is>
      </c>
      <c r="U4379" t="n">
        <v>161</v>
      </c>
    </row>
    <row r="4380">
      <c r="A4380" t="inlineStr">
        <is>
          <t>California street 1801</t>
        </is>
      </c>
      <c r="C4380" t="inlineStr">
        <is>
          <t>Million</t>
        </is>
      </c>
      <c r="D4380" t="inlineStr">
        <is>
          <t>QQQQ</t>
        </is>
      </c>
      <c r="U4380" t="n">
        <v>73</v>
      </c>
    </row>
    <row r="4381">
      <c r="A4381" t="inlineStr">
        <is>
          <t>245 Park avenue</t>
        </is>
      </c>
      <c r="C4381" t="inlineStr">
        <is>
          <t>Million</t>
        </is>
      </c>
      <c r="D4381" t="inlineStr">
        <is>
          <t>QQQQ</t>
        </is>
      </c>
      <c r="Q4381" t="n">
        <v>469</v>
      </c>
      <c r="T4381" t="n">
        <v>469</v>
      </c>
    </row>
    <row r="4382">
      <c r="A4382" t="inlineStr">
        <is>
          <t>Gazeley European operations</t>
        </is>
      </c>
      <c r="C4382" t="inlineStr">
        <is>
          <t>Million</t>
        </is>
      </c>
      <c r="D4382" t="inlineStr">
        <is>
          <t>QQQQ</t>
        </is>
      </c>
      <c r="S4382" t="n">
        <v>275</v>
      </c>
      <c r="T4382" t="n">
        <v>275</v>
      </c>
    </row>
    <row r="4383">
      <c r="A4383" t="inlineStr">
        <is>
          <t>Principal place commercial</t>
        </is>
      </c>
      <c r="C4383" t="inlineStr">
        <is>
          <t>Million</t>
        </is>
      </c>
      <c r="D4383" t="inlineStr">
        <is>
          <t>QQQQ</t>
        </is>
      </c>
      <c r="P4383" t="n">
        <v>141</v>
      </c>
      <c r="T4383" t="n">
        <v>141</v>
      </c>
    </row>
    <row r="4384">
      <c r="A4384" t="inlineStr">
        <is>
          <t>One liberty plaza</t>
        </is>
      </c>
      <c r="C4384" t="inlineStr">
        <is>
          <t>Million</t>
        </is>
      </c>
      <c r="D4384" t="inlineStr">
        <is>
          <t>QQQQ</t>
        </is>
      </c>
      <c r="S4384" t="n">
        <v>119</v>
      </c>
      <c r="T4384" t="n">
        <v>119</v>
      </c>
    </row>
    <row r="4385">
      <c r="A4385" t="inlineStr">
        <is>
          <t>Canada 20 square</t>
        </is>
      </c>
      <c r="C4385" t="inlineStr">
        <is>
          <t>Million</t>
        </is>
      </c>
      <c r="D4385" t="inlineStr">
        <is>
          <t>QQQQ</t>
        </is>
      </c>
      <c r="R4385" t="n">
        <v>31</v>
      </c>
    </row>
    <row r="4386">
      <c r="A4386" t="inlineStr">
        <is>
          <t>Fenchurch 20 St.</t>
        </is>
      </c>
      <c r="C4386" t="inlineStr">
        <is>
          <t>Million</t>
        </is>
      </c>
      <c r="D4386" t="inlineStr">
        <is>
          <t>QQQQ</t>
        </is>
      </c>
      <c r="R4386" t="n">
        <v>57</v>
      </c>
      <c r="T4386" t="n">
        <v>57</v>
      </c>
    </row>
    <row r="4387">
      <c r="A4387" t="inlineStr">
        <is>
          <t>College and spadina</t>
        </is>
      </c>
      <c r="C4387" t="inlineStr">
        <is>
          <t>Million</t>
        </is>
      </c>
      <c r="D4387" t="inlineStr">
        <is>
          <t>QQQQ</t>
        </is>
      </c>
      <c r="R4387" t="n">
        <v>31</v>
      </c>
      <c r="T4387" t="n">
        <v>31</v>
      </c>
    </row>
    <row r="4388">
      <c r="A4388" t="inlineStr">
        <is>
          <t>Australian office properties</t>
        </is>
      </c>
      <c r="C4388" t="inlineStr">
        <is>
          <t>Million</t>
        </is>
      </c>
      <c r="D4388" t="inlineStr">
        <is>
          <t>QQQQ</t>
        </is>
      </c>
      <c r="I4388" t="n">
        <v>119</v>
      </c>
      <c r="J4388" t="n">
        <v>119</v>
      </c>
      <c r="K4388" t="n">
        <v>75</v>
      </c>
      <c r="L4388" t="n">
        <v>-16</v>
      </c>
      <c r="O4388" t="n">
        <v>160</v>
      </c>
    </row>
    <row r="4389">
      <c r="A4389" t="inlineStr">
        <is>
          <t>One new York plaza partial sale</t>
        </is>
      </c>
      <c r="C4389" t="inlineStr">
        <is>
          <t>Million</t>
        </is>
      </c>
      <c r="D4389" t="inlineStr">
        <is>
          <t>QQQQ</t>
        </is>
      </c>
      <c r="L4389" t="n">
        <v>71</v>
      </c>
      <c r="N4389" t="n">
        <v>57</v>
      </c>
      <c r="O4389" t="n">
        <v>128</v>
      </c>
    </row>
    <row r="4390">
      <c r="A4390" t="inlineStr">
        <is>
          <t>Fashion show</t>
        </is>
      </c>
      <c r="C4390" t="inlineStr">
        <is>
          <t>Million</t>
        </is>
      </c>
      <c r="D4390" t="inlineStr">
        <is>
          <t>QQQQ</t>
        </is>
      </c>
      <c r="M4390" t="n">
        <v>123</v>
      </c>
      <c r="N4390" t="n">
        <v>2</v>
      </c>
      <c r="O4390" t="n">
        <v>125</v>
      </c>
    </row>
    <row r="4391">
      <c r="A4391" t="inlineStr">
        <is>
          <t>Royal centre</t>
        </is>
      </c>
      <c r="C4391" t="inlineStr">
        <is>
          <t>Million</t>
        </is>
      </c>
      <c r="D4391" t="inlineStr">
        <is>
          <t>QQQQ</t>
        </is>
      </c>
      <c r="O4391" t="n">
        <v>113</v>
      </c>
    </row>
    <row r="4392">
      <c r="A4392" t="inlineStr">
        <is>
          <t>One Shelley street</t>
        </is>
      </c>
      <c r="C4392" t="inlineStr">
        <is>
          <t>Million</t>
        </is>
      </c>
      <c r="D4392" t="inlineStr">
        <is>
          <t>QQQQ</t>
        </is>
      </c>
      <c r="M4392" t="n">
        <v>90</v>
      </c>
    </row>
    <row r="4393">
      <c r="A4393" t="inlineStr">
        <is>
          <t>Interhotels</t>
        </is>
      </c>
      <c r="C4393" t="inlineStr">
        <is>
          <t>Million</t>
        </is>
      </c>
      <c r="D4393" t="inlineStr">
        <is>
          <t>QQQQ</t>
        </is>
      </c>
      <c r="M4393" t="n">
        <v>73</v>
      </c>
      <c r="O4393" t="n">
        <v>73</v>
      </c>
    </row>
    <row r="4394">
      <c r="A4394" t="inlineStr">
        <is>
          <t>Hard rock trademarks</t>
        </is>
      </c>
      <c r="C4394" t="inlineStr">
        <is>
          <t>Million</t>
        </is>
      </c>
      <c r="D4394" t="inlineStr">
        <is>
          <t>QQQQ</t>
        </is>
      </c>
      <c r="M4394" t="n">
        <v>59</v>
      </c>
      <c r="O4394" t="n">
        <v>59</v>
      </c>
    </row>
    <row r="4395">
      <c r="A4395" t="inlineStr">
        <is>
          <t>Moor place</t>
        </is>
      </c>
      <c r="C4395" t="inlineStr">
        <is>
          <t>Million</t>
        </is>
      </c>
      <c r="D4395" t="inlineStr">
        <is>
          <t>QQQQ</t>
        </is>
      </c>
      <c r="N4395" t="n">
        <v>26</v>
      </c>
      <c r="O4395" t="n">
        <v>26</v>
      </c>
    </row>
    <row r="4396">
      <c r="A4396" t="inlineStr">
        <is>
          <t>Vancouver office property</t>
        </is>
      </c>
      <c r="C4396" t="inlineStr">
        <is>
          <t>Million</t>
        </is>
      </c>
      <c r="D4396" t="inlineStr">
        <is>
          <t>QQQQ</t>
        </is>
      </c>
      <c r="K4396" t="n">
        <v>113</v>
      </c>
    </row>
    <row r="4397">
      <c r="A4397" t="inlineStr">
        <is>
          <t>Manhattan west partial sale</t>
        </is>
      </c>
      <c r="C4397" t="inlineStr">
        <is>
          <t>Million</t>
        </is>
      </c>
      <c r="D4397" t="inlineStr">
        <is>
          <t>QQQQ</t>
        </is>
      </c>
      <c r="I4397" t="n">
        <v>203</v>
      </c>
      <c r="J4397" t="n">
        <v>203</v>
      </c>
    </row>
    <row r="4398">
      <c r="A4398" t="inlineStr">
        <is>
          <t>Ala moana partial sale</t>
        </is>
      </c>
      <c r="C4398" t="inlineStr">
        <is>
          <t>Million</t>
        </is>
      </c>
      <c r="D4398" t="inlineStr">
        <is>
          <t>QQQQ</t>
        </is>
      </c>
      <c r="J4398" t="n">
        <v>170</v>
      </c>
    </row>
    <row r="4399">
      <c r="A4399" t="inlineStr">
        <is>
          <t>Total</t>
        </is>
      </c>
      <c r="C4399" t="inlineStr">
        <is>
          <t>Million</t>
        </is>
      </c>
      <c r="D4399" t="inlineStr">
        <is>
          <t>QQQQ</t>
        </is>
      </c>
      <c r="F4399" t="n">
        <v>162</v>
      </c>
      <c r="G4399" t="n">
        <v>181</v>
      </c>
      <c r="H4399" t="n">
        <v>56</v>
      </c>
      <c r="I4399" t="n">
        <v>386</v>
      </c>
      <c r="J4399" t="n">
        <v>785</v>
      </c>
      <c r="K4399" t="n">
        <v>212</v>
      </c>
      <c r="L4399" t="n">
        <v>80</v>
      </c>
      <c r="M4399" t="n">
        <v>367</v>
      </c>
      <c r="N4399" t="n">
        <v>164</v>
      </c>
      <c r="O4399" t="n">
        <v>823</v>
      </c>
      <c r="P4399" t="n">
        <v>142</v>
      </c>
      <c r="Q4399" t="n">
        <v>464</v>
      </c>
      <c r="R4399" t="n">
        <v>181</v>
      </c>
      <c r="S4399" t="n">
        <v>418</v>
      </c>
      <c r="T4399" t="n">
        <v>1224</v>
      </c>
      <c r="U4399" t="n">
        <v>234</v>
      </c>
      <c r="V4399" t="n">
        <v>6</v>
      </c>
      <c r="W4399" t="n">
        <v>281</v>
      </c>
      <c r="X4399" t="n">
        <v>418</v>
      </c>
      <c r="Y4399" t="n">
        <v>939</v>
      </c>
      <c r="Z4399" t="n">
        <v>60</v>
      </c>
      <c r="AA4399" t="n">
        <v>120</v>
      </c>
      <c r="AB4399" t="n">
        <v>100</v>
      </c>
      <c r="AC4399" t="n">
        <v>124</v>
      </c>
      <c r="AD4399" t="n">
        <v>404</v>
      </c>
      <c r="AE4399" t="n">
        <v>27</v>
      </c>
      <c r="AF4399" t="n">
        <v>-10</v>
      </c>
      <c r="AG4399" t="n">
        <v>-7</v>
      </c>
      <c r="AH4399" t="n">
        <v>383</v>
      </c>
      <c r="AI4399" t="n">
        <v>393</v>
      </c>
      <c r="AJ4399" t="n">
        <v>165</v>
      </c>
      <c r="AK4399" t="n">
        <v>35</v>
      </c>
      <c r="AL4399" t="n">
        <v>-54</v>
      </c>
      <c r="AM4399" t="n">
        <v>292</v>
      </c>
      <c r="AN4399" t="n">
        <v>438</v>
      </c>
      <c r="AO4399" t="n">
        <v>327</v>
      </c>
      <c r="AP4399" t="n">
        <v>3</v>
      </c>
      <c r="AQ4399" t="n">
        <v>106</v>
      </c>
      <c r="AR4399" t="n">
        <v>355</v>
      </c>
      <c r="AS4399" t="n">
        <v>791</v>
      </c>
    </row>
    <row r="4400">
      <c r="A4400" t="inlineStr">
        <is>
          <t>Total-c</t>
        </is>
      </c>
      <c r="I4400">
        <f>SUM(I4361:I4398)</f>
        <v/>
      </c>
      <c r="J4400">
        <f>SUM(J4361:J4398)</f>
        <v/>
      </c>
      <c r="K4400">
        <f>SUM(K4361:K4398)</f>
        <v/>
      </c>
      <c r="L4400">
        <f>SUM(L4361:L4398)</f>
        <v/>
      </c>
      <c r="M4400">
        <f>SUM(M4361:M4398)</f>
        <v/>
      </c>
      <c r="N4400">
        <f>SUM(N4361:N4398)</f>
        <v/>
      </c>
      <c r="O4400">
        <f>SUM(O4361:O4398)</f>
        <v/>
      </c>
      <c r="P4400">
        <f>SUM(P4361:P4398)</f>
        <v/>
      </c>
      <c r="Q4400">
        <f>SUM(Q4361:Q4398)</f>
        <v/>
      </c>
      <c r="R4400">
        <f>SUM(R4361:R4398)</f>
        <v/>
      </c>
      <c r="S4400">
        <f>SUM(S4361:S4398)</f>
        <v/>
      </c>
      <c r="T4400">
        <f>SUM(T4361:T4398)</f>
        <v/>
      </c>
      <c r="U4400">
        <f>SUM(U4361:U4398)</f>
        <v/>
      </c>
      <c r="V4400">
        <f>SUM(V4361:V4398)</f>
        <v/>
      </c>
      <c r="W4400">
        <f>SUM(W4361:W4398)</f>
        <v/>
      </c>
      <c r="X4400">
        <f>SUM(X4361:X4398)</f>
        <v/>
      </c>
      <c r="Y4400">
        <f>SUM(Y4361:Y4398)</f>
        <v/>
      </c>
      <c r="Z4400">
        <f>SUM(Z4361:Z4398)</f>
        <v/>
      </c>
      <c r="AA4400">
        <f>SUM(AA4361:AA4398)</f>
        <v/>
      </c>
      <c r="AB4400">
        <f>SUM(AB4361:AB4398)</f>
        <v/>
      </c>
      <c r="AC4400">
        <f>SUM(AC4361:AC4398)</f>
        <v/>
      </c>
      <c r="AD4400">
        <f>SUM(AD4361:AD4398)</f>
        <v/>
      </c>
      <c r="AE4400">
        <f>SUM(AE4361:AE4398)</f>
        <v/>
      </c>
      <c r="AF4400">
        <f>SUM(AF4361:AF4398)</f>
        <v/>
      </c>
      <c r="AG4400">
        <f>SUM(AG4361:AG4398)</f>
        <v/>
      </c>
      <c r="AH4400">
        <f>SUM(AH4361:AH4398)</f>
        <v/>
      </c>
      <c r="AI4400">
        <f>SUM(AI4361:AI4398)</f>
        <v/>
      </c>
      <c r="AJ4400">
        <f>SUM(AJ4361:AJ4398)</f>
        <v/>
      </c>
      <c r="AK4400">
        <f>SUM(AK4361:AK4398)</f>
        <v/>
      </c>
      <c r="AL4400">
        <f>SUM(AL4361:AL4398)</f>
        <v/>
      </c>
      <c r="AM4400">
        <f>SUM(AM4361:AM4398)</f>
        <v/>
      </c>
      <c r="AN4400">
        <f>SUM(AN4361:AN4398)</f>
        <v/>
      </c>
      <c r="AO4400">
        <f>SUM(AO4361:AO4398)</f>
        <v/>
      </c>
      <c r="AP4400">
        <f>SUM(AP4361:AP4398)</f>
        <v/>
      </c>
      <c r="AQ4400">
        <f>SUM(AQ4361:AQ4398)</f>
        <v/>
      </c>
      <c r="AR4400">
        <f>SUM(AR4361:AR4398)</f>
        <v/>
      </c>
      <c r="AS4400">
        <f>SUM(AS4361:AS4398)</f>
        <v/>
      </c>
    </row>
    <row r="4401">
      <c r="A4401" t="inlineStr">
        <is>
          <t>Sum check</t>
        </is>
      </c>
      <c r="I4401">
        <f>I4399-I4400</f>
        <v/>
      </c>
      <c r="J4401">
        <f>J4399-J4400</f>
        <v/>
      </c>
      <c r="K4401">
        <f>K4399-K4400</f>
        <v/>
      </c>
      <c r="L4401">
        <f>L4399-L4400</f>
        <v/>
      </c>
      <c r="M4401">
        <f>M4399-M4400</f>
        <v/>
      </c>
      <c r="N4401">
        <f>N4399-N4400</f>
        <v/>
      </c>
      <c r="O4401">
        <f>O4399-O4400</f>
        <v/>
      </c>
      <c r="P4401">
        <f>P4399-P4400</f>
        <v/>
      </c>
      <c r="Q4401">
        <f>Q4399-Q4400</f>
        <v/>
      </c>
      <c r="R4401">
        <f>R4399-R4400</f>
        <v/>
      </c>
      <c r="S4401">
        <f>S4399-S4400</f>
        <v/>
      </c>
      <c r="T4401">
        <f>T4399-T4400</f>
        <v/>
      </c>
      <c r="U4401">
        <f>U4399-U4400</f>
        <v/>
      </c>
      <c r="V4401">
        <f>V4399-V4400</f>
        <v/>
      </c>
      <c r="W4401">
        <f>W4399-W4400</f>
        <v/>
      </c>
      <c r="X4401">
        <f>X4399-X4400</f>
        <v/>
      </c>
      <c r="Y4401">
        <f>Y4399-Y4400</f>
        <v/>
      </c>
      <c r="Z4401">
        <f>Z4399-Z4400</f>
        <v/>
      </c>
      <c r="AA4401">
        <f>AA4399-AA4400</f>
        <v/>
      </c>
      <c r="AB4401">
        <f>AB4399-AB4400</f>
        <v/>
      </c>
      <c r="AC4401">
        <f>AC4399-AC4400</f>
        <v/>
      </c>
      <c r="AD4401">
        <f>AD4399-AD4400</f>
        <v/>
      </c>
      <c r="AE4401">
        <f>AE4399-AE4400</f>
        <v/>
      </c>
      <c r="AF4401">
        <f>AF4399-AF4400</f>
        <v/>
      </c>
      <c r="AG4401">
        <f>AG4399-AG4400</f>
        <v/>
      </c>
      <c r="AH4401">
        <f>AH4399-AH4400</f>
        <v/>
      </c>
      <c r="AI4401">
        <f>AI4399-AI4400</f>
        <v/>
      </c>
      <c r="AJ4401">
        <f>AJ4399-AJ4400</f>
        <v/>
      </c>
      <c r="AK4401">
        <f>AK4399-AK4400</f>
        <v/>
      </c>
      <c r="AL4401">
        <f>AL4399-AL4400</f>
        <v/>
      </c>
      <c r="AM4401">
        <f>AM4399-AM4400</f>
        <v/>
      </c>
      <c r="AN4401">
        <f>AN4399-AN4400</f>
        <v/>
      </c>
      <c r="AO4401">
        <f>AO4399-AO4400</f>
        <v/>
      </c>
      <c r="AP4401">
        <f>AP4399-AP4400</f>
        <v/>
      </c>
      <c r="AQ4401">
        <f>AQ4399-AQ4400</f>
        <v/>
      </c>
      <c r="AR4401">
        <f>AR4399-AR4400</f>
        <v/>
      </c>
      <c r="AS4401">
        <f>AS4399-AS4400</f>
        <v/>
      </c>
    </row>
    <row r="4403">
      <c r="A4403" t="inlineStr">
        <is>
          <t>Corporate</t>
        </is>
      </c>
    </row>
    <row r="4404">
      <c r="A4404" t="inlineStr">
        <is>
          <t>Other corporate</t>
        </is>
      </c>
      <c r="C4404" t="inlineStr">
        <is>
          <t>Million</t>
        </is>
      </c>
      <c r="D4404" t="inlineStr">
        <is>
          <t>QQQQ</t>
        </is>
      </c>
      <c r="AG4404" t="n">
        <v>14</v>
      </c>
      <c r="AH4404" t="n">
        <v>57</v>
      </c>
      <c r="AI4404" t="n">
        <v>71</v>
      </c>
      <c r="AJ4404" t="n">
        <v>17</v>
      </c>
      <c r="AK4404" t="n">
        <v>50</v>
      </c>
      <c r="AM4404" t="n">
        <v>30</v>
      </c>
      <c r="AN4404" t="n">
        <v>97</v>
      </c>
      <c r="AO4404" t="n">
        <v>24</v>
      </c>
      <c r="AP4404" t="n">
        <v>29</v>
      </c>
      <c r="AQ4404" t="n">
        <v>35</v>
      </c>
      <c r="AS4404" t="n">
        <v>88</v>
      </c>
    </row>
    <row r="4405">
      <c r="A4405" t="inlineStr">
        <is>
          <t>Total</t>
        </is>
      </c>
      <c r="C4405" t="inlineStr">
        <is>
          <t>Million</t>
        </is>
      </c>
      <c r="D4405" t="inlineStr">
        <is>
          <t>QQQQ</t>
        </is>
      </c>
      <c r="AG4405" t="n">
        <v>14</v>
      </c>
      <c r="AH4405" t="n">
        <v>57</v>
      </c>
      <c r="AI4405" t="n">
        <v>71</v>
      </c>
      <c r="AJ4405" t="n">
        <v>17</v>
      </c>
      <c r="AK4405" t="n">
        <v>50</v>
      </c>
      <c r="AM4405" t="n">
        <v>30</v>
      </c>
      <c r="AN4405" t="n">
        <v>97</v>
      </c>
      <c r="AO4405" t="n">
        <v>24</v>
      </c>
      <c r="AP4405" t="n">
        <v>29</v>
      </c>
      <c r="AQ4405" t="n">
        <v>35</v>
      </c>
      <c r="AS4405" t="n">
        <v>88</v>
      </c>
    </row>
    <row r="4406">
      <c r="A4406" t="inlineStr">
        <is>
          <t>Total-c</t>
        </is>
      </c>
      <c r="AG4406">
        <f>SUM(AG4404)</f>
        <v/>
      </c>
      <c r="AH4406">
        <f>SUM(AH4404)</f>
        <v/>
      </c>
      <c r="AI4406">
        <f>SUM(AI4404)</f>
        <v/>
      </c>
      <c r="AJ4406">
        <f>SUM(AJ4404)</f>
        <v/>
      </c>
      <c r="AK4406">
        <f>SUM(AK4404)</f>
        <v/>
      </c>
      <c r="AM4406">
        <f>SUM(AM4404)</f>
        <v/>
      </c>
      <c r="AN4406">
        <f>SUM(AN4404)</f>
        <v/>
      </c>
      <c r="AO4406">
        <f>SUM(AO4404)</f>
        <v/>
      </c>
      <c r="AP4406">
        <f>SUM(AP4404)</f>
        <v/>
      </c>
      <c r="AQ4406">
        <f>SUM(AQ4404)</f>
        <v/>
      </c>
      <c r="AS4406">
        <f>SUM(AS4404)</f>
        <v/>
      </c>
    </row>
    <row r="4407">
      <c r="A4407" t="inlineStr">
        <is>
          <t>Sum check</t>
        </is>
      </c>
      <c r="AG4407">
        <f>AG4405-AG4406</f>
        <v/>
      </c>
      <c r="AH4407">
        <f>AH4405-AH4406</f>
        <v/>
      </c>
      <c r="AI4407">
        <f>AI4405-AI4406</f>
        <v/>
      </c>
      <c r="AJ4407">
        <f>AJ4405-AJ4406</f>
        <v/>
      </c>
      <c r="AK4407">
        <f>AK4405-AK4406</f>
        <v/>
      </c>
      <c r="AM4407">
        <f>AM4405-AM4406</f>
        <v/>
      </c>
      <c r="AN4407">
        <f>AN4405-AN4406</f>
        <v/>
      </c>
      <c r="AO4407">
        <f>AO4405-AO4406</f>
        <v/>
      </c>
      <c r="AP4407">
        <f>AP4405-AP4406</f>
        <v/>
      </c>
      <c r="AQ4407">
        <f>AQ4405-AQ4406</f>
        <v/>
      </c>
      <c r="AS4407">
        <f>AS4405-AS4406</f>
        <v/>
      </c>
    </row>
    <row r="4409">
      <c r="A4409" t="inlineStr">
        <is>
          <t>BBU</t>
        </is>
      </c>
      <c r="C4409" t="inlineStr">
        <is>
          <t>Million</t>
        </is>
      </c>
      <c r="D4409" t="inlineStr">
        <is>
          <t>QQQQ</t>
        </is>
      </c>
      <c r="P4409" t="n">
        <v>62</v>
      </c>
      <c r="R4409" t="n">
        <v>-12</v>
      </c>
      <c r="T4409" t="n">
        <v>50</v>
      </c>
    </row>
    <row r="4410">
      <c r="A4410" t="inlineStr">
        <is>
          <t>BEP</t>
        </is>
      </c>
      <c r="C4410" t="inlineStr">
        <is>
          <t>Million</t>
        </is>
      </c>
      <c r="D4410" t="inlineStr">
        <is>
          <t>QQQQ</t>
        </is>
      </c>
      <c r="T4410" t="n">
        <v>10</v>
      </c>
    </row>
    <row r="4411">
      <c r="A4411" t="inlineStr">
        <is>
          <t>Norbord partial sale</t>
        </is>
      </c>
      <c r="C4411" t="inlineStr">
        <is>
          <t>Million</t>
        </is>
      </c>
      <c r="D4411" t="inlineStr">
        <is>
          <t>QQQQ</t>
        </is>
      </c>
      <c r="R4411" t="n">
        <v>32</v>
      </c>
      <c r="T4411" t="n">
        <v>32</v>
      </c>
    </row>
    <row r="4412">
      <c r="A4412" t="inlineStr">
        <is>
          <t>BIP</t>
        </is>
      </c>
      <c r="C4412" t="inlineStr">
        <is>
          <t>Million</t>
        </is>
      </c>
      <c r="D4412" t="inlineStr">
        <is>
          <t>QQQQ</t>
        </is>
      </c>
      <c r="L4412" t="n">
        <v>43</v>
      </c>
      <c r="M4412" t="n">
        <v>20</v>
      </c>
      <c r="N4412" t="n">
        <v>32</v>
      </c>
      <c r="O4412" t="n">
        <v>95</v>
      </c>
    </row>
    <row r="4413">
      <c r="A4413" t="inlineStr">
        <is>
          <t>Other</t>
        </is>
      </c>
      <c r="C4413" t="inlineStr">
        <is>
          <t>Million</t>
        </is>
      </c>
      <c r="D4413" t="inlineStr">
        <is>
          <t>QQQQ</t>
        </is>
      </c>
      <c r="M4413" t="n">
        <v>5</v>
      </c>
      <c r="O4413" t="n">
        <v>5</v>
      </c>
    </row>
    <row r="4414">
      <c r="A4414" t="inlineStr">
        <is>
          <t>Other, directly held</t>
        </is>
      </c>
      <c r="C4414" t="inlineStr">
        <is>
          <t>Million</t>
        </is>
      </c>
      <c r="D4414" t="inlineStr">
        <is>
          <t>QQQQ</t>
        </is>
      </c>
      <c r="P4414" t="n">
        <v>10</v>
      </c>
      <c r="R4414" t="n">
        <v>19</v>
      </c>
    </row>
    <row r="4415">
      <c r="A4415" t="inlineStr">
        <is>
          <t>Total</t>
        </is>
      </c>
      <c r="C4415" t="inlineStr">
        <is>
          <t>Million</t>
        </is>
      </c>
      <c r="D4415" t="inlineStr">
        <is>
          <t>QQQQ</t>
        </is>
      </c>
      <c r="F4415" t="n">
        <v>162</v>
      </c>
      <c r="G4415" t="n">
        <v>171</v>
      </c>
      <c r="H4415" t="n">
        <v>88</v>
      </c>
      <c r="I4415" t="n">
        <v>421</v>
      </c>
      <c r="J4415" t="n">
        <v>842</v>
      </c>
      <c r="K4415" t="n">
        <v>212</v>
      </c>
      <c r="L4415" t="n">
        <v>123</v>
      </c>
      <c r="M4415" t="n">
        <v>392</v>
      </c>
      <c r="N4415" t="n">
        <v>196</v>
      </c>
      <c r="O4415" t="n">
        <v>923</v>
      </c>
      <c r="P4415" t="n">
        <v>214</v>
      </c>
      <c r="Q4415" t="n">
        <v>464</v>
      </c>
      <c r="R4415" t="n">
        <v>220</v>
      </c>
      <c r="S4415" t="n">
        <v>418</v>
      </c>
      <c r="T4415" t="n">
        <v>1316</v>
      </c>
      <c r="U4415" t="n">
        <v>473</v>
      </c>
      <c r="V4415" t="n">
        <v>132</v>
      </c>
      <c r="W4415" t="n">
        <v>401</v>
      </c>
      <c r="X4415" t="n">
        <v>510</v>
      </c>
      <c r="Y4415" t="n">
        <v>1516</v>
      </c>
      <c r="Z4415" t="n">
        <v>223</v>
      </c>
      <c r="AA4415" t="n">
        <v>303</v>
      </c>
      <c r="AB4415" t="n">
        <v>125</v>
      </c>
      <c r="AC4415" t="n">
        <v>231</v>
      </c>
      <c r="AD4415" t="n">
        <v>882</v>
      </c>
      <c r="AE4415" t="n">
        <v>107</v>
      </c>
      <c r="AF4415" t="n">
        <v>473</v>
      </c>
      <c r="AG4415" t="n">
        <v>162</v>
      </c>
      <c r="AH4415" t="n">
        <v>810</v>
      </c>
      <c r="AI4415" t="n">
        <v>1552</v>
      </c>
      <c r="AJ4415" t="n">
        <v>1821</v>
      </c>
      <c r="AK4415" t="n">
        <v>582</v>
      </c>
      <c r="AL4415" t="n">
        <v>328</v>
      </c>
      <c r="AM4415" t="n">
        <v>351</v>
      </c>
      <c r="AN4415" t="n">
        <v>3082</v>
      </c>
      <c r="AO4415" t="n">
        <v>356</v>
      </c>
      <c r="AP4415" t="n">
        <v>197</v>
      </c>
      <c r="AQ4415" t="n">
        <v>151</v>
      </c>
      <c r="AR4415" t="n">
        <v>417</v>
      </c>
      <c r="AS4415" t="n">
        <v>1121</v>
      </c>
    </row>
    <row r="4416">
      <c r="A4416" t="inlineStr">
        <is>
          <t>Total-c</t>
        </is>
      </c>
      <c r="F4416">
        <f>SUM(F4405,F4361:F4398,F4346:F4355,F4331:F4340,F4323:F4325,F4409:F4414,F4399)</f>
        <v/>
      </c>
      <c r="G4416">
        <f>SUM(G4405,G4361:G4398,G4346:G4355,G4331:G4340,G4323:G4325,G4409:G4414,G4356,G4341,G4326,G4399)</f>
        <v/>
      </c>
      <c r="H4416">
        <f>SUM(H4405,H4361:H4398,H4346:H4355,H4331:H4340,H4323:H4325,H4409:H4414,H4356,H4341,H4326,H4399)</f>
        <v/>
      </c>
      <c r="I4416">
        <f>SUM(I4405,I4361:I4398,I4346:I4355,I4331:I4340,I4323:I4325,I4409:I4414,I4326,I4341,I4356)</f>
        <v/>
      </c>
      <c r="J4416">
        <f>SUM(J4405,J4361:J4398,J4346:J4355,J4331:J4340,J4323:J4325,J4409:J4414,J4326,J4341,J4356)</f>
        <v/>
      </c>
      <c r="K4416">
        <f>SUM(K4405,K4361:K4398,K4346:K4355,K4331:K4340,K4323:K4325,K4409:K4414)</f>
        <v/>
      </c>
      <c r="L4416">
        <f>SUM(L4405,L4361:L4398,L4346:L4355,L4331:L4340,L4323:L4325,L4409:L4414)</f>
        <v/>
      </c>
      <c r="M4416">
        <f>SUM(M4405,M4361:M4398,M4346:M4355,M4331:M4340,M4323:M4325,M4409:M4413)</f>
        <v/>
      </c>
      <c r="N4416">
        <f>SUM(N4405,N4361:N4398,N4346:N4355,N4331:N4340,N4323:N4325,N4409:N4413)</f>
        <v/>
      </c>
      <c r="O4416">
        <f>SUM(O4405,O4361:O4398,O4346:O4355,O4331:O4340,O4323:O4325,O4409:O4413)</f>
        <v/>
      </c>
      <c r="P4416">
        <f>SUM(P4405,P4361:P4398,P4346:P4355,P4331:P4340,P4323:P4325,P4409:P4414)</f>
        <v/>
      </c>
      <c r="Q4416">
        <f>SUM(Q4405,Q4361:Q4398,Q4346:Q4355,Q4331:Q4340,Q4323:Q4325,Q4409:Q4414)</f>
        <v/>
      </c>
      <c r="R4416">
        <f>SUM(R4405,R4361:R4398,R4346:R4355,R4331:R4340,R4323:R4325,R4409:R4414,R4356,R4341)</f>
        <v/>
      </c>
      <c r="S4416">
        <f>SUM(S4405,S4361:S4398,S4346:S4355,S4331:S4340,S4323:S4325,S4409:S4414)</f>
        <v/>
      </c>
      <c r="T4416">
        <f>SUM(T4405,T4361:T4398,T4346:T4355,T4331:T4340,T4323:T4325,T4409:T4414)</f>
        <v/>
      </c>
      <c r="U4416">
        <f>SUM(U4405,U4361:U4398,U4346:U4355,U4331:U4340,U4323:U4325,U4409:U4414,U4356,U4341)</f>
        <v/>
      </c>
      <c r="V4416">
        <f>SUM(V4405,V4361:V4398,V4346:V4355,V4331:V4340,V4323:V4325,V4409:V4414,V4356,V4341)</f>
        <v/>
      </c>
      <c r="W4416">
        <f>SUM(W4405,W4361:W4398,W4346:W4355,W4331:W4340,W4323:W4325,W4409:W4414,W4356,W4341)</f>
        <v/>
      </c>
      <c r="X4416">
        <f>SUM(X4405,X4362:X4398,X4346:X4355,X4331:X4340,X4323:X4325,X4409:X4414)</f>
        <v/>
      </c>
      <c r="Y4416">
        <f>SUM(Y4405,Y4362:Y4398,Y4346:Y4355,Y4331:Y4340,Y4323:Y4325,Y4409:Y4414)</f>
        <v/>
      </c>
      <c r="Z4416">
        <f>SUM(Z4405,Z4361:Z4398,Z4346:Z4355,Z4331:Z4340,Z4323:Z4325,Z4409:Z4414)</f>
        <v/>
      </c>
      <c r="AA4416">
        <f>SUM(AA4405,AA4361:AA4398,AA4346:AA4355,AA4331:AA4340,AA4323:AA4325,AA4409:AA4414)</f>
        <v/>
      </c>
      <c r="AB4416">
        <f>SUM(AB4405,AB4361:AB4398,AB4346:AB4355,AB4331:AB4340,AB4323:AB4325,AB4409:AB4414)</f>
        <v/>
      </c>
      <c r="AC4416">
        <f>SUM(AC4405,AC4361:AC4398,AC4346:AC4355,AC4331:AC4340,AC4323:AC4325,AC4409:AC4414)</f>
        <v/>
      </c>
      <c r="AD4416">
        <f>SUM(AD4405,AD4361:AD4398,AD4346:AD4355,AD4331:AD4340,AD4323:AD4325,AD4409:AD4414)</f>
        <v/>
      </c>
      <c r="AE4416">
        <f>SUM(AE4405,AE4361:AE4398,AE4346:AE4355,AE4331:AE4340,AE4323:AE4325,AE4409:AE4414)</f>
        <v/>
      </c>
      <c r="AF4416">
        <f>SUM(AF4405,AF4361:AF4398,AF4346:AF4355,AF4331:AF4340,AF4323:AF4325,AF4409:AF4414)</f>
        <v/>
      </c>
      <c r="AG4416">
        <f>SUM(AG4405,AG4361:AG4398,AG4346:AG4355,AG4331:AG4340,AG4323:AG4325,AG4409:AG4414)</f>
        <v/>
      </c>
      <c r="AH4416">
        <f>SUM(AH4405,AH4361:AH4398,AH4346:AH4355,AH4331:AH4340,AH4323:AH4325,AH4409:AH4414)</f>
        <v/>
      </c>
      <c r="AI4416">
        <f>SUM(AI4405,AI4361:AI4398,AI4346:AI4355,AI4331:AI4340,AI4323:AI4325,AI4409:AI4414)</f>
        <v/>
      </c>
      <c r="AJ4416">
        <f>SUM(AJ4405,AJ4361:AJ4398,AJ4346:AJ4355,AJ4331:AJ4340,AJ4323:AJ4325,AJ4409:AJ4414)</f>
        <v/>
      </c>
      <c r="AK4416">
        <f>SUM(AK4405,AK4361:AK4398,AK4346:AK4355,AK4331:AK4340,AK4323:AK4325,AK4409:AK4414)</f>
        <v/>
      </c>
      <c r="AL4416">
        <f>SUM(AL4405,AL4361:AL4398,AL4346:AL4355,AL4331:AL4340,AL4323:AL4325,AL4409:AL4414)</f>
        <v/>
      </c>
      <c r="AM4416">
        <f>SUM(AM4405,AM4361:AM4398,AM4346:AM4355,AM4331:AM4340,AM4323:AM4325,AM4409:AM4414)</f>
        <v/>
      </c>
      <c r="AN4416">
        <f>SUM(AN4405,AN4361:AN4398,AN4346:AN4355,AN4331:AN4340,AN4323:AN4325,AN4409:AN4414)</f>
        <v/>
      </c>
      <c r="AO4416">
        <f>SUM(AO4405,AO4361:AO4398,AO4346:AO4355,AO4331:AO4340,AO4323:AO4325,AO4409:AO4414)</f>
        <v/>
      </c>
      <c r="AP4416">
        <f>SUM(AP4405,AP4361:AP4398,AP4346:AP4355,AP4331:AP4340,AP4323:AP4325,AP4409:AP4414)</f>
        <v/>
      </c>
      <c r="AQ4416">
        <f>SUM(AQ4405,AQ4361:AQ4398,AQ4346:AQ4355,AQ4331:AQ4340,AQ4323:AQ4325,AQ4409:AQ4414)</f>
        <v/>
      </c>
      <c r="AR4416">
        <f>SUM(AR4405,AR4361:AR4398,AR4346:AR4355,AR4331:AR4340,AR4323:AR4325,AR4409:AR4414)</f>
        <v/>
      </c>
      <c r="AS4416">
        <f>SUM(AS4405,AS4361:AS4398,AS4346:AS4355,AS4331:AS4340,AS4323:AS4325,AS4409:AS4414)</f>
        <v/>
      </c>
    </row>
    <row r="4417">
      <c r="A4417" t="inlineStr">
        <is>
          <t>Sum check</t>
        </is>
      </c>
      <c r="F4417">
        <f>F4415-F4416</f>
        <v/>
      </c>
      <c r="G4417">
        <f>G4415-G4416</f>
        <v/>
      </c>
      <c r="H4417">
        <f>H4415-H4416</f>
        <v/>
      </c>
      <c r="I4417">
        <f>I4415-I4416</f>
        <v/>
      </c>
      <c r="J4417">
        <f>J4415-J4416</f>
        <v/>
      </c>
      <c r="K4417">
        <f>K4415-K4416</f>
        <v/>
      </c>
      <c r="L4417">
        <f>L4415-L4416</f>
        <v/>
      </c>
      <c r="M4417">
        <f>M4415-M4416</f>
        <v/>
      </c>
      <c r="N4417">
        <f>N4415-N4416</f>
        <v/>
      </c>
      <c r="O4417">
        <f>O4415-O4416</f>
        <v/>
      </c>
      <c r="P4417">
        <f>P4415-P4416</f>
        <v/>
      </c>
      <c r="Q4417">
        <f>Q4415-Q4416</f>
        <v/>
      </c>
      <c r="R4417">
        <f>R4415-R4416</f>
        <v/>
      </c>
      <c r="S4417">
        <f>S4415-S4416</f>
        <v/>
      </c>
      <c r="T4417">
        <f>T4415-T4416</f>
        <v/>
      </c>
      <c r="U4417">
        <f>U4415-U4416</f>
        <v/>
      </c>
      <c r="V4417">
        <f>V4415-V4416</f>
        <v/>
      </c>
      <c r="W4417">
        <f>W4415-W4416</f>
        <v/>
      </c>
      <c r="X4417">
        <f>X4415-X4416</f>
        <v/>
      </c>
      <c r="Y4417">
        <f>Y4415-Y4416</f>
        <v/>
      </c>
      <c r="Z4417">
        <f>Z4415-Z4416</f>
        <v/>
      </c>
      <c r="AA4417">
        <f>AA4415-AA4416</f>
        <v/>
      </c>
      <c r="AB4417">
        <f>AB4415-AB4416</f>
        <v/>
      </c>
      <c r="AC4417">
        <f>AC4415-AC4416</f>
        <v/>
      </c>
      <c r="AD4417">
        <f>AD4415-AD4416</f>
        <v/>
      </c>
      <c r="AE4417">
        <f>AE4415-AE4416</f>
        <v/>
      </c>
      <c r="AF4417">
        <f>AF4415-AF4416</f>
        <v/>
      </c>
      <c r="AG4417">
        <f>AG4415-AG4416</f>
        <v/>
      </c>
      <c r="AH4417">
        <f>AH4415-AH4416</f>
        <v/>
      </c>
      <c r="AI4417">
        <f>AI4415-AI4416</f>
        <v/>
      </c>
      <c r="AJ4417">
        <f>AJ4415-AJ4416</f>
        <v/>
      </c>
      <c r="AK4417">
        <f>AK4415-AK4416</f>
        <v/>
      </c>
      <c r="AL4417">
        <f>AL4415-AL4416</f>
        <v/>
      </c>
      <c r="AM4417">
        <f>AM4415-AM4416</f>
        <v/>
      </c>
      <c r="AN4417">
        <f>AN4415-AN4416</f>
        <v/>
      </c>
      <c r="AO4417">
        <f>AO4415-AO4416</f>
        <v/>
      </c>
      <c r="AP4417">
        <f>AP4415-AP4416</f>
        <v/>
      </c>
      <c r="AQ4417">
        <f>AQ4415-AQ4416</f>
        <v/>
      </c>
      <c r="AR4417">
        <f>AR4415-AR4416</f>
        <v/>
      </c>
      <c r="AS4417">
        <f>AS4415-AS4416</f>
        <v/>
      </c>
    </row>
    <row r="4418">
      <c r="A4418" t="inlineStr">
        <is>
          <t>Link check</t>
        </is>
      </c>
      <c r="T4418">
        <f>T4415+T1453</f>
        <v/>
      </c>
      <c r="U4418">
        <f>U4415+U1453</f>
        <v/>
      </c>
      <c r="V4418">
        <f>V4415+V1453</f>
        <v/>
      </c>
      <c r="W4418">
        <f>W4415+W1453</f>
        <v/>
      </c>
      <c r="Y4418">
        <f>Y4415+Y1453</f>
        <v/>
      </c>
      <c r="Z4418">
        <f>Z4415+Z1453</f>
        <v/>
      </c>
      <c r="AA4418">
        <f>AA4415+AA1453</f>
        <v/>
      </c>
      <c r="AB4418">
        <f>AB4415+AB1453</f>
        <v/>
      </c>
      <c r="AD4418">
        <f>AD4415+AD1453</f>
        <v/>
      </c>
      <c r="AE4418">
        <f>AE4415+AE1453</f>
        <v/>
      </c>
      <c r="AF4418">
        <f>AF4415+AF1453</f>
        <v/>
      </c>
      <c r="AG4418">
        <f>AG4415+AG1453</f>
        <v/>
      </c>
      <c r="AI4418">
        <f>AI4415+AI1453</f>
        <v/>
      </c>
      <c r="AJ4418">
        <f>AJ4415+AJ1453</f>
        <v/>
      </c>
      <c r="AK4418">
        <f>AK4415+AK1453</f>
        <v/>
      </c>
      <c r="AL4418">
        <f>AL4415+AL1453</f>
        <v/>
      </c>
      <c r="AM4418">
        <f>AM4415+AM1453</f>
        <v/>
      </c>
      <c r="AN4418">
        <f>AN4415+AN1453</f>
        <v/>
      </c>
      <c r="AO4418">
        <f>AO4415+AO1453</f>
        <v/>
      </c>
      <c r="AP4418">
        <f>AP4415+AP1453</f>
        <v/>
      </c>
      <c r="AQ4418">
        <f>AQ4415+AQ1453</f>
        <v/>
      </c>
      <c r="AR4418">
        <f>AR4415+AR1453</f>
        <v/>
      </c>
      <c r="AS4418">
        <f>AS4415+AS1453</f>
        <v/>
      </c>
    </row>
    <row r="4420">
      <c r="A4420" t="inlineStr">
        <is>
          <t>Per share</t>
        </is>
      </c>
      <c r="C4420" t="inlineStr">
        <is>
          <t>Dollar</t>
        </is>
      </c>
      <c r="D4420" t="inlineStr">
        <is>
          <t>QQQQ</t>
        </is>
      </c>
      <c r="F4420" t="n">
        <v>0.17</v>
      </c>
      <c r="G4420" t="n">
        <v>0.18</v>
      </c>
      <c r="H4420" t="n">
        <v>0.09</v>
      </c>
      <c r="I4420" t="n">
        <v>0.43</v>
      </c>
      <c r="J4420" t="n">
        <v>0.87</v>
      </c>
      <c r="K4420" t="n">
        <v>0.22</v>
      </c>
      <c r="L4420" t="n">
        <v>0.13</v>
      </c>
      <c r="M4420" t="n">
        <v>0.4</v>
      </c>
      <c r="N4420" t="n">
        <v>0.2</v>
      </c>
      <c r="O4420" t="n">
        <v>0.95</v>
      </c>
      <c r="P4420" t="n">
        <v>0.22</v>
      </c>
      <c r="Q4420" t="n">
        <v>0.47</v>
      </c>
      <c r="R4420" t="n">
        <v>0.22</v>
      </c>
      <c r="S4420" t="n">
        <v>0.42</v>
      </c>
      <c r="T4420" t="n">
        <v>1.34</v>
      </c>
      <c r="U4420" t="n">
        <v>0.49</v>
      </c>
      <c r="V4420" t="n">
        <v>0.13</v>
      </c>
      <c r="W4420" t="n">
        <v>0.41</v>
      </c>
      <c r="X4420" t="n">
        <v>0.52</v>
      </c>
      <c r="Y4420" t="n">
        <v>1.55</v>
      </c>
      <c r="Z4420" t="n">
        <v>0.23</v>
      </c>
      <c r="AA4420" t="n">
        <v>0.31</v>
      </c>
    </row>
    <row r="4422">
      <c r="A4422" t="inlineStr">
        <is>
          <t>Disposition gains, principal investment</t>
        </is>
      </c>
    </row>
    <row r="4423">
      <c r="A4423" t="inlineStr">
        <is>
          <t>Renewable power and transaction</t>
        </is>
      </c>
    </row>
    <row r="4424">
      <c r="A4424" t="inlineStr">
        <is>
          <t>BEP secondary offering</t>
        </is>
      </c>
      <c r="C4424" t="inlineStr">
        <is>
          <t>Million</t>
        </is>
      </c>
      <c r="D4424" t="inlineStr">
        <is>
          <t>QQQQ</t>
        </is>
      </c>
      <c r="AH4424" t="n">
        <v>270</v>
      </c>
      <c r="AI4424" t="n">
        <v>749</v>
      </c>
      <c r="AJ4424" t="n">
        <v>751</v>
      </c>
      <c r="AN4424" t="n">
        <v>751</v>
      </c>
    </row>
    <row r="4425">
      <c r="A4425" t="inlineStr">
        <is>
          <t>Total</t>
        </is>
      </c>
      <c r="C4425" t="inlineStr">
        <is>
          <t>Million</t>
        </is>
      </c>
      <c r="D4425" t="inlineStr">
        <is>
          <t>QQQQ</t>
        </is>
      </c>
      <c r="AH4425" t="n">
        <v>270</v>
      </c>
      <c r="AI4425" t="n">
        <v>749</v>
      </c>
      <c r="AJ4425" t="n">
        <v>751</v>
      </c>
      <c r="AN4425" t="n">
        <v>751</v>
      </c>
    </row>
    <row r="4427">
      <c r="A4427" t="inlineStr">
        <is>
          <t>Asset management</t>
        </is>
      </c>
    </row>
    <row r="4428">
      <c r="A4428" t="inlineStr">
        <is>
          <t>Direct investments</t>
        </is>
      </c>
      <c r="C4428" t="inlineStr">
        <is>
          <t>Million</t>
        </is>
      </c>
      <c r="D4428" t="inlineStr">
        <is>
          <t>QQQQ</t>
        </is>
      </c>
      <c r="AT4428" t="n">
        <v>1</v>
      </c>
    </row>
    <row r="4430">
      <c r="A4430" t="inlineStr">
        <is>
          <t>Infrastructure</t>
        </is>
      </c>
    </row>
    <row r="4431">
      <c r="A4431" t="inlineStr">
        <is>
          <t>BIPC secondary offering</t>
        </is>
      </c>
      <c r="C4431" t="inlineStr">
        <is>
          <t>Million</t>
        </is>
      </c>
      <c r="D4431" t="inlineStr">
        <is>
          <t>QQQQ</t>
        </is>
      </c>
      <c r="AI4431" t="n">
        <v>140</v>
      </c>
    </row>
    <row r="4432">
      <c r="A4432" t="inlineStr">
        <is>
          <t>Other infrastructure</t>
        </is>
      </c>
      <c r="C4432" t="inlineStr">
        <is>
          <t>Million</t>
        </is>
      </c>
      <c r="D4432" t="inlineStr">
        <is>
          <t>QQQQ</t>
        </is>
      </c>
      <c r="AK4432" t="n">
        <v>25</v>
      </c>
      <c r="AM4432" t="n">
        <v>-31</v>
      </c>
      <c r="AN4432" t="n">
        <v>-6</v>
      </c>
      <c r="AP4432" t="n">
        <v>60</v>
      </c>
      <c r="AS4432" t="n">
        <v>60</v>
      </c>
      <c r="AT4432" t="n">
        <v>4</v>
      </c>
    </row>
    <row r="4433">
      <c r="A4433" t="inlineStr">
        <is>
          <t>Total</t>
        </is>
      </c>
      <c r="C4433" t="inlineStr">
        <is>
          <t>Million</t>
        </is>
      </c>
      <c r="D4433" t="inlineStr">
        <is>
          <t>QQQQ</t>
        </is>
      </c>
      <c r="AI4433" t="n">
        <v>140</v>
      </c>
      <c r="AK4433" t="n">
        <v>25</v>
      </c>
      <c r="AM4433" t="n">
        <v>-31</v>
      </c>
      <c r="AN4433" t="n">
        <v>-6</v>
      </c>
      <c r="AP4433" t="n">
        <v>60</v>
      </c>
      <c r="AS4433" t="n">
        <v>60</v>
      </c>
    </row>
    <row r="4434">
      <c r="A4434" t="inlineStr">
        <is>
          <t>Total-c</t>
        </is>
      </c>
      <c r="AI4434">
        <f>SUM(AI4431:AI4432)</f>
        <v/>
      </c>
      <c r="AK4434">
        <f>SUM(AK4431:AK4432)</f>
        <v/>
      </c>
      <c r="AM4434">
        <f>SUM(AM4431:AM4432)</f>
        <v/>
      </c>
      <c r="AN4434">
        <f>SUM(AN4431:AN4432)</f>
        <v/>
      </c>
      <c r="AP4434">
        <f>SUM(AP4431:AP4432)</f>
        <v/>
      </c>
      <c r="AS4434">
        <f>SUM(AS4431:AS4432)</f>
        <v/>
      </c>
    </row>
    <row r="4435">
      <c r="A4435" t="inlineStr">
        <is>
          <t>Sum check</t>
        </is>
      </c>
      <c r="AI4435">
        <f>AI4433-AI4434</f>
        <v/>
      </c>
      <c r="AK4435">
        <f>AK4433-AK4434</f>
        <v/>
      </c>
      <c r="AM4435">
        <f>AM4433-AM4434</f>
        <v/>
      </c>
      <c r="AN4435">
        <f>AN4433-AN4434</f>
        <v/>
      </c>
      <c r="AP4435">
        <f>AP4433-AP4434</f>
        <v/>
      </c>
      <c r="AS4435">
        <f>AS4433-AS4434</f>
        <v/>
      </c>
    </row>
    <row r="4437">
      <c r="A4437" t="inlineStr">
        <is>
          <t>Private equity</t>
        </is>
      </c>
    </row>
    <row r="4438">
      <c r="A4438" t="inlineStr">
        <is>
          <t>Norbord / West Fraser</t>
        </is>
      </c>
      <c r="C4438" t="inlineStr">
        <is>
          <t>Million</t>
        </is>
      </c>
      <c r="D4438" t="inlineStr">
        <is>
          <t>QQQQ</t>
        </is>
      </c>
      <c r="AJ4438" t="n">
        <v>637</v>
      </c>
      <c r="AK4438" t="n">
        <v>149</v>
      </c>
      <c r="AL4438" t="n">
        <v>239</v>
      </c>
      <c r="AM4438" t="n">
        <v>47</v>
      </c>
      <c r="AN4438" t="n">
        <v>1072</v>
      </c>
    </row>
    <row r="4439">
      <c r="A4439" t="inlineStr">
        <is>
          <t>Other</t>
        </is>
      </c>
      <c r="C4439" t="inlineStr">
        <is>
          <t>Million</t>
        </is>
      </c>
      <c r="D4439" t="inlineStr">
        <is>
          <t>QQQQ</t>
        </is>
      </c>
      <c r="AP4439" t="n">
        <v>19</v>
      </c>
      <c r="AR4439" t="n">
        <v>25</v>
      </c>
      <c r="AS4439" t="n">
        <v>44</v>
      </c>
    </row>
    <row r="4440">
      <c r="A4440" t="inlineStr">
        <is>
          <t>Total</t>
        </is>
      </c>
      <c r="C4440" t="inlineStr">
        <is>
          <t>Million</t>
        </is>
      </c>
      <c r="D4440" t="inlineStr">
        <is>
          <t>QQQQ</t>
        </is>
      </c>
      <c r="AJ4440" t="n">
        <v>637</v>
      </c>
      <c r="AK4440" t="n">
        <v>149</v>
      </c>
      <c r="AL4440" t="n">
        <v>239</v>
      </c>
      <c r="AM4440" t="n">
        <v>47</v>
      </c>
      <c r="AN4440" t="n">
        <v>1072</v>
      </c>
      <c r="AP4440" t="n">
        <v>19</v>
      </c>
      <c r="AR4440" t="n">
        <v>25</v>
      </c>
      <c r="AS4440" t="n">
        <v>44</v>
      </c>
    </row>
    <row r="4441">
      <c r="A4441" t="inlineStr">
        <is>
          <t>Total-c</t>
        </is>
      </c>
      <c r="AJ4441">
        <f>SUM(AJ4438:AJ4439)</f>
        <v/>
      </c>
      <c r="AK4441">
        <f>SUM(AK4438:AK4439)</f>
        <v/>
      </c>
      <c r="AL4441">
        <f>SUM(AL4438:AL4439)</f>
        <v/>
      </c>
      <c r="AM4441">
        <f>SUM(AM4438:AM4439)</f>
        <v/>
      </c>
      <c r="AN4441">
        <f>SUM(AN4438:AN4439)</f>
        <v/>
      </c>
      <c r="AP4441">
        <f>SUM(AP4438:AP4439)</f>
        <v/>
      </c>
      <c r="AR4441">
        <f>SUM(AR4438:AR4439)</f>
        <v/>
      </c>
      <c r="AS4441">
        <f>SUM(AS4438:AS4439)</f>
        <v/>
      </c>
    </row>
    <row r="4442">
      <c r="A4442" t="inlineStr">
        <is>
          <t>Sum check</t>
        </is>
      </c>
      <c r="AJ4442">
        <f>AJ4440-AJ4441</f>
        <v/>
      </c>
      <c r="AK4442">
        <f>AK4440-AK4441</f>
        <v/>
      </c>
      <c r="AL4442">
        <f>AL4440-AL4441</f>
        <v/>
      </c>
      <c r="AM4442">
        <f>AM4440-AM4441</f>
        <v/>
      </c>
      <c r="AN4442">
        <f>AN4440-AN4441</f>
        <v/>
      </c>
      <c r="AP4442">
        <f>AP4440-AP4441</f>
        <v/>
      </c>
      <c r="AR4442">
        <f>AR4440-AR4441</f>
        <v/>
      </c>
      <c r="AS4442">
        <f>AS4440-AS4441</f>
        <v/>
      </c>
    </row>
    <row r="4444">
      <c r="A4444" t="inlineStr">
        <is>
          <t>Real estate</t>
        </is>
      </c>
    </row>
    <row r="4445">
      <c r="A4445" s="2" t="inlineStr">
        <is>
          <t>Core</t>
        </is>
      </c>
      <c r="B4445" s="2" t="n"/>
      <c r="C4445" s="2" t="inlineStr">
        <is>
          <t>Million</t>
        </is>
      </c>
      <c r="D4445" s="2" t="inlineStr">
        <is>
          <t>QQQQ</t>
        </is>
      </c>
      <c r="E4445" s="2" t="n"/>
      <c r="F4445" s="2" t="n"/>
      <c r="G4445" s="2" t="n"/>
      <c r="H4445" s="2" t="n"/>
      <c r="I4445" s="2" t="n"/>
      <c r="J4445" s="2" t="n"/>
      <c r="K4445" s="2" t="n"/>
      <c r="L4445" s="2" t="n"/>
      <c r="M4445" s="2" t="n"/>
      <c r="N4445" s="2" t="n"/>
      <c r="O4445" s="2" t="n"/>
      <c r="P4445" s="2" t="n"/>
      <c r="Q4445" s="2" t="n"/>
      <c r="R4445" s="2" t="n"/>
      <c r="S4445" s="2" t="n"/>
      <c r="T4445" s="2" t="n"/>
      <c r="U4445" s="2" t="n"/>
      <c r="V4445" s="2" t="n"/>
      <c r="W4445" s="2" t="n"/>
      <c r="X4445" s="2" t="n"/>
      <c r="Y4445" s="2" t="n"/>
      <c r="Z4445" s="2" t="n"/>
      <c r="AA4445" s="2" t="n"/>
      <c r="AB4445" s="2" t="n"/>
      <c r="AC4445" s="2" t="n"/>
      <c r="AD4445" s="2" t="n"/>
      <c r="AE4445" s="2" t="n"/>
      <c r="AF4445" s="2" t="n"/>
      <c r="AG4445" s="2" t="n"/>
      <c r="AH4445" s="2" t="n"/>
      <c r="AI4445" s="2" t="n"/>
      <c r="AJ4445" s="2" t="n"/>
      <c r="AK4445" s="2" t="n"/>
      <c r="AL4445" s="2" t="n"/>
      <c r="AM4445" s="2" t="n"/>
      <c r="AN4445" s="2" t="n"/>
      <c r="AO4445" s="2" t="n">
        <v>51</v>
      </c>
      <c r="AP4445" s="2" t="n"/>
      <c r="AQ4445" s="2" t="n"/>
      <c r="AR4445" s="2" t="n"/>
      <c r="AS4445" s="2" t="n">
        <v>51</v>
      </c>
      <c r="AT4445" s="2" t="n">
        <v>-1</v>
      </c>
    </row>
    <row r="4446">
      <c r="A4446" t="inlineStr">
        <is>
          <t>Transitional and development</t>
        </is>
      </c>
      <c r="C4446" t="inlineStr">
        <is>
          <t>Million</t>
        </is>
      </c>
      <c r="D4446" t="inlineStr">
        <is>
          <t>QQQQ</t>
        </is>
      </c>
      <c r="AH4446" t="n">
        <v>221</v>
      </c>
      <c r="AI4446" t="n">
        <v>221</v>
      </c>
      <c r="AJ4446" t="n">
        <v>139</v>
      </c>
      <c r="AK4446" t="n">
        <v>1</v>
      </c>
      <c r="AL4446" t="n">
        <v>-16</v>
      </c>
      <c r="AM4446" t="n">
        <v>14</v>
      </c>
      <c r="AN4446" t="n">
        <v>138</v>
      </c>
      <c r="AO4446" t="n">
        <v>-1</v>
      </c>
      <c r="AP4446" t="n">
        <v>-1</v>
      </c>
      <c r="AQ4446" t="n">
        <v>2</v>
      </c>
      <c r="AR4446" t="n">
        <v>42</v>
      </c>
      <c r="AS4446" t="n">
        <v>42</v>
      </c>
    </row>
    <row r="4447">
      <c r="A4447" t="inlineStr">
        <is>
          <t>LP investments</t>
        </is>
      </c>
      <c r="C4447" t="inlineStr">
        <is>
          <t>Million</t>
        </is>
      </c>
      <c r="D4447" t="inlineStr">
        <is>
          <t>QQQQ</t>
        </is>
      </c>
      <c r="AI4447" t="n">
        <v>4</v>
      </c>
      <c r="AM4447" t="n">
        <v>48</v>
      </c>
      <c r="AN4447" t="n">
        <v>48</v>
      </c>
      <c r="AO4447" t="n">
        <v>33</v>
      </c>
      <c r="AP4447" t="n">
        <v>22</v>
      </c>
      <c r="AQ4447" t="n">
        <v>11</v>
      </c>
      <c r="AR4447" t="n">
        <v>9</v>
      </c>
      <c r="AS4447" t="n">
        <v>75</v>
      </c>
    </row>
    <row r="4448">
      <c r="A4448" t="inlineStr">
        <is>
          <t>Total</t>
        </is>
      </c>
      <c r="C4448" t="inlineStr">
        <is>
          <t>Million</t>
        </is>
      </c>
      <c r="D4448" t="inlineStr">
        <is>
          <t>QQQQ</t>
        </is>
      </c>
      <c r="AH4448" t="n">
        <v>221</v>
      </c>
      <c r="AI4448" t="n">
        <v>225</v>
      </c>
      <c r="AJ4448" t="n">
        <v>139</v>
      </c>
      <c r="AK4448" t="n">
        <v>1</v>
      </c>
      <c r="AL4448" t="n">
        <v>-16</v>
      </c>
      <c r="AM4448" t="n">
        <v>62</v>
      </c>
      <c r="AN4448" t="n">
        <v>186</v>
      </c>
      <c r="AO4448" t="n">
        <v>83</v>
      </c>
      <c r="AP4448" t="n">
        <v>21</v>
      </c>
      <c r="AQ4448" t="n">
        <v>13</v>
      </c>
      <c r="AR4448" t="n">
        <v>51</v>
      </c>
      <c r="AS4448" t="n">
        <v>168</v>
      </c>
    </row>
    <row r="4449">
      <c r="A4449" t="inlineStr">
        <is>
          <t>Total-c</t>
        </is>
      </c>
      <c r="AH4449">
        <f>SUM(AH4445:AH4447)</f>
        <v/>
      </c>
      <c r="AI4449">
        <f>SUM(AI4445:AI4447)</f>
        <v/>
      </c>
      <c r="AJ4449">
        <f>SUM(AJ4445:AJ4447)</f>
        <v/>
      </c>
      <c r="AK4449">
        <f>SUM(AK4445:AK4447)</f>
        <v/>
      </c>
      <c r="AL4449">
        <f>SUM(AL4445:AL4447)</f>
        <v/>
      </c>
      <c r="AM4449">
        <f>SUM(AM4445:AM4447)</f>
        <v/>
      </c>
      <c r="AN4449">
        <f>SUM(AN4445:AN4447)</f>
        <v/>
      </c>
      <c r="AO4449">
        <f>SUM(AO4445:AO4447)</f>
        <v/>
      </c>
      <c r="AP4449">
        <f>SUM(AP4445:AP4447)</f>
        <v/>
      </c>
      <c r="AQ4449">
        <f>SUM(AQ4445:AQ4447)</f>
        <v/>
      </c>
      <c r="AR4449">
        <f>SUM(AR4445:AR4447)</f>
        <v/>
      </c>
      <c r="AS4449">
        <f>SUM(AS4445:AS4447)</f>
        <v/>
      </c>
    </row>
    <row r="4450">
      <c r="A4450" t="inlineStr">
        <is>
          <t>Sum check</t>
        </is>
      </c>
      <c r="AH4450">
        <f>AH4448-AH4449</f>
        <v/>
      </c>
      <c r="AI4450">
        <f>AI4448-AI4449</f>
        <v/>
      </c>
      <c r="AJ4450">
        <f>AJ4448-AJ4449</f>
        <v/>
      </c>
      <c r="AK4450">
        <f>AK4448-AK4449</f>
        <v/>
      </c>
      <c r="AL4450">
        <f>AL4448-AL4449</f>
        <v/>
      </c>
      <c r="AM4450">
        <f>AM4448-AM4449</f>
        <v/>
      </c>
      <c r="AN4450">
        <f>AN4448-AN4449</f>
        <v/>
      </c>
      <c r="AO4450">
        <f>AO4448-AO4449</f>
        <v/>
      </c>
      <c r="AP4450">
        <f>AP4448-AP4449</f>
        <v/>
      </c>
      <c r="AQ4450">
        <f>AQ4448-AQ4449</f>
        <v/>
      </c>
      <c r="AR4450">
        <f>AR4448-AR4449</f>
        <v/>
      </c>
      <c r="AS4450">
        <f>AS4448-AS4449</f>
        <v/>
      </c>
    </row>
    <row r="4452">
      <c r="A4452" t="inlineStr">
        <is>
          <t>Corporate</t>
        </is>
      </c>
    </row>
    <row r="4453">
      <c r="A4453" t="inlineStr">
        <is>
          <t>Other corporate</t>
        </is>
      </c>
      <c r="C4453" t="inlineStr">
        <is>
          <t>Million</t>
        </is>
      </c>
      <c r="D4453" t="inlineStr">
        <is>
          <t>QQQQ</t>
        </is>
      </c>
      <c r="AH4453" t="n">
        <v>57</v>
      </c>
      <c r="AI4453" t="n">
        <v>71</v>
      </c>
      <c r="AJ4453" t="n">
        <v>17</v>
      </c>
      <c r="AK4453" t="n">
        <v>50</v>
      </c>
      <c r="AM4453" t="n">
        <v>30</v>
      </c>
      <c r="AN4453" t="n">
        <v>97</v>
      </c>
      <c r="AO4453" t="n">
        <v>24</v>
      </c>
      <c r="AP4453" t="n">
        <v>29</v>
      </c>
      <c r="AQ4453" t="n">
        <v>35</v>
      </c>
      <c r="AS4453" t="n">
        <v>88</v>
      </c>
      <c r="AT4453" t="n">
        <v>2</v>
      </c>
    </row>
    <row r="4454">
      <c r="A4454" t="inlineStr">
        <is>
          <t>Total</t>
        </is>
      </c>
      <c r="C4454" t="inlineStr">
        <is>
          <t>Million</t>
        </is>
      </c>
      <c r="D4454" t="inlineStr">
        <is>
          <t>QQQQ</t>
        </is>
      </c>
      <c r="AH4454" t="n">
        <v>57</v>
      </c>
      <c r="AI4454" t="n">
        <v>71</v>
      </c>
      <c r="AJ4454" t="n">
        <v>17</v>
      </c>
      <c r="AK4454" t="n">
        <v>50</v>
      </c>
      <c r="AM4454" t="n">
        <v>30</v>
      </c>
      <c r="AN4454" t="n">
        <v>97</v>
      </c>
      <c r="AO4454" t="n">
        <v>24</v>
      </c>
      <c r="AP4454" t="n">
        <v>29</v>
      </c>
      <c r="AQ4454" t="n">
        <v>35</v>
      </c>
      <c r="AS4454" t="n">
        <v>88</v>
      </c>
    </row>
    <row r="4456">
      <c r="A4456" t="inlineStr">
        <is>
          <t>Disposition gains from principal investments</t>
        </is>
      </c>
      <c r="C4456" t="inlineStr">
        <is>
          <t>Million</t>
        </is>
      </c>
      <c r="D4456" t="inlineStr">
        <is>
          <t>QQQQ</t>
        </is>
      </c>
      <c r="AH4456" t="n">
        <v>548</v>
      </c>
      <c r="AI4456" t="n">
        <v>1185</v>
      </c>
      <c r="AJ4456" t="n">
        <v>1544</v>
      </c>
      <c r="AK4456" t="n">
        <v>225</v>
      </c>
      <c r="AL4456" t="n">
        <v>223</v>
      </c>
      <c r="AM4456" t="n">
        <v>108</v>
      </c>
      <c r="AN4456" t="n">
        <v>2100</v>
      </c>
      <c r="AO4456" t="n">
        <v>107</v>
      </c>
      <c r="AP4456" t="n">
        <v>129</v>
      </c>
      <c r="AQ4456" t="n">
        <v>48</v>
      </c>
      <c r="AR4456" t="n">
        <v>76</v>
      </c>
      <c r="AS4456" t="n">
        <v>360</v>
      </c>
      <c r="AT4456" t="n">
        <v>6</v>
      </c>
    </row>
    <row r="4457">
      <c r="A4457" t="inlineStr">
        <is>
          <t>Disposition gains from principal investments-c</t>
        </is>
      </c>
      <c r="AH4457">
        <f>SUM(AH4424,AH4428,AH4431:AH4432,AH4438:AH4439,AH4445:AH4447,AH4453)</f>
        <v/>
      </c>
      <c r="AI4457">
        <f>SUM(AI4424,AI4428,AI4431:AI4432,AI4438:AI4439,AI4445:AI4447,AI4453)</f>
        <v/>
      </c>
      <c r="AJ4457">
        <f>SUM(AJ4424,AJ4428,AJ4431:AJ4432,AJ4438:AJ4439,AJ4445:AJ4447,AJ4453)</f>
        <v/>
      </c>
      <c r="AK4457">
        <f>SUM(AK4424,AK4428,AK4431:AK4432,AK4438:AK4439,AK4445:AK4447,AK4453)</f>
        <v/>
      </c>
      <c r="AL4457">
        <f>SUM(AL4424,AL4428,AL4431:AL4432,AL4438:AL4439,AL4445:AL4447,AL4453)</f>
        <v/>
      </c>
      <c r="AM4457">
        <f>SUM(AM4424,AM4428,AM4431:AM4432,AM4438:AM4439,AM4445:AM4447,AM4453)</f>
        <v/>
      </c>
      <c r="AN4457">
        <f>SUM(AN4424,AN4428,AN4431:AN4432,AN4438:AN4439,AN4445:AN4447,AN4453)</f>
        <v/>
      </c>
      <c r="AO4457">
        <f>SUM(AO4424,AO4428,AO4431:AO4432,AO4438:AO4439,AO4445:AO4447,AO4453)</f>
        <v/>
      </c>
      <c r="AP4457">
        <f>SUM(AP4424,AP4428,AP4431:AP4432,AP4438:AP4439,AP4445:AP4447,AP4453)</f>
        <v/>
      </c>
      <c r="AQ4457">
        <f>SUM(AQ4424,AQ4428,AQ4431:AQ4432,AQ4438:AQ4439,AQ4445:AQ4447,AQ4453)</f>
        <v/>
      </c>
      <c r="AR4457">
        <f>SUM(AR4424,AR4428,AR4431:AR4432,AR4438:AR4439,AR4445:AR4447,AR4453)</f>
        <v/>
      </c>
      <c r="AS4457">
        <f>SUM(AS4424,AS4428,AS4431:AS4432,AS4438:AS4439,AS4445:AS4447,AS4453)</f>
        <v/>
      </c>
      <c r="AT4457">
        <f>SUM(AT4424,AT4428,AT4431:AT4432,AT4438:AT4439,AT4445:AT4447,AT4453)</f>
        <v/>
      </c>
    </row>
    <row r="4458">
      <c r="A4458" t="inlineStr">
        <is>
          <t>Sum check</t>
        </is>
      </c>
      <c r="AH4458">
        <f>AH4456-AH4457</f>
        <v/>
      </c>
      <c r="AI4458">
        <f>AI4456-AI4457</f>
        <v/>
      </c>
      <c r="AJ4458">
        <f>AJ4456-AJ4457</f>
        <v/>
      </c>
      <c r="AK4458">
        <f>AK4456-AK4457</f>
        <v/>
      </c>
      <c r="AL4458">
        <f>AL4456-AL4457</f>
        <v/>
      </c>
      <c r="AM4458">
        <f>AM4456-AM4457</f>
        <v/>
      </c>
      <c r="AN4458">
        <f>AN4456-AN4457</f>
        <v/>
      </c>
      <c r="AO4458">
        <f>AO4456-AO4457</f>
        <v/>
      </c>
      <c r="AP4458">
        <f>AP4456-AP4457</f>
        <v/>
      </c>
      <c r="AQ4458">
        <f>AQ4456-AQ4457</f>
        <v/>
      </c>
      <c r="AR4458">
        <f>AR4456-AR4457</f>
        <v/>
      </c>
      <c r="AS4458">
        <f>AS4456-AS4457</f>
        <v/>
      </c>
      <c r="AT4458">
        <f>AT4456-AT4457</f>
        <v/>
      </c>
    </row>
    <row r="4459">
      <c r="A4459" t="inlineStr">
        <is>
          <t>Link check</t>
        </is>
      </c>
      <c r="AJ4459">
        <f>AJ4456-AJ1480</f>
        <v/>
      </c>
      <c r="AK4459">
        <f>AK4456-AK1480</f>
        <v/>
      </c>
      <c r="AL4459">
        <f>AL4456-AL1480</f>
        <v/>
      </c>
      <c r="AM4459">
        <f>AM4456-AM1480</f>
        <v/>
      </c>
      <c r="AN4459">
        <f>AN4456-AN1480</f>
        <v/>
      </c>
      <c r="AO4459">
        <f>AO4456-AO1480</f>
        <v/>
      </c>
      <c r="AP4459">
        <f>AP4456-AP1480</f>
        <v/>
      </c>
      <c r="AQ4459">
        <f>AQ4456-AQ1480</f>
        <v/>
      </c>
      <c r="AR4459">
        <f>AR4456-AR1480</f>
        <v/>
      </c>
      <c r="AS4459">
        <f>AS4456-AS1480</f>
        <v/>
      </c>
      <c r="AT4459">
        <f>AT4456-AT1480</f>
        <v/>
      </c>
    </row>
    <row r="4461">
      <c r="A4461" t="inlineStr">
        <is>
          <t>Invested capital - operating result</t>
        </is>
      </c>
    </row>
    <row r="4462">
      <c r="A4462" t="inlineStr">
        <is>
          <t>Funds flow operation</t>
        </is>
      </c>
    </row>
    <row r="4463">
      <c r="A4463" t="inlineStr">
        <is>
          <t>Perpetual investments</t>
        </is>
      </c>
    </row>
    <row r="4464">
      <c r="A4464" t="inlineStr">
        <is>
          <t>BAM</t>
        </is>
      </c>
      <c r="C4464" t="inlineStr">
        <is>
          <t>Million</t>
        </is>
      </c>
      <c r="D4464" t="inlineStr">
        <is>
          <t>QQQQ</t>
        </is>
      </c>
      <c r="AR4464" t="n">
        <v>511</v>
      </c>
      <c r="AS4464" t="n">
        <v>1963</v>
      </c>
    </row>
    <row r="4465">
      <c r="A4465" t="inlineStr">
        <is>
          <t>Perpetual affiliates</t>
        </is>
      </c>
    </row>
    <row r="4466">
      <c r="A4466" t="inlineStr">
        <is>
          <t>BEP</t>
        </is>
      </c>
      <c r="C4466" t="inlineStr">
        <is>
          <t>Million</t>
        </is>
      </c>
      <c r="D4466" t="inlineStr">
        <is>
          <t>QQQQ</t>
        </is>
      </c>
      <c r="S4466" t="n">
        <v>81</v>
      </c>
      <c r="T4466" t="n">
        <v>336</v>
      </c>
      <c r="U4466" t="n">
        <v>110</v>
      </c>
      <c r="V4466" t="n">
        <v>98</v>
      </c>
      <c r="W4466" t="n">
        <v>58</v>
      </c>
      <c r="X4466" t="n">
        <v>115</v>
      </c>
      <c r="Y4466" t="n">
        <v>381</v>
      </c>
      <c r="Z4466" t="n">
        <v>130</v>
      </c>
      <c r="AA4466" t="n">
        <v>132</v>
      </c>
      <c r="AB4466" t="n">
        <v>72</v>
      </c>
      <c r="AC4466" t="n">
        <v>96</v>
      </c>
      <c r="AD4466" t="n">
        <v>430</v>
      </c>
      <c r="AE4466" t="n">
        <v>123</v>
      </c>
      <c r="AF4466" t="n">
        <v>118</v>
      </c>
      <c r="AG4466" t="n">
        <v>72</v>
      </c>
      <c r="AH4466" t="n">
        <v>84</v>
      </c>
      <c r="AI4466" t="n">
        <v>397</v>
      </c>
      <c r="AJ4466" t="n">
        <v>89</v>
      </c>
      <c r="AK4466" t="n">
        <v>86</v>
      </c>
      <c r="AL4466" t="n">
        <v>81</v>
      </c>
      <c r="AM4466" t="n">
        <v>94</v>
      </c>
      <c r="AN4466" t="n">
        <v>350</v>
      </c>
      <c r="AO4466" t="n">
        <v>101</v>
      </c>
      <c r="AP4466" t="n">
        <v>131</v>
      </c>
      <c r="AQ4466" t="n">
        <v>103</v>
      </c>
      <c r="AR4466" t="n">
        <v>97</v>
      </c>
      <c r="AS4466" t="n">
        <v>432</v>
      </c>
    </row>
    <row r="4467">
      <c r="A4467" t="inlineStr">
        <is>
          <t>BIP</t>
        </is>
      </c>
      <c r="C4467" t="inlineStr">
        <is>
          <t>Million</t>
        </is>
      </c>
      <c r="D4467" t="inlineStr">
        <is>
          <t>QQQQ</t>
        </is>
      </c>
      <c r="S4467" t="n">
        <v>85</v>
      </c>
      <c r="T4467" t="n">
        <v>316</v>
      </c>
      <c r="U4467" t="n">
        <v>89</v>
      </c>
      <c r="V4467" t="n">
        <v>78</v>
      </c>
      <c r="W4467" t="n">
        <v>73</v>
      </c>
      <c r="X4467" t="n">
        <v>87</v>
      </c>
      <c r="Y4467" t="n">
        <v>327</v>
      </c>
      <c r="Z4467" t="n">
        <v>92</v>
      </c>
      <c r="AA4467" t="n">
        <v>88</v>
      </c>
      <c r="AB4467" t="n">
        <v>84</v>
      </c>
      <c r="AC4467" t="n">
        <v>90</v>
      </c>
      <c r="AD4467" t="n">
        <v>354</v>
      </c>
      <c r="AE4467" t="n">
        <v>88</v>
      </c>
      <c r="AF4467" t="n">
        <v>81</v>
      </c>
      <c r="AG4467" t="n">
        <v>90</v>
      </c>
      <c r="AH4467" t="n">
        <v>99</v>
      </c>
      <c r="AI4467" t="n">
        <v>358</v>
      </c>
      <c r="AJ4467" t="n">
        <v>103</v>
      </c>
      <c r="AK4467" t="n">
        <v>89</v>
      </c>
      <c r="AL4467" t="n">
        <v>101</v>
      </c>
      <c r="AM4467" t="n">
        <v>118</v>
      </c>
      <c r="AN4467" t="n">
        <v>411</v>
      </c>
      <c r="AO4467" t="n">
        <v>113</v>
      </c>
      <c r="AP4467" t="n">
        <v>123</v>
      </c>
      <c r="AQ4467" t="n">
        <v>126</v>
      </c>
      <c r="AR4467" t="n">
        <v>135</v>
      </c>
      <c r="AS4467" t="n">
        <v>497</v>
      </c>
    </row>
    <row r="4468">
      <c r="A4468" t="inlineStr">
        <is>
          <t>BBU</t>
        </is>
      </c>
      <c r="C4468" t="inlineStr">
        <is>
          <t>Million</t>
        </is>
      </c>
      <c r="D4468" t="inlineStr">
        <is>
          <t>QQQQ</t>
        </is>
      </c>
      <c r="S4468" t="n">
        <v>-33</v>
      </c>
      <c r="T4468" t="n">
        <v>35</v>
      </c>
      <c r="U4468" t="n">
        <v>2</v>
      </c>
      <c r="V4468" t="n">
        <v>55</v>
      </c>
      <c r="W4468" t="n">
        <v>52</v>
      </c>
      <c r="X4468" t="n">
        <v>114</v>
      </c>
      <c r="Y4468" t="n">
        <v>223</v>
      </c>
      <c r="Z4468" t="n">
        <v>139</v>
      </c>
      <c r="AA4468" t="n">
        <v>94</v>
      </c>
      <c r="AB4468" t="n">
        <v>132</v>
      </c>
      <c r="AC4468" t="n">
        <v>129</v>
      </c>
      <c r="AD4468" t="n">
        <v>494</v>
      </c>
      <c r="AE4468" t="n">
        <v>96</v>
      </c>
      <c r="AF4468" t="n">
        <v>109</v>
      </c>
      <c r="AG4468" t="n">
        <v>132</v>
      </c>
      <c r="AH4468" t="n">
        <v>161</v>
      </c>
      <c r="AI4468" t="n">
        <v>498</v>
      </c>
      <c r="AJ4468" t="n">
        <v>137</v>
      </c>
      <c r="AK4468" t="n">
        <v>79</v>
      </c>
      <c r="AL4468" t="n">
        <v>177</v>
      </c>
      <c r="AM4468" t="n">
        <v>204</v>
      </c>
      <c r="AN4468" t="n">
        <v>597</v>
      </c>
      <c r="AO4468" t="n">
        <v>201</v>
      </c>
      <c r="AP4468" t="n">
        <v>211</v>
      </c>
      <c r="AQ4468" t="n">
        <v>214</v>
      </c>
      <c r="AR4468" t="n">
        <v>194</v>
      </c>
      <c r="AS4468" t="n">
        <v>820</v>
      </c>
    </row>
    <row r="4469">
      <c r="A4469" t="inlineStr">
        <is>
          <t>BPG</t>
        </is>
      </c>
      <c r="C4469" t="inlineStr">
        <is>
          <t>Million</t>
        </is>
      </c>
      <c r="D4469" t="inlineStr">
        <is>
          <t>QQQQ</t>
        </is>
      </c>
      <c r="AL4469" t="n">
        <v>201</v>
      </c>
      <c r="AM4469" t="n">
        <v>307</v>
      </c>
      <c r="AN4469" t="n">
        <v>747</v>
      </c>
      <c r="AO4469" t="n">
        <v>271</v>
      </c>
      <c r="AP4469" t="n">
        <v>220</v>
      </c>
      <c r="AQ4469" t="n">
        <v>86</v>
      </c>
      <c r="AR4469" t="n">
        <v>179</v>
      </c>
      <c r="AS4469" t="n">
        <v>953</v>
      </c>
    </row>
    <row r="4470">
      <c r="A4470" t="inlineStr">
        <is>
          <t>BPY preferred shares</t>
        </is>
      </c>
      <c r="C4470" t="inlineStr">
        <is>
          <t>Million</t>
        </is>
      </c>
      <c r="D4470" t="inlineStr">
        <is>
          <t>QQQQ</t>
        </is>
      </c>
      <c r="S4470" t="n">
        <v>19</v>
      </c>
      <c r="T4470" t="n">
        <v>76</v>
      </c>
      <c r="U4470" t="n">
        <v>19</v>
      </c>
      <c r="V4470" t="n">
        <v>19</v>
      </c>
      <c r="W4470" t="n">
        <v>16</v>
      </c>
      <c r="X4470" t="n">
        <v>10</v>
      </c>
      <c r="Y4470" t="n">
        <v>64</v>
      </c>
      <c r="Z4470" t="n">
        <v>9</v>
      </c>
      <c r="AA4470" t="n">
        <v>2</v>
      </c>
      <c r="AD4470" t="n">
        <v>11</v>
      </c>
    </row>
    <row r="4471">
      <c r="A4471" t="inlineStr">
        <is>
          <t>BPY</t>
        </is>
      </c>
      <c r="C4471" t="inlineStr">
        <is>
          <t>Million</t>
        </is>
      </c>
      <c r="D4471" t="inlineStr">
        <is>
          <t>QQQQ</t>
        </is>
      </c>
      <c r="S4471" t="n">
        <v>177</v>
      </c>
      <c r="T4471" t="n">
        <v>668</v>
      </c>
      <c r="U4471" t="n">
        <v>191</v>
      </c>
      <c r="V4471" t="n">
        <v>170</v>
      </c>
      <c r="W4471" t="n">
        <v>159</v>
      </c>
      <c r="X4471" t="n">
        <v>216</v>
      </c>
      <c r="Y4471" t="n">
        <v>736</v>
      </c>
      <c r="Z4471" t="n">
        <v>159</v>
      </c>
      <c r="AA4471" t="n">
        <v>176</v>
      </c>
      <c r="AB4471" t="n">
        <v>168</v>
      </c>
      <c r="AC4471" t="n">
        <v>196</v>
      </c>
      <c r="AD4471" t="n">
        <v>699</v>
      </c>
      <c r="AE4471" t="n">
        <v>160</v>
      </c>
      <c r="AF4471" t="n">
        <v>87</v>
      </c>
      <c r="AG4471" t="n">
        <v>79</v>
      </c>
      <c r="AH4471" t="n">
        <v>87</v>
      </c>
      <c r="AI4471" t="n">
        <v>413</v>
      </c>
      <c r="AJ4471" t="n">
        <v>61</v>
      </c>
      <c r="AK4471" t="n">
        <v>94</v>
      </c>
    </row>
    <row r="4472">
      <c r="A4472" t="inlineStr">
        <is>
          <t>Corporate cash and financial assets</t>
        </is>
      </c>
      <c r="C4472" t="inlineStr">
        <is>
          <t>Million</t>
        </is>
      </c>
      <c r="D4472" t="inlineStr">
        <is>
          <t>QQQQ</t>
        </is>
      </c>
      <c r="S4472" t="n">
        <v>61</v>
      </c>
      <c r="T4472" t="n">
        <v>145</v>
      </c>
      <c r="U4472" t="n">
        <v>22</v>
      </c>
      <c r="V4472" t="n">
        <v>14</v>
      </c>
      <c r="W4472" t="n">
        <v>19</v>
      </c>
      <c r="X4472" t="n">
        <v>-44</v>
      </c>
      <c r="Y4472" t="n">
        <v>11</v>
      </c>
      <c r="Z4472" t="n">
        <v>98</v>
      </c>
      <c r="AA4472" t="n">
        <v>35</v>
      </c>
      <c r="AB4472" t="n">
        <v>-32</v>
      </c>
      <c r="AC4472" t="n">
        <v>22</v>
      </c>
      <c r="AD4472" t="n">
        <v>123</v>
      </c>
      <c r="AE4472" t="n">
        <v>55</v>
      </c>
      <c r="AF4472" t="n">
        <v>79</v>
      </c>
      <c r="AG4472" t="n">
        <v>80</v>
      </c>
      <c r="AH4472" t="n">
        <v>163</v>
      </c>
      <c r="AI4472" t="n">
        <v>377</v>
      </c>
      <c r="AJ4472" t="n">
        <v>73</v>
      </c>
      <c r="AK4472" t="n">
        <v>20</v>
      </c>
      <c r="AL4472" t="n">
        <v>-29</v>
      </c>
      <c r="AM4472" t="n">
        <v>-22</v>
      </c>
      <c r="AN4472" t="n">
        <v>42</v>
      </c>
      <c r="AO4472" t="n">
        <v>25</v>
      </c>
      <c r="AP4472" t="n">
        <v>-31</v>
      </c>
      <c r="AQ4472" t="n">
        <v>89</v>
      </c>
      <c r="AR4472" t="n">
        <v>-6</v>
      </c>
      <c r="AS4472" t="n">
        <v>77</v>
      </c>
    </row>
    <row r="4473">
      <c r="A4473" t="inlineStr">
        <is>
          <t>Total</t>
        </is>
      </c>
      <c r="C4473" t="inlineStr">
        <is>
          <t>Million</t>
        </is>
      </c>
      <c r="D4473" t="inlineStr">
        <is>
          <t>QQQQ</t>
        </is>
      </c>
      <c r="AL4473" t="n">
        <v>531</v>
      </c>
      <c r="AM4473" t="n">
        <v>701</v>
      </c>
      <c r="AN4473" t="n">
        <v>2147</v>
      </c>
      <c r="AO4473" t="n">
        <v>711</v>
      </c>
      <c r="AP4473" t="n">
        <v>654</v>
      </c>
      <c r="AQ4473" t="n">
        <v>618</v>
      </c>
      <c r="AR4473" t="n">
        <v>599</v>
      </c>
      <c r="AS4473" t="n">
        <v>2779</v>
      </c>
    </row>
    <row r="4474">
      <c r="A4474" t="inlineStr">
        <is>
          <t>Total-c</t>
        </is>
      </c>
      <c r="AL4474">
        <f>SUM(AL4466:AL4472)</f>
        <v/>
      </c>
      <c r="AM4474">
        <f>SUM(AM4466:AM4472)</f>
        <v/>
      </c>
      <c r="AN4474">
        <f>SUM(AN4466:AN4472)</f>
        <v/>
      </c>
      <c r="AO4474">
        <f>SUM(AO4466:AO4472)</f>
        <v/>
      </c>
      <c r="AP4474">
        <f>SUM(AP4466:AP4472)</f>
        <v/>
      </c>
      <c r="AQ4474">
        <f>SUM(AQ4466:AQ4472)</f>
        <v/>
      </c>
      <c r="AR4474">
        <f>SUM(AR4466:AR4472)</f>
        <v/>
      </c>
      <c r="AS4474">
        <f>SUM(AS4466:AS4472)</f>
        <v/>
      </c>
    </row>
    <row r="4475">
      <c r="A4475" t="inlineStr">
        <is>
          <t>Sum check</t>
        </is>
      </c>
      <c r="AL4475">
        <f>AL4473-AL4474</f>
        <v/>
      </c>
      <c r="AM4475">
        <f>AM4473-AM4474</f>
        <v/>
      </c>
      <c r="AN4475">
        <f>AN4473-AN4474</f>
        <v/>
      </c>
      <c r="AO4475">
        <f>AO4473-AO4474</f>
        <v/>
      </c>
      <c r="AP4475">
        <f>AP4473-AP4474</f>
        <v/>
      </c>
      <c r="AQ4475">
        <f>AQ4473-AQ4474</f>
        <v/>
      </c>
      <c r="AR4475">
        <f>AR4473-AR4474</f>
        <v/>
      </c>
      <c r="AS4475">
        <f>AS4473-AS4474</f>
        <v/>
      </c>
    </row>
    <row r="4477">
      <c r="A4477" t="inlineStr">
        <is>
          <t>Other listed investments</t>
        </is>
      </c>
    </row>
    <row r="4478">
      <c r="A4478" t="inlineStr">
        <is>
          <t>Norbord / west Fraser</t>
        </is>
      </c>
      <c r="C4478" t="inlineStr">
        <is>
          <t>Million</t>
        </is>
      </c>
      <c r="D4478" t="inlineStr">
        <is>
          <t>QQQQ</t>
        </is>
      </c>
      <c r="S4478" t="n">
        <v>64</v>
      </c>
      <c r="T4478" t="n">
        <v>219</v>
      </c>
      <c r="U4478" t="n">
        <v>52</v>
      </c>
      <c r="V4478" t="n">
        <v>97</v>
      </c>
      <c r="W4478" t="n">
        <v>68</v>
      </c>
      <c r="X4478" t="n">
        <v>26</v>
      </c>
      <c r="Y4478" t="n">
        <v>243</v>
      </c>
      <c r="Z4478" t="n">
        <v>25</v>
      </c>
      <c r="AA4478" t="n">
        <v>14</v>
      </c>
      <c r="AB4478" t="n">
        <v>15</v>
      </c>
      <c r="AC4478" t="n">
        <v>3</v>
      </c>
      <c r="AD4478" t="n">
        <v>57</v>
      </c>
      <c r="AE4478" t="n">
        <v>36</v>
      </c>
      <c r="AF4478" t="n">
        <v>22</v>
      </c>
      <c r="AG4478" t="n">
        <v>105</v>
      </c>
      <c r="AH4478" t="n">
        <v>123</v>
      </c>
      <c r="AI4478" t="n">
        <v>286</v>
      </c>
      <c r="AJ4478" t="n">
        <v>1</v>
      </c>
      <c r="AK4478" t="n">
        <v>1</v>
      </c>
      <c r="AL4478" t="n">
        <v>1</v>
      </c>
      <c r="AN4478" t="n">
        <v>3</v>
      </c>
    </row>
    <row r="4479">
      <c r="A4479" t="inlineStr">
        <is>
          <t>Other</t>
        </is>
      </c>
      <c r="C4479" t="inlineStr">
        <is>
          <t>Million</t>
        </is>
      </c>
      <c r="D4479" t="inlineStr">
        <is>
          <t>QQQQ</t>
        </is>
      </c>
      <c r="S4479" t="n">
        <v>1</v>
      </c>
      <c r="T4479" t="n">
        <v>6</v>
      </c>
      <c r="U4479" t="n">
        <v>2</v>
      </c>
      <c r="V4479" t="n">
        <v>1</v>
      </c>
      <c r="W4479" t="n">
        <v>2</v>
      </c>
      <c r="X4479" t="n">
        <v>3</v>
      </c>
      <c r="Y4479" t="n">
        <v>8</v>
      </c>
      <c r="Z4479" t="n">
        <v>8</v>
      </c>
      <c r="AA4479" t="n">
        <v>5</v>
      </c>
      <c r="AB4479" t="n">
        <v>4</v>
      </c>
      <c r="AC4479" t="n">
        <v>1</v>
      </c>
      <c r="AD4479" t="n">
        <v>18</v>
      </c>
      <c r="AE4479" t="n">
        <v>1</v>
      </c>
      <c r="AF4479" t="n">
        <v>1</v>
      </c>
      <c r="AG4479" t="n">
        <v>1</v>
      </c>
      <c r="AH4479" t="n">
        <v>-2</v>
      </c>
      <c r="AI4479" t="n">
        <v>1</v>
      </c>
      <c r="AJ4479" t="n">
        <v>1</v>
      </c>
      <c r="AK4479" t="n">
        <v>1</v>
      </c>
    </row>
    <row r="4480">
      <c r="A4480" t="inlineStr">
        <is>
          <t>Total</t>
        </is>
      </c>
      <c r="C4480" t="inlineStr">
        <is>
          <t>Million</t>
        </is>
      </c>
      <c r="D4480" t="inlineStr">
        <is>
          <t>QQQQ</t>
        </is>
      </c>
      <c r="S4480" t="n">
        <v>455</v>
      </c>
      <c r="T4480" t="n">
        <v>1801</v>
      </c>
      <c r="U4480" t="n">
        <v>487</v>
      </c>
      <c r="V4480" t="n">
        <v>532</v>
      </c>
      <c r="W4480" t="n">
        <v>447</v>
      </c>
      <c r="X4480" t="n">
        <v>527</v>
      </c>
      <c r="Y4480" t="n">
        <v>1993</v>
      </c>
      <c r="Z4480" t="n">
        <v>660</v>
      </c>
      <c r="AA4480" t="n">
        <v>546</v>
      </c>
      <c r="AB4480" t="n">
        <v>443</v>
      </c>
      <c r="AC4480" t="n">
        <v>537</v>
      </c>
      <c r="AD4480" t="n">
        <v>2186</v>
      </c>
      <c r="AE4480" t="n">
        <v>559</v>
      </c>
      <c r="AF4480" t="n">
        <v>497</v>
      </c>
      <c r="AG4480" t="n">
        <v>559</v>
      </c>
      <c r="AH4480" t="n">
        <v>715</v>
      </c>
      <c r="AI4480" t="n">
        <v>2330</v>
      </c>
      <c r="AJ4480" t="n">
        <v>465</v>
      </c>
      <c r="AK4480" t="n">
        <v>370</v>
      </c>
    </row>
    <row r="4481">
      <c r="A4481" t="inlineStr">
        <is>
          <t>Total-c</t>
        </is>
      </c>
      <c r="S4481">
        <f>SUM(S4478:S4479,S4466:S4472)</f>
        <v/>
      </c>
      <c r="T4481">
        <f>SUM(T4478:T4479,T4466:T4472)</f>
        <v/>
      </c>
      <c r="U4481">
        <f>SUM(U4478:U4479,U4466:U4472)</f>
        <v/>
      </c>
      <c r="V4481">
        <f>SUM(V4478:V4479,V4466:V4472)</f>
        <v/>
      </c>
      <c r="W4481">
        <f>SUM(W4478:W4479,W4466:W4472)</f>
        <v/>
      </c>
      <c r="X4481">
        <f>SUM(X4478:X4479,X4466:X4472)</f>
        <v/>
      </c>
      <c r="Y4481">
        <f>SUM(Y4478:Y4479,Y4466:Y4472)</f>
        <v/>
      </c>
      <c r="Z4481">
        <f>SUM(Z4478:Z4479,Z4466:Z4472)</f>
        <v/>
      </c>
      <c r="AA4481">
        <f>SUM(AA4478:AA4479,AA4466:AA4472)</f>
        <v/>
      </c>
      <c r="AB4481">
        <f>SUM(AB4478:AB4479,AB4466:AB4472)</f>
        <v/>
      </c>
      <c r="AC4481">
        <f>SUM(AC4478:AC4479,AC4466:AC4472)</f>
        <v/>
      </c>
      <c r="AD4481">
        <f>SUM(AD4478:AD4479,AD4466:AD4472)</f>
        <v/>
      </c>
      <c r="AE4481">
        <f>SUM(AE4478:AE4479,AE4466:AE4472)</f>
        <v/>
      </c>
      <c r="AF4481">
        <f>SUM(AF4478:AF4479,AF4466:AF4472)</f>
        <v/>
      </c>
      <c r="AG4481">
        <f>SUM(AG4478:AG4479,AG4466:AG4472)</f>
        <v/>
      </c>
      <c r="AH4481">
        <f>SUM(AH4478:AH4479,AH4466:AH4472)</f>
        <v/>
      </c>
      <c r="AI4481">
        <f>SUM(AI4478:AI4479,AI4466:AI4472)</f>
        <v/>
      </c>
      <c r="AJ4481">
        <f>SUM(AJ4478:AJ4479,AJ4466:AJ4472)</f>
        <v/>
      </c>
      <c r="AK4481">
        <f>SUM(AK4478:AK4479,AK4466:AK4472)</f>
        <v/>
      </c>
    </row>
    <row r="4482">
      <c r="A4482" t="inlineStr">
        <is>
          <t>Sum check</t>
        </is>
      </c>
      <c r="S4482">
        <f>S4480-S4481</f>
        <v/>
      </c>
      <c r="T4482">
        <f>T4480-T4481</f>
        <v/>
      </c>
      <c r="U4482">
        <f>U4480-U4481</f>
        <v/>
      </c>
      <c r="V4482">
        <f>V4480-V4481</f>
        <v/>
      </c>
      <c r="W4482">
        <f>W4480-W4481</f>
        <v/>
      </c>
      <c r="X4482">
        <f>X4480-X4481</f>
        <v/>
      </c>
      <c r="Y4482">
        <f>Y4480-Y4481</f>
        <v/>
      </c>
      <c r="Z4482">
        <f>Z4480-Z4481</f>
        <v/>
      </c>
      <c r="AA4482">
        <f>AA4480-AA4481</f>
        <v/>
      </c>
      <c r="AB4482">
        <f>AB4480-AB4481</f>
        <v/>
      </c>
      <c r="AC4482">
        <f>AC4480-AC4481</f>
        <v/>
      </c>
      <c r="AD4482">
        <f>AD4480-AD4481</f>
        <v/>
      </c>
      <c r="AE4482">
        <f>AE4480-AE4481</f>
        <v/>
      </c>
      <c r="AF4482">
        <f>AF4480-AF4481</f>
        <v/>
      </c>
      <c r="AG4482">
        <f>AG4480-AG4481</f>
        <v/>
      </c>
      <c r="AH4482">
        <f>AH4480-AH4481</f>
        <v/>
      </c>
      <c r="AI4482">
        <f>AI4480-AI4481</f>
        <v/>
      </c>
      <c r="AJ4482">
        <f>AJ4480-AJ4481</f>
        <v/>
      </c>
      <c r="AK4482">
        <f>AK4480-AK4481</f>
        <v/>
      </c>
    </row>
    <row r="4484">
      <c r="A4484" t="inlineStr">
        <is>
          <t>Insurance solutions</t>
        </is>
      </c>
      <c r="C4484" t="inlineStr">
        <is>
          <t>Million</t>
        </is>
      </c>
      <c r="D4484" t="inlineStr">
        <is>
          <t>QQQQ</t>
        </is>
      </c>
      <c r="AP4484" t="n">
        <v>46</v>
      </c>
      <c r="AQ4484" t="n">
        <v>159</v>
      </c>
      <c r="AR4484" t="n">
        <v>170</v>
      </c>
      <c r="AS4484" t="n">
        <v>388</v>
      </c>
    </row>
    <row r="4485">
      <c r="A4485" t="inlineStr">
        <is>
          <t>Residential</t>
        </is>
      </c>
      <c r="C4485" t="inlineStr">
        <is>
          <t>Million</t>
        </is>
      </c>
      <c r="D4485" t="inlineStr">
        <is>
          <t>QQQQ</t>
        </is>
      </c>
      <c r="S4485" t="n">
        <v>96</v>
      </c>
      <c r="T4485" t="n">
        <v>34</v>
      </c>
      <c r="U4485" t="n">
        <v>-33</v>
      </c>
      <c r="V4485" t="n">
        <v>14</v>
      </c>
      <c r="W4485" t="n">
        <v>16</v>
      </c>
      <c r="X4485" t="n">
        <v>52</v>
      </c>
      <c r="Y4485" t="n">
        <v>49</v>
      </c>
      <c r="Z4485" t="n">
        <v>-22</v>
      </c>
      <c r="AA4485" t="n">
        <v>18</v>
      </c>
      <c r="AB4485" t="n">
        <v>42</v>
      </c>
      <c r="AC4485" t="n">
        <v>87</v>
      </c>
      <c r="AD4485" t="n">
        <v>125</v>
      </c>
      <c r="AE4485" t="n">
        <v>-9</v>
      </c>
      <c r="AF4485" t="n">
        <v>-11</v>
      </c>
      <c r="AG4485" t="n">
        <v>37</v>
      </c>
      <c r="AH4485" t="n">
        <v>49</v>
      </c>
      <c r="AI4485" t="n">
        <v>66</v>
      </c>
      <c r="AJ4485" t="n">
        <v>23</v>
      </c>
      <c r="AK4485" t="n">
        <v>42</v>
      </c>
      <c r="AL4485" t="n">
        <v>76</v>
      </c>
      <c r="AM4485" t="n">
        <v>117</v>
      </c>
      <c r="AN4485" t="n">
        <v>258</v>
      </c>
      <c r="AO4485" t="n">
        <v>72</v>
      </c>
      <c r="AP4485" t="n">
        <v>100</v>
      </c>
      <c r="AQ4485" t="n">
        <v>66</v>
      </c>
    </row>
    <row r="4486">
      <c r="A4486" t="inlineStr">
        <is>
          <t>Energy contracts</t>
        </is>
      </c>
      <c r="C4486" t="inlineStr">
        <is>
          <t>Million</t>
        </is>
      </c>
      <c r="D4486" t="inlineStr">
        <is>
          <t>QQQQ</t>
        </is>
      </c>
      <c r="S4486" t="n">
        <v>12</v>
      </c>
      <c r="T4486" t="n">
        <v>-76</v>
      </c>
      <c r="U4486" t="n">
        <v>-10</v>
      </c>
      <c r="V4486" t="n">
        <v>-32</v>
      </c>
      <c r="W4486" t="n">
        <v>-10</v>
      </c>
      <c r="X4486" t="n">
        <v>-39</v>
      </c>
      <c r="Y4486" t="n">
        <v>-91</v>
      </c>
      <c r="Z4486" t="n">
        <v>-48</v>
      </c>
      <c r="AA4486" t="n">
        <v>-67</v>
      </c>
      <c r="AB4486" t="n">
        <v>-31</v>
      </c>
      <c r="AC4486" t="n">
        <v>-48</v>
      </c>
      <c r="AD4486" t="n">
        <v>-194</v>
      </c>
      <c r="AE4486" t="n">
        <v>-64</v>
      </c>
      <c r="AF4486" t="n">
        <v>-35</v>
      </c>
      <c r="AG4486" t="n">
        <v>-11</v>
      </c>
      <c r="AH4486" t="n">
        <v>-16</v>
      </c>
      <c r="AI4486" t="n">
        <v>-126</v>
      </c>
      <c r="AJ4486" t="n">
        <v>-35</v>
      </c>
      <c r="AK4486" t="n">
        <v>-31</v>
      </c>
      <c r="AL4486" t="n">
        <v>-21</v>
      </c>
      <c r="AM4486" t="n">
        <v>-19</v>
      </c>
      <c r="AN4486" t="n">
        <v>-106</v>
      </c>
      <c r="AO4486" t="n">
        <v>-36</v>
      </c>
      <c r="AP4486" t="n">
        <v>-23</v>
      </c>
      <c r="AQ4486" t="n">
        <v>-5</v>
      </c>
      <c r="AR4486" t="n">
        <v>11</v>
      </c>
      <c r="AS4486" t="n">
        <v>-53</v>
      </c>
    </row>
    <row r="4487">
      <c r="A4487" t="inlineStr">
        <is>
          <t>Other</t>
        </is>
      </c>
      <c r="C4487" t="inlineStr">
        <is>
          <t>Million</t>
        </is>
      </c>
      <c r="D4487" t="inlineStr">
        <is>
          <t>QQQQ</t>
        </is>
      </c>
      <c r="S4487" t="n">
        <v>40</v>
      </c>
      <c r="T4487" t="n">
        <v>65</v>
      </c>
      <c r="U4487" t="n">
        <v>5</v>
      </c>
      <c r="V4487" t="n">
        <v>25</v>
      </c>
      <c r="W4487" t="n">
        <v>21</v>
      </c>
      <c r="X4487" t="n">
        <v>52</v>
      </c>
      <c r="Y4487" t="n">
        <v>103</v>
      </c>
      <c r="Z4487" t="n">
        <v>39</v>
      </c>
      <c r="AA4487" t="n">
        <v>30</v>
      </c>
      <c r="AB4487" t="n">
        <v>-2</v>
      </c>
      <c r="AC4487" t="n">
        <v>9</v>
      </c>
      <c r="AD4487" t="n">
        <v>76</v>
      </c>
      <c r="AE4487" t="n">
        <v>37</v>
      </c>
      <c r="AF4487" t="n">
        <v>16</v>
      </c>
      <c r="AG4487" t="n">
        <v>28</v>
      </c>
      <c r="AH4487" t="n">
        <v>40</v>
      </c>
      <c r="AI4487" t="n">
        <v>121</v>
      </c>
      <c r="AJ4487" t="n">
        <v>63</v>
      </c>
      <c r="AK4487" t="n">
        <v>93</v>
      </c>
      <c r="AL4487" t="n">
        <v>40</v>
      </c>
      <c r="AM4487" t="n">
        <v>38</v>
      </c>
      <c r="AN4487" t="n">
        <v>152</v>
      </c>
      <c r="AO4487" t="n">
        <v>38</v>
      </c>
      <c r="AP4487" t="n">
        <v>26</v>
      </c>
      <c r="AQ4487" t="n">
        <v>20</v>
      </c>
      <c r="AR4487" t="n">
        <v>7</v>
      </c>
      <c r="AS4487" t="n">
        <v>136</v>
      </c>
    </row>
    <row r="4488">
      <c r="A4488" t="inlineStr">
        <is>
          <t>Total</t>
        </is>
      </c>
      <c r="C4488" t="inlineStr">
        <is>
          <t>Million</t>
        </is>
      </c>
      <c r="D4488" t="inlineStr">
        <is>
          <t>QQQQ</t>
        </is>
      </c>
      <c r="AL4488" t="n">
        <v>96</v>
      </c>
      <c r="AM4488" t="n">
        <v>136</v>
      </c>
      <c r="AN4488" t="n">
        <v>307</v>
      </c>
      <c r="AO4488" t="n">
        <v>74</v>
      </c>
      <c r="AP4488" t="n">
        <v>149</v>
      </c>
      <c r="AQ4488" t="n">
        <v>240</v>
      </c>
      <c r="AR4488" t="n">
        <v>188</v>
      </c>
      <c r="AS4488" t="n">
        <v>471</v>
      </c>
    </row>
    <row r="4489">
      <c r="A4489" t="inlineStr">
        <is>
          <t>Total-c</t>
        </is>
      </c>
      <c r="AL4489">
        <f>SUM(AL4484:AL4487,AL4478:AL4479)</f>
        <v/>
      </c>
      <c r="AM4489">
        <f>SUM(AM4484:AM4487,AM4478:AM4479)</f>
        <v/>
      </c>
      <c r="AN4489">
        <f>SUM(AN4484:AN4487,AN4478:AN4479)</f>
        <v/>
      </c>
      <c r="AO4489">
        <f>SUM(AO4484:AO4487,AO4478:AO4479)</f>
        <v/>
      </c>
      <c r="AP4489">
        <f>SUM(AP4484:AP4487,AP4478:AP4479)</f>
        <v/>
      </c>
      <c r="AQ4489">
        <f>SUM(AQ4484:AQ4487,AQ4478:AQ4479)</f>
        <v/>
      </c>
      <c r="AR4489">
        <f>SUM(AR4484:AR4487,AR4478:AR4479)</f>
        <v/>
      </c>
      <c r="AS4489">
        <f>SUM(AS4484:AS4487,AS4478:AS4479)</f>
        <v/>
      </c>
    </row>
    <row r="4490">
      <c r="A4490" t="inlineStr">
        <is>
          <t>Sum check</t>
        </is>
      </c>
      <c r="AL4490">
        <f>AL4488-AL4489</f>
        <v/>
      </c>
      <c r="AM4490">
        <f>AM4488-AM4489</f>
        <v/>
      </c>
      <c r="AN4490">
        <f>AN4488-AN4489</f>
        <v/>
      </c>
      <c r="AO4490">
        <f>AO4488-AO4489</f>
        <v/>
      </c>
      <c r="AP4490">
        <f>AP4488-AP4489</f>
        <v/>
      </c>
      <c r="AQ4490">
        <f>AQ4488-AQ4489</f>
        <v/>
      </c>
      <c r="AR4490">
        <f>AR4488-AR4489</f>
        <v/>
      </c>
      <c r="AS4490">
        <f>AS4488-AS4489</f>
        <v/>
      </c>
    </row>
    <row r="4492">
      <c r="A4492" t="inlineStr">
        <is>
          <t>Total (excluding Norbord/west Fraser)</t>
        </is>
      </c>
      <c r="C4492" t="inlineStr">
        <is>
          <t>Million</t>
        </is>
      </c>
      <c r="D4492" t="inlineStr">
        <is>
          <t>QQQQ</t>
        </is>
      </c>
      <c r="S4492" t="n">
        <v>148</v>
      </c>
      <c r="T4492" t="n">
        <v>23</v>
      </c>
      <c r="U4492" t="n">
        <v>-38</v>
      </c>
      <c r="V4492" t="n">
        <v>7</v>
      </c>
      <c r="W4492" t="n">
        <v>27</v>
      </c>
      <c r="X4492" t="n">
        <v>65</v>
      </c>
      <c r="Y4492" t="n">
        <v>61</v>
      </c>
      <c r="Z4492" t="n">
        <v>-31</v>
      </c>
      <c r="AA4492" t="n">
        <v>-19</v>
      </c>
      <c r="AB4492" t="n">
        <v>9</v>
      </c>
      <c r="AC4492" t="n">
        <v>48</v>
      </c>
      <c r="AD4492" t="n">
        <v>7</v>
      </c>
      <c r="AE4492" t="n">
        <v>-36</v>
      </c>
      <c r="AF4492" t="n">
        <v>-30</v>
      </c>
      <c r="AG4492" t="n">
        <v>54</v>
      </c>
      <c r="AH4492" t="n">
        <v>73</v>
      </c>
      <c r="AI4492" t="n">
        <v>61</v>
      </c>
      <c r="AJ4492" t="n">
        <v>51</v>
      </c>
      <c r="AK4492" t="n">
        <v>104</v>
      </c>
    </row>
    <row r="4493">
      <c r="A4493" t="inlineStr">
        <is>
          <t>Total (excluding Norbord/west Fraser)-c</t>
        </is>
      </c>
      <c r="S4493">
        <f>SUM(S4484:S4487)</f>
        <v/>
      </c>
      <c r="T4493">
        <f>SUM(T4484:T4487)</f>
        <v/>
      </c>
      <c r="U4493">
        <f>SUM(U4484:U4487)</f>
        <v/>
      </c>
      <c r="V4493">
        <f>SUM(V4484:V4487)</f>
        <v/>
      </c>
      <c r="W4493">
        <f>SUM(W4484:W4487)</f>
        <v/>
      </c>
      <c r="X4493">
        <f>SUM(X4484:X4487)</f>
        <v/>
      </c>
      <c r="Y4493">
        <f>SUM(Y4484:Y4487)</f>
        <v/>
      </c>
      <c r="Z4493">
        <f>SUM(Z4484:Z4487)</f>
        <v/>
      </c>
      <c r="AA4493">
        <f>SUM(AA4484:AA4487)</f>
        <v/>
      </c>
      <c r="AB4493">
        <f>SUM(AB4484:AB4487)</f>
        <v/>
      </c>
      <c r="AC4493">
        <f>SUM(AC4484:AC4487)</f>
        <v/>
      </c>
      <c r="AD4493">
        <f>SUM(AD4484:AD4487)</f>
        <v/>
      </c>
      <c r="AE4493">
        <f>SUM(AE4484:AE4487)</f>
        <v/>
      </c>
      <c r="AF4493">
        <f>SUM(AF4484:AF4487)</f>
        <v/>
      </c>
      <c r="AG4493">
        <f>SUM(AG4484:AG4487)</f>
        <v/>
      </c>
      <c r="AH4493">
        <f>SUM(AH4484:AH4487)</f>
        <v/>
      </c>
      <c r="AI4493">
        <f>SUM(AI4484:AI4487)</f>
        <v/>
      </c>
      <c r="AJ4493">
        <f>SUM(AJ4484:AJ4487)</f>
        <v/>
      </c>
      <c r="AK4493">
        <f>SUM(AK4484:AK4487)</f>
        <v/>
      </c>
    </row>
    <row r="4494">
      <c r="A4494" t="inlineStr">
        <is>
          <t>Sum check</t>
        </is>
      </c>
      <c r="S4494">
        <f>S4492-S4493</f>
        <v/>
      </c>
      <c r="T4494">
        <f>T4492-T4493</f>
        <v/>
      </c>
      <c r="U4494">
        <f>U4492-U4493</f>
        <v/>
      </c>
      <c r="V4494">
        <f>V4492-V4493</f>
        <v/>
      </c>
      <c r="W4494">
        <f>W4492-W4493</f>
        <v/>
      </c>
      <c r="X4494">
        <f>X4492-X4493</f>
        <v/>
      </c>
      <c r="Y4494">
        <f>Y4492-Y4493</f>
        <v/>
      </c>
      <c r="Z4494">
        <f>Z4492-Z4493</f>
        <v/>
      </c>
      <c r="AA4494">
        <f>AA4492-AA4493</f>
        <v/>
      </c>
      <c r="AB4494">
        <f>AB4492-AB4493</f>
        <v/>
      </c>
      <c r="AC4494">
        <f>AC4492-AC4493</f>
        <v/>
      </c>
      <c r="AD4494">
        <f>AD4492-AD4493</f>
        <v/>
      </c>
      <c r="AE4494">
        <f>AE4492-AE4493</f>
        <v/>
      </c>
      <c r="AF4494">
        <f>AF4492-AF4493</f>
        <v/>
      </c>
      <c r="AG4494">
        <f>AG4492-AG4493</f>
        <v/>
      </c>
      <c r="AH4494">
        <f>AH4492-AH4493</f>
        <v/>
      </c>
      <c r="AI4494">
        <f>AI4492-AI4493</f>
        <v/>
      </c>
      <c r="AJ4494">
        <f>AJ4492-AJ4493</f>
        <v/>
      </c>
      <c r="AK4494">
        <f>AK4492-AK4493</f>
        <v/>
      </c>
    </row>
    <row r="4496">
      <c r="A4496" t="inlineStr">
        <is>
          <t>Corporate activities</t>
        </is>
      </c>
    </row>
    <row r="4497">
      <c r="A4497" t="inlineStr">
        <is>
          <t>Corporate borrowings / interest expense</t>
        </is>
      </c>
      <c r="C4497" t="inlineStr">
        <is>
          <t>Million</t>
        </is>
      </c>
      <c r="D4497" t="inlineStr">
        <is>
          <t>QQQQ</t>
        </is>
      </c>
      <c r="S4497" t="n">
        <v>-70</v>
      </c>
      <c r="T4497" t="n">
        <v>-261</v>
      </c>
      <c r="U4497" t="n">
        <v>-78</v>
      </c>
      <c r="V4497" t="n">
        <v>-80</v>
      </c>
      <c r="W4497" t="n">
        <v>-83</v>
      </c>
      <c r="X4497" t="n">
        <v>-82</v>
      </c>
      <c r="Y4497" t="n">
        <v>-323</v>
      </c>
      <c r="Z4497" t="n">
        <v>-87</v>
      </c>
      <c r="AA4497" t="n">
        <v>-86</v>
      </c>
      <c r="AB4497" t="n">
        <v>-87</v>
      </c>
      <c r="AC4497" t="n">
        <v>-88</v>
      </c>
      <c r="AD4497" t="n">
        <v>-348</v>
      </c>
      <c r="AE4497" t="n">
        <v>-89</v>
      </c>
      <c r="AF4497" t="n">
        <v>-95</v>
      </c>
      <c r="AG4497" t="n">
        <v>-98</v>
      </c>
      <c r="AH4497" t="n">
        <v>-106</v>
      </c>
      <c r="AI4497" t="n">
        <v>-388</v>
      </c>
      <c r="AJ4497" t="n">
        <v>-108</v>
      </c>
      <c r="AK4497" t="n">
        <v>-106</v>
      </c>
      <c r="AL4497" t="n">
        <v>-111</v>
      </c>
      <c r="AM4497" t="n">
        <v>-113</v>
      </c>
      <c r="AN4497" t="n">
        <v>-438</v>
      </c>
      <c r="AO4497" t="n">
        <v>-117</v>
      </c>
      <c r="AP4497" t="n">
        <v>-124</v>
      </c>
      <c r="AQ4497" t="n">
        <v>-128</v>
      </c>
      <c r="AR4497" t="n">
        <v>-135</v>
      </c>
      <c r="AS4497" t="n">
        <v>-504</v>
      </c>
    </row>
    <row r="4498">
      <c r="A4498" t="inlineStr">
        <is>
          <t>Working capital / corporate costs and taxes</t>
        </is>
      </c>
      <c r="C4498" t="inlineStr">
        <is>
          <t>Million</t>
        </is>
      </c>
      <c r="D4498" t="inlineStr">
        <is>
          <t>QQQQ</t>
        </is>
      </c>
      <c r="S4498" t="n">
        <v>-12</v>
      </c>
      <c r="T4498" t="n">
        <v>-39</v>
      </c>
      <c r="U4498" t="n">
        <v>-37</v>
      </c>
      <c r="V4498" t="n">
        <v>-42</v>
      </c>
      <c r="W4498" t="n">
        <v>-27</v>
      </c>
      <c r="X4498" t="n">
        <v>-57</v>
      </c>
      <c r="Y4498" t="n">
        <v>-163</v>
      </c>
      <c r="Z4498" t="n">
        <v>-37</v>
      </c>
      <c r="AA4498" t="n">
        <v>-36</v>
      </c>
      <c r="AB4498" t="n">
        <v>-9</v>
      </c>
      <c r="AC4498" t="n">
        <v>-53</v>
      </c>
      <c r="AD4498" t="n">
        <v>-135</v>
      </c>
      <c r="AE4498" t="n">
        <v>-37</v>
      </c>
      <c r="AF4498" t="n">
        <v>-39</v>
      </c>
      <c r="AG4498" t="n">
        <v>-37</v>
      </c>
      <c r="AH4498" t="n">
        <v>-38</v>
      </c>
      <c r="AI4498" t="n">
        <v>-151</v>
      </c>
      <c r="AJ4498" t="n">
        <v>-44</v>
      </c>
      <c r="AK4498" t="n">
        <v>-38</v>
      </c>
      <c r="AL4498" t="n">
        <v>-33</v>
      </c>
      <c r="AM4498" t="n">
        <v>-39</v>
      </c>
      <c r="AN4498" t="n">
        <v>-154</v>
      </c>
      <c r="AO4498" t="n">
        <v>-56</v>
      </c>
      <c r="AP4498" t="n">
        <v>-50</v>
      </c>
      <c r="AQ4498" t="n">
        <v>-45</v>
      </c>
      <c r="AR4498" t="n">
        <v>-28</v>
      </c>
      <c r="AS4498" t="n">
        <v>-91</v>
      </c>
    </row>
    <row r="4499">
      <c r="A4499" t="inlineStr">
        <is>
          <t>Total</t>
        </is>
      </c>
      <c r="C4499" t="inlineStr">
        <is>
          <t>Million</t>
        </is>
      </c>
      <c r="D4499" t="inlineStr">
        <is>
          <t>QQQQ</t>
        </is>
      </c>
      <c r="S4499" t="n">
        <v>-82</v>
      </c>
      <c r="T4499" t="n">
        <v>-300</v>
      </c>
      <c r="U4499" t="n">
        <v>-115</v>
      </c>
      <c r="V4499" t="n">
        <v>-122</v>
      </c>
      <c r="W4499" t="n">
        <v>-110</v>
      </c>
      <c r="X4499" t="n">
        <v>-139</v>
      </c>
      <c r="Y4499" t="n">
        <v>-486</v>
      </c>
      <c r="Z4499" t="n">
        <v>-124</v>
      </c>
      <c r="AA4499" t="n">
        <v>-122</v>
      </c>
      <c r="AB4499" t="n">
        <v>-96</v>
      </c>
      <c r="AC4499" t="n">
        <v>-141</v>
      </c>
      <c r="AD4499" t="n">
        <v>-483</v>
      </c>
      <c r="AE4499" t="n">
        <v>-126</v>
      </c>
      <c r="AF4499" t="n">
        <v>-134</v>
      </c>
      <c r="AG4499" t="n">
        <v>-135</v>
      </c>
      <c r="AH4499" t="n">
        <v>-144</v>
      </c>
      <c r="AI4499" t="n">
        <v>-539</v>
      </c>
      <c r="AJ4499" t="n">
        <v>-152</v>
      </c>
      <c r="AK4499" t="n">
        <v>-144</v>
      </c>
      <c r="AL4499" t="n">
        <v>-144</v>
      </c>
      <c r="AM4499" t="n">
        <v>-152</v>
      </c>
      <c r="AN4499" t="n">
        <v>-592</v>
      </c>
      <c r="AO4499" t="n">
        <v>-173</v>
      </c>
      <c r="AP4499" t="n">
        <v>-174</v>
      </c>
      <c r="AQ4499" t="n">
        <v>-173</v>
      </c>
      <c r="AR4499" t="n">
        <v>-163</v>
      </c>
      <c r="AS4499" t="n">
        <v>-595</v>
      </c>
    </row>
    <row r="4500">
      <c r="A4500" t="inlineStr">
        <is>
          <t>Total-c</t>
        </is>
      </c>
      <c r="S4500">
        <f>SUM(S4497:S4498)</f>
        <v/>
      </c>
      <c r="T4500">
        <f>SUM(T4497:T4498)</f>
        <v/>
      </c>
      <c r="U4500">
        <f>SUM(U4497:U4498)</f>
        <v/>
      </c>
      <c r="V4500">
        <f>SUM(V4497:V4498)</f>
        <v/>
      </c>
      <c r="W4500">
        <f>SUM(W4497:W4498)</f>
        <v/>
      </c>
      <c r="X4500">
        <f>SUM(X4497:X4498)</f>
        <v/>
      </c>
      <c r="Y4500">
        <f>SUM(Y4497:Y4498)</f>
        <v/>
      </c>
      <c r="Z4500">
        <f>SUM(Z4497:Z4498)</f>
        <v/>
      </c>
      <c r="AA4500">
        <f>SUM(AA4497:AA4498)</f>
        <v/>
      </c>
      <c r="AB4500">
        <f>SUM(AB4497:AB4498)</f>
        <v/>
      </c>
      <c r="AC4500">
        <f>SUM(AC4497:AC4498)</f>
        <v/>
      </c>
      <c r="AD4500">
        <f>SUM(AD4497:AD4498)</f>
        <v/>
      </c>
      <c r="AE4500">
        <f>SUM(AE4497:AE4498)</f>
        <v/>
      </c>
      <c r="AF4500">
        <f>SUM(AF4497:AF4498)</f>
        <v/>
      </c>
      <c r="AG4500">
        <f>SUM(AG4497:AG4498)</f>
        <v/>
      </c>
      <c r="AH4500">
        <f>SUM(AH4497:AH4498)</f>
        <v/>
      </c>
      <c r="AI4500">
        <f>SUM(AI4497:AI4498)</f>
        <v/>
      </c>
      <c r="AJ4500">
        <f>SUM(AJ4497:AJ4498)</f>
        <v/>
      </c>
      <c r="AK4500">
        <f>SUM(AK4497:AK4498)</f>
        <v/>
      </c>
      <c r="AL4500">
        <f>SUM(AL4497:AL4498)</f>
        <v/>
      </c>
      <c r="AM4500">
        <f>SUM(AM4497:AM4498)</f>
        <v/>
      </c>
      <c r="AN4500">
        <f>SUM(AN4497:AN4498)</f>
        <v/>
      </c>
      <c r="AO4500">
        <f>SUM(AO4497:AO4498)</f>
        <v/>
      </c>
      <c r="AP4500">
        <f>SUM(AP4497:AP4498)</f>
        <v/>
      </c>
      <c r="AQ4500">
        <f>SUM(AQ4497:AQ4498)</f>
        <v/>
      </c>
      <c r="AR4500">
        <f>SUM(AR4497:AR4498)</f>
        <v/>
      </c>
      <c r="AS4500">
        <f>SUM(AS4497:AS4498)</f>
        <v/>
      </c>
    </row>
    <row r="4501">
      <c r="A4501" t="inlineStr">
        <is>
          <t>Sum check</t>
        </is>
      </c>
      <c r="S4501">
        <f>S4499-S4500</f>
        <v/>
      </c>
      <c r="T4501">
        <f>T4499-T4500</f>
        <v/>
      </c>
      <c r="U4501">
        <f>U4499-U4500</f>
        <v/>
      </c>
      <c r="V4501">
        <f>V4499-V4500</f>
        <v/>
      </c>
      <c r="W4501">
        <f>W4499-W4500</f>
        <v/>
      </c>
      <c r="X4501">
        <f>X4499-X4500</f>
        <v/>
      </c>
      <c r="Y4501">
        <f>Y4499-Y4500</f>
        <v/>
      </c>
      <c r="Z4501">
        <f>Z4499-Z4500</f>
        <v/>
      </c>
      <c r="AA4501">
        <f>AA4499-AA4500</f>
        <v/>
      </c>
      <c r="AB4501">
        <f>AB4499-AB4500</f>
        <v/>
      </c>
      <c r="AC4501">
        <f>AC4499-AC4500</f>
        <v/>
      </c>
      <c r="AD4501">
        <f>AD4499-AD4500</f>
        <v/>
      </c>
      <c r="AE4501">
        <f>AE4499-AE4500</f>
        <v/>
      </c>
      <c r="AF4501">
        <f>AF4499-AF4500</f>
        <v/>
      </c>
      <c r="AG4501">
        <f>AG4499-AG4500</f>
        <v/>
      </c>
      <c r="AH4501">
        <f>AH4499-AH4500</f>
        <v/>
      </c>
      <c r="AI4501">
        <f>AI4499-AI4500</f>
        <v/>
      </c>
      <c r="AJ4501">
        <f>AJ4499-AJ4500</f>
        <v/>
      </c>
      <c r="AK4501">
        <f>AK4499-AK4500</f>
        <v/>
      </c>
      <c r="AL4501">
        <f>AL4499-AL4500</f>
        <v/>
      </c>
      <c r="AM4501">
        <f>AM4499-AM4500</f>
        <v/>
      </c>
      <c r="AN4501">
        <f>AN4499-AN4500</f>
        <v/>
      </c>
      <c r="AO4501">
        <f>AO4499-AO4500</f>
        <v/>
      </c>
      <c r="AP4501">
        <f>AP4499-AP4500</f>
        <v/>
      </c>
      <c r="AQ4501">
        <f>AQ4499-AQ4500</f>
        <v/>
      </c>
      <c r="AR4501">
        <f>AR4499-AR4500</f>
        <v/>
      </c>
      <c r="AS4501">
        <f>AS4499-AS4500</f>
        <v/>
      </c>
    </row>
    <row r="4503">
      <c r="A4503" t="inlineStr">
        <is>
          <t>Invested capital, net / FFO</t>
        </is>
      </c>
      <c r="C4503" t="inlineStr">
        <is>
          <t>Million</t>
        </is>
      </c>
      <c r="D4503" t="inlineStr">
        <is>
          <t>QQQQ</t>
        </is>
      </c>
      <c r="S4503" t="n">
        <v>521</v>
      </c>
      <c r="T4503" t="n">
        <v>1524</v>
      </c>
      <c r="U4503" t="n">
        <v>334</v>
      </c>
      <c r="V4503" t="n">
        <v>417</v>
      </c>
      <c r="W4503" t="n">
        <v>364</v>
      </c>
      <c r="X4503" t="n">
        <v>453</v>
      </c>
      <c r="Y4503" t="n">
        <v>1568</v>
      </c>
      <c r="Z4503" t="n">
        <v>505</v>
      </c>
      <c r="AA4503" t="n">
        <v>405</v>
      </c>
      <c r="AB4503" t="n">
        <v>356</v>
      </c>
      <c r="AC4503" t="n">
        <v>444</v>
      </c>
      <c r="AD4503" t="n">
        <v>1710</v>
      </c>
      <c r="AE4503" t="n">
        <v>397</v>
      </c>
      <c r="AF4503" t="n">
        <v>333</v>
      </c>
      <c r="AG4503" t="n">
        <v>478</v>
      </c>
      <c r="AH4503" t="n">
        <v>644</v>
      </c>
      <c r="AI4503" t="n">
        <v>1852</v>
      </c>
      <c r="AJ4503" t="n">
        <v>364</v>
      </c>
      <c r="AK4503" t="n">
        <v>330</v>
      </c>
      <c r="AL4503" t="n">
        <v>483</v>
      </c>
      <c r="AM4503" t="n">
        <v>685</v>
      </c>
      <c r="AN4503" t="n">
        <v>1862</v>
      </c>
      <c r="AO4503" t="n">
        <v>612</v>
      </c>
      <c r="AP4503" t="n">
        <v>629</v>
      </c>
      <c r="AQ4503" t="n">
        <v>685</v>
      </c>
    </row>
    <row r="4504">
      <c r="A4504" t="inlineStr">
        <is>
          <t>Invested capital, net / FFO-c</t>
        </is>
      </c>
      <c r="S4504">
        <f>SUM(S4499,S4488,S4480,S4473,S4492)</f>
        <v/>
      </c>
      <c r="T4504">
        <f>SUM(T4499,T4488,T4480,T4473,T4492)</f>
        <v/>
      </c>
      <c r="U4504">
        <f>SUM(U4499,U4488,U4480,U4473,U4492)</f>
        <v/>
      </c>
      <c r="V4504">
        <f>SUM(V4499,V4488,V4480,V4473,V4492)</f>
        <v/>
      </c>
      <c r="W4504">
        <f>SUM(W4499,W4488,W4480,W4473,W4492)</f>
        <v/>
      </c>
      <c r="X4504">
        <f>SUM(X4499,X4488,X4480,X4473,X4492)</f>
        <v/>
      </c>
      <c r="Y4504">
        <f>SUM(Y4499,Y4488,Y4480,Y4473,Y4492)</f>
        <v/>
      </c>
      <c r="Z4504">
        <f>SUM(Z4499,Z4488,Z4480,Z4473,Z4492)</f>
        <v/>
      </c>
      <c r="AA4504">
        <f>SUM(AA4499,AA4488,AA4480,AA4473,AA4492)</f>
        <v/>
      </c>
      <c r="AB4504">
        <f>SUM(AB4499,AB4488,AB4480,AB4473,AB4492)</f>
        <v/>
      </c>
      <c r="AC4504">
        <f>SUM(AC4499,AC4488,AC4480,AC4473,AC4492)</f>
        <v/>
      </c>
      <c r="AD4504">
        <f>SUM(AD4499,AD4488,AD4480,AD4473,AD4492)</f>
        <v/>
      </c>
      <c r="AE4504">
        <f>SUM(AE4499,AE4488,AE4480,AE4473,AE4492)</f>
        <v/>
      </c>
      <c r="AF4504">
        <f>SUM(AF4499,AF4488,AF4480,AF4473,AF4492)</f>
        <v/>
      </c>
      <c r="AG4504">
        <f>SUM(AG4499,AG4488,AG4480,AG4473,AG4492)</f>
        <v/>
      </c>
      <c r="AH4504">
        <f>SUM(AH4499,AH4488,AH4480,AH4473,AH4492)</f>
        <v/>
      </c>
      <c r="AI4504">
        <f>SUM(AI4499,AI4488,AI4480,AI4473,AI4492)</f>
        <v/>
      </c>
      <c r="AJ4504">
        <f>SUM(AJ4499,AJ4488,AJ4480,AJ4473,AJ4492)</f>
        <v/>
      </c>
      <c r="AK4504">
        <f>SUM(AK4499,AK4488,AK4480,AK4473,AK4492)</f>
        <v/>
      </c>
      <c r="AL4504">
        <f>SUM(AL4499,AL4488,AL4480,AL4473,AL4492)</f>
        <v/>
      </c>
      <c r="AM4504">
        <f>SUM(AM4499,AM4488,AM4480,AM4473,AM4492)</f>
        <v/>
      </c>
      <c r="AN4504">
        <f>SUM(AN4499,AN4488,AN4480,AN4473,AN4492)</f>
        <v/>
      </c>
      <c r="AO4504">
        <f>SUM(AO4499,AO4488,AO4480,AO4473,AO4492)</f>
        <v/>
      </c>
      <c r="AP4504">
        <f>SUM(AP4499,AP4488,AP4480,AP4473,AP4492)</f>
        <v/>
      </c>
      <c r="AQ4504">
        <f>SUM(AQ4499,AQ4488,AQ4480,AQ4473,AQ4492)</f>
        <v/>
      </c>
    </row>
    <row r="4505">
      <c r="A4505" t="inlineStr">
        <is>
          <t>Sum check</t>
        </is>
      </c>
      <c r="S4505">
        <f>S4503-S4504</f>
        <v/>
      </c>
      <c r="T4505">
        <f>T4503-T4504</f>
        <v/>
      </c>
      <c r="U4505">
        <f>U4503-U4504</f>
        <v/>
      </c>
      <c r="V4505">
        <f>V4503-V4504</f>
        <v/>
      </c>
      <c r="W4505">
        <f>W4503-W4504</f>
        <v/>
      </c>
      <c r="X4505">
        <f>X4503-X4504</f>
        <v/>
      </c>
      <c r="Y4505">
        <f>Y4503-Y4504</f>
        <v/>
      </c>
      <c r="Z4505">
        <f>Z4503-Z4504</f>
        <v/>
      </c>
      <c r="AA4505">
        <f>AA4503-AA4504</f>
        <v/>
      </c>
      <c r="AB4505">
        <f>AB4503-AB4504</f>
        <v/>
      </c>
      <c r="AC4505">
        <f>AC4503-AC4504</f>
        <v/>
      </c>
      <c r="AD4505">
        <f>AD4503-AD4504</f>
        <v/>
      </c>
      <c r="AE4505">
        <f>AE4503-AE4504</f>
        <v/>
      </c>
      <c r="AF4505">
        <f>AF4503-AF4504</f>
        <v/>
      </c>
      <c r="AG4505">
        <f>AG4503-AG4504</f>
        <v/>
      </c>
      <c r="AH4505">
        <f>AH4503-AH4504</f>
        <v/>
      </c>
      <c r="AI4505">
        <f>AI4503-AI4504</f>
        <v/>
      </c>
      <c r="AJ4505">
        <f>AJ4503-AJ4504</f>
        <v/>
      </c>
      <c r="AK4505">
        <f>AK4503-AK4504</f>
        <v/>
      </c>
      <c r="AL4505">
        <f>AL4503-AL4504</f>
        <v/>
      </c>
      <c r="AM4505">
        <f>AM4503-AM4504</f>
        <v/>
      </c>
      <c r="AN4505">
        <f>AN4503-AN4504</f>
        <v/>
      </c>
      <c r="AO4505">
        <f>AO4503-AO4504</f>
        <v/>
      </c>
      <c r="AP4505">
        <f>AP4503-AP4504</f>
        <v/>
      </c>
      <c r="AQ4505">
        <f>AQ4503-AQ4504</f>
        <v/>
      </c>
    </row>
    <row r="4506">
      <c r="A4506" t="inlineStr">
        <is>
          <t>Link check</t>
        </is>
      </c>
    </row>
    <row r="4508">
      <c r="A4508" t="inlineStr">
        <is>
          <t>Invested capital, net /Operating FFO</t>
        </is>
      </c>
      <c r="C4508" t="inlineStr">
        <is>
          <t>Million</t>
        </is>
      </c>
      <c r="D4508" t="inlineStr">
        <is>
          <t>QQQQ</t>
        </is>
      </c>
      <c r="AR4508" t="n">
        <v>1135</v>
      </c>
      <c r="AS4508" t="n">
        <v>4618</v>
      </c>
    </row>
    <row r="4509">
      <c r="A4509" t="inlineStr">
        <is>
          <t>Invested capital, net /Operating FFO-c</t>
        </is>
      </c>
      <c r="AR4509">
        <f>SUM(AR4499,AR4488,AR4464,AR4473)</f>
        <v/>
      </c>
      <c r="AS4509">
        <f>SUM(AS4499,AS4488,AS4464,AS4473)</f>
        <v/>
      </c>
    </row>
    <row r="4510">
      <c r="A4510" t="inlineStr">
        <is>
          <t>Sum check</t>
        </is>
      </c>
      <c r="AR4510">
        <f>AR4508-AR4509</f>
        <v/>
      </c>
      <c r="AS4510">
        <f>AS4508-AS4509</f>
        <v/>
      </c>
    </row>
    <row r="4511">
      <c r="A4511" t="inlineStr">
        <is>
          <t>Link check</t>
        </is>
      </c>
      <c r="AR4511">
        <f>AR4508-AR139</f>
        <v/>
      </c>
      <c r="AS4511">
        <f>AS4508-AS139</f>
        <v/>
      </c>
    </row>
    <row r="4513">
      <c r="A4513" t="inlineStr">
        <is>
          <t>Per share</t>
        </is>
      </c>
      <c r="C4513" t="inlineStr">
        <is>
          <t>Dollar</t>
        </is>
      </c>
      <c r="D4513" t="inlineStr">
        <is>
          <t>QQQQ</t>
        </is>
      </c>
      <c r="S4513" t="n">
        <v>0.49</v>
      </c>
      <c r="T4513" t="n">
        <v>1.41</v>
      </c>
      <c r="U4513" t="n">
        <v>0.3</v>
      </c>
      <c r="V4513" t="n">
        <v>0.39</v>
      </c>
      <c r="W4513" t="n">
        <v>0.33</v>
      </c>
      <c r="X4513" t="n">
        <v>0.43</v>
      </c>
      <c r="Y4513" t="n">
        <v>1.45</v>
      </c>
      <c r="Z4513" t="n">
        <v>0.48</v>
      </c>
      <c r="AA4513" t="n">
        <v>0.38</v>
      </c>
      <c r="AB4513" t="n">
        <v>0.32</v>
      </c>
      <c r="AC4513" t="n">
        <v>0.39</v>
      </c>
      <c r="AD4513" t="n">
        <v>1.57</v>
      </c>
      <c r="AE4513" t="n">
        <v>0.23</v>
      </c>
      <c r="AF4513" t="n">
        <v>0.19</v>
      </c>
      <c r="AG4513" t="n">
        <v>0.29</v>
      </c>
      <c r="AH4513" t="n">
        <v>0.39</v>
      </c>
      <c r="AI4513" t="n">
        <v>1.11</v>
      </c>
      <c r="AJ4513" t="n">
        <v>0.21</v>
      </c>
      <c r="AK4513" t="n">
        <v>0.19</v>
      </c>
      <c r="AL4513" t="n">
        <v>0.28</v>
      </c>
      <c r="AM4513" t="n">
        <v>0.4</v>
      </c>
      <c r="AN4513" t="n">
        <v>1.08</v>
      </c>
      <c r="AO4513" t="n">
        <v>0.35</v>
      </c>
      <c r="AP4513" t="n">
        <v>0.37</v>
      </c>
      <c r="AQ4513" t="n">
        <v>0.4</v>
      </c>
      <c r="AR4513" t="n">
        <v>0.68</v>
      </c>
      <c r="AS4513" t="n">
        <v>2.78</v>
      </c>
    </row>
    <row r="4515">
      <c r="A4515" t="inlineStr">
        <is>
          <t>Invested capital - operating result</t>
        </is>
      </c>
    </row>
    <row r="4516">
      <c r="A4516" t="inlineStr">
        <is>
          <t>Perpetual investments</t>
        </is>
      </c>
    </row>
    <row r="4517">
      <c r="A4517" t="inlineStr">
        <is>
          <t>BAM</t>
        </is>
      </c>
      <c r="C4517" t="inlineStr">
        <is>
          <t>Million</t>
        </is>
      </c>
      <c r="D4517" t="inlineStr">
        <is>
          <t>QQQQ</t>
        </is>
      </c>
      <c r="AR4517" t="n">
        <v>4468</v>
      </c>
    </row>
    <row r="4518">
      <c r="A4518" t="inlineStr">
        <is>
          <t>Perpetual affiliates</t>
        </is>
      </c>
    </row>
    <row r="4519">
      <c r="A4519" t="inlineStr">
        <is>
          <t>BPY</t>
        </is>
      </c>
      <c r="C4519" t="inlineStr">
        <is>
          <t>Million</t>
        </is>
      </c>
      <c r="D4519" t="inlineStr">
        <is>
          <t>QQQQ</t>
        </is>
      </c>
      <c r="S4519" t="n">
        <v>15388</v>
      </c>
      <c r="X4519" t="n">
        <v>15160</v>
      </c>
      <c r="Z4519" t="n">
        <v>15289</v>
      </c>
      <c r="AA4519" t="n">
        <v>15291</v>
      </c>
      <c r="AB4519" t="n">
        <v>15162</v>
      </c>
      <c r="AC4519" t="n">
        <v>15770</v>
      </c>
      <c r="AE4519" t="n">
        <v>15283</v>
      </c>
      <c r="AF4519" t="n">
        <v>14407</v>
      </c>
      <c r="AG4519" t="n">
        <v>15177</v>
      </c>
      <c r="AH4519" t="n">
        <v>15522</v>
      </c>
      <c r="AJ4519" t="n">
        <v>15541</v>
      </c>
      <c r="AK4519" t="n">
        <v>15813</v>
      </c>
    </row>
    <row r="4520">
      <c r="A4520" t="inlineStr">
        <is>
          <t>BPY preferred shares</t>
        </is>
      </c>
      <c r="C4520" t="inlineStr">
        <is>
          <t>Million</t>
        </is>
      </c>
      <c r="D4520" t="inlineStr">
        <is>
          <t>QQQQ</t>
        </is>
      </c>
      <c r="S4520" t="n">
        <v>1265</v>
      </c>
      <c r="X4520" t="n">
        <v>435</v>
      </c>
      <c r="Z4520" t="n">
        <v>166</v>
      </c>
      <c r="AA4520" t="n">
        <v>16</v>
      </c>
      <c r="AB4520" t="n">
        <v>16</v>
      </c>
      <c r="AC4520" t="n">
        <v>16</v>
      </c>
      <c r="AE4520" t="n">
        <v>16</v>
      </c>
      <c r="AF4520" t="n">
        <v>16</v>
      </c>
      <c r="AG4520" t="n">
        <v>16</v>
      </c>
      <c r="AH4520" t="n">
        <v>16</v>
      </c>
      <c r="AJ4520" t="n">
        <v>16</v>
      </c>
      <c r="AK4520" t="n">
        <v>16</v>
      </c>
    </row>
    <row r="4521">
      <c r="A4521" t="inlineStr">
        <is>
          <t>BEP</t>
        </is>
      </c>
      <c r="C4521" t="inlineStr">
        <is>
          <t>Million</t>
        </is>
      </c>
      <c r="D4521" t="inlineStr">
        <is>
          <t>QQQQ</t>
        </is>
      </c>
      <c r="S4521" t="n">
        <v>4143</v>
      </c>
      <c r="X4521" t="n">
        <v>4749</v>
      </c>
      <c r="Z4521" t="n">
        <v>4679</v>
      </c>
      <c r="AA4521" t="n">
        <v>4600</v>
      </c>
      <c r="AB4521" t="n">
        <v>4320</v>
      </c>
      <c r="AC4521" t="n">
        <v>4810</v>
      </c>
      <c r="AE4521" t="n">
        <v>4243</v>
      </c>
      <c r="AF4521" t="n">
        <v>3867</v>
      </c>
      <c r="AG4521" t="n">
        <v>3856</v>
      </c>
      <c r="AH4521" t="n">
        <v>4573</v>
      </c>
      <c r="AJ4521" t="n">
        <v>3956</v>
      </c>
      <c r="AK4521" t="n">
        <v>3911</v>
      </c>
      <c r="AL4521" t="n">
        <v>3619</v>
      </c>
      <c r="AM4521" t="n">
        <v>4641</v>
      </c>
      <c r="AO4521" t="n">
        <v>4702</v>
      </c>
      <c r="AP4521" t="n">
        <v>4446</v>
      </c>
      <c r="AQ4521" t="n">
        <v>4190</v>
      </c>
      <c r="AR4521" t="n">
        <v>4635</v>
      </c>
    </row>
    <row r="4522">
      <c r="A4522" t="inlineStr">
        <is>
          <t>BIP</t>
        </is>
      </c>
      <c r="C4522" t="inlineStr">
        <is>
          <t>Million</t>
        </is>
      </c>
      <c r="D4522" t="inlineStr">
        <is>
          <t>QQQQ</t>
        </is>
      </c>
      <c r="S4522" t="n">
        <v>2098</v>
      </c>
      <c r="X4522" t="n">
        <v>1916</v>
      </c>
      <c r="Z4522" t="n">
        <v>1958</v>
      </c>
      <c r="AA4522" t="n">
        <v>1913</v>
      </c>
      <c r="AB4522" t="n">
        <v>2000</v>
      </c>
      <c r="AC4522" t="n">
        <v>2141</v>
      </c>
      <c r="AE4522" t="n">
        <v>1888</v>
      </c>
      <c r="AF4522" t="n">
        <v>1794</v>
      </c>
      <c r="AG4522" t="n">
        <v>1674</v>
      </c>
      <c r="AH4522" t="n">
        <v>1920</v>
      </c>
      <c r="AJ4522" t="n">
        <v>1874</v>
      </c>
      <c r="AK4522" t="n">
        <v>1939</v>
      </c>
      <c r="AL4522" t="n">
        <v>1915</v>
      </c>
      <c r="AM4522" t="n">
        <v>2696</v>
      </c>
      <c r="AO4522" t="n">
        <v>2713</v>
      </c>
      <c r="AP4522" t="n">
        <v>2564</v>
      </c>
      <c r="AQ4522" t="n">
        <v>2462</v>
      </c>
      <c r="AR4522" t="n">
        <v>2524</v>
      </c>
    </row>
    <row r="4523">
      <c r="A4523" t="inlineStr">
        <is>
          <t>BBU</t>
        </is>
      </c>
      <c r="C4523" t="inlineStr">
        <is>
          <t>Million</t>
        </is>
      </c>
      <c r="D4523" t="inlineStr">
        <is>
          <t>QQQQ</t>
        </is>
      </c>
      <c r="S4523" t="n">
        <v>2064</v>
      </c>
      <c r="X4523" t="n">
        <v>2017</v>
      </c>
      <c r="Z4523" t="n">
        <v>2065</v>
      </c>
      <c r="AA4523" t="n">
        <v>2454</v>
      </c>
      <c r="AB4523" t="n">
        <v>2410</v>
      </c>
      <c r="AC4523" t="n">
        <v>2389</v>
      </c>
      <c r="AE4523" t="n">
        <v>1874</v>
      </c>
      <c r="AF4523" t="n">
        <v>1893</v>
      </c>
      <c r="AG4523" t="n">
        <v>1891</v>
      </c>
      <c r="AH4523" t="n">
        <v>2175</v>
      </c>
      <c r="AJ4523" t="n">
        <v>2562</v>
      </c>
      <c r="AK4523" t="n">
        <v>2735</v>
      </c>
      <c r="AL4523" t="n">
        <v>2706</v>
      </c>
      <c r="AM4523" t="n">
        <v>2803</v>
      </c>
      <c r="AO4523" t="n">
        <v>2829</v>
      </c>
      <c r="AP4523" t="n">
        <v>2768</v>
      </c>
      <c r="AQ4523" t="n">
        <v>2616</v>
      </c>
      <c r="AR4523" t="n">
        <v>2439</v>
      </c>
    </row>
    <row r="4524">
      <c r="A4524" t="inlineStr">
        <is>
          <t>BPG</t>
        </is>
      </c>
      <c r="C4524" t="inlineStr">
        <is>
          <t>Million</t>
        </is>
      </c>
      <c r="D4524" t="inlineStr">
        <is>
          <t>QQQQ</t>
        </is>
      </c>
      <c r="AL4524" t="n">
        <v>30010</v>
      </c>
      <c r="AM4524" t="n">
        <v>32004</v>
      </c>
      <c r="AO4524" t="n">
        <v>32682</v>
      </c>
      <c r="AP4524" t="n">
        <v>31542</v>
      </c>
      <c r="AQ4524" t="n">
        <v>31041</v>
      </c>
      <c r="AR4524" t="n">
        <v>31868</v>
      </c>
    </row>
    <row r="4525">
      <c r="A4525" t="inlineStr">
        <is>
          <t>Corporate cash and financial assets</t>
        </is>
      </c>
      <c r="C4525" t="inlineStr">
        <is>
          <t>Million</t>
        </is>
      </c>
      <c r="D4525" t="inlineStr">
        <is>
          <t>QQQQ</t>
        </is>
      </c>
      <c r="S4525" t="n">
        <v>2255</v>
      </c>
      <c r="X4525" t="n">
        <v>2275</v>
      </c>
      <c r="Z4525" t="n">
        <v>3894</v>
      </c>
      <c r="AA4525" t="n">
        <v>4023</v>
      </c>
      <c r="AB4525" t="n">
        <v>1641</v>
      </c>
      <c r="AC4525" t="n">
        <v>2181</v>
      </c>
      <c r="AE4525" t="n">
        <v>1949</v>
      </c>
      <c r="AF4525" t="n">
        <v>3229</v>
      </c>
      <c r="AG4525" t="n">
        <v>3675</v>
      </c>
      <c r="AH4525" t="n">
        <v>4456</v>
      </c>
      <c r="AJ4525" t="n">
        <v>6234</v>
      </c>
      <c r="AK4525" t="n">
        <v>6199</v>
      </c>
      <c r="AL4525" t="n">
        <v>3042</v>
      </c>
      <c r="AM4525" t="n">
        <v>3522</v>
      </c>
      <c r="AO4525" t="n">
        <v>4107</v>
      </c>
      <c r="AP4525" t="n">
        <v>2680</v>
      </c>
      <c r="AQ4525" t="n">
        <v>3065</v>
      </c>
      <c r="AR4525" t="n">
        <v>2893</v>
      </c>
    </row>
    <row r="4526">
      <c r="A4526" t="inlineStr">
        <is>
          <t>Total</t>
        </is>
      </c>
      <c r="C4526" t="inlineStr">
        <is>
          <t>Million</t>
        </is>
      </c>
      <c r="D4526" t="inlineStr">
        <is>
          <t>QQQQ</t>
        </is>
      </c>
      <c r="AL4526" t="n">
        <v>41292</v>
      </c>
      <c r="AM4526" t="n">
        <v>45666</v>
      </c>
      <c r="AO4526" t="n">
        <v>47033</v>
      </c>
      <c r="AP4526" t="n">
        <v>44000</v>
      </c>
      <c r="AQ4526" t="n">
        <v>43374</v>
      </c>
      <c r="AR4526" t="n">
        <v>44359</v>
      </c>
    </row>
    <row r="4527">
      <c r="A4527" t="inlineStr">
        <is>
          <t>Total-c</t>
        </is>
      </c>
      <c r="AL4527">
        <f>SUM(AL4521:AL4525)</f>
        <v/>
      </c>
      <c r="AM4527">
        <f>SUM(AM4521:AM4525)</f>
        <v/>
      </c>
      <c r="AO4527">
        <f>SUM(AO4521:AO4525)</f>
        <v/>
      </c>
      <c r="AP4527">
        <f>SUM(AP4521:AP4525)</f>
        <v/>
      </c>
      <c r="AQ4527">
        <f>SUM(AQ4521:AQ4525)</f>
        <v/>
      </c>
      <c r="AR4527">
        <f>SUM(AR4521:AR4525)</f>
        <v/>
      </c>
    </row>
    <row r="4528">
      <c r="A4528" t="inlineStr">
        <is>
          <t>Sum check</t>
        </is>
      </c>
      <c r="AL4528">
        <f>AL4526-AL4527</f>
        <v/>
      </c>
      <c r="AM4528">
        <f>AM4526-AM4527</f>
        <v/>
      </c>
      <c r="AO4528">
        <f>AO4526-AO4527</f>
        <v/>
      </c>
      <c r="AP4528">
        <f>AP4526-AP4527</f>
        <v/>
      </c>
      <c r="AQ4528">
        <f>AQ4526-AQ4527</f>
        <v/>
      </c>
      <c r="AR4528">
        <f>AR4526-AR4527</f>
        <v/>
      </c>
    </row>
    <row r="4530">
      <c r="A4530" t="inlineStr">
        <is>
          <t>Other investments</t>
        </is>
      </c>
    </row>
    <row r="4531">
      <c r="A4531" t="inlineStr">
        <is>
          <t>Norbord / west Fraser</t>
        </is>
      </c>
      <c r="C4531" t="inlineStr">
        <is>
          <t>Million</t>
        </is>
      </c>
      <c r="D4531" t="inlineStr">
        <is>
          <t>QQQQ</t>
        </is>
      </c>
      <c r="S4531" t="n">
        <v>1364</v>
      </c>
      <c r="X4531" t="n">
        <v>1287</v>
      </c>
      <c r="Z4531" t="n">
        <v>1267</v>
      </c>
      <c r="AA4531" t="n">
        <v>1230</v>
      </c>
      <c r="AB4531" t="n">
        <v>1202</v>
      </c>
      <c r="AC4531" t="n">
        <v>1185</v>
      </c>
      <c r="AE4531" t="n">
        <v>1168</v>
      </c>
      <c r="AF4531" t="n">
        <v>1167</v>
      </c>
      <c r="AG4531" t="n">
        <v>1239</v>
      </c>
      <c r="AH4531" t="n">
        <v>1327</v>
      </c>
      <c r="AJ4531" t="n">
        <v>712</v>
      </c>
      <c r="AK4531" t="n">
        <v>450</v>
      </c>
      <c r="AL4531" t="n">
        <v>94</v>
      </c>
    </row>
    <row r="4532">
      <c r="A4532" t="inlineStr">
        <is>
          <t>Other</t>
        </is>
      </c>
      <c r="C4532" t="inlineStr">
        <is>
          <t>Million</t>
        </is>
      </c>
      <c r="D4532" t="inlineStr">
        <is>
          <t>QQQQ</t>
        </is>
      </c>
      <c r="S4532" t="n">
        <v>555</v>
      </c>
      <c r="X4532" t="n">
        <v>662</v>
      </c>
      <c r="Z4532" t="n">
        <v>744</v>
      </c>
      <c r="AA4532" t="n">
        <v>664</v>
      </c>
      <c r="AB4532" t="n">
        <v>678</v>
      </c>
      <c r="AC4532" t="n">
        <v>183</v>
      </c>
      <c r="AE4532" t="n">
        <v>132</v>
      </c>
      <c r="AF4532" t="n">
        <v>149</v>
      </c>
      <c r="AG4532" t="n">
        <v>151</v>
      </c>
      <c r="AH4532" t="n">
        <v>154</v>
      </c>
      <c r="AJ4532" t="n">
        <v>144</v>
      </c>
      <c r="AK4532" t="n">
        <v>148</v>
      </c>
    </row>
    <row r="4533">
      <c r="A4533" t="inlineStr">
        <is>
          <t>Total</t>
        </is>
      </c>
      <c r="C4533" t="inlineStr">
        <is>
          <t>Million</t>
        </is>
      </c>
      <c r="D4533" t="inlineStr">
        <is>
          <t>QQQQ</t>
        </is>
      </c>
      <c r="S4533" t="n">
        <v>29132</v>
      </c>
      <c r="X4533" t="n">
        <v>28501</v>
      </c>
      <c r="Z4533" t="n">
        <v>30062</v>
      </c>
      <c r="AA4533" t="n">
        <v>30191</v>
      </c>
      <c r="AB4533" t="n">
        <v>27429</v>
      </c>
      <c r="AC4533" t="n">
        <v>28675</v>
      </c>
      <c r="AE4533" t="n">
        <v>26553</v>
      </c>
      <c r="AF4533" t="n">
        <v>26522</v>
      </c>
      <c r="AG4533" t="n">
        <v>27679</v>
      </c>
      <c r="AH4533" t="n">
        <v>30143</v>
      </c>
      <c r="AJ4533" t="n">
        <v>31039</v>
      </c>
      <c r="AK4533" t="n">
        <v>31211</v>
      </c>
    </row>
    <row r="4534">
      <c r="A4534" t="inlineStr">
        <is>
          <t>Total-c</t>
        </is>
      </c>
      <c r="X4534">
        <f>SUM(X4531:X4532,X4519:X4525)</f>
        <v/>
      </c>
      <c r="Z4534">
        <f>SUM(Z4531:Z4532,Z4519:Z4525)</f>
        <v/>
      </c>
      <c r="AA4534">
        <f>SUM(AA4531:AA4532,AA4519:AA4525)</f>
        <v/>
      </c>
      <c r="AB4534">
        <f>SUM(AB4531:AB4532,AB4519:AB4525)</f>
        <v/>
      </c>
      <c r="AC4534">
        <f>SUM(AC4531:AC4532,AC4519:AC4525)</f>
        <v/>
      </c>
      <c r="AE4534">
        <f>SUM(AE4531:AE4532,AE4519:AE4525)</f>
        <v/>
      </c>
      <c r="AF4534">
        <f>SUM(AF4531:AF4532,AF4519:AF4525)</f>
        <v/>
      </c>
      <c r="AG4534">
        <f>SUM(AG4531:AG4532,AG4519:AG4525)</f>
        <v/>
      </c>
      <c r="AH4534">
        <f>SUM(AH4531:AH4532,AH4519:AH4525)</f>
        <v/>
      </c>
      <c r="AJ4534">
        <f>SUM(AJ4531:AJ4532,AJ4519:AJ4525)</f>
        <v/>
      </c>
      <c r="AK4534">
        <f>SUM(AK4531:AK4532,AK4519:AK4525)</f>
        <v/>
      </c>
    </row>
    <row r="4535">
      <c r="A4535" t="inlineStr">
        <is>
          <t>Sum check</t>
        </is>
      </c>
      <c r="X4535">
        <f>X4533-X4534</f>
        <v/>
      </c>
      <c r="Z4535">
        <f>Z4533-Z4534</f>
        <v/>
      </c>
      <c r="AA4535">
        <f>AA4533-AA4534</f>
        <v/>
      </c>
      <c r="AB4535">
        <f>AB4533-AB4534</f>
        <v/>
      </c>
      <c r="AC4535">
        <f>AC4533-AC4534</f>
        <v/>
      </c>
      <c r="AE4535">
        <f>AE4533-AE4534</f>
        <v/>
      </c>
      <c r="AF4535">
        <f>AF4533-AF4534</f>
        <v/>
      </c>
      <c r="AG4535">
        <f>AG4533-AG4534</f>
        <v/>
      </c>
      <c r="AH4535">
        <f>AH4533-AH4534</f>
        <v/>
      </c>
      <c r="AJ4535">
        <f>AJ4533-AJ4534</f>
        <v/>
      </c>
      <c r="AK4535">
        <f>AK4533-AK4534</f>
        <v/>
      </c>
    </row>
    <row r="4537">
      <c r="A4537" t="inlineStr">
        <is>
          <t>Insurance solutions</t>
        </is>
      </c>
      <c r="C4537" t="inlineStr">
        <is>
          <t>Million</t>
        </is>
      </c>
      <c r="D4537" t="inlineStr">
        <is>
          <t>QQQQ</t>
        </is>
      </c>
      <c r="AP4537" t="n">
        <v>3868</v>
      </c>
      <c r="AQ4537" t="n">
        <v>3868</v>
      </c>
      <c r="AR4537" t="n">
        <v>3996</v>
      </c>
    </row>
    <row r="4538">
      <c r="A4538" t="inlineStr">
        <is>
          <t>Residential</t>
        </is>
      </c>
      <c r="C4538" t="inlineStr">
        <is>
          <t>Million</t>
        </is>
      </c>
      <c r="D4538" t="inlineStr">
        <is>
          <t>QQQQ</t>
        </is>
      </c>
      <c r="S4538" t="n">
        <v>2915</v>
      </c>
      <c r="X4538" t="n">
        <v>2606</v>
      </c>
      <c r="Z4538" t="n">
        <v>2652</v>
      </c>
      <c r="AA4538" t="n">
        <v>2695</v>
      </c>
      <c r="AB4538" t="n">
        <v>2703</v>
      </c>
      <c r="AC4538" t="n">
        <v>2859</v>
      </c>
      <c r="AE4538" t="n">
        <v>2575</v>
      </c>
      <c r="AF4538" t="n">
        <v>2503</v>
      </c>
      <c r="AG4538" t="n">
        <v>2525</v>
      </c>
      <c r="AH4538" t="n">
        <v>2730</v>
      </c>
      <c r="AJ4538" t="n">
        <v>2355</v>
      </c>
      <c r="AK4538" t="n">
        <v>2452</v>
      </c>
      <c r="AL4538" t="n">
        <v>2557</v>
      </c>
      <c r="AM4538" t="n">
        <v>2392</v>
      </c>
      <c r="AO4538" t="n">
        <v>2160</v>
      </c>
      <c r="AP4538" t="n">
        <v>2077</v>
      </c>
      <c r="AQ4538" t="n">
        <v>2049</v>
      </c>
    </row>
    <row r="4539">
      <c r="A4539" t="inlineStr">
        <is>
          <t>Energy contracts</t>
        </is>
      </c>
      <c r="C4539" t="inlineStr">
        <is>
          <t>Million</t>
        </is>
      </c>
      <c r="D4539" t="inlineStr">
        <is>
          <t>QQQQ</t>
        </is>
      </c>
      <c r="S4539" t="n">
        <v>801</v>
      </c>
      <c r="X4539" t="n">
        <v>553</v>
      </c>
      <c r="Z4539" t="n">
        <v>539</v>
      </c>
      <c r="AA4539" t="n">
        <v>472</v>
      </c>
      <c r="AB4539" t="n">
        <v>617</v>
      </c>
      <c r="AC4539" t="n">
        <v>510</v>
      </c>
      <c r="AE4539" t="n">
        <v>546</v>
      </c>
      <c r="AF4539" t="n">
        <v>531</v>
      </c>
      <c r="AG4539" t="n">
        <v>509</v>
      </c>
      <c r="AH4539" t="n">
        <v>581</v>
      </c>
      <c r="AJ4539" t="n">
        <v>609</v>
      </c>
      <c r="AK4539" t="n">
        <v>669</v>
      </c>
      <c r="AL4539" t="n">
        <v>641</v>
      </c>
      <c r="AM4539" t="n">
        <v>623</v>
      </c>
      <c r="AO4539" t="n">
        <v>651</v>
      </c>
      <c r="AP4539" t="n">
        <v>603</v>
      </c>
      <c r="AQ4539" t="n">
        <v>568</v>
      </c>
      <c r="AR4539" t="n">
        <v>639</v>
      </c>
    </row>
    <row r="4540">
      <c r="A4540" t="inlineStr">
        <is>
          <t>Other</t>
        </is>
      </c>
      <c r="C4540" t="inlineStr">
        <is>
          <t>Million</t>
        </is>
      </c>
      <c r="D4540" t="inlineStr">
        <is>
          <t>QQQQ</t>
        </is>
      </c>
      <c r="S4540" t="n">
        <v>1081</v>
      </c>
      <c r="X4540" t="n">
        <v>3155</v>
      </c>
      <c r="Z4540" t="n">
        <v>3385</v>
      </c>
      <c r="AA4540" t="n">
        <v>3353</v>
      </c>
      <c r="AB4540" t="n">
        <v>3956</v>
      </c>
      <c r="AC4540" t="n">
        <v>4655</v>
      </c>
      <c r="AE4540" t="n">
        <v>4753</v>
      </c>
      <c r="AF4540" t="n">
        <v>4872</v>
      </c>
      <c r="AG4540" t="n">
        <v>5216</v>
      </c>
      <c r="AH4540" t="n">
        <v>6002</v>
      </c>
      <c r="AJ4540" t="n">
        <v>6574</v>
      </c>
      <c r="AK4540" t="n">
        <v>7166</v>
      </c>
      <c r="AL4540" t="n">
        <v>3234</v>
      </c>
      <c r="AM4540" t="n">
        <v>3175</v>
      </c>
      <c r="AO4540" t="n">
        <v>3093</v>
      </c>
      <c r="AP4540" t="n">
        <v>2100</v>
      </c>
      <c r="AQ4540" t="n">
        <v>1043</v>
      </c>
      <c r="AR4540" t="n">
        <v>2855</v>
      </c>
    </row>
    <row r="4541">
      <c r="A4541" t="inlineStr">
        <is>
          <t>Total</t>
        </is>
      </c>
      <c r="C4541" t="inlineStr">
        <is>
          <t>Million</t>
        </is>
      </c>
      <c r="D4541" t="inlineStr">
        <is>
          <t>QQQQ</t>
        </is>
      </c>
      <c r="AL4541" t="n">
        <v>6526</v>
      </c>
      <c r="AM4541" t="n">
        <v>6190</v>
      </c>
      <c r="AO4541" t="n">
        <v>5904</v>
      </c>
      <c r="AP4541" t="n">
        <v>8648</v>
      </c>
      <c r="AQ4541" t="n">
        <v>7528</v>
      </c>
      <c r="AR4541" t="n">
        <v>7490</v>
      </c>
    </row>
    <row r="4542">
      <c r="A4542" t="inlineStr">
        <is>
          <t>Total-c</t>
        </is>
      </c>
      <c r="AL4542">
        <f>SUM(AL4537:AL4540,AL4531)</f>
        <v/>
      </c>
      <c r="AM4542">
        <f>SUM(AM4537:AM4540,AM4531)</f>
        <v/>
      </c>
      <c r="AO4542">
        <f>SUM(AO4537:AO4540,AO4531)</f>
        <v/>
      </c>
      <c r="AP4542">
        <f>SUM(AP4537:AP4540,AP4531)</f>
        <v/>
      </c>
      <c r="AQ4542">
        <f>SUM(AQ4537:AQ4540,AQ4531)</f>
        <v/>
      </c>
      <c r="AR4542">
        <f>SUM(AR4537:AR4540,AR4531)</f>
        <v/>
      </c>
    </row>
    <row r="4543">
      <c r="A4543" t="inlineStr">
        <is>
          <t>Sum check</t>
        </is>
      </c>
      <c r="AL4543">
        <f>AL4541-AL4542</f>
        <v/>
      </c>
      <c r="AM4543">
        <f>AM4541-AM4542</f>
        <v/>
      </c>
      <c r="AO4543">
        <f>AO4541-AO4542</f>
        <v/>
      </c>
      <c r="AP4543">
        <f>AP4541-AP4542</f>
        <v/>
      </c>
      <c r="AQ4543">
        <f>AQ4541-AQ4542</f>
        <v/>
      </c>
      <c r="AR4543">
        <f>AR4541-AR4542</f>
        <v/>
      </c>
    </row>
    <row r="4545">
      <c r="A4545" t="inlineStr">
        <is>
          <t>Total (excluding Norbord/west Fraser)</t>
        </is>
      </c>
      <c r="C4545" t="inlineStr">
        <is>
          <t>Million</t>
        </is>
      </c>
      <c r="D4545" t="inlineStr">
        <is>
          <t>QQQQ</t>
        </is>
      </c>
      <c r="S4545" t="n">
        <v>4797</v>
      </c>
      <c r="X4545" t="n">
        <v>6314</v>
      </c>
      <c r="Z4545" t="n">
        <v>6576</v>
      </c>
      <c r="AA4545" t="n">
        <v>6520</v>
      </c>
      <c r="AB4545" t="n">
        <v>7276</v>
      </c>
      <c r="AC4545" t="n">
        <v>8024</v>
      </c>
      <c r="AE4545" t="n">
        <v>7874</v>
      </c>
      <c r="AF4545" t="n">
        <v>7906</v>
      </c>
      <c r="AG4545" t="n">
        <v>8250</v>
      </c>
      <c r="AH4545" t="n">
        <v>9313</v>
      </c>
      <c r="AJ4545" t="n">
        <v>9538</v>
      </c>
      <c r="AK4545" t="n">
        <v>10287</v>
      </c>
    </row>
    <row r="4546">
      <c r="A4546" t="inlineStr">
        <is>
          <t>Total (excluding Norbord/west Fraser)-c</t>
        </is>
      </c>
      <c r="S4546">
        <f>SUM(S4538:S4540)</f>
        <v/>
      </c>
      <c r="X4546">
        <f>SUM(X4538:X4540)</f>
        <v/>
      </c>
      <c r="Z4546">
        <f>SUM(Z4538:Z4540)</f>
        <v/>
      </c>
      <c r="AA4546">
        <f>SUM(AA4538:AA4540)</f>
        <v/>
      </c>
      <c r="AB4546">
        <f>SUM(AB4538:AB4540)</f>
        <v/>
      </c>
      <c r="AC4546">
        <f>SUM(AC4538:AC4540)</f>
        <v/>
      </c>
      <c r="AE4546">
        <f>SUM(AE4538:AE4540)</f>
        <v/>
      </c>
      <c r="AF4546">
        <f>SUM(AF4538:AF4540)</f>
        <v/>
      </c>
      <c r="AG4546">
        <f>SUM(AG4538:AG4540)</f>
        <v/>
      </c>
      <c r="AH4546">
        <f>SUM(AH4538:AH4540)</f>
        <v/>
      </c>
      <c r="AJ4546">
        <f>SUM(AJ4538:AJ4540)</f>
        <v/>
      </c>
      <c r="AK4546">
        <f>SUM(AK4538:AK4540)</f>
        <v/>
      </c>
    </row>
    <row r="4547">
      <c r="A4547" t="inlineStr">
        <is>
          <t>Sum check</t>
        </is>
      </c>
      <c r="S4547">
        <f>S4545-S4546</f>
        <v/>
      </c>
      <c r="X4547">
        <f>X4545-X4546</f>
        <v/>
      </c>
      <c r="Z4547">
        <f>Z4545-Z4546</f>
        <v/>
      </c>
      <c r="AA4547">
        <f>AA4545-AA4546</f>
        <v/>
      </c>
      <c r="AB4547">
        <f>AB4545-AB4546</f>
        <v/>
      </c>
      <c r="AC4547">
        <f>AC4545-AC4546</f>
        <v/>
      </c>
      <c r="AE4547">
        <f>AE4545-AE4546</f>
        <v/>
      </c>
      <c r="AF4547">
        <f>AF4545-AF4546</f>
        <v/>
      </c>
      <c r="AG4547">
        <f>AG4545-AG4546</f>
        <v/>
      </c>
      <c r="AH4547">
        <f>AH4545-AH4546</f>
        <v/>
      </c>
      <c r="AJ4547">
        <f>AJ4545-AJ4546</f>
        <v/>
      </c>
      <c r="AK4547">
        <f>AK4545-AK4546</f>
        <v/>
      </c>
    </row>
    <row r="4549">
      <c r="A4549" t="inlineStr">
        <is>
          <t>Corporate borrowings / interest expense</t>
        </is>
      </c>
      <c r="C4549" t="inlineStr">
        <is>
          <t>Million</t>
        </is>
      </c>
      <c r="D4549" t="inlineStr">
        <is>
          <t>QQQQ</t>
        </is>
      </c>
      <c r="S4549" t="n">
        <v>-5659</v>
      </c>
      <c r="X4549" t="n">
        <v>-6409</v>
      </c>
      <c r="Z4549" t="n">
        <v>-7459</v>
      </c>
      <c r="AA4549" t="n">
        <v>-7060</v>
      </c>
      <c r="AB4549" t="n">
        <v>-7035</v>
      </c>
      <c r="AC4549" t="n">
        <v>-7083</v>
      </c>
      <c r="AE4549" t="n">
        <v>-7235</v>
      </c>
      <c r="AF4549" t="n">
        <v>-8051</v>
      </c>
      <c r="AG4549" t="n">
        <v>-8587</v>
      </c>
      <c r="AH4549" t="n">
        <v>-9077</v>
      </c>
      <c r="AJ4549" t="n">
        <v>-9102</v>
      </c>
      <c r="AK4549" t="n">
        <v>-9145</v>
      </c>
      <c r="AL4549" t="n">
        <v>-10309</v>
      </c>
      <c r="AM4549" t="n">
        <v>-10875</v>
      </c>
      <c r="AO4549" t="n">
        <v>-11154</v>
      </c>
      <c r="AP4549" t="n">
        <v>-12054</v>
      </c>
      <c r="AQ4549" t="n">
        <v>-11296</v>
      </c>
      <c r="AR4549" t="n">
        <v>-11390</v>
      </c>
    </row>
    <row r="4550">
      <c r="A4550" t="inlineStr">
        <is>
          <t>Working capital / corporate costs and taxes</t>
        </is>
      </c>
      <c r="C4550" t="inlineStr">
        <is>
          <t>Million</t>
        </is>
      </c>
      <c r="D4550" t="inlineStr">
        <is>
          <t>QQQQ</t>
        </is>
      </c>
      <c r="S4550" t="n">
        <v>-338</v>
      </c>
      <c r="X4550" t="n">
        <v>1081</v>
      </c>
      <c r="Z4550" t="n">
        <v>1035</v>
      </c>
      <c r="AA4550" t="n">
        <v>826</v>
      </c>
      <c r="AB4550" t="n">
        <v>924</v>
      </c>
      <c r="AC4550" t="n">
        <v>470</v>
      </c>
      <c r="AE4550" t="n">
        <v>732</v>
      </c>
      <c r="AF4550" t="n">
        <v>743</v>
      </c>
      <c r="AG4550" t="n">
        <v>895</v>
      </c>
      <c r="AH4550" t="n">
        <v>742</v>
      </c>
      <c r="AJ4550" t="n">
        <v>829</v>
      </c>
      <c r="AK4550" t="n">
        <v>483</v>
      </c>
      <c r="AL4550" t="n">
        <v>787</v>
      </c>
      <c r="AM4550" t="n">
        <v>699</v>
      </c>
      <c r="AO4550" t="n">
        <v>1128</v>
      </c>
      <c r="AP4550" t="n">
        <v>679</v>
      </c>
      <c r="AQ4550" t="n">
        <v>496</v>
      </c>
      <c r="AR4550" t="n">
        <v>-944</v>
      </c>
    </row>
    <row r="4551">
      <c r="A4551" t="inlineStr">
        <is>
          <t>Perpetual preferred shares</t>
        </is>
      </c>
      <c r="C4551" t="inlineStr">
        <is>
          <t>Million</t>
        </is>
      </c>
      <c r="D4551" t="inlineStr">
        <is>
          <t>QQQQ</t>
        </is>
      </c>
      <c r="S4551" t="n">
        <v>-4192</v>
      </c>
      <c r="X4551" t="n">
        <v>-4168</v>
      </c>
      <c r="Z4551" t="n">
        <v>-4149</v>
      </c>
      <c r="AA4551" t="n">
        <v>-4146</v>
      </c>
      <c r="AB4551" t="n">
        <v>-4145</v>
      </c>
      <c r="AC4551" t="n">
        <v>-4145</v>
      </c>
      <c r="AE4551" t="n">
        <v>-4145</v>
      </c>
      <c r="AF4551" t="n">
        <v>-4145</v>
      </c>
      <c r="AG4551" t="n">
        <v>-4145</v>
      </c>
      <c r="AH4551" t="n">
        <v>-4375</v>
      </c>
      <c r="AJ4551" t="n">
        <v>-4375</v>
      </c>
      <c r="AK4551" t="n">
        <v>-4375</v>
      </c>
      <c r="AL4551" t="n">
        <v>-4375</v>
      </c>
      <c r="AM4551" t="n">
        <v>-4375</v>
      </c>
      <c r="AO4551" t="n">
        <v>-4375</v>
      </c>
      <c r="AP4551" t="n">
        <v>-4375</v>
      </c>
      <c r="AQ4551" t="n">
        <v>-4375</v>
      </c>
      <c r="AR4551" t="n">
        <v>-4375</v>
      </c>
    </row>
    <row r="4552">
      <c r="A4552" t="inlineStr">
        <is>
          <t>Total</t>
        </is>
      </c>
      <c r="C4552" t="inlineStr">
        <is>
          <t>Million</t>
        </is>
      </c>
      <c r="D4552" t="inlineStr">
        <is>
          <t>QQQQ</t>
        </is>
      </c>
      <c r="S4552" t="n">
        <v>-10189</v>
      </c>
      <c r="X4552" t="n">
        <v>-9496</v>
      </c>
      <c r="Z4552" t="n">
        <v>-10573</v>
      </c>
      <c r="AA4552" t="n">
        <v>-10380</v>
      </c>
      <c r="AB4552" t="n">
        <v>-10256</v>
      </c>
      <c r="AC4552" t="n">
        <v>-10758</v>
      </c>
      <c r="AE4552" t="n">
        <v>-10648</v>
      </c>
      <c r="AF4552" t="n">
        <v>-11453</v>
      </c>
      <c r="AG4552" t="n">
        <v>-11837</v>
      </c>
      <c r="AH4552" t="n">
        <v>-12710</v>
      </c>
      <c r="AJ4552" t="n">
        <v>-12648</v>
      </c>
      <c r="AK4552" t="n">
        <v>-13037</v>
      </c>
      <c r="AL4552" t="n">
        <v>-13897</v>
      </c>
      <c r="AM4552" t="n">
        <v>-14551</v>
      </c>
      <c r="AO4552" t="n">
        <v>-14401</v>
      </c>
      <c r="AP4552" t="n">
        <v>-15750</v>
      </c>
      <c r="AQ4552" t="n">
        <v>-15175</v>
      </c>
      <c r="AR4552" t="n">
        <v>-16709</v>
      </c>
    </row>
    <row r="4553">
      <c r="A4553" t="inlineStr">
        <is>
          <t>Total-c</t>
        </is>
      </c>
      <c r="X4553">
        <f>SUM(X4549:X4551)</f>
        <v/>
      </c>
      <c r="Z4553">
        <f>SUM(Z4549:Z4551)</f>
        <v/>
      </c>
      <c r="AA4553">
        <f>SUM(AA4549:AA4551)</f>
        <v/>
      </c>
      <c r="AB4553">
        <f>SUM(AB4549:AB4551)</f>
        <v/>
      </c>
      <c r="AC4553">
        <f>SUM(AC4549:AC4551)</f>
        <v/>
      </c>
      <c r="AE4553">
        <f>SUM(AE4549:AE4551)</f>
        <v/>
      </c>
      <c r="AF4553">
        <f>SUM(AF4549:AF4551)</f>
        <v/>
      </c>
      <c r="AG4553">
        <f>SUM(AG4549:AG4551)</f>
        <v/>
      </c>
      <c r="AH4553">
        <f>SUM(AH4549:AH4551)</f>
        <v/>
      </c>
      <c r="AJ4553">
        <f>SUM(AJ4549:AJ4551)</f>
        <v/>
      </c>
      <c r="AK4553">
        <f>SUM(AK4549:AK4551)</f>
        <v/>
      </c>
      <c r="AL4553">
        <f>SUM(AL4549:AL4551)</f>
        <v/>
      </c>
      <c r="AM4553">
        <f>SUM(AM4549:AM4551)</f>
        <v/>
      </c>
      <c r="AO4553">
        <f>SUM(AO4549:AO4551)</f>
        <v/>
      </c>
      <c r="AP4553">
        <f>SUM(AP4549:AP4551)</f>
        <v/>
      </c>
      <c r="AQ4553">
        <f>SUM(AQ4549:AQ4551)</f>
        <v/>
      </c>
      <c r="AR4553">
        <f>SUM(AR4549:AR4551)</f>
        <v/>
      </c>
    </row>
    <row r="4554">
      <c r="A4554" t="inlineStr">
        <is>
          <t>Sum check</t>
        </is>
      </c>
      <c r="X4554">
        <f>X4552-X4553</f>
        <v/>
      </c>
      <c r="Z4554">
        <f>Z4552-Z4553</f>
        <v/>
      </c>
      <c r="AA4554">
        <f>AA4552-AA4553</f>
        <v/>
      </c>
      <c r="AB4554">
        <f>AB4552-AB4553</f>
        <v/>
      </c>
      <c r="AC4554">
        <f>AC4552-AC4553</f>
        <v/>
      </c>
      <c r="AE4554">
        <f>AE4552-AE4553</f>
        <v/>
      </c>
      <c r="AF4554">
        <f>AF4552-AF4553</f>
        <v/>
      </c>
      <c r="AG4554">
        <f>AG4552-AG4553</f>
        <v/>
      </c>
      <c r="AH4554">
        <f>AH4552-AH4553</f>
        <v/>
      </c>
      <c r="AJ4554">
        <f>AJ4552-AJ4553</f>
        <v/>
      </c>
      <c r="AK4554">
        <f>AK4552-AK4553</f>
        <v/>
      </c>
      <c r="AL4554">
        <f>AL4552-AL4553</f>
        <v/>
      </c>
      <c r="AM4554">
        <f>AM4552-AM4553</f>
        <v/>
      </c>
      <c r="AO4554">
        <f>AO4552-AO4553</f>
        <v/>
      </c>
      <c r="AP4554">
        <f>AP4552-AP4553</f>
        <v/>
      </c>
      <c r="AQ4554">
        <f>AQ4552-AQ4553</f>
        <v/>
      </c>
      <c r="AR4554">
        <f>AR4552-AR4553</f>
        <v/>
      </c>
    </row>
    <row r="4556">
      <c r="A4556" t="inlineStr">
        <is>
          <t>Invested capital, net / FFO</t>
        </is>
      </c>
      <c r="C4556" t="inlineStr">
        <is>
          <t>Million</t>
        </is>
      </c>
      <c r="D4556" t="inlineStr">
        <is>
          <t>QQQQ</t>
        </is>
      </c>
      <c r="S4556" t="n">
        <v>23740</v>
      </c>
      <c r="X4556" t="n">
        <v>25319</v>
      </c>
      <c r="Z4556" t="n">
        <v>26065</v>
      </c>
      <c r="AA4556" t="n">
        <v>26331</v>
      </c>
      <c r="AB4556" t="n">
        <v>24449</v>
      </c>
      <c r="AC4556" t="n">
        <v>25941</v>
      </c>
      <c r="AE4556" t="n">
        <v>23779</v>
      </c>
      <c r="AF4556" t="n">
        <v>22975</v>
      </c>
      <c r="AG4556" t="n">
        <v>24092</v>
      </c>
      <c r="AH4556" t="n">
        <v>26746</v>
      </c>
      <c r="AJ4556" t="n">
        <v>27929</v>
      </c>
      <c r="AK4556" t="n">
        <v>28461</v>
      </c>
      <c r="AL4556" t="n">
        <v>33921</v>
      </c>
      <c r="AM4556" t="n">
        <v>37305</v>
      </c>
      <c r="AO4556" t="n">
        <v>38536</v>
      </c>
      <c r="AP4556" t="n">
        <v>36898</v>
      </c>
      <c r="AQ4556" t="n">
        <v>35727</v>
      </c>
      <c r="AR4556" t="n">
        <v>39608</v>
      </c>
    </row>
    <row r="4557">
      <c r="A4557" t="inlineStr">
        <is>
          <t>Invested capital, net / FFO-c</t>
        </is>
      </c>
      <c r="S4557">
        <f>SUM(S4552,S4545,S4533,S4541,S4526,S4517)</f>
        <v/>
      </c>
      <c r="X4557">
        <f>SUM(X4552,X4545,X4533,X4541,X4526,X4517)</f>
        <v/>
      </c>
      <c r="Z4557">
        <f>SUM(Z4552,Z4545,Z4533,Z4541,Z4526,Z4517)</f>
        <v/>
      </c>
      <c r="AA4557">
        <f>SUM(AA4552,AA4545,AA4533,AA4541,AA4526,AA4517)</f>
        <v/>
      </c>
      <c r="AB4557">
        <f>SUM(AB4552,AB4545,AB4533,AB4541,AB4526,AB4517)</f>
        <v/>
      </c>
      <c r="AC4557">
        <f>SUM(AC4552,AC4545,AC4533,AC4541,AC4526,AC4517)</f>
        <v/>
      </c>
      <c r="AE4557">
        <f>SUM(AE4552,AE4545,AE4533,AE4541,AE4526,AE4517)</f>
        <v/>
      </c>
      <c r="AF4557">
        <f>SUM(AF4552,AF4545,AF4533,AF4541,AF4526,AF4517)</f>
        <v/>
      </c>
      <c r="AG4557">
        <f>SUM(AG4552,AG4545,AG4533,AG4541,AG4526,AG4517)</f>
        <v/>
      </c>
      <c r="AH4557">
        <f>SUM(AH4552,AH4545,AH4533,AH4541,AH4526,AH4517)</f>
        <v/>
      </c>
      <c r="AJ4557">
        <f>SUM(AJ4552,AJ4545,AJ4533,AJ4541,AJ4526,AJ4517)</f>
        <v/>
      </c>
      <c r="AK4557">
        <f>SUM(AK4552,AK4545,AK4533,AK4541,AK4526,AK4517)</f>
        <v/>
      </c>
      <c r="AL4557">
        <f>SUM(AL4552,AL4545,AL4533,AL4541,AL4526,AL4517)</f>
        <v/>
      </c>
      <c r="AM4557">
        <f>SUM(AM4552,AM4545,AM4533,AM4541,AM4526,AM4517)</f>
        <v/>
      </c>
      <c r="AO4557">
        <f>SUM(AO4552,AO4545,AO4533,AO4541,AO4526,AO4517)</f>
        <v/>
      </c>
      <c r="AP4557">
        <f>SUM(AP4552,AP4545,AP4533,AP4541,AP4526,AP4517)</f>
        <v/>
      </c>
      <c r="AQ4557">
        <f>SUM(AQ4552,AQ4545,AQ4533,AQ4541,AQ4526,AQ4517)</f>
        <v/>
      </c>
      <c r="AR4557">
        <f>SUM(AR4552,AR4545,AR4533,AR4541,AR4526,AR4517)</f>
        <v/>
      </c>
    </row>
    <row r="4558">
      <c r="A4558" t="inlineStr">
        <is>
          <t>Sum check</t>
        </is>
      </c>
      <c r="S4558">
        <f>S4556-S4557</f>
        <v/>
      </c>
      <c r="X4558">
        <f>X4556-X4557</f>
        <v/>
      </c>
      <c r="Z4558">
        <f>Z4556-Z4557</f>
        <v/>
      </c>
      <c r="AA4558">
        <f>AA4556-AA4557</f>
        <v/>
      </c>
      <c r="AB4558">
        <f>AB4556-AB4557</f>
        <v/>
      </c>
      <c r="AC4558">
        <f>AC4556-AC4557</f>
        <v/>
      </c>
      <c r="AE4558">
        <f>AE4556-AE4557</f>
        <v/>
      </c>
      <c r="AF4558">
        <f>AF4556-AF4557</f>
        <v/>
      </c>
      <c r="AG4558">
        <f>AG4556-AG4557</f>
        <v/>
      </c>
      <c r="AH4558">
        <f>AH4556-AH4557</f>
        <v/>
      </c>
      <c r="AJ4558">
        <f>AJ4556-AJ4557</f>
        <v/>
      </c>
      <c r="AK4558">
        <f>AK4556-AK4557</f>
        <v/>
      </c>
      <c r="AL4558">
        <f>AL4556-AL4557</f>
        <v/>
      </c>
      <c r="AM4558">
        <f>AM4556-AM4557</f>
        <v/>
      </c>
      <c r="AO4558">
        <f>AO4556-AO4557</f>
        <v/>
      </c>
      <c r="AP4558">
        <f>AP4556-AP4557</f>
        <v/>
      </c>
      <c r="AQ4558">
        <f>AQ4556-AQ4557</f>
        <v/>
      </c>
      <c r="AR4558">
        <f>AR4556-AR4557</f>
        <v/>
      </c>
    </row>
    <row r="4559">
      <c r="A4559" t="inlineStr">
        <is>
          <t>Link check</t>
        </is>
      </c>
      <c r="X4559">
        <f>X4556-X3491</f>
        <v/>
      </c>
      <c r="Z4559">
        <f>Z4556-Z3491</f>
        <v/>
      </c>
      <c r="AA4559">
        <f>AA4556-AA3491</f>
        <v/>
      </c>
      <c r="AB4559">
        <f>AB4556-AB3491</f>
        <v/>
      </c>
      <c r="AC4559">
        <f>AC4556-AC3491</f>
        <v/>
      </c>
      <c r="AE4559">
        <f>AE4556-AE3491</f>
        <v/>
      </c>
      <c r="AF4559">
        <f>AF4556-AF3491</f>
        <v/>
      </c>
      <c r="AG4559">
        <f>AG4556-AG3491</f>
        <v/>
      </c>
      <c r="AH4559">
        <f>AH4556-AH3491</f>
        <v/>
      </c>
      <c r="AJ4559">
        <f>AJ4556-AJ3491</f>
        <v/>
      </c>
      <c r="AK4559">
        <f>AK4556-AK3491</f>
        <v/>
      </c>
      <c r="AL4559">
        <f>AL4556-AL3491</f>
        <v/>
      </c>
      <c r="AM4559">
        <f>AM4556-AM3491</f>
        <v/>
      </c>
      <c r="AO4559">
        <f>AO4556-AO3491</f>
        <v/>
      </c>
      <c r="AP4559">
        <f>AP4556-AP3491</f>
        <v/>
      </c>
      <c r="AQ4559">
        <f>AQ4556-AQ3491</f>
        <v/>
      </c>
      <c r="AR4559">
        <f>AR4556-AR3491</f>
        <v/>
      </c>
    </row>
    <row r="4561">
      <c r="A4561" t="inlineStr">
        <is>
          <t>Per share</t>
        </is>
      </c>
      <c r="C4561" t="inlineStr">
        <is>
          <t>Dollar</t>
        </is>
      </c>
      <c r="D4561" t="inlineStr">
        <is>
          <t>QQQQ</t>
        </is>
      </c>
      <c r="S4561" t="n">
        <v>23.59</v>
      </c>
      <c r="X4561" t="n">
        <v>25.39</v>
      </c>
      <c r="Z4561" t="n">
        <v>25.94</v>
      </c>
      <c r="AA4561" t="n">
        <v>26.25</v>
      </c>
      <c r="AB4561" t="n">
        <v>23.19</v>
      </c>
      <c r="AC4561" t="n">
        <v>24.64</v>
      </c>
      <c r="AE4561" t="n">
        <v>15.13</v>
      </c>
      <c r="AF4561" t="n">
        <v>14.62</v>
      </c>
      <c r="AG4561" t="n">
        <v>15.34</v>
      </c>
      <c r="AH4561" t="n">
        <v>17</v>
      </c>
      <c r="AJ4561" t="n">
        <v>17.71</v>
      </c>
      <c r="AK4561" t="n">
        <v>17.93</v>
      </c>
      <c r="AL4561" t="n">
        <v>20.55</v>
      </c>
      <c r="AM4561" t="n">
        <v>22.59</v>
      </c>
      <c r="AO4561" t="n">
        <v>23.34</v>
      </c>
      <c r="AP4561" t="n">
        <v>22.52</v>
      </c>
      <c r="AQ4561" t="n">
        <v>21.85</v>
      </c>
      <c r="AR4561" t="n">
        <v>24.32</v>
      </c>
    </row>
    <row r="4563">
      <c r="A4563" t="inlineStr">
        <is>
          <t>Fair value changes and income taxes and their impact</t>
        </is>
      </c>
    </row>
    <row r="4564">
      <c r="A4564" t="inlineStr">
        <is>
          <t>Fair value changes</t>
        </is>
      </c>
      <c r="C4564" t="inlineStr">
        <is>
          <t>Million</t>
        </is>
      </c>
      <c r="D4564" t="inlineStr">
        <is>
          <t>QQQQ</t>
        </is>
      </c>
      <c r="E4564" t="inlineStr">
        <is>
          <t>Yes</t>
        </is>
      </c>
      <c r="F4564" t="n">
        <v>1113</v>
      </c>
      <c r="G4564" t="n">
        <v>70</v>
      </c>
      <c r="H4564" t="n">
        <v>389</v>
      </c>
      <c r="I4564" t="n">
        <v>594</v>
      </c>
      <c r="K4564" t="n">
        <v>352</v>
      </c>
      <c r="L4564" t="n">
        <v>65</v>
      </c>
      <c r="M4564" t="n">
        <v>-59</v>
      </c>
      <c r="N4564" t="n">
        <v>-488</v>
      </c>
      <c r="P4564" t="n">
        <v>-204</v>
      </c>
      <c r="Q4564" t="n">
        <v>213</v>
      </c>
      <c r="R4564" t="n">
        <v>132</v>
      </c>
      <c r="S4564" t="n">
        <v>280</v>
      </c>
      <c r="U4564" t="n">
        <v>572</v>
      </c>
      <c r="V4564" t="n">
        <v>833</v>
      </c>
      <c r="W4564" t="n">
        <v>132</v>
      </c>
      <c r="X4564" t="n">
        <v>257</v>
      </c>
      <c r="Z4564" t="n">
        <v>169</v>
      </c>
      <c r="AA4564" t="n">
        <v>-1398</v>
      </c>
      <c r="AB4564" t="n">
        <v>394</v>
      </c>
      <c r="AC4564" t="n">
        <v>4</v>
      </c>
      <c r="AE4564" t="n">
        <v>-414</v>
      </c>
      <c r="AF4564" t="n">
        <v>-1153</v>
      </c>
      <c r="AG4564" t="n">
        <v>-31</v>
      </c>
      <c r="AH4564" t="n">
        <v>175</v>
      </c>
      <c r="AJ4564" t="n">
        <v>2094</v>
      </c>
      <c r="AK4564" t="n">
        <v>377</v>
      </c>
      <c r="AL4564" t="n">
        <v>700</v>
      </c>
      <c r="AM4564" t="n">
        <v>1980</v>
      </c>
      <c r="AO4564" t="n">
        <v>1780</v>
      </c>
      <c r="AP4564" t="n">
        <v>-397</v>
      </c>
      <c r="AQ4564" t="n">
        <v>-549</v>
      </c>
      <c r="AR4564" t="n">
        <v>-1811</v>
      </c>
      <c r="AT4564" t="n">
        <v>38</v>
      </c>
    </row>
    <row r="4565">
      <c r="A4565" t="inlineStr">
        <is>
          <t>Link check</t>
        </is>
      </c>
      <c r="F4565">
        <f>F4564-F1259</f>
        <v/>
      </c>
      <c r="G4565">
        <f>G4564-G1259</f>
        <v/>
      </c>
      <c r="H4565">
        <f>H4564-H1259</f>
        <v/>
      </c>
      <c r="I4565">
        <f>I4564-I1259</f>
        <v/>
      </c>
      <c r="K4565">
        <f>K4564-K1259</f>
        <v/>
      </c>
      <c r="L4565">
        <f>L4564-L1259</f>
        <v/>
      </c>
      <c r="M4565">
        <f>M4564-M1259</f>
        <v/>
      </c>
      <c r="N4565">
        <f>N4564-N1259</f>
        <v/>
      </c>
      <c r="P4565">
        <f>P4564-P1259</f>
        <v/>
      </c>
      <c r="Q4565">
        <f>Q4564-Q1259</f>
        <v/>
      </c>
      <c r="R4565">
        <f>R4564-R1259</f>
        <v/>
      </c>
      <c r="S4565">
        <f>S4564-S1259</f>
        <v/>
      </c>
      <c r="U4565">
        <f>U4564-U1259</f>
        <v/>
      </c>
      <c r="V4565">
        <f>V4564-V1259</f>
        <v/>
      </c>
      <c r="W4565">
        <f>W4564-W1259</f>
        <v/>
      </c>
      <c r="X4565">
        <f>X4564-X1259</f>
        <v/>
      </c>
      <c r="Z4565">
        <f>Z4564-Z1259</f>
        <v/>
      </c>
      <c r="AA4565">
        <f>AA4564-AA1259</f>
        <v/>
      </c>
      <c r="AB4565">
        <f>AB4564-AB1259</f>
        <v/>
      </c>
      <c r="AC4565">
        <f>AC4564-AC1259</f>
        <v/>
      </c>
      <c r="AE4565">
        <f>AE4564-AE1259</f>
        <v/>
      </c>
      <c r="AF4565">
        <f>AF4564-AF1259</f>
        <v/>
      </c>
      <c r="AG4565">
        <f>AG4564-AG1259</f>
        <v/>
      </c>
      <c r="AH4565">
        <f>AH4564-AH1259</f>
        <v/>
      </c>
      <c r="AJ4565">
        <f>AJ4564-AJ1259</f>
        <v/>
      </c>
      <c r="AK4565">
        <f>AK4564-AK1259</f>
        <v/>
      </c>
      <c r="AL4565">
        <f>AL4564-AL1259</f>
        <v/>
      </c>
      <c r="AM4565">
        <f>AM4564-AM1259</f>
        <v/>
      </c>
      <c r="AO4565">
        <f>AO4564-AO1259</f>
        <v/>
      </c>
      <c r="AP4565">
        <f>AP4564-AP1259</f>
        <v/>
      </c>
      <c r="AQ4565">
        <f>AQ4564-AQ1259</f>
        <v/>
      </c>
      <c r="AR4565">
        <f>AR4564-AR1259</f>
        <v/>
      </c>
    </row>
    <row r="4566">
      <c r="A4566" t="inlineStr">
        <is>
          <t>Income taxes</t>
        </is>
      </c>
      <c r="C4566" t="inlineStr">
        <is>
          <t>Million</t>
        </is>
      </c>
      <c r="D4566" t="inlineStr">
        <is>
          <t>QQQQ</t>
        </is>
      </c>
      <c r="E4566" t="inlineStr">
        <is>
          <t>Yes</t>
        </is>
      </c>
      <c r="F4566" t="n">
        <v>-201</v>
      </c>
      <c r="G4566" t="n">
        <v>368</v>
      </c>
      <c r="H4566" t="n">
        <v>-145</v>
      </c>
      <c r="I4566" t="n">
        <v>-218</v>
      </c>
      <c r="K4566" t="n">
        <v>-202</v>
      </c>
      <c r="L4566" t="n">
        <v>-234</v>
      </c>
      <c r="M4566" t="n">
        <v>992</v>
      </c>
      <c r="N4566" t="n">
        <v>-211</v>
      </c>
      <c r="P4566" t="n">
        <v>-125</v>
      </c>
      <c r="Q4566" t="n">
        <v>-119</v>
      </c>
      <c r="R4566" t="n">
        <v>-259</v>
      </c>
      <c r="S4566" t="n">
        <v>-110</v>
      </c>
      <c r="U4566" t="n">
        <v>-153</v>
      </c>
      <c r="V4566" t="n">
        <v>-339</v>
      </c>
      <c r="W4566" t="n">
        <v>-144</v>
      </c>
      <c r="X4566" t="n">
        <v>884</v>
      </c>
      <c r="Z4566" t="n">
        <v>-236</v>
      </c>
      <c r="AA4566" t="n">
        <v>-239</v>
      </c>
      <c r="AB4566" t="n">
        <v>180</v>
      </c>
      <c r="AC4566" t="n">
        <v>-200</v>
      </c>
      <c r="AE4566" t="n">
        <v>-364</v>
      </c>
      <c r="AF4566" t="n">
        <v>-5</v>
      </c>
      <c r="AG4566" t="n">
        <v>-225</v>
      </c>
      <c r="AH4566" t="n">
        <v>-243</v>
      </c>
      <c r="AJ4566" t="n">
        <v>-544</v>
      </c>
      <c r="AK4566" t="n">
        <v>-547</v>
      </c>
      <c r="AL4566" t="n">
        <v>-717</v>
      </c>
      <c r="AM4566" t="n">
        <v>-516</v>
      </c>
      <c r="AO4566" t="n">
        <v>-708</v>
      </c>
      <c r="AP4566" t="n">
        <v>-141</v>
      </c>
      <c r="AQ4566" t="n">
        <v>-525</v>
      </c>
      <c r="AR4566" t="n">
        <v>-95</v>
      </c>
      <c r="AT4566" t="n">
        <v>-274</v>
      </c>
    </row>
    <row r="4567">
      <c r="A4567" t="inlineStr">
        <is>
          <t>Net impact</t>
        </is>
      </c>
      <c r="C4567" t="inlineStr">
        <is>
          <t>Million</t>
        </is>
      </c>
      <c r="D4567" t="inlineStr">
        <is>
          <t>QQQQ</t>
        </is>
      </c>
      <c r="E4567" t="inlineStr">
        <is>
          <t>Yes</t>
        </is>
      </c>
      <c r="F4567" t="n">
        <v>912</v>
      </c>
      <c r="G4567" t="n">
        <v>438</v>
      </c>
      <c r="H4567" t="n">
        <v>244</v>
      </c>
      <c r="I4567" t="n">
        <v>376</v>
      </c>
      <c r="K4567" t="n">
        <v>150</v>
      </c>
      <c r="L4567" t="n">
        <v>-169</v>
      </c>
      <c r="M4567" t="n">
        <v>933</v>
      </c>
      <c r="N4567" t="n">
        <v>-699</v>
      </c>
      <c r="P4567" t="n">
        <v>-329</v>
      </c>
      <c r="Q4567" t="n">
        <v>94</v>
      </c>
      <c r="R4567" t="n">
        <v>-127</v>
      </c>
      <c r="S4567" t="n">
        <v>170</v>
      </c>
      <c r="U4567" t="n">
        <v>419</v>
      </c>
      <c r="V4567" t="n">
        <v>494</v>
      </c>
      <c r="W4567" t="n">
        <v>-12</v>
      </c>
      <c r="X4567" t="n">
        <v>1141</v>
      </c>
      <c r="Z4567" t="n">
        <v>-67</v>
      </c>
      <c r="AA4567" t="n">
        <v>-1637</v>
      </c>
      <c r="AB4567" t="n">
        <v>574</v>
      </c>
      <c r="AC4567" t="n">
        <v>-196</v>
      </c>
      <c r="AE4567" t="n">
        <v>-778</v>
      </c>
      <c r="AF4567" t="n">
        <v>-1158</v>
      </c>
      <c r="AG4567" t="n">
        <v>-256</v>
      </c>
      <c r="AH4567" t="n">
        <v>-68</v>
      </c>
      <c r="AJ4567" t="n">
        <v>1550</v>
      </c>
      <c r="AK4567" t="n">
        <v>-170</v>
      </c>
      <c r="AL4567" t="n">
        <v>-17</v>
      </c>
      <c r="AM4567" t="n">
        <v>1464</v>
      </c>
      <c r="AO4567" t="n">
        <v>1072</v>
      </c>
      <c r="AP4567" t="n">
        <v>-538</v>
      </c>
      <c r="AQ4567" t="n">
        <v>-1074</v>
      </c>
      <c r="AR4567" t="n">
        <v>-1906</v>
      </c>
      <c r="AT4567" t="n">
        <v>-236</v>
      </c>
    </row>
    <row r="4568">
      <c r="A4568" t="inlineStr">
        <is>
          <t>Net impact-c</t>
        </is>
      </c>
      <c r="F4568">
        <f>SUM(F4566,F4564)</f>
        <v/>
      </c>
      <c r="G4568">
        <f>SUM(G4566,G4564)</f>
        <v/>
      </c>
      <c r="H4568">
        <f>SUM(H4566,H4564)</f>
        <v/>
      </c>
      <c r="I4568">
        <f>SUM(I4566,I4564)</f>
        <v/>
      </c>
      <c r="K4568">
        <f>SUM(K4566,K4564)</f>
        <v/>
      </c>
      <c r="L4568">
        <f>SUM(L4566,L4564)</f>
        <v/>
      </c>
      <c r="M4568">
        <f>SUM(M4566,M4564)</f>
        <v/>
      </c>
      <c r="N4568">
        <f>SUM(N4566,N4564)</f>
        <v/>
      </c>
      <c r="P4568">
        <f>SUM(P4566,P4564)</f>
        <v/>
      </c>
      <c r="Q4568">
        <f>SUM(Q4566,Q4564)</f>
        <v/>
      </c>
      <c r="R4568">
        <f>SUM(R4566,R4564)</f>
        <v/>
      </c>
      <c r="S4568">
        <f>SUM(S4566,S4564)</f>
        <v/>
      </c>
      <c r="U4568">
        <f>SUM(U4566,U4564)</f>
        <v/>
      </c>
      <c r="V4568">
        <f>SUM(V4566,V4564)</f>
        <v/>
      </c>
      <c r="W4568">
        <f>SUM(W4566,W4564)</f>
        <v/>
      </c>
      <c r="X4568">
        <f>SUM(X4566,X4564)</f>
        <v/>
      </c>
      <c r="Z4568">
        <f>SUM(Z4566,Z4564)</f>
        <v/>
      </c>
      <c r="AA4568">
        <f>SUM(AA4566,AA4564)</f>
        <v/>
      </c>
      <c r="AB4568">
        <f>SUM(AB4566,AB4564)</f>
        <v/>
      </c>
      <c r="AC4568">
        <f>SUM(AC4566,AC4564)</f>
        <v/>
      </c>
      <c r="AE4568">
        <f>SUM(AE4566,AE4564)</f>
        <v/>
      </c>
      <c r="AF4568">
        <f>SUM(AF4566,AF4564)</f>
        <v/>
      </c>
      <c r="AG4568">
        <f>SUM(AG4566,AG4564)</f>
        <v/>
      </c>
      <c r="AH4568">
        <f>SUM(AH4566,AH4564)</f>
        <v/>
      </c>
      <c r="AJ4568">
        <f>SUM(AJ4566,AJ4564)</f>
        <v/>
      </c>
      <c r="AK4568">
        <f>SUM(AK4566,AK4564)</f>
        <v/>
      </c>
      <c r="AL4568">
        <f>SUM(AL4566,AL4564)</f>
        <v/>
      </c>
      <c r="AM4568">
        <f>SUM(AM4566,AM4564)</f>
        <v/>
      </c>
      <c r="AO4568">
        <f>SUM(AO4566,AO4564)</f>
        <v/>
      </c>
      <c r="AP4568">
        <f>SUM(AP4566,AP4564)</f>
        <v/>
      </c>
      <c r="AQ4568">
        <f>SUM(AQ4566,AQ4564)</f>
        <v/>
      </c>
      <c r="AR4568">
        <f>SUM(AR4566,AR4564)</f>
        <v/>
      </c>
      <c r="AT4568">
        <f>SUM(AT4566,AT4564)</f>
        <v/>
      </c>
    </row>
    <row r="4569">
      <c r="A4569" t="inlineStr">
        <is>
          <t>Sum check</t>
        </is>
      </c>
      <c r="F4569">
        <f>F4567-F4568</f>
        <v/>
      </c>
      <c r="G4569">
        <f>G4567-G4568</f>
        <v/>
      </c>
      <c r="H4569">
        <f>H4567-H4568</f>
        <v/>
      </c>
      <c r="I4569">
        <f>I4567-I4568</f>
        <v/>
      </c>
      <c r="K4569">
        <f>K4567-K4568</f>
        <v/>
      </c>
      <c r="L4569">
        <f>L4567-L4568</f>
        <v/>
      </c>
      <c r="M4569">
        <f>M4567-M4568</f>
        <v/>
      </c>
      <c r="N4569">
        <f>N4567-N4568</f>
        <v/>
      </c>
      <c r="P4569">
        <f>P4567-P4568</f>
        <v/>
      </c>
      <c r="Q4569">
        <f>Q4567-Q4568</f>
        <v/>
      </c>
      <c r="R4569">
        <f>R4567-R4568</f>
        <v/>
      </c>
      <c r="S4569">
        <f>S4567-S4568</f>
        <v/>
      </c>
      <c r="U4569">
        <f>U4567-U4568</f>
        <v/>
      </c>
      <c r="V4569">
        <f>V4567-V4568</f>
        <v/>
      </c>
      <c r="W4569">
        <f>W4567-W4568</f>
        <v/>
      </c>
      <c r="X4569">
        <f>X4567-X4568</f>
        <v/>
      </c>
      <c r="Z4569">
        <f>Z4567-Z4568</f>
        <v/>
      </c>
      <c r="AA4569">
        <f>AA4567-AA4568</f>
        <v/>
      </c>
      <c r="AB4569">
        <f>AB4567-AB4568</f>
        <v/>
      </c>
      <c r="AC4569">
        <f>AC4567-AC4568</f>
        <v/>
      </c>
      <c r="AE4569">
        <f>AE4567-AE4568</f>
        <v/>
      </c>
      <c r="AF4569">
        <f>AF4567-AF4568</f>
        <v/>
      </c>
      <c r="AG4569">
        <f>AG4567-AG4568</f>
        <v/>
      </c>
      <c r="AH4569">
        <f>AH4567-AH4568</f>
        <v/>
      </c>
      <c r="AJ4569">
        <f>AJ4567-AJ4568</f>
        <v/>
      </c>
      <c r="AK4569">
        <f>AK4567-AK4568</f>
        <v/>
      </c>
      <c r="AL4569">
        <f>AL4567-AL4568</f>
        <v/>
      </c>
      <c r="AM4569">
        <f>AM4567-AM4568</f>
        <v/>
      </c>
      <c r="AO4569">
        <f>AO4567-AO4568</f>
        <v/>
      </c>
      <c r="AP4569">
        <f>AP4567-AP4568</f>
        <v/>
      </c>
      <c r="AQ4569">
        <f>AQ4567-AQ4568</f>
        <v/>
      </c>
      <c r="AR4569">
        <f>AR4567-AR4568</f>
        <v/>
      </c>
      <c r="AT4569">
        <f>AT4567-AT4568</f>
        <v/>
      </c>
    </row>
    <row r="4571">
      <c r="A4571" t="inlineStr">
        <is>
          <t>Investment properties measured at fair value</t>
        </is>
      </c>
    </row>
    <row r="4572">
      <c r="A4572" t="inlineStr">
        <is>
          <t>Core</t>
        </is>
      </c>
      <c r="C4572" t="inlineStr">
        <is>
          <t>Million</t>
        </is>
      </c>
      <c r="D4572" t="inlineStr">
        <is>
          <t>QQQQ</t>
        </is>
      </c>
      <c r="AL4572" t="n">
        <v>18937</v>
      </c>
      <c r="AM4572" t="n">
        <v>19384</v>
      </c>
      <c r="AO4572" t="n">
        <v>19526</v>
      </c>
      <c r="AP4572" t="n">
        <v>19365</v>
      </c>
      <c r="AQ4572" t="n">
        <v>19194</v>
      </c>
      <c r="AR4572" t="n">
        <v>19267</v>
      </c>
      <c r="AT4572" t="n">
        <v>19366</v>
      </c>
    </row>
    <row r="4573">
      <c r="A4573" t="inlineStr">
        <is>
          <t>Transitional and development</t>
        </is>
      </c>
      <c r="C4573" t="inlineStr">
        <is>
          <t>Million</t>
        </is>
      </c>
      <c r="D4573" t="inlineStr">
        <is>
          <t>QQQQ</t>
        </is>
      </c>
      <c r="AL4573" t="n">
        <v>25941</v>
      </c>
      <c r="AM4573" t="n">
        <v>27669</v>
      </c>
      <c r="AO4573" t="n">
        <v>28002</v>
      </c>
      <c r="AP4573" t="n">
        <v>28823</v>
      </c>
      <c r="AQ4573" t="n">
        <v>27333</v>
      </c>
      <c r="AR4573" t="n">
        <v>25434</v>
      </c>
      <c r="AT4573" t="n">
        <v>25268</v>
      </c>
    </row>
    <row r="4574">
      <c r="A4574" t="inlineStr">
        <is>
          <t>LP investments</t>
        </is>
      </c>
      <c r="C4574" t="inlineStr">
        <is>
          <t>Million</t>
        </is>
      </c>
      <c r="D4574" t="inlineStr">
        <is>
          <t>QQQQ</t>
        </is>
      </c>
      <c r="AL4574" t="n">
        <v>56507</v>
      </c>
      <c r="AM4574" t="n">
        <v>51620</v>
      </c>
      <c r="AO4574" t="n">
        <v>55677</v>
      </c>
      <c r="AP4574" t="n">
        <v>57353</v>
      </c>
      <c r="AQ4574" t="n">
        <v>64272</v>
      </c>
      <c r="AR4574" t="n">
        <v>69501</v>
      </c>
      <c r="AT4574" t="n">
        <v>72983</v>
      </c>
    </row>
    <row r="4575">
      <c r="A4575" t="inlineStr">
        <is>
          <t>Other investment properties</t>
        </is>
      </c>
      <c r="C4575" t="inlineStr">
        <is>
          <t>Million</t>
        </is>
      </c>
      <c r="D4575" t="inlineStr">
        <is>
          <t>QQQQ</t>
        </is>
      </c>
      <c r="AL4575" t="n">
        <v>2108</v>
      </c>
      <c r="AM4575" t="n">
        <v>2192</v>
      </c>
      <c r="AO4575" t="n">
        <v>2224</v>
      </c>
      <c r="AP4575" t="n">
        <v>1411</v>
      </c>
      <c r="AQ4575" t="n">
        <v>804</v>
      </c>
      <c r="AR4575" t="n">
        <v>898</v>
      </c>
      <c r="AT4575" t="n">
        <v>930</v>
      </c>
    </row>
    <row r="4577">
      <c r="A4577" t="inlineStr">
        <is>
          <t>Core office</t>
        </is>
      </c>
    </row>
    <row r="4578">
      <c r="A4578" t="inlineStr">
        <is>
          <t>United states</t>
        </is>
      </c>
      <c r="C4578" t="inlineStr">
        <is>
          <t>Million</t>
        </is>
      </c>
      <c r="D4578" t="inlineStr">
        <is>
          <t>QQQQ</t>
        </is>
      </c>
      <c r="I4578" t="n">
        <v>17580</v>
      </c>
      <c r="N4578" t="n">
        <v>16529</v>
      </c>
      <c r="S4578" t="n">
        <v>14827</v>
      </c>
      <c r="U4578" t="n">
        <v>14643</v>
      </c>
      <c r="V4578" t="n">
        <v>14868</v>
      </c>
      <c r="W4578" t="n">
        <v>15253</v>
      </c>
      <c r="X4578" t="n">
        <v>15237</v>
      </c>
      <c r="Z4578" t="n">
        <v>15808</v>
      </c>
      <c r="AA4578" t="n">
        <v>15715</v>
      </c>
      <c r="AB4578" t="n">
        <v>15953</v>
      </c>
      <c r="AC4578" t="n">
        <v>15748</v>
      </c>
      <c r="AE4578" t="n">
        <v>15879</v>
      </c>
      <c r="AF4578" t="n">
        <v>15275</v>
      </c>
      <c r="AG4578" t="n">
        <v>15178</v>
      </c>
      <c r="AH4578" t="n">
        <v>15093</v>
      </c>
      <c r="AJ4578" t="n">
        <v>15185</v>
      </c>
      <c r="AK4578" t="n">
        <v>15326</v>
      </c>
    </row>
    <row r="4579">
      <c r="A4579" t="inlineStr">
        <is>
          <t>Canada</t>
        </is>
      </c>
      <c r="C4579" t="inlineStr">
        <is>
          <t>Million</t>
        </is>
      </c>
      <c r="D4579" t="inlineStr">
        <is>
          <t>QQQQ</t>
        </is>
      </c>
      <c r="I4579" t="n">
        <v>4340</v>
      </c>
      <c r="N4579" t="n">
        <v>4613</v>
      </c>
      <c r="S4579" t="n">
        <v>4597</v>
      </c>
      <c r="U4579" t="n">
        <v>4497</v>
      </c>
      <c r="V4579" t="n">
        <v>4243</v>
      </c>
      <c r="W4579" t="n">
        <v>4348</v>
      </c>
      <c r="X4579" t="n">
        <v>4245</v>
      </c>
      <c r="Z4579" t="n">
        <v>4459</v>
      </c>
      <c r="AA4579" t="n">
        <v>4584</v>
      </c>
      <c r="AB4579" t="n">
        <v>4560</v>
      </c>
      <c r="AC4579" t="n">
        <v>4806</v>
      </c>
      <c r="AE4579" t="n">
        <v>4555</v>
      </c>
      <c r="AF4579" t="n">
        <v>4676</v>
      </c>
      <c r="AG4579" t="n">
        <v>4808</v>
      </c>
      <c r="AH4579" t="n">
        <v>5102</v>
      </c>
      <c r="AJ4579" t="n">
        <v>4840</v>
      </c>
      <c r="AK4579" t="n">
        <v>4907</v>
      </c>
    </row>
    <row r="4580">
      <c r="A4580" t="inlineStr">
        <is>
          <t>Australia</t>
        </is>
      </c>
      <c r="C4580" t="inlineStr">
        <is>
          <t>Million</t>
        </is>
      </c>
      <c r="D4580" t="inlineStr">
        <is>
          <t>QQQQ</t>
        </is>
      </c>
      <c r="I4580" t="n">
        <v>2504</v>
      </c>
      <c r="N4580" t="n">
        <v>2112</v>
      </c>
      <c r="S4580" t="n">
        <v>2480</v>
      </c>
      <c r="U4580" t="n">
        <v>2482</v>
      </c>
      <c r="V4580" t="n">
        <v>2458</v>
      </c>
      <c r="W4580" t="n">
        <v>2892</v>
      </c>
      <c r="X4580" t="n">
        <v>2391</v>
      </c>
      <c r="Z4580" t="n">
        <v>2433</v>
      </c>
      <c r="AA4580" t="n">
        <v>2461</v>
      </c>
      <c r="AB4580" t="n">
        <v>2168</v>
      </c>
      <c r="AC4580" t="n">
        <v>2300</v>
      </c>
      <c r="AE4580" t="n">
        <v>2086</v>
      </c>
      <c r="AF4580" t="n">
        <v>2370</v>
      </c>
      <c r="AG4580" t="n">
        <v>2509</v>
      </c>
      <c r="AH4580" t="n">
        <v>2731</v>
      </c>
      <c r="AJ4580" t="n">
        <v>2760</v>
      </c>
      <c r="AK4580" t="n">
        <v>2800</v>
      </c>
    </row>
    <row r="4581">
      <c r="A4581" t="inlineStr">
        <is>
          <t>Europe</t>
        </is>
      </c>
      <c r="C4581" t="inlineStr">
        <is>
          <t>Million</t>
        </is>
      </c>
      <c r="D4581" t="inlineStr">
        <is>
          <t>QQQQ</t>
        </is>
      </c>
      <c r="I4581" t="n">
        <v>2027</v>
      </c>
      <c r="N4581" t="n">
        <v>1830</v>
      </c>
      <c r="S4581" t="n">
        <v>1040</v>
      </c>
      <c r="U4581" t="n">
        <v>1138</v>
      </c>
      <c r="V4581" t="n">
        <v>1302</v>
      </c>
      <c r="W4581" t="n">
        <v>1339</v>
      </c>
      <c r="X4581" t="n">
        <v>1331</v>
      </c>
      <c r="Z4581" t="n">
        <v>1547</v>
      </c>
      <c r="AA4581" t="n">
        <v>1621</v>
      </c>
      <c r="AB4581" t="n">
        <v>1747</v>
      </c>
      <c r="AC4581" t="n">
        <v>2867</v>
      </c>
      <c r="AE4581" t="n">
        <v>2746</v>
      </c>
      <c r="AF4581" t="n">
        <v>2852</v>
      </c>
      <c r="AG4581" t="n">
        <v>2529</v>
      </c>
      <c r="AH4581" t="n">
        <v>2699</v>
      </c>
      <c r="AJ4581" t="n">
        <v>2820</v>
      </c>
      <c r="AK4581" t="n">
        <v>2873</v>
      </c>
    </row>
    <row r="4582">
      <c r="A4582" t="inlineStr">
        <is>
          <t>Brazil</t>
        </is>
      </c>
      <c r="C4582" t="inlineStr">
        <is>
          <t>Million</t>
        </is>
      </c>
      <c r="D4582" t="inlineStr">
        <is>
          <t>QQQQ</t>
        </is>
      </c>
      <c r="I4582" t="n">
        <v>224</v>
      </c>
      <c r="N4582" t="n">
        <v>315</v>
      </c>
      <c r="S4582" t="n">
        <v>327</v>
      </c>
      <c r="U4582" t="n">
        <v>329</v>
      </c>
      <c r="V4582" t="n">
        <v>291</v>
      </c>
      <c r="W4582" t="n">
        <v>302</v>
      </c>
      <c r="X4582" t="n">
        <v>329</v>
      </c>
      <c r="Z4582" t="n">
        <v>329</v>
      </c>
      <c r="AA4582" t="n">
        <v>342</v>
      </c>
      <c r="AB4582" t="n">
        <v>342</v>
      </c>
      <c r="AC4582" t="n">
        <v>361</v>
      </c>
      <c r="AE4582" t="n">
        <v>278</v>
      </c>
      <c r="AF4582" t="n">
        <v>269</v>
      </c>
      <c r="AG4582" t="n">
        <v>282</v>
      </c>
      <c r="AH4582" t="n">
        <v>309</v>
      </c>
      <c r="AJ4582" t="n">
        <v>294</v>
      </c>
      <c r="AK4582" t="n">
        <v>380</v>
      </c>
    </row>
    <row r="4583">
      <c r="A4583" t="inlineStr">
        <is>
          <t>Core retail</t>
        </is>
      </c>
      <c r="C4583" t="inlineStr">
        <is>
          <t>Million</t>
        </is>
      </c>
      <c r="D4583" t="inlineStr">
        <is>
          <t>QQQQ</t>
        </is>
      </c>
      <c r="W4583" t="n">
        <v>18030</v>
      </c>
      <c r="X4583" t="n">
        <v>17607</v>
      </c>
      <c r="Z4583" t="n">
        <v>17740</v>
      </c>
      <c r="AA4583" t="n">
        <v>17106</v>
      </c>
      <c r="AB4583" t="n">
        <v>18789</v>
      </c>
      <c r="AC4583" t="n">
        <v>21561</v>
      </c>
      <c r="AE4583" t="n">
        <v>21352</v>
      </c>
      <c r="AF4583" t="n">
        <v>21253</v>
      </c>
      <c r="AG4583" t="n">
        <v>21023</v>
      </c>
      <c r="AH4583" t="n">
        <v>20324</v>
      </c>
      <c r="AJ4583" t="n">
        <v>20043</v>
      </c>
      <c r="AK4583" t="n">
        <v>20037</v>
      </c>
    </row>
    <row r="4584">
      <c r="A4584" t="inlineStr">
        <is>
          <t>LP investments and other</t>
        </is>
      </c>
    </row>
    <row r="4585">
      <c r="A4585" t="inlineStr">
        <is>
          <t>LP investments office</t>
        </is>
      </c>
      <c r="C4585" t="inlineStr">
        <is>
          <t>Million</t>
        </is>
      </c>
      <c r="D4585" t="inlineStr">
        <is>
          <t>QQQQ</t>
        </is>
      </c>
      <c r="I4585" t="n">
        <v>2565</v>
      </c>
      <c r="N4585" t="n">
        <v>5853</v>
      </c>
      <c r="S4585" t="n">
        <v>8590</v>
      </c>
      <c r="U4585" t="n">
        <v>8792</v>
      </c>
      <c r="V4585" t="n">
        <v>7006</v>
      </c>
      <c r="W4585" t="n">
        <v>8408</v>
      </c>
      <c r="X4585" t="n">
        <v>8438</v>
      </c>
      <c r="Z4585" t="n">
        <v>7403</v>
      </c>
      <c r="AA4585" t="n">
        <v>8386</v>
      </c>
      <c r="AB4585" t="n">
        <v>8786</v>
      </c>
      <c r="AC4585" t="n">
        <v>8756</v>
      </c>
      <c r="AE4585" t="n">
        <v>8417</v>
      </c>
      <c r="AF4585" t="n">
        <v>8367</v>
      </c>
      <c r="AG4585" t="n">
        <v>8777</v>
      </c>
      <c r="AH4585" t="n">
        <v>8727</v>
      </c>
      <c r="AJ4585" t="n">
        <v>8923</v>
      </c>
      <c r="AK4585" t="n">
        <v>9095</v>
      </c>
    </row>
    <row r="4586">
      <c r="A4586" t="inlineStr">
        <is>
          <t>LP investments retail logistics</t>
        </is>
      </c>
      <c r="C4586" t="inlineStr">
        <is>
          <t>Million</t>
        </is>
      </c>
      <c r="D4586" t="inlineStr">
        <is>
          <t>QQQQ</t>
        </is>
      </c>
      <c r="I4586" t="n">
        <v>916</v>
      </c>
      <c r="N4586" t="n">
        <v>4217</v>
      </c>
      <c r="S4586" t="n">
        <v>3412</v>
      </c>
      <c r="U4586" t="n">
        <v>3399</v>
      </c>
      <c r="V4586" t="n">
        <v>3352</v>
      </c>
      <c r="W4586" t="n">
        <v>3499</v>
      </c>
      <c r="X4586" t="n">
        <v>3414</v>
      </c>
      <c r="Z4586" t="n">
        <v>3081</v>
      </c>
      <c r="AA4586" t="n">
        <v>2725</v>
      </c>
      <c r="AB4586" t="n">
        <v>2766</v>
      </c>
      <c r="AC4586" t="n">
        <v>2812</v>
      </c>
      <c r="AE4586" t="n">
        <v>2944</v>
      </c>
      <c r="AF4586" t="n">
        <v>2832</v>
      </c>
      <c r="AG4586" t="n">
        <v>2705</v>
      </c>
      <c r="AH4586" t="n">
        <v>2538</v>
      </c>
      <c r="AJ4586" t="n">
        <v>2427</v>
      </c>
      <c r="AK4586" t="n">
        <v>2238</v>
      </c>
    </row>
    <row r="4587">
      <c r="A4587" t="inlineStr">
        <is>
          <t>Mixed-use</t>
        </is>
      </c>
      <c r="C4587" t="inlineStr">
        <is>
          <t>Million</t>
        </is>
      </c>
      <c r="D4587" t="inlineStr">
        <is>
          <t>QQQQ</t>
        </is>
      </c>
      <c r="V4587" t="n">
        <v>2460</v>
      </c>
      <c r="W4587" t="n">
        <v>2511</v>
      </c>
      <c r="X4587" t="n">
        <v>12086</v>
      </c>
      <c r="Z4587" t="n">
        <v>2649</v>
      </c>
      <c r="AA4587" t="n">
        <v>2634</v>
      </c>
      <c r="AB4587" t="n">
        <v>2554</v>
      </c>
      <c r="AC4587" t="n">
        <v>2703</v>
      </c>
      <c r="AE4587" t="n">
        <v>2669</v>
      </c>
      <c r="AF4587" t="n">
        <v>2748</v>
      </c>
      <c r="AG4587" t="n">
        <v>2935</v>
      </c>
      <c r="AH4587" t="n">
        <v>3096</v>
      </c>
      <c r="AJ4587" t="n">
        <v>3022</v>
      </c>
      <c r="AK4587" t="n">
        <v>3042</v>
      </c>
    </row>
    <row r="4588">
      <c r="A4588" t="inlineStr">
        <is>
          <t>Multifamily</t>
        </is>
      </c>
      <c r="C4588" t="inlineStr">
        <is>
          <t>Million</t>
        </is>
      </c>
      <c r="D4588" t="inlineStr">
        <is>
          <t>QQQQ</t>
        </is>
      </c>
      <c r="I4588" t="n">
        <v>4458</v>
      </c>
      <c r="N4588" t="n">
        <v>3574</v>
      </c>
      <c r="S4588" t="n">
        <v>3925</v>
      </c>
      <c r="U4588" t="n">
        <v>4125</v>
      </c>
      <c r="V4588" t="n">
        <v>4141</v>
      </c>
      <c r="W4588" t="n">
        <v>4107</v>
      </c>
      <c r="X4588" t="n">
        <v>4151</v>
      </c>
      <c r="Z4588" t="n">
        <v>4177</v>
      </c>
      <c r="AA4588" t="n">
        <v>3964</v>
      </c>
      <c r="AB4588" t="n">
        <v>2900</v>
      </c>
      <c r="AC4588" t="n">
        <v>2937</v>
      </c>
      <c r="AE4588" t="n">
        <v>2771</v>
      </c>
      <c r="AF4588" t="n">
        <v>2776</v>
      </c>
      <c r="AG4588" t="n">
        <v>2708</v>
      </c>
      <c r="AH4588" t="n">
        <v>2442</v>
      </c>
      <c r="AJ4588" t="n">
        <v>2512</v>
      </c>
      <c r="AK4588" t="n">
        <v>2018</v>
      </c>
    </row>
    <row r="4589">
      <c r="A4589" t="inlineStr">
        <is>
          <t>Triple net lease</t>
        </is>
      </c>
      <c r="C4589" t="inlineStr">
        <is>
          <t>Million</t>
        </is>
      </c>
      <c r="D4589" t="inlineStr">
        <is>
          <t>QQQQ</t>
        </is>
      </c>
      <c r="I4589" t="n">
        <v>4608</v>
      </c>
      <c r="N4589" t="n">
        <v>4790</v>
      </c>
      <c r="S4589" t="n">
        <v>4804</v>
      </c>
      <c r="U4589" t="n">
        <v>4837</v>
      </c>
      <c r="V4589" t="n">
        <v>4876</v>
      </c>
      <c r="W4589" t="n">
        <v>4974</v>
      </c>
      <c r="X4589" t="n">
        <v>5067</v>
      </c>
      <c r="Z4589" t="n">
        <v>5105</v>
      </c>
      <c r="AA4589" t="n">
        <v>4504</v>
      </c>
      <c r="AB4589" t="n">
        <v>4454</v>
      </c>
      <c r="AC4589" t="n">
        <v>4508</v>
      </c>
      <c r="AE4589" t="n">
        <v>4432</v>
      </c>
      <c r="AF4589" t="n">
        <v>4426</v>
      </c>
      <c r="AG4589" t="n">
        <v>4451</v>
      </c>
      <c r="AH4589" t="n">
        <v>3719</v>
      </c>
      <c r="AJ4589" t="n">
        <v>3742</v>
      </c>
      <c r="AK4589" t="n">
        <v>3704</v>
      </c>
    </row>
    <row r="4590">
      <c r="A4590" t="inlineStr">
        <is>
          <t>Student housing</t>
        </is>
      </c>
      <c r="C4590" t="inlineStr">
        <is>
          <t>Million</t>
        </is>
      </c>
      <c r="D4590" t="inlineStr">
        <is>
          <t>QQQQ</t>
        </is>
      </c>
      <c r="N4590" t="n">
        <v>649</v>
      </c>
      <c r="S4590" t="n">
        <v>1353</v>
      </c>
      <c r="U4590" t="n">
        <v>2194</v>
      </c>
      <c r="V4590" t="n">
        <v>2299</v>
      </c>
      <c r="W4590" t="n">
        <v>2260</v>
      </c>
      <c r="X4590" t="n">
        <v>2417</v>
      </c>
      <c r="Z4590" t="n">
        <v>2385</v>
      </c>
      <c r="AA4590" t="n">
        <v>2346</v>
      </c>
      <c r="AB4590" t="n">
        <v>2295</v>
      </c>
      <c r="AC4590" t="n">
        <v>2605</v>
      </c>
      <c r="AE4590" t="n">
        <v>2521</v>
      </c>
      <c r="AF4590" t="n">
        <v>2564</v>
      </c>
      <c r="AG4590" t="n">
        <v>2753</v>
      </c>
      <c r="AH4590" t="n">
        <v>2962</v>
      </c>
      <c r="AJ4590" t="n">
        <v>3067</v>
      </c>
      <c r="AK4590" t="n">
        <v>3225</v>
      </c>
    </row>
    <row r="4591">
      <c r="A4591" t="inlineStr">
        <is>
          <t xml:space="preserve">Manufactured housing </t>
        </is>
      </c>
      <c r="C4591" t="inlineStr">
        <is>
          <t>Million</t>
        </is>
      </c>
      <c r="D4591" t="inlineStr">
        <is>
          <t>QQQQ</t>
        </is>
      </c>
      <c r="S4591" t="n">
        <v>2206</v>
      </c>
      <c r="U4591" t="n">
        <v>2288</v>
      </c>
      <c r="V4591" t="n">
        <v>2320</v>
      </c>
      <c r="W4591" t="n">
        <v>2356</v>
      </c>
      <c r="X4591" t="n">
        <v>2369</v>
      </c>
      <c r="Z4591" t="n">
        <v>2375</v>
      </c>
      <c r="AA4591" t="n">
        <v>2392</v>
      </c>
      <c r="AB4591" t="n">
        <v>2410</v>
      </c>
      <c r="AC4591" t="n">
        <v>2446</v>
      </c>
      <c r="AE4591" t="n">
        <v>2499</v>
      </c>
      <c r="AF4591" t="n">
        <v>2517</v>
      </c>
      <c r="AG4591" t="n">
        <v>2588</v>
      </c>
      <c r="AH4591" t="n">
        <v>2784</v>
      </c>
      <c r="AJ4591" t="n">
        <v>3237</v>
      </c>
      <c r="AK4591" t="n">
        <v>3453</v>
      </c>
    </row>
    <row r="4592">
      <c r="A4592" t="inlineStr">
        <is>
          <t>Industrial</t>
        </is>
      </c>
      <c r="C4592" t="inlineStr">
        <is>
          <t>Million</t>
        </is>
      </c>
      <c r="D4592" t="inlineStr">
        <is>
          <t>QQQQ</t>
        </is>
      </c>
      <c r="I4592" t="n">
        <v>2377</v>
      </c>
      <c r="N4592" t="n">
        <v>2678</v>
      </c>
      <c r="S4592" t="n">
        <v>1942</v>
      </c>
      <c r="U4592" t="n">
        <v>2178</v>
      </c>
      <c r="V4592" t="n">
        <v>2602</v>
      </c>
      <c r="W4592" t="n">
        <v>2800</v>
      </c>
    </row>
    <row r="4593">
      <c r="A4593" t="inlineStr">
        <is>
          <t>Self-storage</t>
        </is>
      </c>
      <c r="C4593" t="inlineStr">
        <is>
          <t>Million</t>
        </is>
      </c>
      <c r="D4593" t="inlineStr">
        <is>
          <t>QQQQ</t>
        </is>
      </c>
      <c r="N4593" t="n">
        <v>1624</v>
      </c>
      <c r="S4593" t="n">
        <v>1854</v>
      </c>
      <c r="U4593" t="n">
        <v>1926</v>
      </c>
      <c r="V4593" t="n">
        <v>827</v>
      </c>
      <c r="W4593" t="n">
        <v>878</v>
      </c>
      <c r="X4593" t="n">
        <v>931</v>
      </c>
      <c r="Z4593" t="n">
        <v>949</v>
      </c>
      <c r="AA4593" t="n">
        <v>953</v>
      </c>
      <c r="AB4593" t="n">
        <v>972</v>
      </c>
      <c r="AC4593" t="n">
        <v>1007</v>
      </c>
      <c r="AE4593" t="n">
        <v>1013</v>
      </c>
      <c r="AF4593" t="n">
        <v>1020</v>
      </c>
    </row>
    <row r="4594">
      <c r="A4594" t="inlineStr">
        <is>
          <t>Logistics</t>
        </is>
      </c>
      <c r="C4594" t="inlineStr">
        <is>
          <t>Million</t>
        </is>
      </c>
      <c r="D4594" t="inlineStr">
        <is>
          <t>QQQQ</t>
        </is>
      </c>
      <c r="X4594" t="n">
        <v>183</v>
      </c>
      <c r="Z4594" t="n">
        <v>69</v>
      </c>
      <c r="AA4594" t="n">
        <v>95</v>
      </c>
      <c r="AB4594" t="n">
        <v>90</v>
      </c>
      <c r="AC4594" t="n">
        <v>94</v>
      </c>
      <c r="AE4594" t="n">
        <v>124</v>
      </c>
      <c r="AF4594" t="n">
        <v>136</v>
      </c>
    </row>
    <row r="4595">
      <c r="A4595" t="inlineStr">
        <is>
          <t>Other investment properties</t>
        </is>
      </c>
      <c r="C4595" t="inlineStr">
        <is>
          <t>Million</t>
        </is>
      </c>
      <c r="D4595" t="inlineStr">
        <is>
          <t>QQQQ</t>
        </is>
      </c>
      <c r="I4595" t="n">
        <v>5565</v>
      </c>
      <c r="N4595" t="n">
        <v>5388</v>
      </c>
      <c r="S4595" t="n">
        <v>5513</v>
      </c>
      <c r="U4595" t="n">
        <v>5481</v>
      </c>
      <c r="V4595" t="n">
        <v>5392</v>
      </c>
      <c r="W4595" t="n">
        <v>5260</v>
      </c>
      <c r="X4595" t="n">
        <v>4113</v>
      </c>
      <c r="Z4595" t="n">
        <v>14497</v>
      </c>
      <c r="AA4595" t="n">
        <v>15067</v>
      </c>
      <c r="AB4595" t="n">
        <v>15207</v>
      </c>
      <c r="AC4595" t="n">
        <v>21175</v>
      </c>
      <c r="AE4595" t="n">
        <v>21193</v>
      </c>
      <c r="AF4595" t="n">
        <v>22806</v>
      </c>
      <c r="AG4595" t="n">
        <v>23249</v>
      </c>
      <c r="AH4595" t="n">
        <v>24256</v>
      </c>
      <c r="AJ4595" t="n">
        <v>25992</v>
      </c>
      <c r="AK4595" t="n">
        <v>27912</v>
      </c>
    </row>
    <row r="4596">
      <c r="A4596" t="inlineStr">
        <is>
          <t>Total</t>
        </is>
      </c>
      <c r="C4596" t="inlineStr">
        <is>
          <t>Million</t>
        </is>
      </c>
      <c r="D4596" t="inlineStr">
        <is>
          <t>QQQQ</t>
        </is>
      </c>
      <c r="I4596" t="n">
        <v>47164</v>
      </c>
      <c r="N4596" t="n">
        <v>54172</v>
      </c>
      <c r="S4596" t="n">
        <v>56870</v>
      </c>
      <c r="U4596" t="n">
        <v>58309</v>
      </c>
      <c r="V4596" t="n">
        <v>58437</v>
      </c>
      <c r="W4596" t="n">
        <v>79217</v>
      </c>
      <c r="X4596" t="n">
        <v>84309</v>
      </c>
      <c r="Z4596" t="n">
        <v>85006</v>
      </c>
      <c r="AA4596" t="n">
        <v>84895</v>
      </c>
      <c r="AB4596" t="n">
        <v>85993</v>
      </c>
      <c r="AC4596" t="n">
        <v>96686</v>
      </c>
      <c r="AE4596" t="n">
        <v>95479</v>
      </c>
      <c r="AF4596" t="n">
        <v>96887</v>
      </c>
      <c r="AG4596" t="n">
        <v>96495</v>
      </c>
      <c r="AH4596" t="n">
        <v>96782</v>
      </c>
      <c r="AJ4596" t="n">
        <v>98864</v>
      </c>
      <c r="AK4596" t="n">
        <v>101010</v>
      </c>
      <c r="AL4596" t="n">
        <v>103493</v>
      </c>
      <c r="AM4596" t="n">
        <v>100865</v>
      </c>
      <c r="AO4596" t="n">
        <v>105429</v>
      </c>
      <c r="AP4596" t="n">
        <v>106952</v>
      </c>
      <c r="AQ4596" t="n">
        <v>111603</v>
      </c>
      <c r="AR4596" t="n">
        <v>115100</v>
      </c>
      <c r="AT4596" t="n">
        <v>118547</v>
      </c>
    </row>
    <row r="4597">
      <c r="A4597" t="inlineStr">
        <is>
          <t xml:space="preserve">Total-c </t>
        </is>
      </c>
      <c r="I4597">
        <f>SUM(I4585:I4595,I4578:I4583,I4572:I4575)</f>
        <v/>
      </c>
      <c r="N4597">
        <f>SUM(N4585:N4595,N4578:N4583,N4572:N4575)</f>
        <v/>
      </c>
      <c r="S4597">
        <f>SUM(S4585:S4595,S4578:S4583,S4572:S4575)</f>
        <v/>
      </c>
      <c r="U4597">
        <f>SUM(U4585:U4595,U4578:U4583,U4572:U4575)</f>
        <v/>
      </c>
      <c r="V4597">
        <f>SUM(V4585:V4595,V4578:V4583,V4572:V4575)</f>
        <v/>
      </c>
      <c r="W4597">
        <f>SUM(W4585:W4595,W4578:W4583,W4572:W4575)</f>
        <v/>
      </c>
      <c r="X4597">
        <f>SUM(X4585:X4595,X4578:X4583,X4572:X4575)</f>
        <v/>
      </c>
      <c r="Z4597">
        <f>SUM(Z4585:Z4595,Z4578:Z4583,Z4572:Z4575)</f>
        <v/>
      </c>
      <c r="AA4597">
        <f>SUM(AA4585:AA4595,AA4578:AA4583,AA4572:AA4575)</f>
        <v/>
      </c>
      <c r="AB4597">
        <f>SUM(AB4585:AB4595,AB4578:AB4583,AB4572:AB4575)</f>
        <v/>
      </c>
      <c r="AC4597">
        <f>SUM(AC4585:AC4595,AC4578:AC4583,AC4572:AC4575)</f>
        <v/>
      </c>
      <c r="AE4597">
        <f>SUM(AE4585:AE4595,AE4578:AE4583,AE4572:AE4575)</f>
        <v/>
      </c>
      <c r="AF4597">
        <f>SUM(AF4585:AF4595,AF4578:AF4583,AF4572:AF4575)</f>
        <v/>
      </c>
      <c r="AG4597">
        <f>SUM(AG4585:AG4595,AG4578:AG4583,AG4572:AG4575)</f>
        <v/>
      </c>
      <c r="AH4597">
        <f>SUM(AH4585:AH4595,AH4578:AH4583,AH4572:AH4575)</f>
        <v/>
      </c>
      <c r="AJ4597">
        <f>SUM(AJ4585:AJ4595,AJ4578:AJ4583,AJ4572:AJ4575)</f>
        <v/>
      </c>
      <c r="AK4597">
        <f>SUM(AK4585:AK4595,AK4578:AK4583,AK4572:AK4575)</f>
        <v/>
      </c>
      <c r="AL4597">
        <f>SUM(AL4585:AL4595,AL4578:AL4583,AL4572:AL4575)</f>
        <v/>
      </c>
      <c r="AM4597">
        <f>SUM(AM4585:AM4595,AM4578:AM4583,AM4572:AM4575)</f>
        <v/>
      </c>
      <c r="AO4597">
        <f>SUM(AO4585:AO4595,AO4578:AO4583,AO4572:AO4575)</f>
        <v/>
      </c>
      <c r="AP4597">
        <f>SUM(AP4585:AP4595,AP4578:AP4583,AP4572:AP4575)</f>
        <v/>
      </c>
      <c r="AQ4597">
        <f>SUM(AQ4585:AQ4595,AQ4578:AQ4583,AQ4572:AQ4575)</f>
        <v/>
      </c>
      <c r="AR4597">
        <f>SUM(AR4585:AR4595,AR4578:AR4583,AR4572:AR4575)</f>
        <v/>
      </c>
      <c r="AT4597">
        <f>SUM(AT4585:AT4595,AT4578:AT4583,AT4572:AT4575)</f>
        <v/>
      </c>
    </row>
    <row r="4598">
      <c r="A4598" t="inlineStr">
        <is>
          <t>Sum check</t>
        </is>
      </c>
      <c r="I4598">
        <f>I4596-I4597</f>
        <v/>
      </c>
      <c r="N4598">
        <f>N4596-N4597</f>
        <v/>
      </c>
      <c r="S4598">
        <f>S4596-S4597</f>
        <v/>
      </c>
      <c r="U4598">
        <f>U4596-U4597</f>
        <v/>
      </c>
      <c r="V4598">
        <f>V4596-V4597</f>
        <v/>
      </c>
      <c r="W4598">
        <f>W4596-W4597</f>
        <v/>
      </c>
      <c r="X4598">
        <f>X4596-X4597</f>
        <v/>
      </c>
      <c r="Z4598">
        <f>Z4596-Z4597</f>
        <v/>
      </c>
      <c r="AA4598">
        <f>AA4596-AA4597</f>
        <v/>
      </c>
      <c r="AB4598">
        <f>AB4596-AB4597</f>
        <v/>
      </c>
      <c r="AC4598">
        <f>AC4596-AC4597</f>
        <v/>
      </c>
      <c r="AE4598">
        <f>AE4596-AE4597</f>
        <v/>
      </c>
      <c r="AF4598">
        <f>AF4596-AF4597</f>
        <v/>
      </c>
      <c r="AG4598">
        <f>AG4596-AG4597</f>
        <v/>
      </c>
      <c r="AH4598">
        <f>AH4596-AH4597</f>
        <v/>
      </c>
      <c r="AJ4598">
        <f>AJ4596-AJ4597</f>
        <v/>
      </c>
      <c r="AK4598">
        <f>AK4596-AK4597</f>
        <v/>
      </c>
      <c r="AL4598">
        <f>AL4596-AL4597</f>
        <v/>
      </c>
      <c r="AM4598">
        <f>AM4596-AM4597</f>
        <v/>
      </c>
      <c r="AO4598">
        <f>AO4596-AO4597</f>
        <v/>
      </c>
      <c r="AP4598">
        <f>AP4596-AP4597</f>
        <v/>
      </c>
      <c r="AQ4598">
        <f>AQ4596-AQ4597</f>
        <v/>
      </c>
      <c r="AR4598">
        <f>AR4596-AR4597</f>
        <v/>
      </c>
      <c r="AT4598">
        <f>AT4596-AT4597</f>
        <v/>
      </c>
    </row>
    <row r="4599">
      <c r="A4599" t="inlineStr">
        <is>
          <t>Link check</t>
        </is>
      </c>
      <c r="I4599">
        <f>I4596-I1321</f>
        <v/>
      </c>
      <c r="N4599">
        <f>N4596-N1321</f>
        <v/>
      </c>
      <c r="S4599">
        <f>S4596-S1321</f>
        <v/>
      </c>
      <c r="U4599">
        <f>U4596-U1321</f>
        <v/>
      </c>
      <c r="V4599">
        <f>V4596-V1321</f>
        <v/>
      </c>
      <c r="W4599">
        <f>W4596-W1321</f>
        <v/>
      </c>
      <c r="X4599">
        <f>X4596-X1321</f>
        <v/>
      </c>
      <c r="Z4599">
        <f>Z4596-Z1321</f>
        <v/>
      </c>
      <c r="AA4599">
        <f>AA4596-AA1321</f>
        <v/>
      </c>
      <c r="AB4599">
        <f>AB4596-AB1321</f>
        <v/>
      </c>
      <c r="AC4599">
        <f>AC4596-AC1321</f>
        <v/>
      </c>
      <c r="AE4599">
        <f>AE4596-AE1321</f>
        <v/>
      </c>
      <c r="AF4599">
        <f>AF4596-AF1321</f>
        <v/>
      </c>
      <c r="AG4599">
        <f>AG4596-AG1321</f>
        <v/>
      </c>
      <c r="AH4599">
        <f>AH4596-AH1321</f>
        <v/>
      </c>
      <c r="AJ4599">
        <f>AJ4596-AJ1321</f>
        <v/>
      </c>
      <c r="AK4599">
        <f>AK4596-AK1321</f>
        <v/>
      </c>
      <c r="AL4599">
        <f>AL4596-AL1321</f>
        <v/>
      </c>
      <c r="AM4599">
        <f>AM4596-AM1321</f>
        <v/>
      </c>
      <c r="AO4599">
        <f>AO4596-AO1321</f>
        <v/>
      </c>
      <c r="AP4599">
        <f>AP4596-AP1321</f>
        <v/>
      </c>
      <c r="AQ4599">
        <f>AQ4596-AQ1321</f>
        <v/>
      </c>
      <c r="AR4599">
        <f>AR4596-AR1321</f>
        <v/>
      </c>
      <c r="AT4599">
        <f>AT4596-AT1321</f>
        <v/>
      </c>
    </row>
    <row r="4601">
      <c r="A4601" t="inlineStr">
        <is>
          <t>Investment  properties</t>
        </is>
      </c>
    </row>
    <row r="4602">
      <c r="A4602" t="inlineStr">
        <is>
          <t>Fair value, beginning of period</t>
        </is>
      </c>
      <c r="C4602" t="inlineStr">
        <is>
          <t>Million</t>
        </is>
      </c>
      <c r="D4602" t="inlineStr">
        <is>
          <t>QQQQ</t>
        </is>
      </c>
      <c r="F4602" t="n">
        <v>46083</v>
      </c>
      <c r="G4602" t="n">
        <v>46083</v>
      </c>
      <c r="H4602" t="n">
        <v>46083</v>
      </c>
      <c r="I4602" t="n">
        <v>46083</v>
      </c>
      <c r="K4602" t="n">
        <v>47164</v>
      </c>
      <c r="L4602" t="n">
        <v>47164</v>
      </c>
      <c r="M4602" t="n">
        <v>47164</v>
      </c>
      <c r="N4602" t="n">
        <v>47164</v>
      </c>
      <c r="P4602" t="n">
        <v>54172</v>
      </c>
      <c r="Q4602" t="n">
        <v>54172</v>
      </c>
      <c r="R4602" t="n">
        <v>54172</v>
      </c>
      <c r="S4602" t="n">
        <v>54172</v>
      </c>
      <c r="U4602" t="n">
        <v>56870</v>
      </c>
      <c r="V4602" t="n">
        <v>56870</v>
      </c>
      <c r="W4602" t="n">
        <v>56870</v>
      </c>
      <c r="X4602" t="n">
        <v>56870</v>
      </c>
      <c r="Z4602" t="n">
        <v>84309</v>
      </c>
      <c r="AA4602" t="n">
        <v>84309</v>
      </c>
      <c r="AB4602" t="n">
        <v>84309</v>
      </c>
      <c r="AC4602" t="n">
        <v>84309</v>
      </c>
      <c r="AE4602" t="n">
        <v>96686</v>
      </c>
      <c r="AF4602" t="n">
        <v>96686</v>
      </c>
      <c r="AG4602" t="n">
        <v>96686</v>
      </c>
      <c r="AH4602" t="n">
        <v>96686</v>
      </c>
      <c r="AJ4602" t="n">
        <v>96782</v>
      </c>
      <c r="AK4602" t="n">
        <v>96782</v>
      </c>
      <c r="AL4602" t="n">
        <v>96782</v>
      </c>
      <c r="AM4602" t="n">
        <v>96782</v>
      </c>
      <c r="AO4602" t="n">
        <v>100865</v>
      </c>
      <c r="AP4602" t="n">
        <v>100865</v>
      </c>
      <c r="AQ4602" t="n">
        <v>100865</v>
      </c>
      <c r="AR4602" t="n">
        <v>100865</v>
      </c>
      <c r="AT4602" t="n">
        <v>115100</v>
      </c>
    </row>
    <row r="4603">
      <c r="A4603" t="inlineStr">
        <is>
          <t>Acquisition</t>
        </is>
      </c>
      <c r="C4603" t="inlineStr">
        <is>
          <t>Million</t>
        </is>
      </c>
      <c r="D4603" t="inlineStr">
        <is>
          <t>QYYY</t>
        </is>
      </c>
      <c r="I4603" t="n">
        <v>2812</v>
      </c>
      <c r="N4603" t="n">
        <v>1576</v>
      </c>
      <c r="S4603" t="n">
        <v>593</v>
      </c>
      <c r="U4603" t="n">
        <v>457</v>
      </c>
      <c r="W4603" t="n">
        <v>1841</v>
      </c>
      <c r="X4603" t="n">
        <v>3069</v>
      </c>
      <c r="Z4603" t="n">
        <v>1200</v>
      </c>
      <c r="AA4603" t="n">
        <v>3147</v>
      </c>
      <c r="AB4603" t="n">
        <v>5959</v>
      </c>
      <c r="AC4603" t="n">
        <v>11638</v>
      </c>
      <c r="AJ4603" t="n">
        <v>2247</v>
      </c>
      <c r="AK4603" t="n">
        <v>5998</v>
      </c>
      <c r="AL4603" t="n">
        <v>10206</v>
      </c>
      <c r="AM4603" t="n">
        <v>13558</v>
      </c>
      <c r="AO4603" t="n">
        <v>7278</v>
      </c>
      <c r="AP4603" t="n">
        <v>5881</v>
      </c>
      <c r="AQ4603" t="n">
        <v>9180</v>
      </c>
      <c r="AR4603" t="n">
        <v>11580</v>
      </c>
    </row>
    <row r="4604">
      <c r="A4604" t="inlineStr">
        <is>
          <t>Additions</t>
        </is>
      </c>
      <c r="C4604" t="inlineStr">
        <is>
          <t>Million</t>
        </is>
      </c>
      <c r="D4604" t="inlineStr">
        <is>
          <t>QYYY</t>
        </is>
      </c>
      <c r="V4604" t="n">
        <v>1015</v>
      </c>
      <c r="AE4604" t="n">
        <v>1155</v>
      </c>
      <c r="AF4604" t="n">
        <v>2912</v>
      </c>
      <c r="AG4604" t="n">
        <v>4563</v>
      </c>
      <c r="AH4604" t="n">
        <v>8180</v>
      </c>
      <c r="AT4604" t="n">
        <v>2743</v>
      </c>
    </row>
    <row r="4605">
      <c r="A4605" t="inlineStr">
        <is>
          <t>Acquisition and additions</t>
        </is>
      </c>
      <c r="C4605" t="inlineStr">
        <is>
          <t>Million</t>
        </is>
      </c>
      <c r="D4605" t="inlineStr">
        <is>
          <t>QYYY</t>
        </is>
      </c>
      <c r="F4605" t="n">
        <v>903</v>
      </c>
      <c r="G4605" t="n">
        <v>2045</v>
      </c>
      <c r="H4605" t="n">
        <v>5515</v>
      </c>
      <c r="K4605" t="n">
        <v>1788</v>
      </c>
      <c r="L4605" t="n">
        <v>3879</v>
      </c>
      <c r="M4605" t="n">
        <v>7051</v>
      </c>
      <c r="P4605" t="n">
        <v>3359</v>
      </c>
      <c r="Q4605" t="n">
        <v>3577</v>
      </c>
      <c r="R4605" t="n">
        <v>4627</v>
      </c>
    </row>
    <row r="4606">
      <c r="A4606" t="inlineStr">
        <is>
          <t>Acquisitions through business combinations</t>
        </is>
      </c>
      <c r="C4606" t="inlineStr">
        <is>
          <t>Million</t>
        </is>
      </c>
      <c r="D4606" t="inlineStr">
        <is>
          <t>QYYY</t>
        </is>
      </c>
      <c r="I4606" t="n">
        <v>4120</v>
      </c>
      <c r="N4606" t="n">
        <v>9234</v>
      </c>
      <c r="S4606" t="n">
        <v>5851</v>
      </c>
      <c r="U4606" t="n">
        <v>1245</v>
      </c>
      <c r="V4606" t="n">
        <v>3010</v>
      </c>
      <c r="W4606" t="n">
        <v>23156</v>
      </c>
      <c r="X4606" t="n">
        <v>33024</v>
      </c>
      <c r="Z4606" t="n">
        <v>200</v>
      </c>
      <c r="AA4606" t="n">
        <v>211</v>
      </c>
      <c r="AB4606" t="n">
        <v>211</v>
      </c>
      <c r="AC4606" t="n">
        <v>3669</v>
      </c>
      <c r="AE4606" t="n">
        <v>57</v>
      </c>
      <c r="AM4606" t="n">
        <v>988</v>
      </c>
      <c r="AP4606" t="n">
        <v>6788</v>
      </c>
      <c r="AQ4606" t="n">
        <v>9334</v>
      </c>
      <c r="AR4606" t="n">
        <v>9805</v>
      </c>
    </row>
    <row r="4607">
      <c r="A4607" t="inlineStr">
        <is>
          <t>Dispositions</t>
        </is>
      </c>
      <c r="C4607" t="inlineStr">
        <is>
          <t>Million</t>
        </is>
      </c>
      <c r="D4607" t="inlineStr">
        <is>
          <t>QYYY</t>
        </is>
      </c>
      <c r="F4607" t="n">
        <v>-821</v>
      </c>
      <c r="G4607" t="n">
        <v>-1681</v>
      </c>
      <c r="H4607" t="n">
        <v>-1966</v>
      </c>
      <c r="I4607" t="n">
        <v>-5924</v>
      </c>
      <c r="K4607" t="n">
        <v>-652</v>
      </c>
      <c r="L4607" t="n">
        <v>-2363</v>
      </c>
      <c r="M4607" t="n">
        <v>-4920</v>
      </c>
      <c r="N4607" t="n">
        <v>-4612</v>
      </c>
      <c r="P4607" t="n">
        <v>-1003</v>
      </c>
      <c r="Q4607" t="n">
        <v>-2125</v>
      </c>
      <c r="R4607" t="n">
        <v>-4254</v>
      </c>
      <c r="S4607" t="n">
        <v>-6169</v>
      </c>
      <c r="U4607" t="n">
        <v>-627</v>
      </c>
      <c r="V4607" t="n">
        <v>-2199</v>
      </c>
      <c r="W4607" t="n">
        <v>-2486</v>
      </c>
      <c r="X4607" t="n">
        <v>-8555</v>
      </c>
      <c r="Z4607" t="n">
        <v>-2289</v>
      </c>
      <c r="AA4607" t="n">
        <v>-3665</v>
      </c>
      <c r="AB4607" t="n">
        <v>-5411</v>
      </c>
      <c r="AC4607" t="n">
        <v>-6029</v>
      </c>
      <c r="AE4607" t="n">
        <v>-409</v>
      </c>
      <c r="AF4607" t="n">
        <v>-535</v>
      </c>
      <c r="AG4607" t="n">
        <v>-3669</v>
      </c>
      <c r="AH4607" t="n">
        <v>-9284</v>
      </c>
      <c r="AJ4607" t="n">
        <v>-686</v>
      </c>
      <c r="AK4607" t="n">
        <v>-3049</v>
      </c>
      <c r="AL4607" t="n">
        <v>-5136</v>
      </c>
      <c r="AM4607" t="n">
        <v>-15017</v>
      </c>
      <c r="AO4607" t="n">
        <v>-4432</v>
      </c>
      <c r="AP4607" t="n">
        <v>-6551</v>
      </c>
      <c r="AQ4607" t="n">
        <v>-4208</v>
      </c>
      <c r="AR4607" t="n">
        <v>-4430</v>
      </c>
      <c r="AT4607" t="n">
        <v>-117</v>
      </c>
    </row>
    <row r="4608">
      <c r="A4608" t="inlineStr">
        <is>
          <t>Fair-value changes</t>
        </is>
      </c>
      <c r="C4608" t="inlineStr">
        <is>
          <t>Million</t>
        </is>
      </c>
      <c r="D4608" t="inlineStr">
        <is>
          <t>QYYY</t>
        </is>
      </c>
      <c r="F4608" t="n">
        <v>628</v>
      </c>
      <c r="G4608" t="n">
        <v>1111</v>
      </c>
      <c r="H4608" t="n">
        <v>1521</v>
      </c>
      <c r="I4608" t="n">
        <v>2275</v>
      </c>
      <c r="K4608" t="n">
        <v>179</v>
      </c>
      <c r="L4608" t="n">
        <v>491</v>
      </c>
      <c r="M4608" t="n">
        <v>590</v>
      </c>
      <c r="N4608" t="n">
        <v>960</v>
      </c>
      <c r="P4608" t="n">
        <v>-23</v>
      </c>
      <c r="Q4608" t="n">
        <v>389</v>
      </c>
      <c r="R4608" t="n">
        <v>1102</v>
      </c>
      <c r="S4608" t="n">
        <v>1021</v>
      </c>
      <c r="U4608" t="n">
        <v>470</v>
      </c>
      <c r="V4608" t="n">
        <v>864</v>
      </c>
      <c r="W4608" t="n">
        <v>1273</v>
      </c>
      <c r="X4608" t="n">
        <v>1610</v>
      </c>
      <c r="Z4608" t="n">
        <v>525</v>
      </c>
      <c r="AA4608" t="n">
        <v>-99</v>
      </c>
      <c r="AB4608" t="n">
        <v>681</v>
      </c>
      <c r="AC4608" t="n">
        <v>1710</v>
      </c>
      <c r="AE4608" t="n">
        <v>118</v>
      </c>
      <c r="AF4608" t="n">
        <v>-679</v>
      </c>
      <c r="AG4608" t="n">
        <v>-444</v>
      </c>
      <c r="AH4608" t="n">
        <v>-269</v>
      </c>
      <c r="AJ4608" t="n">
        <v>827</v>
      </c>
      <c r="AK4608" t="n">
        <v>1707</v>
      </c>
      <c r="AL4608" t="n">
        <v>2784</v>
      </c>
      <c r="AM4608" t="n">
        <v>5073</v>
      </c>
      <c r="AO4608" t="n">
        <v>1846</v>
      </c>
      <c r="AP4608" t="n">
        <v>2413</v>
      </c>
      <c r="AQ4608" t="n">
        <v>2337</v>
      </c>
      <c r="AR4608" t="n">
        <v>629</v>
      </c>
      <c r="AT4608" t="n">
        <v>554</v>
      </c>
    </row>
    <row r="4609">
      <c r="A4609" t="inlineStr">
        <is>
          <t>Foreign currency translation and other</t>
        </is>
      </c>
      <c r="C4609" t="inlineStr">
        <is>
          <t>Million</t>
        </is>
      </c>
      <c r="D4609" t="inlineStr">
        <is>
          <t>QYYY</t>
        </is>
      </c>
      <c r="F4609" t="n">
        <v>-1246</v>
      </c>
      <c r="G4609" t="n">
        <v>-906</v>
      </c>
      <c r="H4609" t="n">
        <v>-2091</v>
      </c>
      <c r="I4609" t="n">
        <v>-2202</v>
      </c>
      <c r="K4609" t="n">
        <v>631</v>
      </c>
      <c r="L4609" t="n">
        <v>476</v>
      </c>
      <c r="M4609" t="n">
        <v>489</v>
      </c>
      <c r="N4609" t="n">
        <v>-150</v>
      </c>
      <c r="P4609" t="n">
        <v>587</v>
      </c>
      <c r="Q4609" t="n">
        <v>814</v>
      </c>
      <c r="R4609" t="n">
        <v>1276</v>
      </c>
      <c r="S4609" t="n">
        <v>1402</v>
      </c>
      <c r="U4609" t="n">
        <v>-106</v>
      </c>
      <c r="V4609" t="n">
        <v>-1123</v>
      </c>
      <c r="W4609" t="n">
        <v>-1437</v>
      </c>
      <c r="X4609" t="n">
        <v>-1709</v>
      </c>
      <c r="Z4609" t="n">
        <v>133</v>
      </c>
      <c r="AA4609" t="n">
        <v>64</v>
      </c>
      <c r="AB4609" t="n">
        <v>-684</v>
      </c>
      <c r="AC4609" t="n">
        <v>461</v>
      </c>
      <c r="AE4609" t="n">
        <v>-2128</v>
      </c>
      <c r="AF4609" t="n">
        <v>-1497</v>
      </c>
      <c r="AG4609" t="n">
        <v>-641</v>
      </c>
      <c r="AH4609" t="n">
        <v>1276</v>
      </c>
      <c r="AJ4609" t="n">
        <v>-306</v>
      </c>
      <c r="AK4609" t="n">
        <v>-428</v>
      </c>
      <c r="AL4609" t="n">
        <v>-1143</v>
      </c>
      <c r="AM4609" t="n">
        <v>-1118</v>
      </c>
      <c r="AO4609" t="n">
        <v>-128</v>
      </c>
      <c r="AP4609" t="n">
        <v>-2444</v>
      </c>
      <c r="AQ4609" t="n">
        <v>-5905</v>
      </c>
      <c r="AR4609" t="n">
        <v>-3075</v>
      </c>
      <c r="AT4609" t="n">
        <v>243</v>
      </c>
    </row>
    <row r="4610">
      <c r="A4610" t="inlineStr">
        <is>
          <t>Changes in basis of accounting</t>
        </is>
      </c>
      <c r="C4610" t="inlineStr">
        <is>
          <t>Million</t>
        </is>
      </c>
      <c r="D4610" t="inlineStr">
        <is>
          <t>QYYY</t>
        </is>
      </c>
      <c r="Z4610" t="n">
        <v>928</v>
      </c>
      <c r="AA4610" t="n">
        <v>928</v>
      </c>
      <c r="AB4610" t="n">
        <v>928</v>
      </c>
      <c r="AC4610" t="n">
        <v>928</v>
      </c>
      <c r="AH4610" t="n">
        <v>193</v>
      </c>
      <c r="AM4610" t="n">
        <v>599</v>
      </c>
      <c r="AR4610" t="n">
        <v>-274</v>
      </c>
      <c r="AT4610" t="n">
        <v>24</v>
      </c>
    </row>
    <row r="4611">
      <c r="A4611" t="inlineStr">
        <is>
          <t>Total change</t>
        </is>
      </c>
      <c r="C4611" t="inlineStr">
        <is>
          <t>Million</t>
        </is>
      </c>
      <c r="D4611" t="inlineStr">
        <is>
          <t>QYYY</t>
        </is>
      </c>
      <c r="F4611" t="n">
        <v>-536</v>
      </c>
      <c r="G4611" t="n">
        <v>569</v>
      </c>
      <c r="H4611" t="n">
        <v>2979</v>
      </c>
      <c r="K4611" t="n">
        <v>1946</v>
      </c>
      <c r="L4611" t="n">
        <v>2483</v>
      </c>
      <c r="M4611" t="n">
        <v>3210</v>
      </c>
      <c r="P4611" t="n">
        <v>2920</v>
      </c>
      <c r="Q4611" t="n">
        <v>2655</v>
      </c>
      <c r="R4611" t="n">
        <v>2751</v>
      </c>
    </row>
    <row r="4612">
      <c r="A4612" t="inlineStr">
        <is>
          <t>Total change-c</t>
        </is>
      </c>
      <c r="F4612">
        <f>SUM(F4605:F4610)</f>
        <v/>
      </c>
      <c r="G4612">
        <f>SUM(G4605:G4610)</f>
        <v/>
      </c>
      <c r="H4612">
        <f>SUM(H4605:H4610)</f>
        <v/>
      </c>
      <c r="K4612">
        <f>SUM(K4605:K4610)</f>
        <v/>
      </c>
      <c r="L4612">
        <f>SUM(L4605:L4610)</f>
        <v/>
      </c>
      <c r="M4612">
        <f>SUM(M4605:M4610)</f>
        <v/>
      </c>
      <c r="P4612">
        <f>SUM(P4605:P4610)</f>
        <v/>
      </c>
      <c r="Q4612">
        <f>SUM(Q4605:Q4610)</f>
        <v/>
      </c>
      <c r="R4612">
        <f>SUM(R4605:R4610)</f>
        <v/>
      </c>
    </row>
    <row r="4613">
      <c r="A4613" t="inlineStr">
        <is>
          <t>Sum check</t>
        </is>
      </c>
      <c r="F4613">
        <f>F4611-F4612</f>
        <v/>
      </c>
      <c r="G4613">
        <f>G4611-G4612</f>
        <v/>
      </c>
      <c r="H4613">
        <f>H4611-H4612</f>
        <v/>
      </c>
      <c r="K4613">
        <f>K4611-K4612</f>
        <v/>
      </c>
      <c r="L4613">
        <f>L4611-L4612</f>
        <v/>
      </c>
      <c r="M4613">
        <f>M4611-M4612</f>
        <v/>
      </c>
      <c r="P4613">
        <f>P4611-P4612</f>
        <v/>
      </c>
      <c r="Q4613">
        <f>Q4611-Q4612</f>
        <v/>
      </c>
      <c r="R4613">
        <f>R4611-R4612</f>
        <v/>
      </c>
    </row>
    <row r="4615">
      <c r="A4615" t="inlineStr">
        <is>
          <t>Fair value, end of period</t>
        </is>
      </c>
      <c r="C4615" t="inlineStr">
        <is>
          <t>Million</t>
        </is>
      </c>
      <c r="D4615" t="inlineStr">
        <is>
          <t>QQQQ</t>
        </is>
      </c>
      <c r="F4615" t="n">
        <v>45547</v>
      </c>
      <c r="G4615" t="n">
        <v>46652</v>
      </c>
      <c r="H4615" t="n">
        <v>49062</v>
      </c>
      <c r="I4615" t="n">
        <v>47164</v>
      </c>
      <c r="K4615" t="n">
        <v>49110</v>
      </c>
      <c r="L4615" t="n">
        <v>49647</v>
      </c>
      <c r="M4615" t="n">
        <v>50374</v>
      </c>
      <c r="N4615" t="n">
        <v>54172</v>
      </c>
      <c r="P4615" t="n">
        <v>57092</v>
      </c>
      <c r="Q4615" t="n">
        <v>56827</v>
      </c>
      <c r="R4615" t="n">
        <v>56923</v>
      </c>
      <c r="S4615" t="n">
        <v>56870</v>
      </c>
      <c r="U4615" t="n">
        <v>58309</v>
      </c>
      <c r="V4615" t="n">
        <v>58437</v>
      </c>
      <c r="W4615" t="n">
        <v>79217</v>
      </c>
      <c r="X4615" t="n">
        <v>84309</v>
      </c>
      <c r="Z4615" t="n">
        <v>85006</v>
      </c>
      <c r="AA4615" t="n">
        <v>84895</v>
      </c>
      <c r="AB4615" t="n">
        <v>85993</v>
      </c>
      <c r="AC4615" t="n">
        <v>96686</v>
      </c>
      <c r="AE4615" t="n">
        <v>95479</v>
      </c>
      <c r="AF4615" t="n">
        <v>96887</v>
      </c>
      <c r="AG4615" t="n">
        <v>96495</v>
      </c>
      <c r="AH4615" t="n">
        <v>96782</v>
      </c>
      <c r="AJ4615" t="n">
        <v>98864</v>
      </c>
      <c r="AK4615" t="n">
        <v>101010</v>
      </c>
      <c r="AL4615" t="n">
        <v>103493</v>
      </c>
      <c r="AM4615" t="n">
        <v>100865</v>
      </c>
      <c r="AO4615" t="n">
        <v>105429</v>
      </c>
      <c r="AP4615" t="n">
        <v>106952</v>
      </c>
      <c r="AQ4615" t="n">
        <v>111603</v>
      </c>
      <c r="AR4615" t="n">
        <v>115100</v>
      </c>
      <c r="AT4615" t="n">
        <v>118547</v>
      </c>
    </row>
    <row r="4616">
      <c r="A4616" t="inlineStr">
        <is>
          <t>Link check</t>
        </is>
      </c>
      <c r="F4616">
        <f>F4615-F1321</f>
        <v/>
      </c>
      <c r="G4616">
        <f>G4615-G1321</f>
        <v/>
      </c>
      <c r="H4616">
        <f>H4615-H1321</f>
        <v/>
      </c>
      <c r="I4616">
        <f>I4615-I1321</f>
        <v/>
      </c>
      <c r="K4616">
        <f>K4615-K1321</f>
        <v/>
      </c>
      <c r="L4616">
        <f>L4615-L1321</f>
        <v/>
      </c>
      <c r="M4616">
        <f>M4615-M1321</f>
        <v/>
      </c>
      <c r="N4616">
        <f>N4615-N1321</f>
        <v/>
      </c>
      <c r="P4616">
        <f>P4615-P1321</f>
        <v/>
      </c>
      <c r="Q4616">
        <f>Q4615-Q1321</f>
        <v/>
      </c>
      <c r="R4616">
        <f>R4615-R1321</f>
        <v/>
      </c>
      <c r="S4616">
        <f>S4615-S1321</f>
        <v/>
      </c>
      <c r="U4616">
        <f>U4615-U1321</f>
        <v/>
      </c>
      <c r="V4616">
        <f>V4615-V1321</f>
        <v/>
      </c>
      <c r="W4616">
        <f>W4615-W1321</f>
        <v/>
      </c>
      <c r="X4616">
        <f>X4615-X1321</f>
        <v/>
      </c>
      <c r="Z4616">
        <f>Z4615-Z1321</f>
        <v/>
      </c>
      <c r="AA4616">
        <f>AA4615-AA1321</f>
        <v/>
      </c>
      <c r="AB4616">
        <f>AB4615-AB1321</f>
        <v/>
      </c>
      <c r="AC4616">
        <f>AC4615-AC1321</f>
        <v/>
      </c>
      <c r="AE4616">
        <f>AE4615-AE1321</f>
        <v/>
      </c>
      <c r="AF4616">
        <f>AF4615-AF1321</f>
        <v/>
      </c>
      <c r="AG4616">
        <f>AG4615-AG1321</f>
        <v/>
      </c>
      <c r="AH4616">
        <f>AH4615-AH1321</f>
        <v/>
      </c>
      <c r="AJ4616">
        <f>AJ4615-AJ1321</f>
        <v/>
      </c>
      <c r="AK4616">
        <f>AK4615-AK1321</f>
        <v/>
      </c>
      <c r="AL4616">
        <f>AL4615-AL1321</f>
        <v/>
      </c>
      <c r="AM4616">
        <f>AM4615-AM1321</f>
        <v/>
      </c>
      <c r="AO4616">
        <f>AO4615-AO1321</f>
        <v/>
      </c>
      <c r="AP4616">
        <f>AP4615-AP1321</f>
        <v/>
      </c>
      <c r="AQ4616">
        <f>AQ4615-AQ1321</f>
        <v/>
      </c>
      <c r="AR4616">
        <f>AR4615-AR1321</f>
        <v/>
      </c>
      <c r="AT4616">
        <f>AT4615-AT1321</f>
        <v/>
      </c>
    </row>
    <row r="4618">
      <c r="A4618" t="inlineStr">
        <is>
          <t>FFO from equity accounted investments</t>
        </is>
      </c>
    </row>
    <row r="4619">
      <c r="A4619" t="inlineStr">
        <is>
          <t>Consolidated equity accounted income (loss)</t>
        </is>
      </c>
      <c r="C4619" t="inlineStr">
        <is>
          <t>Million</t>
        </is>
      </c>
      <c r="D4619" t="inlineStr">
        <is>
          <t>QQQQ</t>
        </is>
      </c>
      <c r="E4619" t="inlineStr">
        <is>
          <t>Yes</t>
        </is>
      </c>
      <c r="F4619" t="n">
        <v>267</v>
      </c>
      <c r="G4619" t="n">
        <v>603</v>
      </c>
      <c r="H4619" t="n">
        <v>304</v>
      </c>
      <c r="J4619" t="n">
        <v>1695</v>
      </c>
      <c r="K4619" t="n">
        <v>152</v>
      </c>
      <c r="L4619" t="n">
        <v>435</v>
      </c>
      <c r="M4619" t="n">
        <v>454</v>
      </c>
      <c r="O4619" t="n">
        <v>1293</v>
      </c>
      <c r="P4619" t="n">
        <v>335</v>
      </c>
      <c r="Q4619" t="n">
        <v>250</v>
      </c>
      <c r="R4619" t="n">
        <v>505</v>
      </c>
      <c r="T4619" t="n">
        <v>1213</v>
      </c>
      <c r="U4619" t="n">
        <v>288</v>
      </c>
      <c r="V4619" t="n">
        <v>342</v>
      </c>
      <c r="W4619" t="n">
        <v>50</v>
      </c>
      <c r="Y4619" t="n">
        <v>1088</v>
      </c>
      <c r="Z4619" t="n">
        <v>344</v>
      </c>
      <c r="AA4619" t="n">
        <v>1003</v>
      </c>
      <c r="AB4619" t="n">
        <v>414</v>
      </c>
      <c r="AD4619" t="n">
        <v>2498</v>
      </c>
      <c r="AE4619" t="n">
        <v>-212</v>
      </c>
      <c r="AF4619" t="n">
        <v>-631</v>
      </c>
      <c r="AG4619" t="n">
        <v>139</v>
      </c>
      <c r="AI4619" t="n">
        <v>-79</v>
      </c>
      <c r="AJ4619" t="n">
        <v>668</v>
      </c>
      <c r="AK4619" t="n">
        <v>488</v>
      </c>
      <c r="AL4619" t="n">
        <v>662</v>
      </c>
      <c r="AN4619" t="n">
        <v>2451</v>
      </c>
      <c r="AO4619" t="n">
        <v>843</v>
      </c>
      <c r="AP4619" t="n">
        <v>564</v>
      </c>
      <c r="AQ4619" t="n">
        <v>933</v>
      </c>
      <c r="AS4619" t="n">
        <v>2613</v>
      </c>
    </row>
    <row r="4620">
      <c r="A4620" t="inlineStr">
        <is>
          <t>Non-FFO items from equity accounted investments</t>
        </is>
      </c>
      <c r="C4620" t="inlineStr">
        <is>
          <t>Million</t>
        </is>
      </c>
      <c r="D4620" t="inlineStr">
        <is>
          <t>QQQQ</t>
        </is>
      </c>
      <c r="E4620" t="inlineStr">
        <is>
          <t>Yes</t>
        </is>
      </c>
      <c r="F4620" t="n">
        <v>19</v>
      </c>
      <c r="G4620" t="n">
        <v>-257</v>
      </c>
      <c r="H4620" t="n">
        <v>77</v>
      </c>
      <c r="J4620" t="n">
        <v>-262</v>
      </c>
      <c r="K4620" t="n">
        <v>274</v>
      </c>
      <c r="L4620" t="n">
        <v>4</v>
      </c>
      <c r="M4620" t="n">
        <v>-18</v>
      </c>
      <c r="O4620" t="n">
        <v>458</v>
      </c>
      <c r="P4620" t="n">
        <v>122</v>
      </c>
      <c r="Q4620" t="n">
        <v>241</v>
      </c>
      <c r="R4620" t="n">
        <v>-15</v>
      </c>
      <c r="T4620" t="n">
        <v>856</v>
      </c>
      <c r="U4620" t="n">
        <v>333</v>
      </c>
      <c r="V4620" t="n">
        <v>283</v>
      </c>
      <c r="W4620" t="n">
        <v>446</v>
      </c>
      <c r="Y4620" t="n">
        <v>1284</v>
      </c>
      <c r="Z4620" t="n">
        <v>251</v>
      </c>
      <c r="AA4620" t="n">
        <v>-379</v>
      </c>
      <c r="AB4620" t="n">
        <v>180</v>
      </c>
      <c r="AD4620" t="n">
        <v>143</v>
      </c>
      <c r="AE4620" t="n">
        <v>938</v>
      </c>
      <c r="AF4620" t="n">
        <v>1253</v>
      </c>
      <c r="AG4620" t="n">
        <v>602</v>
      </c>
      <c r="AI4620" t="n">
        <v>3170</v>
      </c>
      <c r="AJ4620" t="n">
        <v>288</v>
      </c>
      <c r="AK4620" t="n">
        <v>328</v>
      </c>
      <c r="AL4620" t="n">
        <v>307</v>
      </c>
      <c r="AN4620" t="n">
        <v>1355</v>
      </c>
      <c r="AO4620" t="n">
        <v>226</v>
      </c>
      <c r="AP4620" t="n">
        <v>535</v>
      </c>
      <c r="AQ4620" t="n">
        <v>141</v>
      </c>
      <c r="AS4620" t="n">
        <v>1840</v>
      </c>
    </row>
    <row r="4621">
      <c r="A4621" t="inlineStr">
        <is>
          <t>FFO from equity accounted investments</t>
        </is>
      </c>
      <c r="C4621" t="inlineStr">
        <is>
          <t>Million</t>
        </is>
      </c>
      <c r="D4621" t="inlineStr">
        <is>
          <t>QQQQ</t>
        </is>
      </c>
      <c r="E4621" t="inlineStr">
        <is>
          <t>Yes</t>
        </is>
      </c>
      <c r="F4621" t="n">
        <v>286</v>
      </c>
      <c r="G4621" t="n">
        <v>346</v>
      </c>
      <c r="H4621" t="n">
        <v>381</v>
      </c>
      <c r="J4621" t="n">
        <v>1433</v>
      </c>
      <c r="K4621" t="n">
        <v>426</v>
      </c>
      <c r="L4621" t="n">
        <v>439</v>
      </c>
      <c r="M4621" t="n">
        <v>436</v>
      </c>
      <c r="O4621" t="n">
        <v>1751</v>
      </c>
      <c r="P4621" t="n">
        <v>457</v>
      </c>
      <c r="Q4621" t="n">
        <v>491</v>
      </c>
      <c r="R4621" t="n">
        <v>490</v>
      </c>
      <c r="T4621" t="n">
        <v>2069</v>
      </c>
      <c r="U4621" t="n">
        <v>621</v>
      </c>
      <c r="V4621" t="n">
        <v>625</v>
      </c>
      <c r="W4621" t="n">
        <v>496</v>
      </c>
      <c r="Y4621" t="n">
        <v>2372</v>
      </c>
      <c r="Z4621" t="n">
        <v>595</v>
      </c>
      <c r="AA4621" t="n">
        <v>624</v>
      </c>
      <c r="AB4621" t="n">
        <v>594</v>
      </c>
      <c r="AD4621" t="n">
        <v>2641</v>
      </c>
      <c r="AE4621" t="n">
        <v>726</v>
      </c>
      <c r="AF4621" t="n">
        <v>622</v>
      </c>
      <c r="AG4621" t="n">
        <v>741</v>
      </c>
      <c r="AI4621" t="n">
        <v>3091</v>
      </c>
      <c r="AJ4621" t="n">
        <v>956</v>
      </c>
      <c r="AK4621" t="n">
        <v>816</v>
      </c>
      <c r="AL4621" t="n">
        <v>969</v>
      </c>
      <c r="AN4621" t="n">
        <v>3806</v>
      </c>
      <c r="AO4621" t="n">
        <v>1069</v>
      </c>
      <c r="AP4621" t="n">
        <v>1099</v>
      </c>
      <c r="AQ4621" t="n">
        <v>1074</v>
      </c>
      <c r="AS4621" t="n">
        <v>4453</v>
      </c>
    </row>
    <row r="4622">
      <c r="A4622" t="inlineStr">
        <is>
          <t>FFO from equity accounted investments-c</t>
        </is>
      </c>
      <c r="F4622">
        <f>SUM(F4619:F4620)</f>
        <v/>
      </c>
      <c r="G4622">
        <f>SUM(G4619:G4620)</f>
        <v/>
      </c>
      <c r="H4622">
        <f>SUM(H4619:H4620)</f>
        <v/>
      </c>
      <c r="J4622">
        <f>SUM(J4619:J4620)</f>
        <v/>
      </c>
      <c r="K4622">
        <f>SUM(K4619:K4620)</f>
        <v/>
      </c>
      <c r="L4622">
        <f>SUM(L4619:L4620)</f>
        <v/>
      </c>
      <c r="M4622">
        <f>SUM(M4619:M4620)</f>
        <v/>
      </c>
      <c r="O4622">
        <f>SUM(O4619:O4620)</f>
        <v/>
      </c>
      <c r="P4622">
        <f>SUM(P4619:P4620)</f>
        <v/>
      </c>
      <c r="Q4622">
        <f>SUM(Q4619:Q4620)</f>
        <v/>
      </c>
      <c r="R4622">
        <f>SUM(R4619:R4620)</f>
        <v/>
      </c>
      <c r="T4622">
        <f>SUM(T4619:T4620)</f>
        <v/>
      </c>
      <c r="U4622">
        <f>SUM(U4619:U4620)</f>
        <v/>
      </c>
      <c r="V4622">
        <f>SUM(V4619:V4620)</f>
        <v/>
      </c>
      <c r="W4622">
        <f>SUM(W4619:W4620)</f>
        <v/>
      </c>
      <c r="Y4622">
        <f>SUM(Y4619:Y4620)</f>
        <v/>
      </c>
      <c r="Z4622">
        <f>SUM(Z4619:Z4620)</f>
        <v/>
      </c>
      <c r="AA4622">
        <f>SUM(AA4619:AA4620)</f>
        <v/>
      </c>
      <c r="AB4622">
        <f>SUM(AB4619:AB4620)</f>
        <v/>
      </c>
      <c r="AD4622">
        <f>SUM(AD4619:AD4620)</f>
        <v/>
      </c>
      <c r="AE4622">
        <f>SUM(AE4619:AE4620)</f>
        <v/>
      </c>
      <c r="AF4622">
        <f>SUM(AF4619:AF4620)</f>
        <v/>
      </c>
      <c r="AG4622">
        <f>SUM(AG4619:AG4620)</f>
        <v/>
      </c>
      <c r="AI4622">
        <f>SUM(AI4619:AI4620)</f>
        <v/>
      </c>
      <c r="AJ4622">
        <f>SUM(AJ4619:AJ4620)</f>
        <v/>
      </c>
      <c r="AK4622">
        <f>SUM(AK4619:AK4620)</f>
        <v/>
      </c>
      <c r="AL4622">
        <f>SUM(AL4619:AL4620)</f>
        <v/>
      </c>
      <c r="AN4622">
        <f>SUM(AN4619:AN4620)</f>
        <v/>
      </c>
      <c r="AO4622">
        <f>SUM(AO4619:AO4620)</f>
        <v/>
      </c>
      <c r="AP4622">
        <f>SUM(AP4619:AP4620)</f>
        <v/>
      </c>
      <c r="AQ4622">
        <f>SUM(AQ4619:AQ4620)</f>
        <v/>
      </c>
      <c r="AS4622">
        <f>SUM(AS4619:AS4620)</f>
        <v/>
      </c>
    </row>
    <row r="4623">
      <c r="A4623" t="inlineStr">
        <is>
          <t>Sum check</t>
        </is>
      </c>
      <c r="F4623">
        <f>F4621-F4622</f>
        <v/>
      </c>
      <c r="G4623">
        <f>G4621-G4622</f>
        <v/>
      </c>
      <c r="H4623">
        <f>H4621-H4622</f>
        <v/>
      </c>
      <c r="J4623">
        <f>J4621-J4622</f>
        <v/>
      </c>
      <c r="K4623">
        <f>K4621-K4622</f>
        <v/>
      </c>
      <c r="L4623">
        <f>L4621-L4622</f>
        <v/>
      </c>
      <c r="M4623">
        <f>M4621-M4622</f>
        <v/>
      </c>
      <c r="O4623">
        <f>O4621-O4622</f>
        <v/>
      </c>
      <c r="P4623">
        <f>P4621-P4622</f>
        <v/>
      </c>
      <c r="Q4623">
        <f>Q4621-Q4622</f>
        <v/>
      </c>
      <c r="R4623">
        <f>R4621-R4622</f>
        <v/>
      </c>
      <c r="T4623">
        <f>T4621-T4622</f>
        <v/>
      </c>
      <c r="U4623">
        <f>U4621-U4622</f>
        <v/>
      </c>
      <c r="V4623">
        <f>V4621-V4622</f>
        <v/>
      </c>
      <c r="W4623">
        <f>W4621-W4622</f>
        <v/>
      </c>
      <c r="Y4623">
        <f>Y4621-Y4622</f>
        <v/>
      </c>
      <c r="Z4623">
        <f>Z4621-Z4622</f>
        <v/>
      </c>
      <c r="AA4623">
        <f>AA4621-AA4622</f>
        <v/>
      </c>
      <c r="AB4623">
        <f>AB4621-AB4622</f>
        <v/>
      </c>
      <c r="AD4623">
        <f>AD4621-AD4622</f>
        <v/>
      </c>
      <c r="AE4623">
        <f>AE4621-AE4622</f>
        <v/>
      </c>
      <c r="AF4623">
        <f>AF4621-AF4622</f>
        <v/>
      </c>
      <c r="AG4623">
        <f>AG4621-AG4622</f>
        <v/>
      </c>
      <c r="AI4623">
        <f>AI4621-AI4622</f>
        <v/>
      </c>
      <c r="AJ4623">
        <f>AJ4621-AJ4622</f>
        <v/>
      </c>
      <c r="AK4623">
        <f>AK4621-AK4622</f>
        <v/>
      </c>
      <c r="AL4623">
        <f>AL4621-AL4622</f>
        <v/>
      </c>
      <c r="AN4623">
        <f>AN4621-AN4622</f>
        <v/>
      </c>
      <c r="AO4623">
        <f>AO4621-AO4622</f>
        <v/>
      </c>
      <c r="AP4623">
        <f>AP4621-AP4622</f>
        <v/>
      </c>
      <c r="AQ4623">
        <f>AQ4621-AQ4622</f>
        <v/>
      </c>
      <c r="AS4623">
        <f>AS4621-AS4622</f>
        <v/>
      </c>
    </row>
    <row r="4624">
      <c r="A4624" t="inlineStr">
        <is>
          <t>Link check</t>
        </is>
      </c>
      <c r="F4624">
        <f>F4621-F344</f>
        <v/>
      </c>
      <c r="G4624">
        <f>G4621-G344</f>
        <v/>
      </c>
      <c r="H4624">
        <f>H4621-H344</f>
        <v/>
      </c>
      <c r="J4624">
        <f>J4621-J344</f>
        <v/>
      </c>
      <c r="K4624">
        <f>K4621-K344</f>
        <v/>
      </c>
      <c r="L4624">
        <f>L4621-L344</f>
        <v/>
      </c>
      <c r="M4624">
        <f>M4621-M344</f>
        <v/>
      </c>
      <c r="O4624">
        <f>O4621-O344</f>
        <v/>
      </c>
      <c r="P4624">
        <f>P4621-P344</f>
        <v/>
      </c>
      <c r="Q4624">
        <f>Q4621-Q344</f>
        <v/>
      </c>
      <c r="R4624">
        <f>R4621-R344</f>
        <v/>
      </c>
      <c r="T4624">
        <f>T4621-T344</f>
        <v/>
      </c>
      <c r="U4624">
        <f>U4621-U344</f>
        <v/>
      </c>
      <c r="V4624">
        <f>V4621-V344</f>
        <v/>
      </c>
      <c r="W4624">
        <f>W4621-W344</f>
        <v/>
      </c>
      <c r="Y4624">
        <f>Y4621-Y344</f>
        <v/>
      </c>
      <c r="Z4624">
        <f>Z4621-Z344</f>
        <v/>
      </c>
      <c r="AA4624">
        <f>AA4621-AA344</f>
        <v/>
      </c>
      <c r="AB4624">
        <f>AB4621-AB344</f>
        <v/>
      </c>
      <c r="AD4624">
        <f>AD4621-AD344</f>
        <v/>
      </c>
      <c r="AE4624">
        <f>AE4621-AE344</f>
        <v/>
      </c>
      <c r="AF4624">
        <f>AF4621-AF344</f>
        <v/>
      </c>
      <c r="AG4624">
        <f>AG4621-AG344</f>
        <v/>
      </c>
      <c r="AI4624">
        <f>AI4621-AI344</f>
        <v/>
      </c>
      <c r="AJ4624">
        <f>AJ4621-AJ344</f>
        <v/>
      </c>
      <c r="AK4624">
        <f>AK4621-AK344</f>
        <v/>
      </c>
      <c r="AL4624">
        <f>AL4621-AL344</f>
        <v/>
      </c>
      <c r="AN4624">
        <f>AN4621-AN344</f>
        <v/>
      </c>
      <c r="AO4624">
        <f>AO4621-AO344</f>
        <v/>
      </c>
      <c r="AP4624">
        <f>AP4621-AP344</f>
        <v/>
      </c>
      <c r="AQ4624">
        <f>AQ4621-AQ344</f>
        <v/>
      </c>
      <c r="AS4624">
        <f>AS4621-AS344</f>
        <v/>
      </c>
    </row>
    <row r="4626">
      <c r="A4626" t="inlineStr">
        <is>
          <t>Fee revenues</t>
        </is>
      </c>
    </row>
    <row r="4627">
      <c r="A4627" t="inlineStr">
        <is>
          <t>Revenue</t>
        </is>
      </c>
      <c r="C4627" t="inlineStr">
        <is>
          <t>Million</t>
        </is>
      </c>
      <c r="D4627" t="inlineStr">
        <is>
          <t>QQQQ</t>
        </is>
      </c>
      <c r="E4627" t="inlineStr">
        <is>
          <t>Yes</t>
        </is>
      </c>
      <c r="AI4627" t="n">
        <v>62752</v>
      </c>
      <c r="AJ4627" t="n">
        <v>16410</v>
      </c>
      <c r="AK4627" t="n">
        <v>18286</v>
      </c>
      <c r="AL4627" t="n">
        <v>19248</v>
      </c>
      <c r="AN4627" t="n">
        <v>75731</v>
      </c>
      <c r="AO4627" t="n">
        <v>21882</v>
      </c>
      <c r="AP4627" t="n">
        <v>23256</v>
      </c>
      <c r="AQ4627" t="n">
        <v>23418</v>
      </c>
      <c r="AS4627" t="n">
        <v>92769</v>
      </c>
      <c r="AT4627" t="n">
        <v>23297</v>
      </c>
    </row>
    <row r="4628">
      <c r="A4628" t="inlineStr">
        <is>
          <t>Link check</t>
        </is>
      </c>
      <c r="AI4628">
        <f>AI4627-AI1235</f>
        <v/>
      </c>
      <c r="AJ4628">
        <f>AJ4627-AJ1235</f>
        <v/>
      </c>
      <c r="AK4628">
        <f>AK4627-AK1235</f>
        <v/>
      </c>
      <c r="AL4628">
        <f>AL4627-AL1235</f>
        <v/>
      </c>
      <c r="AN4628">
        <f>AN4627-AN1235</f>
        <v/>
      </c>
      <c r="AO4628">
        <f>AO4627-AO1235</f>
        <v/>
      </c>
      <c r="AP4628">
        <f>AP4627-AP1235</f>
        <v/>
      </c>
      <c r="AQ4628">
        <f>AQ4627-AQ1235</f>
        <v/>
      </c>
      <c r="AS4628">
        <f>AS4627-AS1235</f>
        <v/>
      </c>
      <c r="AT4628">
        <f>AT4627-AT1235</f>
        <v/>
      </c>
    </row>
    <row r="4629">
      <c r="A4629" t="inlineStr">
        <is>
          <t>Add: revenues from Oaktree</t>
        </is>
      </c>
      <c r="C4629" t="inlineStr">
        <is>
          <t>Million</t>
        </is>
      </c>
      <c r="D4629" t="inlineStr">
        <is>
          <t>QQQQ</t>
        </is>
      </c>
      <c r="E4629" t="inlineStr">
        <is>
          <t>Yes</t>
        </is>
      </c>
      <c r="AI4629" t="n">
        <v>897</v>
      </c>
      <c r="AJ4629" t="n">
        <v>253</v>
      </c>
      <c r="AK4629" t="n">
        <v>263</v>
      </c>
      <c r="AL4629" t="n">
        <v>269</v>
      </c>
      <c r="AN4629" t="n">
        <v>1062</v>
      </c>
      <c r="AO4629" t="n">
        <v>278</v>
      </c>
      <c r="AP4629" t="n">
        <v>290</v>
      </c>
      <c r="AQ4629" t="n">
        <v>296</v>
      </c>
      <c r="AS4629" t="n">
        <v>1165</v>
      </c>
      <c r="AT4629" t="n">
        <v>289</v>
      </c>
    </row>
    <row r="4630">
      <c r="A4630" t="inlineStr">
        <is>
          <t>Add: intersegment and other revenues</t>
        </is>
      </c>
      <c r="C4630" t="inlineStr">
        <is>
          <t>Million</t>
        </is>
      </c>
      <c r="D4630" t="inlineStr">
        <is>
          <t>QQQQ</t>
        </is>
      </c>
      <c r="E4630" t="inlineStr">
        <is>
          <t>Yes</t>
        </is>
      </c>
      <c r="AI4630" t="n">
        <v>1697</v>
      </c>
      <c r="AJ4630" t="n">
        <v>471</v>
      </c>
      <c r="AK4630" t="n">
        <v>536</v>
      </c>
      <c r="AL4630" t="n">
        <v>511</v>
      </c>
      <c r="AN4630" t="n">
        <v>2155</v>
      </c>
      <c r="AO4630" t="n">
        <v>582</v>
      </c>
      <c r="AP4630" t="n">
        <v>568</v>
      </c>
      <c r="AQ4630" t="n">
        <v>599</v>
      </c>
      <c r="AS4630" t="n">
        <v>2230</v>
      </c>
      <c r="AT4630" t="n">
        <v>665</v>
      </c>
    </row>
    <row r="4631">
      <c r="A4631" t="inlineStr">
        <is>
          <t>Less: external revenues from consolidated subsidiaries of other segments</t>
        </is>
      </c>
      <c r="C4631" t="inlineStr">
        <is>
          <t>Million</t>
        </is>
      </c>
      <c r="D4631" t="inlineStr">
        <is>
          <t>QQQQ</t>
        </is>
      </c>
      <c r="E4631" t="inlineStr">
        <is>
          <t>Yes</t>
        </is>
      </c>
      <c r="AI4631" t="n">
        <v>-62506</v>
      </c>
      <c r="AJ4631" t="n">
        <v>-16333</v>
      </c>
      <c r="AK4631" t="n">
        <v>-18195</v>
      </c>
      <c r="AL4631" t="n">
        <v>-19171</v>
      </c>
      <c r="AN4631" t="n">
        <v>-75425</v>
      </c>
      <c r="AO4631" t="n">
        <v>-21777</v>
      </c>
      <c r="AP4631" t="n">
        <v>-23121</v>
      </c>
      <c r="AQ4631" t="n">
        <v>-23292</v>
      </c>
      <c r="AS4631" t="n">
        <v>-92116</v>
      </c>
      <c r="AT4631" t="n">
        <v>-23171</v>
      </c>
    </row>
    <row r="4632">
      <c r="A4632" t="inlineStr">
        <is>
          <t>Fee revenues</t>
        </is>
      </c>
      <c r="C4632" t="inlineStr">
        <is>
          <t>Million</t>
        </is>
      </c>
      <c r="D4632" t="inlineStr">
        <is>
          <t>QQQQ</t>
        </is>
      </c>
      <c r="E4632" t="inlineStr">
        <is>
          <t>Yes</t>
        </is>
      </c>
      <c r="AI4632" t="n">
        <v>2840</v>
      </c>
      <c r="AJ4632" t="n">
        <v>801</v>
      </c>
      <c r="AK4632" t="n">
        <v>890</v>
      </c>
      <c r="AL4632" t="n">
        <v>857</v>
      </c>
      <c r="AN4632" t="n">
        <v>3523</v>
      </c>
      <c r="AO4632" t="n">
        <v>965</v>
      </c>
      <c r="AP4632" t="n">
        <v>993</v>
      </c>
      <c r="AQ4632" t="n">
        <v>1021</v>
      </c>
      <c r="AS4632" t="n">
        <v>4048</v>
      </c>
      <c r="AT4632" t="n">
        <v>1080</v>
      </c>
    </row>
    <row r="4633">
      <c r="A4633" t="inlineStr">
        <is>
          <t>Fee revenues-c</t>
        </is>
      </c>
      <c r="AI4633">
        <f>SUM(AI4629:AI4631,AI4627)</f>
        <v/>
      </c>
      <c r="AJ4633">
        <f>SUM(AJ4629:AJ4631,AJ4627)</f>
        <v/>
      </c>
      <c r="AK4633">
        <f>SUM(AK4629:AK4631,AK4627)</f>
        <v/>
      </c>
      <c r="AL4633">
        <f>SUM(AL4629:AL4631,AL4627)</f>
        <v/>
      </c>
      <c r="AN4633">
        <f>SUM(AN4629:AN4631,AN4627)</f>
        <v/>
      </c>
      <c r="AO4633">
        <f>SUM(AO4629:AO4631,AO4627)</f>
        <v/>
      </c>
      <c r="AP4633">
        <f>SUM(AP4629:AP4631,AP4627)</f>
        <v/>
      </c>
      <c r="AQ4633">
        <f>SUM(AQ4629:AQ4631,AQ4627)</f>
        <v/>
      </c>
      <c r="AS4633">
        <f>SUM(AS4629:AS4631,AS4627)</f>
        <v/>
      </c>
      <c r="AT4633">
        <f>SUM(AT4629:AT4631,AT4627)</f>
        <v/>
      </c>
    </row>
    <row r="4634">
      <c r="A4634" t="inlineStr">
        <is>
          <t>Sum check</t>
        </is>
      </c>
      <c r="AI4634">
        <f>AI4632-AI4633</f>
        <v/>
      </c>
      <c r="AJ4634">
        <f>AJ4632-AJ4633</f>
        <v/>
      </c>
      <c r="AK4634">
        <f>AK4632-AK4633</f>
        <v/>
      </c>
      <c r="AL4634">
        <f>AL4632-AL4633</f>
        <v/>
      </c>
      <c r="AN4634">
        <f>AN4632-AN4633</f>
        <v/>
      </c>
      <c r="AO4634">
        <f>AO4632-AO4633</f>
        <v/>
      </c>
      <c r="AP4634">
        <f>AP4632-AP4633</f>
        <v/>
      </c>
      <c r="AQ4634">
        <f>AQ4632-AQ4633</f>
        <v/>
      </c>
      <c r="AS4634">
        <f>AS4632-AS4633</f>
        <v/>
      </c>
      <c r="AT4634">
        <f>AT4632-AT4633</f>
        <v/>
      </c>
    </row>
    <row r="4636">
      <c r="A4636" t="inlineStr">
        <is>
          <t>Carry eligible capital to adjusted carry eligible capital</t>
        </is>
      </c>
    </row>
    <row r="4637">
      <c r="A4637" t="inlineStr">
        <is>
          <t>Carry eligible capital</t>
        </is>
      </c>
      <c r="C4637" t="inlineStr">
        <is>
          <t>Million</t>
        </is>
      </c>
      <c r="D4637" t="inlineStr">
        <is>
          <t>QQQQ</t>
        </is>
      </c>
      <c r="I4637" t="n">
        <v>25000</v>
      </c>
      <c r="N4637" t="n">
        <v>40284</v>
      </c>
      <c r="P4637" t="n">
        <v>40400</v>
      </c>
      <c r="Q4637" t="n">
        <v>40426</v>
      </c>
      <c r="R4637" t="n">
        <v>40676</v>
      </c>
      <c r="S4637" t="n">
        <v>42357</v>
      </c>
      <c r="U4637" t="n">
        <v>46558</v>
      </c>
      <c r="V4637" t="n">
        <v>46860</v>
      </c>
      <c r="W4637" t="n">
        <v>49602</v>
      </c>
      <c r="X4637" t="n">
        <v>58309</v>
      </c>
      <c r="Z4637" t="n">
        <v>59153</v>
      </c>
      <c r="AA4637" t="n">
        <v>71782</v>
      </c>
      <c r="AB4637" t="n">
        <v>76130</v>
      </c>
      <c r="AC4637" t="n">
        <v>79822</v>
      </c>
      <c r="AE4637" t="n">
        <v>79988</v>
      </c>
      <c r="AF4637" t="n">
        <v>81065</v>
      </c>
      <c r="AG4637" t="n">
        <v>83474</v>
      </c>
      <c r="AH4637" t="n">
        <v>85330</v>
      </c>
      <c r="AJ4637" t="n">
        <v>86529</v>
      </c>
      <c r="AK4637" t="n">
        <v>87669</v>
      </c>
      <c r="AL4637" t="n">
        <v>102960</v>
      </c>
      <c r="AM4637" t="n">
        <v>115523</v>
      </c>
      <c r="AO4637" t="n">
        <v>113759</v>
      </c>
      <c r="AP4637" t="n">
        <v>117373</v>
      </c>
      <c r="AQ4637" t="n">
        <v>133729</v>
      </c>
    </row>
    <row r="4638">
      <c r="A4638" t="inlineStr">
        <is>
          <t>Less:</t>
        </is>
      </c>
    </row>
    <row r="4639">
      <c r="A4639" t="inlineStr">
        <is>
          <t>Uncalled private fund commitments</t>
        </is>
      </c>
      <c r="C4639" t="inlineStr">
        <is>
          <t>Million</t>
        </is>
      </c>
      <c r="D4639" t="inlineStr">
        <is>
          <t>QQQQ</t>
        </is>
      </c>
      <c r="I4639" t="n">
        <v>-9265</v>
      </c>
      <c r="N4639" t="n">
        <v>-19904</v>
      </c>
      <c r="P4639" t="n">
        <v>-19980</v>
      </c>
      <c r="Q4639" t="n">
        <v>-17525</v>
      </c>
      <c r="R4639" t="n">
        <v>-16628</v>
      </c>
      <c r="S4639" t="n">
        <v>-18591</v>
      </c>
      <c r="U4639" t="n">
        <v>-22021</v>
      </c>
      <c r="V4639" t="n">
        <v>-21091</v>
      </c>
      <c r="W4639" t="n">
        <v>-20131</v>
      </c>
      <c r="X4639" t="n">
        <v>-21883</v>
      </c>
      <c r="Z4639" t="n">
        <v>-22614</v>
      </c>
      <c r="AA4639" t="n">
        <v>-33759</v>
      </c>
      <c r="AB4639" t="n">
        <v>-35081</v>
      </c>
      <c r="AC4639" t="n">
        <v>-33897</v>
      </c>
      <c r="AE4639" t="n">
        <v>-30896</v>
      </c>
      <c r="AF4639" t="n">
        <v>-29850</v>
      </c>
      <c r="AG4639" t="n">
        <v>-27977</v>
      </c>
      <c r="AH4639" t="n">
        <v>-27624</v>
      </c>
      <c r="AJ4639" t="n">
        <v>-27388</v>
      </c>
      <c r="AK4639" t="n">
        <v>-26501</v>
      </c>
      <c r="AL4639" t="n">
        <v>-35476</v>
      </c>
      <c r="AM4639" t="n">
        <v>-43269</v>
      </c>
      <c r="AO4639" t="n">
        <v>-39046</v>
      </c>
      <c r="AP4639" t="n">
        <v>-41810</v>
      </c>
      <c r="AQ4639" t="n">
        <v>-52929</v>
      </c>
    </row>
    <row r="4640">
      <c r="A4640" t="inlineStr">
        <is>
          <t>Co-investments and other</t>
        </is>
      </c>
      <c r="C4640" t="inlineStr">
        <is>
          <t>Million</t>
        </is>
      </c>
      <c r="D4640" t="inlineStr">
        <is>
          <t>QQQQ</t>
        </is>
      </c>
      <c r="I4640" t="n">
        <v>-597</v>
      </c>
      <c r="N4640" t="n">
        <v>-716</v>
      </c>
      <c r="P4640" t="n">
        <v>-1518</v>
      </c>
      <c r="Q4640" t="n">
        <v>-2150</v>
      </c>
      <c r="R4640" t="n">
        <v>-1618</v>
      </c>
      <c r="S4640" t="n">
        <v>-2383</v>
      </c>
      <c r="U4640" t="n">
        <v>-2345</v>
      </c>
      <c r="V4640" t="n">
        <v>-2290</v>
      </c>
      <c r="W4640" t="n">
        <v>-3762</v>
      </c>
      <c r="X4640" t="n">
        <v>-6108</v>
      </c>
      <c r="Z4640" t="n">
        <v>-5736</v>
      </c>
      <c r="AA4640" t="n">
        <v>-6802</v>
      </c>
      <c r="AB4640" t="n">
        <v>-7018</v>
      </c>
      <c r="AC4640" t="n">
        <v>-7646</v>
      </c>
      <c r="AE4640" t="n">
        <v>-7076</v>
      </c>
      <c r="AF4640" t="n">
        <v>-7135</v>
      </c>
      <c r="AG4640" t="n">
        <v>-7606</v>
      </c>
      <c r="AH4640" t="n">
        <v>-7450</v>
      </c>
      <c r="AJ4640" t="n">
        <v>-7089</v>
      </c>
      <c r="AK4640" t="n">
        <v>-6806</v>
      </c>
      <c r="AL4640" t="n">
        <v>-6997</v>
      </c>
      <c r="AM4640" t="n">
        <v>-7434</v>
      </c>
      <c r="AO4640" t="n">
        <v>-7925</v>
      </c>
      <c r="AP4640" t="n">
        <v>-8219</v>
      </c>
      <c r="AQ4640" t="n">
        <v>-9499</v>
      </c>
    </row>
    <row r="4641">
      <c r="A4641" t="inlineStr">
        <is>
          <t>Funds not yet at target preferred return</t>
        </is>
      </c>
      <c r="C4641" t="inlineStr">
        <is>
          <t>Million</t>
        </is>
      </c>
      <c r="D4641" t="inlineStr">
        <is>
          <t>QQQQ</t>
        </is>
      </c>
      <c r="I4641" t="n">
        <v>-4001</v>
      </c>
      <c r="N4641" t="n">
        <v>-7190</v>
      </c>
      <c r="P4641" t="n">
        <v>-3417</v>
      </c>
      <c r="Q4641" t="n">
        <v>-2008</v>
      </c>
      <c r="R4641" t="n">
        <v>-3188</v>
      </c>
      <c r="S4641" t="n">
        <v>-2508</v>
      </c>
      <c r="U4641" t="n">
        <v>-2863</v>
      </c>
      <c r="V4641" t="n">
        <v>-3116</v>
      </c>
      <c r="W4641" t="n">
        <v>-4323</v>
      </c>
      <c r="X4641" t="n">
        <v>-9442</v>
      </c>
      <c r="Z4641" t="n">
        <v>-5912</v>
      </c>
      <c r="AA4641" t="n">
        <v>-7268</v>
      </c>
      <c r="AB4641" t="n">
        <v>-10287</v>
      </c>
      <c r="AC4641" t="n">
        <v>-15759</v>
      </c>
      <c r="AE4641" t="n">
        <v>-18401</v>
      </c>
      <c r="AF4641" t="n">
        <v>-21459</v>
      </c>
      <c r="AG4641" t="n">
        <v>-16360</v>
      </c>
      <c r="AH4641" t="n">
        <v>-16863</v>
      </c>
      <c r="AJ4641" t="n">
        <v>-8529</v>
      </c>
      <c r="AK4641" t="n">
        <v>-10416</v>
      </c>
      <c r="AL4641" t="n">
        <v>-14054</v>
      </c>
      <c r="AM4641" t="n">
        <v>-15673</v>
      </c>
      <c r="AO4641" t="n">
        <v>-18260</v>
      </c>
      <c r="AP4641" t="n">
        <v>-17569</v>
      </c>
      <c r="AQ4641" t="n">
        <v>-19853</v>
      </c>
    </row>
    <row r="4642">
      <c r="A4642" t="inlineStr">
        <is>
          <t>Adjusted carry eligible capital</t>
        </is>
      </c>
      <c r="C4642" t="inlineStr">
        <is>
          <t>Million</t>
        </is>
      </c>
      <c r="D4642" t="inlineStr">
        <is>
          <t>QQQQ</t>
        </is>
      </c>
      <c r="I4642" t="n">
        <v>11137</v>
      </c>
      <c r="N4642" t="n">
        <v>12474</v>
      </c>
      <c r="P4642" t="n">
        <v>15485</v>
      </c>
      <c r="Q4642" t="n">
        <v>18743</v>
      </c>
      <c r="R4642" t="n">
        <v>19242</v>
      </c>
      <c r="S4642" t="n">
        <v>18875</v>
      </c>
      <c r="U4642" t="n">
        <v>19329</v>
      </c>
      <c r="V4642" t="n">
        <v>20363</v>
      </c>
      <c r="W4642" t="n">
        <v>21386</v>
      </c>
      <c r="X4642" t="n">
        <v>20876</v>
      </c>
      <c r="Z4642" t="n">
        <v>24891</v>
      </c>
      <c r="AA4642" t="n">
        <v>23953</v>
      </c>
      <c r="AB4642" t="n">
        <v>23744</v>
      </c>
      <c r="AC4642" t="n">
        <v>22520</v>
      </c>
      <c r="AE4642" t="n">
        <v>23615</v>
      </c>
      <c r="AF4642" t="n">
        <v>22621</v>
      </c>
      <c r="AG4642" t="n">
        <v>31531</v>
      </c>
      <c r="AH4642" t="n">
        <v>33393</v>
      </c>
      <c r="AJ4642" t="n">
        <v>43523</v>
      </c>
      <c r="AK4642" t="n">
        <v>43946</v>
      </c>
      <c r="AL4642" t="n">
        <v>46433</v>
      </c>
      <c r="AM4642" t="n">
        <v>49147</v>
      </c>
      <c r="AO4642" t="n">
        <v>48528</v>
      </c>
      <c r="AP4642" t="n">
        <v>49775</v>
      </c>
      <c r="AQ4642" t="n">
        <v>51448</v>
      </c>
    </row>
    <row r="4643">
      <c r="A4643" t="inlineStr">
        <is>
          <t>Adjusted carry eligible capital-c</t>
        </is>
      </c>
      <c r="I4643">
        <f>SUM(I4639:I4641,I4637)</f>
        <v/>
      </c>
      <c r="N4643">
        <f>SUM(N4639:N4641,N4637)</f>
        <v/>
      </c>
      <c r="P4643">
        <f>SUM(P4639:P4641,P4637)</f>
        <v/>
      </c>
      <c r="Q4643">
        <f>SUM(Q4639:Q4641,Q4637)</f>
        <v/>
      </c>
      <c r="R4643">
        <f>SUM(R4639:R4641,R4637)</f>
        <v/>
      </c>
      <c r="S4643">
        <f>SUM(S4639:S4641,S4637)</f>
        <v/>
      </c>
      <c r="U4643">
        <f>SUM(U4639:U4641,U4637)</f>
        <v/>
      </c>
      <c r="V4643">
        <f>SUM(V4639:V4641,V4637)</f>
        <v/>
      </c>
      <c r="W4643">
        <f>SUM(W4639:W4641,W4637)</f>
        <v/>
      </c>
      <c r="X4643">
        <f>SUM(X4639:X4641,X4637)</f>
        <v/>
      </c>
      <c r="Z4643">
        <f>SUM(Z4639:Z4641,Z4637)</f>
        <v/>
      </c>
      <c r="AA4643">
        <f>SUM(AA4639:AA4641,AA4637)</f>
        <v/>
      </c>
      <c r="AB4643">
        <f>SUM(AB4639:AB4641,AB4637)</f>
        <v/>
      </c>
      <c r="AC4643">
        <f>SUM(AC4639:AC4641,AC4637)</f>
        <v/>
      </c>
      <c r="AE4643">
        <f>SUM(AE4639:AE4641,AE4637)</f>
        <v/>
      </c>
      <c r="AF4643">
        <f>SUM(AF4639:AF4641,AF4637)</f>
        <v/>
      </c>
      <c r="AG4643">
        <f>SUM(AG4639:AG4641,AG4637)</f>
        <v/>
      </c>
      <c r="AH4643">
        <f>SUM(AH4639:AH4641,AH4637)</f>
        <v/>
      </c>
      <c r="AJ4643">
        <f>SUM(AJ4639:AJ4641,AJ4637)</f>
        <v/>
      </c>
      <c r="AK4643">
        <f>SUM(AK4639:AK4641,AK4637)</f>
        <v/>
      </c>
      <c r="AL4643">
        <f>SUM(AL4639:AL4641,AL4637)</f>
        <v/>
      </c>
      <c r="AM4643">
        <f>SUM(AM4639:AM4641,AM4637)</f>
        <v/>
      </c>
      <c r="AO4643">
        <f>SUM(AO4639:AO4641,AO4637)</f>
        <v/>
      </c>
      <c r="AP4643">
        <f>SUM(AP4639:AP4641,AP4637)</f>
        <v/>
      </c>
      <c r="AQ4643">
        <f>SUM(AQ4639:AQ4641,AQ4637)</f>
        <v/>
      </c>
    </row>
    <row r="4644">
      <c r="A4644" t="inlineStr">
        <is>
          <t>Sum check</t>
        </is>
      </c>
      <c r="I4644">
        <f>I4642-I4643</f>
        <v/>
      </c>
      <c r="N4644">
        <f>N4642-N4643</f>
        <v/>
      </c>
      <c r="P4644">
        <f>P4642-P4643</f>
        <v/>
      </c>
      <c r="Q4644">
        <f>Q4642-Q4643</f>
        <v/>
      </c>
      <c r="R4644">
        <f>R4642-R4643</f>
        <v/>
      </c>
      <c r="S4644">
        <f>S4642-S4643</f>
        <v/>
      </c>
      <c r="U4644">
        <f>U4642-U4643</f>
        <v/>
      </c>
      <c r="V4644">
        <f>V4642-V4643</f>
        <v/>
      </c>
      <c r="W4644">
        <f>W4642-W4643</f>
        <v/>
      </c>
      <c r="X4644">
        <f>X4642-X4643</f>
        <v/>
      </c>
      <c r="Z4644">
        <f>Z4642-Z4643</f>
        <v/>
      </c>
      <c r="AA4644">
        <f>AA4642-AA4643</f>
        <v/>
      </c>
      <c r="AB4644">
        <f>AB4642-AB4643</f>
        <v/>
      </c>
      <c r="AC4644">
        <f>AC4642-AC4643</f>
        <v/>
      </c>
      <c r="AE4644">
        <f>AE4642-AE4643</f>
        <v/>
      </c>
      <c r="AF4644">
        <f>AF4642-AF4643</f>
        <v/>
      </c>
      <c r="AG4644">
        <f>AG4642-AG4643</f>
        <v/>
      </c>
      <c r="AH4644">
        <f>AH4642-AH4643</f>
        <v/>
      </c>
      <c r="AJ4644">
        <f>AJ4642-AJ4643</f>
        <v/>
      </c>
      <c r="AK4644">
        <f>AK4642-AK4643</f>
        <v/>
      </c>
      <c r="AL4644">
        <f>AL4642-AL4643</f>
        <v/>
      </c>
      <c r="AM4644">
        <f>AM4642-AM4643</f>
        <v/>
      </c>
      <c r="AO4644">
        <f>AO4642-AO4643</f>
        <v/>
      </c>
      <c r="AP4644">
        <f>AP4642-AP4643</f>
        <v/>
      </c>
      <c r="AQ4644">
        <f>AQ4642-AQ4643</f>
        <v/>
      </c>
    </row>
    <row r="4646">
      <c r="A4646" t="inlineStr">
        <is>
          <t>Intangible assets</t>
        </is>
      </c>
    </row>
    <row r="4647">
      <c r="A4647" t="inlineStr">
        <is>
          <t>Cost</t>
        </is>
      </c>
    </row>
    <row r="4648">
      <c r="A4648" t="inlineStr">
        <is>
          <t>Balance, beginning of year</t>
        </is>
      </c>
      <c r="C4648" t="inlineStr">
        <is>
          <t>Million</t>
        </is>
      </c>
      <c r="D4648" t="inlineStr">
        <is>
          <t>QQQQ</t>
        </is>
      </c>
      <c r="I4648" t="n">
        <v>4864</v>
      </c>
      <c r="N4648" t="n">
        <v>5764</v>
      </c>
      <c r="S4648" t="n">
        <v>6733</v>
      </c>
      <c r="X4648" t="n">
        <v>15251</v>
      </c>
      <c r="AC4648" t="n">
        <v>20304</v>
      </c>
      <c r="AH4648" t="n">
        <v>30232</v>
      </c>
      <c r="AM4648" t="n">
        <v>27946</v>
      </c>
      <c r="AR4648" t="n">
        <v>34810</v>
      </c>
    </row>
    <row r="4649">
      <c r="A4649" t="inlineStr">
        <is>
          <t>Additions</t>
        </is>
      </c>
      <c r="C4649" t="inlineStr">
        <is>
          <t>Million</t>
        </is>
      </c>
      <c r="D4649" t="inlineStr">
        <is>
          <t>QQQA</t>
        </is>
      </c>
      <c r="AC4649" t="n">
        <v>445</v>
      </c>
      <c r="AH4649" t="n">
        <v>452</v>
      </c>
      <c r="AM4649" t="n">
        <v>251</v>
      </c>
      <c r="AR4649" t="n">
        <v>746</v>
      </c>
    </row>
    <row r="4650">
      <c r="A4650" t="inlineStr">
        <is>
          <t>Disposals</t>
        </is>
      </c>
      <c r="C4650" t="inlineStr">
        <is>
          <t>Million</t>
        </is>
      </c>
      <c r="D4650" t="inlineStr">
        <is>
          <t>QQQA</t>
        </is>
      </c>
      <c r="AC4650" t="n">
        <v>-499</v>
      </c>
      <c r="AH4650" t="n">
        <v>-2246</v>
      </c>
      <c r="AM4650" t="n">
        <v>-972</v>
      </c>
      <c r="AR4650" t="n">
        <v>-2434</v>
      </c>
    </row>
    <row r="4651">
      <c r="A4651" t="inlineStr">
        <is>
          <t>Additions, net of disposals</t>
        </is>
      </c>
      <c r="C4651" t="inlineStr">
        <is>
          <t>Million</t>
        </is>
      </c>
      <c r="D4651" t="inlineStr">
        <is>
          <t>QQQA</t>
        </is>
      </c>
      <c r="I4651" t="n">
        <v>49</v>
      </c>
      <c r="N4651" t="n">
        <v>-36</v>
      </c>
      <c r="S4651" t="n">
        <v>-25</v>
      </c>
      <c r="X4651" t="n">
        <v>266</v>
      </c>
    </row>
    <row r="4652">
      <c r="A4652" t="inlineStr">
        <is>
          <t>Acquisitions through business combinations</t>
        </is>
      </c>
      <c r="C4652" t="inlineStr">
        <is>
          <t>Million</t>
        </is>
      </c>
      <c r="D4652" t="inlineStr">
        <is>
          <t>QQQA</t>
        </is>
      </c>
      <c r="I4652" t="n">
        <v>1462</v>
      </c>
      <c r="N4652" t="n">
        <v>1227</v>
      </c>
      <c r="S4652" t="n">
        <v>8412</v>
      </c>
      <c r="X4652" t="n">
        <v>6590</v>
      </c>
      <c r="AC4652" t="n">
        <v>10333</v>
      </c>
      <c r="AH4652" t="n">
        <v>625</v>
      </c>
      <c r="AM4652" t="n">
        <v>8639</v>
      </c>
      <c r="AR4652" t="n">
        <v>12011</v>
      </c>
    </row>
    <row r="4653">
      <c r="A4653" t="inlineStr">
        <is>
          <t>PPA adjustments</t>
        </is>
      </c>
      <c r="C4653" t="inlineStr">
        <is>
          <t>Million</t>
        </is>
      </c>
      <c r="D4653" t="inlineStr">
        <is>
          <t>QQQA</t>
        </is>
      </c>
      <c r="AH4653" t="n">
        <v>78</v>
      </c>
    </row>
    <row r="4654">
      <c r="A4654" t="inlineStr">
        <is>
          <t>Foreign currency translation</t>
        </is>
      </c>
      <c r="C4654" t="inlineStr">
        <is>
          <t>Million</t>
        </is>
      </c>
      <c r="D4654" t="inlineStr">
        <is>
          <t>QQQA</t>
        </is>
      </c>
      <c r="I4654" t="n">
        <v>-611</v>
      </c>
      <c r="N4654" t="n">
        <v>-222</v>
      </c>
      <c r="S4654" t="n">
        <v>131</v>
      </c>
      <c r="X4654" t="n">
        <v>-1803</v>
      </c>
      <c r="AC4654" t="n">
        <v>-351</v>
      </c>
      <c r="AH4654" t="n">
        <v>-1195</v>
      </c>
      <c r="AM4654" t="n">
        <v>-1054</v>
      </c>
      <c r="AR4654" t="n">
        <v>-724</v>
      </c>
    </row>
    <row r="4655">
      <c r="A4655" t="inlineStr">
        <is>
          <t>Balance, end of year</t>
        </is>
      </c>
      <c r="C4655" t="inlineStr">
        <is>
          <t>Million</t>
        </is>
      </c>
      <c r="D4655" t="inlineStr">
        <is>
          <t>QQQQ</t>
        </is>
      </c>
      <c r="I4655" t="n">
        <v>5764</v>
      </c>
      <c r="N4655" t="n">
        <v>6733</v>
      </c>
      <c r="S4655" t="n">
        <v>15251</v>
      </c>
      <c r="X4655" t="n">
        <v>20304</v>
      </c>
      <c r="AC4655" t="n">
        <v>30232</v>
      </c>
      <c r="AH4655" t="n">
        <v>27946</v>
      </c>
      <c r="AM4655" t="n">
        <v>34810</v>
      </c>
      <c r="AR4655" t="n">
        <v>44409</v>
      </c>
    </row>
    <row r="4656">
      <c r="A4656" t="inlineStr">
        <is>
          <t>Balance, end of year-c</t>
        </is>
      </c>
      <c r="I4656">
        <f>SUM(I4648:I4654)</f>
        <v/>
      </c>
      <c r="N4656">
        <f>SUM(N4648:N4654)</f>
        <v/>
      </c>
      <c r="S4656">
        <f>SUM(S4648:S4654)</f>
        <v/>
      </c>
      <c r="X4656">
        <f>SUM(X4648:X4654)</f>
        <v/>
      </c>
      <c r="AC4656">
        <f>SUM(AC4648:AC4654)</f>
        <v/>
      </c>
      <c r="AH4656">
        <f>SUM(AH4648:AH4654)</f>
        <v/>
      </c>
      <c r="AM4656">
        <f>SUM(AM4648:AM4654)</f>
        <v/>
      </c>
      <c r="AR4656">
        <f>SUM(AR4648:AR4654)</f>
        <v/>
      </c>
    </row>
    <row r="4657">
      <c r="A4657" t="inlineStr">
        <is>
          <t>Sum check</t>
        </is>
      </c>
      <c r="I4657">
        <f>I4655-I4656</f>
        <v/>
      </c>
      <c r="N4657">
        <f>N4655-N4656</f>
        <v/>
      </c>
      <c r="S4657">
        <f>S4655-S4656</f>
        <v/>
      </c>
      <c r="X4657">
        <f>X4655-X4656</f>
        <v/>
      </c>
      <c r="AC4657">
        <f>AC4655-AC4656</f>
        <v/>
      </c>
      <c r="AH4657">
        <f>AH4655-AH4656</f>
        <v/>
      </c>
      <c r="AM4657">
        <f>AM4655-AM4656</f>
        <v/>
      </c>
      <c r="AR4657">
        <f>AR4655-AR4656</f>
        <v/>
      </c>
    </row>
    <row r="4659">
      <c r="A4659" t="inlineStr">
        <is>
          <t>Accumulated amortization and impairment</t>
        </is>
      </c>
    </row>
    <row r="4660">
      <c r="A4660" t="inlineStr">
        <is>
          <t>Balance, beginning of year</t>
        </is>
      </c>
      <c r="C4660" t="inlineStr">
        <is>
          <t>Million</t>
        </is>
      </c>
      <c r="D4660" t="inlineStr">
        <is>
          <t>QQQQ</t>
        </is>
      </c>
      <c r="I4660" t="n">
        <v>-537</v>
      </c>
      <c r="N4660" t="n">
        <v>-594</v>
      </c>
      <c r="S4660" t="n">
        <v>-660</v>
      </c>
      <c r="X4660" t="n">
        <v>-1009</v>
      </c>
      <c r="AC4660" t="n">
        <v>-1542</v>
      </c>
      <c r="AH4660" t="n">
        <v>-2522</v>
      </c>
      <c r="AM4660" t="n">
        <v>-3288</v>
      </c>
      <c r="AR4660" t="n">
        <v>-4201</v>
      </c>
    </row>
    <row r="4661">
      <c r="A4661" t="inlineStr">
        <is>
          <t>Disposals</t>
        </is>
      </c>
      <c r="C4661" t="inlineStr">
        <is>
          <t>Million</t>
        </is>
      </c>
      <c r="D4661" t="inlineStr">
        <is>
          <t>QQQA</t>
        </is>
      </c>
      <c r="AC4661" t="n">
        <v>132</v>
      </c>
      <c r="AH4661" t="n">
        <v>307</v>
      </c>
      <c r="AM4661" t="n">
        <v>383</v>
      </c>
      <c r="AR4661" t="n">
        <v>259</v>
      </c>
    </row>
    <row r="4662">
      <c r="A4662" t="inlineStr">
        <is>
          <t>Additions, net of disposals</t>
        </is>
      </c>
      <c r="C4662" t="inlineStr">
        <is>
          <t>Million</t>
        </is>
      </c>
      <c r="D4662" t="inlineStr">
        <is>
          <t>QQQA</t>
        </is>
      </c>
      <c r="I4662" t="n">
        <v>7</v>
      </c>
      <c r="N4662" t="n">
        <v>91</v>
      </c>
      <c r="S4662" t="n">
        <v>121</v>
      </c>
      <c r="X4662" t="n">
        <v>16</v>
      </c>
    </row>
    <row r="4663">
      <c r="A4663" t="inlineStr">
        <is>
          <t>Amortization</t>
        </is>
      </c>
      <c r="C4663" t="inlineStr">
        <is>
          <t>Million</t>
        </is>
      </c>
      <c r="D4663" t="inlineStr">
        <is>
          <t>QQQA</t>
        </is>
      </c>
      <c r="I4663" t="n">
        <v>-119</v>
      </c>
      <c r="N4663" t="n">
        <v>-166</v>
      </c>
      <c r="S4663" t="n">
        <v>-442</v>
      </c>
      <c r="X4663" t="n">
        <v>-659</v>
      </c>
      <c r="AC4663" t="n">
        <v>-1141</v>
      </c>
      <c r="AH4663" t="n">
        <v>-1310</v>
      </c>
      <c r="AM4663" t="n">
        <v>-1477</v>
      </c>
      <c r="AR4663" t="n">
        <v>-2138</v>
      </c>
    </row>
    <row r="4664">
      <c r="A4664" t="inlineStr">
        <is>
          <t>Acquisitions through business combinations</t>
        </is>
      </c>
      <c r="C4664" t="inlineStr">
        <is>
          <t>Million</t>
        </is>
      </c>
      <c r="D4664" t="inlineStr">
        <is>
          <t>QQQA</t>
        </is>
      </c>
      <c r="AR4664" t="n">
        <v>2</v>
      </c>
    </row>
    <row r="4665">
      <c r="A4665" t="inlineStr">
        <is>
          <t>PPA adjustments</t>
        </is>
      </c>
      <c r="C4665" t="inlineStr">
        <is>
          <t>Million</t>
        </is>
      </c>
      <c r="D4665" t="inlineStr">
        <is>
          <t>QQQA</t>
        </is>
      </c>
      <c r="AH4665" t="n">
        <v>7</v>
      </c>
    </row>
    <row r="4666">
      <c r="A4666" t="inlineStr">
        <is>
          <t>Foreign currency translation</t>
        </is>
      </c>
      <c r="C4666" t="inlineStr">
        <is>
          <t>Million</t>
        </is>
      </c>
      <c r="D4666" t="inlineStr">
        <is>
          <t>QQQA</t>
        </is>
      </c>
      <c r="I4666" t="n">
        <v>55</v>
      </c>
      <c r="N4666" t="n">
        <v>9</v>
      </c>
      <c r="S4666" t="n">
        <v>-28</v>
      </c>
      <c r="X4666" t="n">
        <v>110</v>
      </c>
      <c r="AC4666" t="n">
        <v>29</v>
      </c>
      <c r="AH4666" t="n">
        <v>230</v>
      </c>
      <c r="AM4666" t="n">
        <v>181</v>
      </c>
      <c r="AR4666" t="n">
        <v>80</v>
      </c>
    </row>
    <row r="4667">
      <c r="A4667" t="inlineStr">
        <is>
          <t>Balance, end of year</t>
        </is>
      </c>
      <c r="C4667" t="inlineStr">
        <is>
          <t>Million</t>
        </is>
      </c>
      <c r="D4667" t="inlineStr">
        <is>
          <t>QQQQ</t>
        </is>
      </c>
      <c r="I4667" t="n">
        <v>-594</v>
      </c>
      <c r="N4667" t="n">
        <v>-660</v>
      </c>
      <c r="S4667" t="n">
        <v>-1009</v>
      </c>
      <c r="X4667" t="n">
        <v>-1542</v>
      </c>
      <c r="AC4667" t="n">
        <v>-2522</v>
      </c>
      <c r="AH4667" t="n">
        <v>-3288</v>
      </c>
      <c r="AM4667" t="n">
        <v>-4201</v>
      </c>
      <c r="AR4667" t="n">
        <v>-5998</v>
      </c>
    </row>
    <row r="4668">
      <c r="A4668" t="inlineStr">
        <is>
          <t>Balance, end of year-c</t>
        </is>
      </c>
      <c r="I4668">
        <f>SUM(I4660:I4666)</f>
        <v/>
      </c>
      <c r="N4668">
        <f>SUM(N4660:N4666)</f>
        <v/>
      </c>
      <c r="S4668">
        <f>SUM(S4660:S4666)</f>
        <v/>
      </c>
      <c r="X4668">
        <f>SUM(X4660:X4666)</f>
        <v/>
      </c>
      <c r="AC4668">
        <f>SUM(AC4660:AC4666)</f>
        <v/>
      </c>
      <c r="AH4668">
        <f>SUM(AH4660:AH4666)</f>
        <v/>
      </c>
      <c r="AM4668">
        <f>SUM(AM4660:AM4666)</f>
        <v/>
      </c>
      <c r="AR4668">
        <f>SUM(AR4660:AR4666)</f>
        <v/>
      </c>
    </row>
    <row r="4669">
      <c r="A4669" t="inlineStr">
        <is>
          <t>Sum check</t>
        </is>
      </c>
      <c r="I4669">
        <f>I4667-I4668</f>
        <v/>
      </c>
      <c r="N4669">
        <f>N4667-N4668</f>
        <v/>
      </c>
      <c r="S4669">
        <f>S4667-S4668</f>
        <v/>
      </c>
      <c r="X4669">
        <f>X4667-X4668</f>
        <v/>
      </c>
      <c r="AC4669">
        <f>AC4667-AC4668</f>
        <v/>
      </c>
      <c r="AH4669">
        <f>AH4667-AH4668</f>
        <v/>
      </c>
      <c r="AM4669">
        <f>AM4667-AM4668</f>
        <v/>
      </c>
      <c r="AR4669">
        <f>AR4667-AR4668</f>
        <v/>
      </c>
    </row>
    <row r="4671">
      <c r="A4671" t="inlineStr">
        <is>
          <t>Total</t>
        </is>
      </c>
    </row>
    <row r="4672">
      <c r="A4672" t="inlineStr">
        <is>
          <t>Balance, beginning of year</t>
        </is>
      </c>
      <c r="C4672" t="inlineStr">
        <is>
          <t>Million</t>
        </is>
      </c>
      <c r="D4672" t="inlineStr">
        <is>
          <t>QQQQ</t>
        </is>
      </c>
      <c r="I4672" t="n">
        <v>4327</v>
      </c>
      <c r="N4672" t="n">
        <v>5170</v>
      </c>
      <c r="S4672" t="n">
        <v>6073</v>
      </c>
      <c r="X4672" t="n">
        <v>14242</v>
      </c>
      <c r="AC4672" t="n">
        <v>18762</v>
      </c>
      <c r="AH4672" t="n">
        <v>27710</v>
      </c>
      <c r="AM4672" t="n">
        <v>24658</v>
      </c>
      <c r="AR4672" t="n">
        <v>30609</v>
      </c>
    </row>
    <row r="4673">
      <c r="A4673" t="inlineStr">
        <is>
          <t>Additions</t>
        </is>
      </c>
      <c r="C4673" t="inlineStr">
        <is>
          <t>Million</t>
        </is>
      </c>
      <c r="D4673" t="inlineStr">
        <is>
          <t>QQQA</t>
        </is>
      </c>
      <c r="AC4673" t="n">
        <v>445</v>
      </c>
      <c r="AH4673" t="n">
        <v>452</v>
      </c>
      <c r="AM4673" t="n">
        <v>251</v>
      </c>
      <c r="AR4673" t="n">
        <v>746</v>
      </c>
    </row>
    <row r="4674">
      <c r="A4674" t="inlineStr">
        <is>
          <t>Disposals</t>
        </is>
      </c>
      <c r="C4674" t="inlineStr">
        <is>
          <t>Million</t>
        </is>
      </c>
      <c r="D4674" t="inlineStr">
        <is>
          <t>QQQA</t>
        </is>
      </c>
      <c r="AC4674" t="n">
        <v>-367</v>
      </c>
      <c r="AH4674" t="n">
        <v>-1939</v>
      </c>
      <c r="AM4674" t="n">
        <v>-589</v>
      </c>
      <c r="AR4674" t="n">
        <v>-2175</v>
      </c>
    </row>
    <row r="4675">
      <c r="A4675" t="inlineStr">
        <is>
          <t>Additions, net of disposals</t>
        </is>
      </c>
      <c r="C4675" t="inlineStr">
        <is>
          <t>Million</t>
        </is>
      </c>
      <c r="D4675" t="inlineStr">
        <is>
          <t>QQQA</t>
        </is>
      </c>
      <c r="I4675" t="n">
        <v>56</v>
      </c>
      <c r="N4675" t="n">
        <v>55</v>
      </c>
      <c r="S4675" t="n">
        <v>96</v>
      </c>
      <c r="X4675" t="n">
        <v>282</v>
      </c>
    </row>
    <row r="4676">
      <c r="A4676" t="inlineStr">
        <is>
          <t>Acquisitions through business combinations</t>
        </is>
      </c>
      <c r="C4676" t="inlineStr">
        <is>
          <t>Million</t>
        </is>
      </c>
      <c r="D4676" t="inlineStr">
        <is>
          <t>QQQA</t>
        </is>
      </c>
      <c r="I4676" t="n">
        <v>1462</v>
      </c>
      <c r="N4676" t="n">
        <v>1227</v>
      </c>
      <c r="S4676" t="n">
        <v>8412</v>
      </c>
      <c r="X4676" t="n">
        <v>6590</v>
      </c>
      <c r="AC4676" t="n">
        <v>10333</v>
      </c>
      <c r="AH4676" t="n">
        <v>625</v>
      </c>
      <c r="AM4676" t="n">
        <v>8639</v>
      </c>
      <c r="AR4676" t="n">
        <v>12013</v>
      </c>
    </row>
    <row r="4677">
      <c r="A4677" t="inlineStr">
        <is>
          <t>Amortization</t>
        </is>
      </c>
      <c r="C4677" t="inlineStr">
        <is>
          <t>Million</t>
        </is>
      </c>
      <c r="D4677" t="inlineStr">
        <is>
          <t>QQQA</t>
        </is>
      </c>
      <c r="I4677" t="n">
        <v>-119</v>
      </c>
      <c r="N4677" t="n">
        <v>-166</v>
      </c>
      <c r="S4677" t="n">
        <v>-442</v>
      </c>
      <c r="X4677" t="n">
        <v>-659</v>
      </c>
      <c r="AC4677" t="n">
        <v>-1141</v>
      </c>
      <c r="AH4677" t="n">
        <v>-1310</v>
      </c>
      <c r="AM4677" t="n">
        <v>-1477</v>
      </c>
      <c r="AR4677" t="n">
        <v>-2138</v>
      </c>
    </row>
    <row r="4678">
      <c r="A4678" t="inlineStr">
        <is>
          <t>PPA adjustments</t>
        </is>
      </c>
      <c r="C4678" t="inlineStr">
        <is>
          <t>Million</t>
        </is>
      </c>
      <c r="D4678" t="inlineStr">
        <is>
          <t>QQQA</t>
        </is>
      </c>
      <c r="AH4678" t="n">
        <v>85</v>
      </c>
    </row>
    <row r="4679">
      <c r="A4679" t="inlineStr">
        <is>
          <t>Foreign currency translation</t>
        </is>
      </c>
      <c r="C4679" t="inlineStr">
        <is>
          <t>Million</t>
        </is>
      </c>
      <c r="D4679" t="inlineStr">
        <is>
          <t>QQQA</t>
        </is>
      </c>
      <c r="I4679" t="n">
        <v>-556</v>
      </c>
      <c r="N4679" t="n">
        <v>-213</v>
      </c>
      <c r="S4679" t="n">
        <v>103</v>
      </c>
      <c r="X4679" t="n">
        <v>-1693</v>
      </c>
      <c r="AC4679" t="n">
        <v>-322</v>
      </c>
      <c r="AH4679" t="n">
        <v>-965</v>
      </c>
      <c r="AM4679" t="n">
        <v>-873</v>
      </c>
      <c r="AR4679" t="n">
        <v>-644</v>
      </c>
    </row>
    <row r="4680">
      <c r="A4680" t="inlineStr">
        <is>
          <t>Balance, end of year</t>
        </is>
      </c>
      <c r="C4680" t="inlineStr">
        <is>
          <t>Million</t>
        </is>
      </c>
      <c r="D4680" t="inlineStr">
        <is>
          <t>QQQQ</t>
        </is>
      </c>
      <c r="I4680" t="n">
        <v>5170</v>
      </c>
      <c r="N4680" t="n">
        <v>6073</v>
      </c>
      <c r="S4680" t="n">
        <v>14242</v>
      </c>
      <c r="X4680" t="n">
        <v>18762</v>
      </c>
      <c r="AC4680" t="n">
        <v>27710</v>
      </c>
      <c r="AH4680" t="n">
        <v>24658</v>
      </c>
      <c r="AM4680" t="n">
        <v>30609</v>
      </c>
      <c r="AR4680" t="n">
        <v>38411</v>
      </c>
    </row>
    <row r="4681">
      <c r="A4681" t="inlineStr">
        <is>
          <t>Balance, end of year-c</t>
        </is>
      </c>
      <c r="I4681">
        <f>SUM(I4672:I4679)</f>
        <v/>
      </c>
      <c r="N4681">
        <f>SUM(N4672:N4679)</f>
        <v/>
      </c>
      <c r="S4681">
        <f>SUM(S4672:S4679)</f>
        <v/>
      </c>
      <c r="X4681">
        <f>SUM(X4672:X4679)</f>
        <v/>
      </c>
      <c r="AC4681">
        <f>SUM(AC4672:AC4679)</f>
        <v/>
      </c>
      <c r="AH4681">
        <f>SUM(AH4672:AH4679)</f>
        <v/>
      </c>
      <c r="AM4681">
        <f>SUM(AM4672:AM4679)</f>
        <v/>
      </c>
      <c r="AR4681">
        <f>SUM(AR4672:AR4679)</f>
        <v/>
      </c>
    </row>
    <row r="4682">
      <c r="A4682" t="inlineStr">
        <is>
          <t>Sum check 1</t>
        </is>
      </c>
      <c r="I4682">
        <f>I4680-I4681</f>
        <v/>
      </c>
      <c r="N4682">
        <f>N4680-N4681</f>
        <v/>
      </c>
      <c r="S4682">
        <f>S4680-S4681</f>
        <v/>
      </c>
      <c r="X4682">
        <f>X4680-X4681</f>
        <v/>
      </c>
      <c r="AC4682">
        <f>AC4680-AC4681</f>
        <v/>
      </c>
      <c r="AH4682">
        <f>AH4680-AH4681</f>
        <v/>
      </c>
      <c r="AM4682">
        <f>AM4680-AM4681</f>
        <v/>
      </c>
      <c r="AR4682">
        <f>AR4680-AR4681</f>
        <v/>
      </c>
    </row>
    <row r="4683">
      <c r="A4683" t="inlineStr">
        <is>
          <t>Sum check 2</t>
        </is>
      </c>
      <c r="I4683">
        <f>I4680-SUM(I4668,I4656)</f>
        <v/>
      </c>
      <c r="N4683">
        <f>N4680-SUM(N4668,N4656)</f>
        <v/>
      </c>
      <c r="S4683">
        <f>S4680-SUM(S4668,S4656)</f>
        <v/>
      </c>
      <c r="X4683">
        <f>X4680-SUM(X4668,X4656)</f>
        <v/>
      </c>
      <c r="AC4683">
        <f>AC4680-SUM(AC4668,AC4656)</f>
        <v/>
      </c>
      <c r="AH4683">
        <f>AH4680-SUM(AH4668,AH4656)</f>
        <v/>
      </c>
      <c r="AM4683">
        <f>AM4680-SUM(AM4668,AM4656)</f>
        <v/>
      </c>
      <c r="AR4683">
        <f>AR4680-SUM(AR4668,AR4656)</f>
        <v/>
      </c>
    </row>
    <row r="4684">
      <c r="A4684" t="inlineStr">
        <is>
          <t>Link check</t>
        </is>
      </c>
      <c r="I4684">
        <f>I4680-I1324</f>
        <v/>
      </c>
      <c r="N4684">
        <f>N4680-N1324</f>
        <v/>
      </c>
      <c r="S4684">
        <f>S4680-S1324</f>
        <v/>
      </c>
      <c r="X4684">
        <f>X4680-X1324</f>
        <v/>
      </c>
      <c r="AC4684">
        <f>AC4680-AC1324</f>
        <v/>
      </c>
      <c r="AH4684">
        <f>AH4680-AH1324</f>
        <v/>
      </c>
      <c r="AM4684">
        <f>AM4680-AM1324</f>
        <v/>
      </c>
      <c r="AR4684">
        <f>AR4680-AR1324</f>
        <v/>
      </c>
    </row>
    <row r="4686">
      <c r="A4686" t="inlineStr">
        <is>
          <t>Corporate borrowings</t>
        </is>
      </c>
    </row>
    <row r="4687">
      <c r="A4687" t="inlineStr">
        <is>
          <t>Public - Canadian, Mar. 8, 2024 @5.04%</t>
        </is>
      </c>
      <c r="C4687" t="inlineStr">
        <is>
          <t>Million</t>
        </is>
      </c>
      <c r="D4687" t="inlineStr">
        <is>
          <t>QQQQ</t>
        </is>
      </c>
      <c r="I4687" t="n">
        <v>362</v>
      </c>
      <c r="N4687" t="n">
        <v>372</v>
      </c>
      <c r="S4687" t="n">
        <v>398</v>
      </c>
      <c r="X4687" t="n">
        <v>367</v>
      </c>
      <c r="AC4687" t="n">
        <v>385</v>
      </c>
      <c r="AH4687" t="n">
        <v>393</v>
      </c>
      <c r="AM4687" t="n">
        <v>396</v>
      </c>
      <c r="AR4687" t="n">
        <v>369</v>
      </c>
    </row>
    <row r="4688">
      <c r="A4688" t="inlineStr">
        <is>
          <t>Public - U.S. Apr. 1, 2024 @ 4.00%</t>
        </is>
      </c>
      <c r="C4688" t="inlineStr">
        <is>
          <t>Million</t>
        </is>
      </c>
      <c r="D4688" t="inlineStr">
        <is>
          <t>QQQQ</t>
        </is>
      </c>
      <c r="S4688" t="n">
        <v>748</v>
      </c>
      <c r="X4688" t="n">
        <v>749</v>
      </c>
      <c r="AC4688" t="n">
        <v>749</v>
      </c>
      <c r="AH4688" t="n">
        <v>749</v>
      </c>
      <c r="AM4688" t="n">
        <v>749</v>
      </c>
      <c r="AR4688" t="n">
        <v>749</v>
      </c>
    </row>
    <row r="4689">
      <c r="A4689" t="inlineStr">
        <is>
          <t>Public - U.S. Jan. 15, 2025 @5.00%</t>
        </is>
      </c>
      <c r="C4689" t="inlineStr">
        <is>
          <t>Million</t>
        </is>
      </c>
      <c r="D4689" t="inlineStr">
        <is>
          <t>QQQQ</t>
        </is>
      </c>
      <c r="I4689" t="n">
        <v>500</v>
      </c>
      <c r="N4689" t="n">
        <v>500</v>
      </c>
      <c r="S4689" t="n">
        <v>500</v>
      </c>
      <c r="X4689" t="n">
        <v>500</v>
      </c>
      <c r="AC4689" t="n">
        <v>500</v>
      </c>
      <c r="AH4689" t="n">
        <v>500</v>
      </c>
      <c r="AM4689" t="n">
        <v>500</v>
      </c>
      <c r="AR4689" t="n">
        <v>500</v>
      </c>
    </row>
    <row r="4690">
      <c r="A4690" t="inlineStr">
        <is>
          <t>Public - Canadian, Jan. 28, 2026 @4.82%</t>
        </is>
      </c>
      <c r="C4690" t="inlineStr">
        <is>
          <t>Million</t>
        </is>
      </c>
      <c r="D4690" t="inlineStr">
        <is>
          <t>QQQQ</t>
        </is>
      </c>
      <c r="I4690" t="n">
        <v>629</v>
      </c>
      <c r="N4690" t="n">
        <v>646</v>
      </c>
      <c r="S4690" t="n">
        <v>689</v>
      </c>
      <c r="X4690" t="n">
        <v>633</v>
      </c>
      <c r="AC4690" t="n">
        <v>664</v>
      </c>
      <c r="AH4690" t="n">
        <v>675</v>
      </c>
      <c r="AM4690" t="n">
        <v>679</v>
      </c>
      <c r="AR4690" t="n">
        <v>632</v>
      </c>
    </row>
    <row r="4691">
      <c r="A4691" t="inlineStr">
        <is>
          <t>Public - U.S. Jun. 2, 2026 @4.25%</t>
        </is>
      </c>
      <c r="C4691" t="inlineStr">
        <is>
          <t>Million</t>
        </is>
      </c>
      <c r="D4691" t="inlineStr">
        <is>
          <t>QQQQ</t>
        </is>
      </c>
      <c r="N4691" t="n">
        <v>495</v>
      </c>
      <c r="S4691" t="n">
        <v>496</v>
      </c>
      <c r="X4691" t="n">
        <v>496</v>
      </c>
      <c r="AC4691" t="n">
        <v>497</v>
      </c>
      <c r="AH4691" t="n">
        <v>497</v>
      </c>
      <c r="AM4691" t="n">
        <v>497</v>
      </c>
      <c r="AR4691" t="n">
        <v>497</v>
      </c>
    </row>
    <row r="4692">
      <c r="A4692" t="inlineStr">
        <is>
          <t>Public - Canadian, Mar. 16, 2027 @3.80%</t>
        </is>
      </c>
      <c r="C4692" t="inlineStr">
        <is>
          <t>Million</t>
        </is>
      </c>
      <c r="D4692" t="inlineStr">
        <is>
          <t>QQQQ</t>
        </is>
      </c>
      <c r="N4692" t="n">
        <v>372</v>
      </c>
      <c r="S4692" t="n">
        <v>397</v>
      </c>
      <c r="X4692" t="n">
        <v>366</v>
      </c>
      <c r="AC4692" t="n">
        <v>385</v>
      </c>
      <c r="AH4692" t="n">
        <v>393</v>
      </c>
      <c r="AM4692" t="n">
        <v>396</v>
      </c>
      <c r="AR4692" t="n">
        <v>369</v>
      </c>
    </row>
    <row r="4693">
      <c r="A4693" t="inlineStr">
        <is>
          <t>Public - U.S. Jan. 25, 2028 @ 3.90 %</t>
        </is>
      </c>
      <c r="C4693" t="inlineStr">
        <is>
          <t>Million</t>
        </is>
      </c>
      <c r="D4693" t="inlineStr">
        <is>
          <t>QQQQ</t>
        </is>
      </c>
      <c r="X4693" t="n">
        <v>648</v>
      </c>
      <c r="AC4693" t="n">
        <v>649</v>
      </c>
      <c r="AH4693" t="n">
        <v>649</v>
      </c>
      <c r="AM4693" t="n">
        <v>649</v>
      </c>
      <c r="AR4693" t="n">
        <v>1073</v>
      </c>
    </row>
    <row r="4694">
      <c r="A4694" t="inlineStr">
        <is>
          <t>Public - U.S. Mar. 29, 2029 @4.85%</t>
        </is>
      </c>
      <c r="C4694" t="inlineStr">
        <is>
          <t>Million</t>
        </is>
      </c>
      <c r="D4694" t="inlineStr">
        <is>
          <t>QQQQ</t>
        </is>
      </c>
      <c r="AC4694" t="n">
        <v>998</v>
      </c>
      <c r="AH4694" t="n">
        <v>999</v>
      </c>
      <c r="AM4694" t="n">
        <v>999</v>
      </c>
      <c r="AR4694" t="n">
        <v>999</v>
      </c>
    </row>
    <row r="4695">
      <c r="A4695" t="inlineStr">
        <is>
          <t>Public - U.S. Apr. 15, 2030 @4.35%</t>
        </is>
      </c>
      <c r="C4695" t="inlineStr">
        <is>
          <t>Million</t>
        </is>
      </c>
      <c r="D4695" t="inlineStr">
        <is>
          <t>QQQQ</t>
        </is>
      </c>
      <c r="AH4695" t="n">
        <v>749</v>
      </c>
      <c r="AM4695" t="n">
        <v>749</v>
      </c>
      <c r="AR4695" t="n">
        <v>749</v>
      </c>
    </row>
    <row r="4696">
      <c r="A4696" t="inlineStr">
        <is>
          <t>Public - U.S. Apr. 15, 2031 @2.72%</t>
        </is>
      </c>
      <c r="C4696" t="inlineStr">
        <is>
          <t>Million</t>
        </is>
      </c>
      <c r="D4696" t="inlineStr">
        <is>
          <t>QQQQ</t>
        </is>
      </c>
      <c r="AM4696" t="n">
        <v>500</v>
      </c>
      <c r="AR4696" t="n">
        <v>500</v>
      </c>
    </row>
    <row r="4697">
      <c r="A4697" t="inlineStr">
        <is>
          <t>Public - U.S. Jan. 30, 2032 @2.34%</t>
        </is>
      </c>
      <c r="C4697" t="inlineStr">
        <is>
          <t>Million</t>
        </is>
      </c>
      <c r="D4697" t="inlineStr">
        <is>
          <t>QQQQ</t>
        </is>
      </c>
      <c r="AM4697" t="n">
        <v>600</v>
      </c>
      <c r="AR4697" t="n">
        <v>600</v>
      </c>
    </row>
    <row r="4698">
      <c r="A4698" t="inlineStr">
        <is>
          <t>Public - U.S. Mar. 1, 2033 @ 7.38%</t>
        </is>
      </c>
      <c r="C4698" t="inlineStr">
        <is>
          <t>Million</t>
        </is>
      </c>
      <c r="D4698" t="inlineStr">
        <is>
          <t>QQQQ</t>
        </is>
      </c>
      <c r="I4698" t="n">
        <v>250</v>
      </c>
      <c r="N4698" t="n">
        <v>250</v>
      </c>
      <c r="S4698" t="n">
        <v>250</v>
      </c>
      <c r="X4698" t="n">
        <v>250</v>
      </c>
      <c r="AC4698" t="n">
        <v>250</v>
      </c>
      <c r="AH4698" t="n">
        <v>250</v>
      </c>
      <c r="AM4698" t="n">
        <v>250</v>
      </c>
      <c r="AR4698" t="n">
        <v>250</v>
      </c>
    </row>
    <row r="4699">
      <c r="A4699" t="inlineStr">
        <is>
          <t>Public - Canadian, Jun. 14, 2035 @5.95%</t>
        </is>
      </c>
      <c r="C4699" t="inlineStr">
        <is>
          <t>Million</t>
        </is>
      </c>
      <c r="D4699" t="inlineStr">
        <is>
          <t>QQQQ</t>
        </is>
      </c>
      <c r="I4699" t="n">
        <v>304</v>
      </c>
      <c r="N4699" t="n">
        <v>313</v>
      </c>
      <c r="S4699" t="n">
        <v>335</v>
      </c>
      <c r="X4699" t="n">
        <v>309</v>
      </c>
      <c r="AC4699" t="n">
        <v>325</v>
      </c>
      <c r="AH4699" t="n">
        <v>331</v>
      </c>
      <c r="AM4699" t="n">
        <v>334</v>
      </c>
      <c r="AR4699" t="n">
        <v>312</v>
      </c>
    </row>
    <row r="4700">
      <c r="A4700" t="inlineStr">
        <is>
          <t>Private - Japanese, Dec. 1, 2038 @1.42%</t>
        </is>
      </c>
      <c r="C4700" t="inlineStr">
        <is>
          <t>Million</t>
        </is>
      </c>
      <c r="D4700" t="inlineStr">
        <is>
          <t>QQQQ</t>
        </is>
      </c>
      <c r="X4700" t="n">
        <v>91</v>
      </c>
      <c r="AC4700" t="n">
        <v>92</v>
      </c>
      <c r="AH4700" t="n">
        <v>97</v>
      </c>
      <c r="AM4700" t="n">
        <v>87</v>
      </c>
      <c r="AR4700" t="n">
        <v>76</v>
      </c>
    </row>
    <row r="4701">
      <c r="A4701" t="inlineStr">
        <is>
          <t>Public - U.S. Sep. 20, 2047 @4.70%</t>
        </is>
      </c>
      <c r="C4701" t="inlineStr">
        <is>
          <t>Million</t>
        </is>
      </c>
      <c r="D4701" t="inlineStr">
        <is>
          <t>QQQQ</t>
        </is>
      </c>
      <c r="S4701" t="n">
        <v>546</v>
      </c>
      <c r="X4701" t="n">
        <v>903</v>
      </c>
      <c r="AC4701" t="n">
        <v>902</v>
      </c>
      <c r="AH4701" t="n">
        <v>902</v>
      </c>
      <c r="AM4701" t="n">
        <v>902</v>
      </c>
      <c r="AR4701" t="n">
        <v>902</v>
      </c>
    </row>
    <row r="4702">
      <c r="A4702" t="inlineStr">
        <is>
          <t>Public - U.S. Apr. 15, 2050 @3.45%</t>
        </is>
      </c>
      <c r="C4702" t="inlineStr">
        <is>
          <t>Million</t>
        </is>
      </c>
      <c r="D4702" t="inlineStr">
        <is>
          <t>QQQQ</t>
        </is>
      </c>
      <c r="AH4702" t="n">
        <v>594</v>
      </c>
      <c r="AM4702" t="n">
        <v>594</v>
      </c>
      <c r="AR4702" t="n">
        <v>594</v>
      </c>
    </row>
    <row r="4703">
      <c r="A4703" t="inlineStr">
        <is>
          <t>Public - U.S. Mar. 30, 2051 @ 3.45%</t>
        </is>
      </c>
      <c r="C4703" t="inlineStr">
        <is>
          <t>Million</t>
        </is>
      </c>
      <c r="D4703" t="inlineStr">
        <is>
          <t>QQQQ</t>
        </is>
      </c>
      <c r="AH4703" t="n">
        <v>497</v>
      </c>
      <c r="AM4703" t="n">
        <v>758</v>
      </c>
      <c r="AR4703" t="n">
        <v>758</v>
      </c>
    </row>
    <row r="4704">
      <c r="A4704" t="inlineStr">
        <is>
          <t>Public - U.S. Oct. 16, 2080 @3.63%</t>
        </is>
      </c>
      <c r="C4704" t="inlineStr">
        <is>
          <t>Million</t>
        </is>
      </c>
      <c r="D4704" t="inlineStr">
        <is>
          <t>QQQQ</t>
        </is>
      </c>
      <c r="AH4704" t="n">
        <v>400</v>
      </c>
      <c r="AM4704" t="n">
        <v>400</v>
      </c>
      <c r="AR4704" t="n">
        <v>400</v>
      </c>
    </row>
    <row r="4705">
      <c r="A4705" t="inlineStr">
        <is>
          <t>Public Canadian, Dec 14, 2032 @5.43%</t>
        </is>
      </c>
      <c r="C4705" t="inlineStr">
        <is>
          <t>Million</t>
        </is>
      </c>
      <c r="D4705" t="inlineStr">
        <is>
          <t>QQQQ</t>
        </is>
      </c>
      <c r="AR4705" t="n">
        <v>738</v>
      </c>
    </row>
    <row r="4706">
      <c r="A4706" t="inlineStr">
        <is>
          <t>Public-U.S.Feb 15, 2052 @4.63%</t>
        </is>
      </c>
      <c r="C4706" t="inlineStr">
        <is>
          <t>Million</t>
        </is>
      </c>
      <c r="D4706" t="inlineStr">
        <is>
          <t>QQQQ</t>
        </is>
      </c>
      <c r="AR4706" t="n">
        <v>400</v>
      </c>
    </row>
    <row r="4707">
      <c r="A4707" t="inlineStr">
        <is>
          <t>Public - Canadian, Mar. 31, 2023 @4.54%</t>
        </is>
      </c>
      <c r="C4707" t="inlineStr">
        <is>
          <t>Million</t>
        </is>
      </c>
      <c r="D4707" t="inlineStr">
        <is>
          <t>QQQQ</t>
        </is>
      </c>
      <c r="I4707" t="n">
        <v>436</v>
      </c>
      <c r="N4707" t="n">
        <v>448</v>
      </c>
      <c r="S4707" t="n">
        <v>479</v>
      </c>
      <c r="X4707" t="n">
        <v>441</v>
      </c>
      <c r="AC4707" t="n">
        <v>463</v>
      </c>
      <c r="AH4707" t="n">
        <v>472</v>
      </c>
    </row>
    <row r="4708">
      <c r="A4708" t="inlineStr">
        <is>
          <t>Public - Canadian, Mar. 1, 2021 @5.30%</t>
        </is>
      </c>
      <c r="C4708" t="inlineStr">
        <is>
          <t>Million</t>
        </is>
      </c>
      <c r="D4708" t="inlineStr">
        <is>
          <t>QQQQ</t>
        </is>
      </c>
      <c r="I4708" t="n">
        <v>253</v>
      </c>
      <c r="N4708" t="n">
        <v>260</v>
      </c>
      <c r="S4708" t="n">
        <v>278</v>
      </c>
      <c r="X4708" t="n">
        <v>257</v>
      </c>
      <c r="AC4708" t="n">
        <v>269</v>
      </c>
    </row>
    <row r="4709">
      <c r="A4709" t="inlineStr">
        <is>
          <t>Public - Canadian Apr. 9, 2019 @3.95%</t>
        </is>
      </c>
      <c r="C4709" t="inlineStr">
        <is>
          <t>Million</t>
        </is>
      </c>
      <c r="D4709" t="inlineStr">
        <is>
          <t>QQQQ</t>
        </is>
      </c>
      <c r="I4709" t="n">
        <v>435</v>
      </c>
      <c r="N4709" t="n">
        <v>447</v>
      </c>
      <c r="S4709" t="n">
        <v>478</v>
      </c>
      <c r="X4709" t="n">
        <v>440</v>
      </c>
    </row>
    <row r="4710">
      <c r="A4710" t="inlineStr">
        <is>
          <t>Public - U.S. Apr. 25, 2017 @5.80%</t>
        </is>
      </c>
      <c r="C4710" t="inlineStr">
        <is>
          <t>Million</t>
        </is>
      </c>
      <c r="D4710" t="inlineStr">
        <is>
          <t>QQQQ</t>
        </is>
      </c>
      <c r="I4710" t="n">
        <v>239</v>
      </c>
      <c r="N4710" t="n">
        <v>239</v>
      </c>
    </row>
    <row r="4711">
      <c r="A4711" t="inlineStr">
        <is>
          <t>Public - Canadian Apr. 25, 2017 @5.29%</t>
        </is>
      </c>
      <c r="C4711" t="inlineStr">
        <is>
          <t>Million</t>
        </is>
      </c>
      <c r="D4711" t="inlineStr">
        <is>
          <t>QQQQ</t>
        </is>
      </c>
      <c r="I4711" t="n">
        <v>180</v>
      </c>
      <c r="N4711" t="n">
        <v>186</v>
      </c>
    </row>
    <row r="4712">
      <c r="A4712" t="inlineStr">
        <is>
          <t>Public - Canadian Sept. 8, 2016 @5.20%</t>
        </is>
      </c>
      <c r="C4712" t="inlineStr">
        <is>
          <t>Million</t>
        </is>
      </c>
      <c r="D4712" t="inlineStr">
        <is>
          <t>QQQQ</t>
        </is>
      </c>
      <c r="I4712" t="n">
        <v>217</v>
      </c>
    </row>
    <row r="4713">
      <c r="A4713" t="inlineStr">
        <is>
          <t>Total</t>
        </is>
      </c>
      <c r="C4713" t="inlineStr">
        <is>
          <t>Million</t>
        </is>
      </c>
      <c r="D4713" t="inlineStr">
        <is>
          <t>QQQQ</t>
        </is>
      </c>
      <c r="I4713" t="n">
        <v>3805</v>
      </c>
      <c r="N4713" t="n">
        <v>4528</v>
      </c>
      <c r="S4713" t="n">
        <v>5594</v>
      </c>
      <c r="X4713" t="n">
        <v>6450</v>
      </c>
      <c r="AC4713" t="n">
        <v>7128</v>
      </c>
      <c r="AH4713" t="n">
        <v>9147</v>
      </c>
      <c r="AM4713" t="n">
        <v>10039</v>
      </c>
      <c r="AR4713" t="n">
        <v>11467</v>
      </c>
    </row>
    <row r="4714">
      <c r="A4714" t="inlineStr">
        <is>
          <t>Total-c</t>
        </is>
      </c>
      <c r="I4714">
        <f>SUM(I4687:I4712)</f>
        <v/>
      </c>
      <c r="N4714">
        <f>SUM(N4687:N4712)</f>
        <v/>
      </c>
      <c r="S4714">
        <f>SUM(S4687:S4712)</f>
        <v/>
      </c>
      <c r="X4714">
        <f>SUM(X4687:X4712)</f>
        <v/>
      </c>
      <c r="AC4714">
        <f>SUM(AC4687:AC4712)</f>
        <v/>
      </c>
      <c r="AH4714">
        <f>SUM(AH4687:AH4712)</f>
        <v/>
      </c>
      <c r="AM4714">
        <f>SUM(AM4687:AM4712)</f>
        <v/>
      </c>
      <c r="AR4714">
        <f>SUM(AR4687:AR4712)</f>
        <v/>
      </c>
    </row>
    <row r="4715">
      <c r="A4715" t="inlineStr">
        <is>
          <t>Sum check</t>
        </is>
      </c>
      <c r="I4715">
        <f>I4713-I4714</f>
        <v/>
      </c>
      <c r="N4715">
        <f>N4713-N4714</f>
        <v/>
      </c>
      <c r="S4715">
        <f>S4713-S4714</f>
        <v/>
      </c>
      <c r="X4715">
        <f>X4713-X4714</f>
        <v/>
      </c>
      <c r="AC4715">
        <f>AC4713-AC4714</f>
        <v/>
      </c>
      <c r="AH4715">
        <f>AH4713-AH4714</f>
        <v/>
      </c>
      <c r="AM4715">
        <f>AM4713-AM4714</f>
        <v/>
      </c>
      <c r="AR4715">
        <f>AR4713-AR4714</f>
        <v/>
      </c>
    </row>
    <row r="4717">
      <c r="A4717" t="inlineStr">
        <is>
          <t>Commercial paper and bank borrowings</t>
        </is>
      </c>
      <c r="C4717" t="inlineStr">
        <is>
          <t>Million</t>
        </is>
      </c>
      <c r="D4717" t="inlineStr">
        <is>
          <t>QQQQ</t>
        </is>
      </c>
      <c r="I4717" t="n">
        <v>156</v>
      </c>
      <c r="S4717" t="n">
        <v>103</v>
      </c>
    </row>
    <row r="4718">
      <c r="A4718" t="inlineStr">
        <is>
          <t>Revolving facilities</t>
        </is>
      </c>
      <c r="C4718" t="inlineStr">
        <is>
          <t>Million</t>
        </is>
      </c>
      <c r="D4718" t="inlineStr">
        <is>
          <t>QQQQ</t>
        </is>
      </c>
      <c r="AM4718" t="n">
        <v>912</v>
      </c>
    </row>
    <row r="4719">
      <c r="A4719" t="inlineStr">
        <is>
          <t>Deferred financing costs</t>
        </is>
      </c>
      <c r="C4719" t="inlineStr">
        <is>
          <t>Million</t>
        </is>
      </c>
      <c r="D4719" t="inlineStr">
        <is>
          <t>QQQQ</t>
        </is>
      </c>
      <c r="I4719" t="n">
        <v>-25</v>
      </c>
      <c r="N4719" t="n">
        <v>-28</v>
      </c>
      <c r="S4719" t="n">
        <v>-38</v>
      </c>
      <c r="X4719" t="n">
        <v>-41</v>
      </c>
      <c r="AC4719" t="n">
        <v>-45</v>
      </c>
      <c r="AH4719" t="n">
        <v>-70</v>
      </c>
      <c r="AM4719" t="n">
        <v>-76</v>
      </c>
      <c r="AR4719" t="n">
        <v>-77</v>
      </c>
    </row>
    <row r="4720">
      <c r="A4720" t="inlineStr">
        <is>
          <t>Total</t>
        </is>
      </c>
      <c r="C4720" t="inlineStr">
        <is>
          <t>Million</t>
        </is>
      </c>
      <c r="D4720" t="inlineStr">
        <is>
          <t>QQQQ</t>
        </is>
      </c>
      <c r="I4720" t="n">
        <v>3936</v>
      </c>
      <c r="N4720" t="n">
        <v>4500</v>
      </c>
      <c r="S4720" t="n">
        <v>5659</v>
      </c>
      <c r="X4720" t="n">
        <v>6409</v>
      </c>
      <c r="AC4720" t="n">
        <v>7083</v>
      </c>
      <c r="AH4720" t="n">
        <v>9077</v>
      </c>
      <c r="AM4720" t="n">
        <v>10875</v>
      </c>
      <c r="AR4720" t="n">
        <v>11390</v>
      </c>
    </row>
    <row r="4721">
      <c r="A4721" t="inlineStr">
        <is>
          <t>Total-c</t>
        </is>
      </c>
      <c r="I4721">
        <f>SUM(I4713,I4717:I4719)</f>
        <v/>
      </c>
      <c r="N4721">
        <f>SUM(N4713,N4717:N4719)</f>
        <v/>
      </c>
      <c r="S4721">
        <f>SUM(S4713,S4717:S4719)</f>
        <v/>
      </c>
      <c r="X4721">
        <f>SUM(X4713,X4717:X4719)</f>
        <v/>
      </c>
      <c r="AC4721">
        <f>SUM(AC4713,AC4717:AC4719)</f>
        <v/>
      </c>
      <c r="AH4721">
        <f>SUM(AH4713,AH4717:AH4719)</f>
        <v/>
      </c>
      <c r="AM4721">
        <f>SUM(AM4713,AM4717:AM4719)</f>
        <v/>
      </c>
      <c r="AR4721">
        <f>SUM(AR4713,AR4717:AR4719)</f>
        <v/>
      </c>
    </row>
    <row r="4722">
      <c r="A4722" t="inlineStr">
        <is>
          <t>Sum check</t>
        </is>
      </c>
      <c r="I4722">
        <f>I4720-I4721</f>
        <v/>
      </c>
      <c r="N4722">
        <f>N4720-N4721</f>
        <v/>
      </c>
      <c r="S4722">
        <f>S4720-S4721</f>
        <v/>
      </c>
      <c r="X4722">
        <f>X4720-X4721</f>
        <v/>
      </c>
      <c r="AC4722">
        <f>AC4720-AC4721</f>
        <v/>
      </c>
      <c r="AH4722">
        <f>AH4720-AH4721</f>
        <v/>
      </c>
      <c r="AM4722">
        <f>AM4720-AM4721</f>
        <v/>
      </c>
      <c r="AR4722">
        <f>AR4720-AR4721</f>
        <v/>
      </c>
    </row>
    <row r="4723">
      <c r="A4723" t="inlineStr">
        <is>
          <t>Link check</t>
        </is>
      </c>
      <c r="I4723">
        <f>I4720-I1339</f>
        <v/>
      </c>
      <c r="N4723">
        <f>N4720-N1339</f>
        <v/>
      </c>
      <c r="S4723">
        <f>S4720-S1339</f>
        <v/>
      </c>
      <c r="X4723">
        <f>X4720-X1339</f>
        <v/>
      </c>
      <c r="AC4723">
        <f>AC4720-AC1339</f>
        <v/>
      </c>
      <c r="AH4723">
        <f>AH4720-AH1339</f>
        <v/>
      </c>
      <c r="AM4723">
        <f>AM4720-AM1339</f>
        <v/>
      </c>
      <c r="AR4723">
        <f>AR4720-AR1339</f>
        <v/>
      </c>
    </row>
    <row r="4725">
      <c r="A4725" t="inlineStr">
        <is>
          <t>Deferred  income tax assets and liabilities</t>
        </is>
      </c>
    </row>
    <row r="4726">
      <c r="A4726" t="inlineStr">
        <is>
          <t>Non-capital losses (Canada)</t>
        </is>
      </c>
      <c r="C4726" t="inlineStr">
        <is>
          <t>Million</t>
        </is>
      </c>
      <c r="D4726" t="inlineStr">
        <is>
          <t>QQQQ</t>
        </is>
      </c>
      <c r="I4726" t="n">
        <v>720</v>
      </c>
      <c r="N4726" t="n">
        <v>814</v>
      </c>
      <c r="S4726" t="n">
        <v>657</v>
      </c>
      <c r="X4726" t="n">
        <v>685</v>
      </c>
      <c r="AC4726" t="n">
        <v>848</v>
      </c>
      <c r="AH4726" t="n">
        <v>916</v>
      </c>
      <c r="AM4726" t="n">
        <v>1339</v>
      </c>
      <c r="AR4726" t="n">
        <v>1666</v>
      </c>
    </row>
    <row r="4727">
      <c r="A4727" t="inlineStr">
        <is>
          <t>Capital losses (Canada)</t>
        </is>
      </c>
      <c r="C4727" t="inlineStr">
        <is>
          <t>Million</t>
        </is>
      </c>
      <c r="D4727" t="inlineStr">
        <is>
          <t>QQQQ</t>
        </is>
      </c>
      <c r="I4727" t="n">
        <v>105</v>
      </c>
      <c r="N4727" t="n">
        <v>100</v>
      </c>
      <c r="S4727" t="n">
        <v>171</v>
      </c>
      <c r="X4727" t="n">
        <v>108</v>
      </c>
      <c r="AC4727" t="n">
        <v>80</v>
      </c>
      <c r="AH4727" t="n">
        <v>48</v>
      </c>
      <c r="AM4727" t="n">
        <v>53</v>
      </c>
      <c r="AR4727" t="n">
        <v>77</v>
      </c>
    </row>
    <row r="4728">
      <c r="A4728" t="inlineStr">
        <is>
          <t>Losses (U.S.)</t>
        </is>
      </c>
      <c r="C4728" t="inlineStr">
        <is>
          <t>Million</t>
        </is>
      </c>
      <c r="D4728" t="inlineStr">
        <is>
          <t>QQQQ</t>
        </is>
      </c>
      <c r="I4728" t="n">
        <v>472</v>
      </c>
      <c r="N4728" t="n">
        <v>492</v>
      </c>
      <c r="S4728" t="n">
        <v>590</v>
      </c>
      <c r="X4728" t="n">
        <v>2219</v>
      </c>
      <c r="AC4728" t="n">
        <v>3102</v>
      </c>
      <c r="AH4728" t="n">
        <v>3338</v>
      </c>
      <c r="AM4728" t="n">
        <v>3561</v>
      </c>
      <c r="AR4728" t="n">
        <v>3959</v>
      </c>
    </row>
    <row r="4729">
      <c r="A4729" t="inlineStr">
        <is>
          <t>Losses (international)</t>
        </is>
      </c>
      <c r="C4729" t="inlineStr">
        <is>
          <t>Million</t>
        </is>
      </c>
      <c r="D4729" t="inlineStr">
        <is>
          <t>QQQQ</t>
        </is>
      </c>
      <c r="I4729" t="n">
        <v>381</v>
      </c>
      <c r="N4729" t="n">
        <v>481</v>
      </c>
      <c r="S4729" t="n">
        <v>861</v>
      </c>
      <c r="X4729" t="n">
        <v>645</v>
      </c>
      <c r="AC4729" t="n">
        <v>705</v>
      </c>
      <c r="AH4729" t="n">
        <v>1415</v>
      </c>
      <c r="AM4729" t="n">
        <v>1474</v>
      </c>
      <c r="AR4729" t="n">
        <v>1814</v>
      </c>
    </row>
    <row r="4730">
      <c r="A4730" t="inlineStr">
        <is>
          <t>Difference in basis</t>
        </is>
      </c>
      <c r="C4730" t="inlineStr">
        <is>
          <t>Million</t>
        </is>
      </c>
      <c r="D4730" t="inlineStr">
        <is>
          <t>QQQQ</t>
        </is>
      </c>
      <c r="I4730" t="n">
        <v>-8967</v>
      </c>
      <c r="N4730" t="n">
        <v>-9965</v>
      </c>
      <c r="S4730" t="n">
        <v>-12224</v>
      </c>
      <c r="X4730" t="n">
        <v>-13161</v>
      </c>
      <c r="AC4730" t="n">
        <v>-16012</v>
      </c>
      <c r="AH4730" t="n">
        <v>-18292</v>
      </c>
      <c r="AM4730" t="n">
        <v>-23415</v>
      </c>
      <c r="AR4730" t="n">
        <v>-27303</v>
      </c>
    </row>
    <row r="4731">
      <c r="A4731" t="inlineStr">
        <is>
          <t>Total net deferred tax liabilities</t>
        </is>
      </c>
      <c r="C4731" t="inlineStr">
        <is>
          <t>Million</t>
        </is>
      </c>
      <c r="D4731" t="inlineStr">
        <is>
          <t>QQQQ</t>
        </is>
      </c>
      <c r="I4731" t="n">
        <v>-7289</v>
      </c>
      <c r="N4731" t="n">
        <v>-8078</v>
      </c>
      <c r="S4731" t="n">
        <v>-9945</v>
      </c>
      <c r="X4731" t="n">
        <v>-9504</v>
      </c>
      <c r="AC4731" t="n">
        <v>-11277</v>
      </c>
      <c r="AH4731" t="n">
        <v>-12575</v>
      </c>
      <c r="AM4731" t="n">
        <v>-16988</v>
      </c>
      <c r="AR4731" t="n">
        <v>-19787</v>
      </c>
    </row>
    <row r="4732">
      <c r="A4732" t="inlineStr">
        <is>
          <t>Total net deferred tax liabilities-c</t>
        </is>
      </c>
      <c r="I4732">
        <f>SUM(I4726:I4730)</f>
        <v/>
      </c>
      <c r="N4732">
        <f>SUM(N4726:N4730)</f>
        <v/>
      </c>
      <c r="S4732">
        <f>SUM(S4726:S4730)</f>
        <v/>
      </c>
      <c r="X4732">
        <f>SUM(X4726:X4730)</f>
        <v/>
      </c>
      <c r="AC4732">
        <f>SUM(AC4726:AC4730)</f>
        <v/>
      </c>
      <c r="AH4732">
        <f>SUM(AH4726:AH4730)</f>
        <v/>
      </c>
      <c r="AM4732">
        <f>SUM(AM4726:AM4730)</f>
        <v/>
      </c>
      <c r="AR4732">
        <f>SUM(AR4726:AR4730)</f>
        <v/>
      </c>
    </row>
    <row r="4733">
      <c r="A4733" t="inlineStr">
        <is>
          <t>Sum check</t>
        </is>
      </c>
      <c r="I4733">
        <f>I4731-I4732</f>
        <v/>
      </c>
      <c r="N4733">
        <f>N4731-N4732</f>
        <v/>
      </c>
      <c r="S4733">
        <f>S4731-S4732</f>
        <v/>
      </c>
      <c r="X4733">
        <f>X4731-X4732</f>
        <v/>
      </c>
      <c r="AC4733">
        <f>AC4731-AC4732</f>
        <v/>
      </c>
      <c r="AH4733">
        <f>AH4731-AH4732</f>
        <v/>
      </c>
      <c r="AM4733">
        <f>AM4731-AM4732</f>
        <v/>
      </c>
      <c r="AR4733">
        <f>AR4731-AR4732</f>
        <v/>
      </c>
    </row>
    <row r="4735">
      <c r="A4735" t="inlineStr">
        <is>
          <t>Major components of income tax expense</t>
        </is>
      </c>
    </row>
    <row r="4736">
      <c r="A4736" t="inlineStr">
        <is>
          <t>Current income tax expense</t>
        </is>
      </c>
      <c r="C4736" t="inlineStr">
        <is>
          <t>Million</t>
        </is>
      </c>
      <c r="D4736" t="inlineStr">
        <is>
          <t>QQQQ</t>
        </is>
      </c>
      <c r="E4736" t="inlineStr">
        <is>
          <t>Yes</t>
        </is>
      </c>
      <c r="F4736" t="n">
        <v>34</v>
      </c>
      <c r="G4736" t="n">
        <v>37</v>
      </c>
      <c r="H4736" t="n">
        <v>38</v>
      </c>
      <c r="J4736" t="n">
        <v>132</v>
      </c>
      <c r="K4736" t="n">
        <v>32</v>
      </c>
      <c r="L4736" t="n">
        <v>72</v>
      </c>
      <c r="M4736" t="n">
        <v>38</v>
      </c>
      <c r="O4736" t="n">
        <v>213</v>
      </c>
      <c r="P4736" t="n">
        <v>17</v>
      </c>
      <c r="Q4736" t="n">
        <v>88</v>
      </c>
      <c r="R4736" t="n">
        <v>97</v>
      </c>
      <c r="T4736" t="n">
        <v>286</v>
      </c>
      <c r="U4736" t="n">
        <v>227</v>
      </c>
      <c r="V4736" t="n">
        <v>136</v>
      </c>
      <c r="W4736" t="n">
        <v>119</v>
      </c>
      <c r="Y4736" t="n">
        <v>861</v>
      </c>
      <c r="Z4736" t="n">
        <v>187</v>
      </c>
      <c r="AA4736" t="n">
        <v>232</v>
      </c>
      <c r="AB4736" t="n">
        <v>284</v>
      </c>
      <c r="AD4736" t="n">
        <v>970</v>
      </c>
      <c r="AE4736" t="n">
        <v>196</v>
      </c>
      <c r="AF4736" t="n">
        <v>101</v>
      </c>
      <c r="AG4736" t="n">
        <v>204</v>
      </c>
      <c r="AI4736" t="n">
        <v>756</v>
      </c>
      <c r="AJ4736" t="n">
        <v>355</v>
      </c>
      <c r="AK4736" t="n">
        <v>246</v>
      </c>
      <c r="AL4736" t="n">
        <v>289</v>
      </c>
      <c r="AN4736" t="n">
        <v>1114</v>
      </c>
      <c r="AO4736" t="n">
        <v>283</v>
      </c>
      <c r="AP4736" t="n">
        <v>330</v>
      </c>
      <c r="AQ4736" t="n">
        <v>285</v>
      </c>
      <c r="AS4736" t="n">
        <v>1278</v>
      </c>
    </row>
    <row r="4737">
      <c r="A4737" t="inlineStr">
        <is>
          <t>Deferred income tax expense / (recovery)</t>
        </is>
      </c>
    </row>
    <row r="4738">
      <c r="A4738" t="inlineStr">
        <is>
          <t>Origination and reversal of temporary differences</t>
        </is>
      </c>
      <c r="C4738" t="inlineStr">
        <is>
          <t>Million</t>
        </is>
      </c>
      <c r="D4738" t="inlineStr">
        <is>
          <t>QQQQ</t>
        </is>
      </c>
      <c r="J4738" t="n">
        <v>537</v>
      </c>
      <c r="O4738" t="n">
        <v>384</v>
      </c>
      <c r="T4738" t="n">
        <v>499</v>
      </c>
      <c r="Y4738" t="n">
        <v>143</v>
      </c>
      <c r="AD4738" t="n">
        <v>281</v>
      </c>
      <c r="AI4738" t="n">
        <v>-103</v>
      </c>
      <c r="AN4738" t="n">
        <v>1044</v>
      </c>
      <c r="AS4738" t="n">
        <v>690</v>
      </c>
    </row>
    <row r="4739">
      <c r="A4739" t="inlineStr">
        <is>
          <t>(Recovery) / expense arising from previously unrecognized tax assets</t>
        </is>
      </c>
      <c r="C4739" t="inlineStr">
        <is>
          <t>Million</t>
        </is>
      </c>
      <c r="D4739" t="inlineStr">
        <is>
          <t>QQQQ</t>
        </is>
      </c>
      <c r="J4739" t="n">
        <v>13</v>
      </c>
      <c r="O4739" t="n">
        <v>27</v>
      </c>
      <c r="T4739" t="n">
        <v>3</v>
      </c>
      <c r="Y4739" t="n">
        <v>-955</v>
      </c>
      <c r="AD4739" t="n">
        <v>-647</v>
      </c>
      <c r="AI4739" t="n">
        <v>2</v>
      </c>
      <c r="AN4739" t="n">
        <v>-251</v>
      </c>
      <c r="AS4739" t="n">
        <v>-447</v>
      </c>
    </row>
    <row r="4740">
      <c r="A4740" t="inlineStr">
        <is>
          <t>Change of tax rates and new legislation</t>
        </is>
      </c>
      <c r="C4740" t="inlineStr">
        <is>
          <t>Million</t>
        </is>
      </c>
      <c r="D4740" t="inlineStr">
        <is>
          <t>QQQQ</t>
        </is>
      </c>
      <c r="J4740" t="n">
        <v>-486</v>
      </c>
      <c r="O4740" t="n">
        <v>-969</v>
      </c>
      <c r="T4740" t="n">
        <v>-175</v>
      </c>
      <c r="Y4740" t="n">
        <v>-297</v>
      </c>
      <c r="AD4740" t="n">
        <v>-109</v>
      </c>
      <c r="AI4740" t="n">
        <v>182</v>
      </c>
      <c r="AN4740" t="n">
        <v>417</v>
      </c>
      <c r="AS4740" t="n">
        <v>-52</v>
      </c>
    </row>
    <row r="4741">
      <c r="A4741" t="inlineStr">
        <is>
          <t>Total deferred income tax expense</t>
        </is>
      </c>
      <c r="C4741" t="inlineStr">
        <is>
          <t>Million</t>
        </is>
      </c>
      <c r="D4741" t="inlineStr">
        <is>
          <t>QQQQ</t>
        </is>
      </c>
      <c r="E4741" t="inlineStr">
        <is>
          <t>Yes</t>
        </is>
      </c>
      <c r="F4741" t="n">
        <v>167</v>
      </c>
      <c r="G4741" t="n">
        <v>-405</v>
      </c>
      <c r="H4741" t="n">
        <v>107</v>
      </c>
      <c r="J4741" t="n">
        <v>64</v>
      </c>
      <c r="K4741" t="n">
        <v>170</v>
      </c>
      <c r="L4741" t="n">
        <v>162</v>
      </c>
      <c r="M4741" t="n">
        <v>-1030</v>
      </c>
      <c r="O4741" t="n">
        <v>-558</v>
      </c>
      <c r="P4741" t="n">
        <v>108</v>
      </c>
      <c r="Q4741" t="n">
        <v>31</v>
      </c>
      <c r="R4741" t="n">
        <v>162</v>
      </c>
      <c r="T4741" t="n">
        <v>327</v>
      </c>
      <c r="U4741" t="n">
        <v>-74</v>
      </c>
      <c r="V4741" t="n">
        <v>203</v>
      </c>
      <c r="W4741" t="n">
        <v>25</v>
      </c>
      <c r="Y4741" t="n">
        <v>-1109</v>
      </c>
      <c r="Z4741" t="n">
        <v>49</v>
      </c>
      <c r="AA4741" t="n">
        <v>7</v>
      </c>
      <c r="AB4741" t="n">
        <v>-464</v>
      </c>
      <c r="AD4741" t="n">
        <v>-475</v>
      </c>
      <c r="AE4741" t="n">
        <v>168</v>
      </c>
      <c r="AF4741" t="n">
        <v>-96</v>
      </c>
      <c r="AG4741" t="n">
        <v>21</v>
      </c>
      <c r="AI4741" t="n">
        <v>81</v>
      </c>
      <c r="AJ4741" t="n">
        <v>189</v>
      </c>
      <c r="AK4741" t="n">
        <v>301</v>
      </c>
      <c r="AL4741" t="n">
        <v>428</v>
      </c>
      <c r="AN4741" t="n">
        <v>1210</v>
      </c>
      <c r="AO4741" t="n">
        <v>425</v>
      </c>
      <c r="AP4741" t="n">
        <v>-189</v>
      </c>
      <c r="AQ4741" t="n">
        <v>240</v>
      </c>
      <c r="AS4741" t="n">
        <v>191</v>
      </c>
    </row>
    <row r="4742">
      <c r="A4742" t="inlineStr">
        <is>
          <t>Total deferred income tax expense-c</t>
        </is>
      </c>
      <c r="J4742">
        <f>SUM(J4738:J4740)</f>
        <v/>
      </c>
      <c r="O4742">
        <f>SUM(O4738:O4740)</f>
        <v/>
      </c>
      <c r="T4742">
        <f>SUM(T4738:T4740)</f>
        <v/>
      </c>
      <c r="Y4742">
        <f>SUM(Y4738:Y4740)</f>
        <v/>
      </c>
      <c r="AD4742">
        <f>SUM(AD4738:AD4740)</f>
        <v/>
      </c>
      <c r="AI4742">
        <f>SUM(AI4738:AI4740)</f>
        <v/>
      </c>
      <c r="AN4742">
        <f>SUM(AN4738:AN4740)</f>
        <v/>
      </c>
      <c r="AS4742">
        <f>SUM(AS4738:AS4740)</f>
        <v/>
      </c>
    </row>
    <row r="4743">
      <c r="A4743" t="inlineStr">
        <is>
          <t>Sum check</t>
        </is>
      </c>
      <c r="J4743">
        <f>J4741-J4742</f>
        <v/>
      </c>
      <c r="O4743">
        <f>O4741-O4742</f>
        <v/>
      </c>
      <c r="T4743">
        <f>T4741-T4742</f>
        <v/>
      </c>
      <c r="Y4743">
        <f>Y4741-Y4742</f>
        <v/>
      </c>
      <c r="AD4743">
        <f>AD4741-AD4742</f>
        <v/>
      </c>
      <c r="AI4743">
        <f>AI4741-AI4742</f>
        <v/>
      </c>
      <c r="AN4743">
        <f>AN4741-AN4742</f>
        <v/>
      </c>
      <c r="AS4743">
        <f>AS4741-AS4742</f>
        <v/>
      </c>
    </row>
    <row r="4745">
      <c r="A4745" t="inlineStr">
        <is>
          <t>Income tax expense</t>
        </is>
      </c>
      <c r="C4745" t="inlineStr">
        <is>
          <t>Million</t>
        </is>
      </c>
      <c r="D4745" t="inlineStr">
        <is>
          <t>QQQQ</t>
        </is>
      </c>
      <c r="E4745" t="inlineStr">
        <is>
          <t>Yes</t>
        </is>
      </c>
      <c r="F4745" t="n">
        <v>201</v>
      </c>
      <c r="G4745" t="n">
        <v>-368</v>
      </c>
      <c r="H4745" t="n">
        <v>145</v>
      </c>
      <c r="J4745" t="n">
        <v>196</v>
      </c>
      <c r="K4745" t="n">
        <v>202</v>
      </c>
      <c r="L4745" t="n">
        <v>234</v>
      </c>
      <c r="M4745" t="n">
        <v>-992</v>
      </c>
      <c r="O4745" t="n">
        <v>-345</v>
      </c>
      <c r="P4745" t="n">
        <v>125</v>
      </c>
      <c r="Q4745" t="n">
        <v>119</v>
      </c>
      <c r="R4745" t="n">
        <v>259</v>
      </c>
      <c r="T4745" t="n">
        <v>613</v>
      </c>
      <c r="U4745" t="n">
        <v>153</v>
      </c>
      <c r="V4745" t="n">
        <v>339</v>
      </c>
      <c r="W4745" t="n">
        <v>144</v>
      </c>
      <c r="Y4745" t="n">
        <v>-248</v>
      </c>
      <c r="Z4745" t="n">
        <v>236</v>
      </c>
      <c r="AA4745" t="n">
        <v>239</v>
      </c>
      <c r="AB4745" t="n">
        <v>-180</v>
      </c>
      <c r="AD4745" t="n">
        <v>495</v>
      </c>
      <c r="AE4745" t="n">
        <v>364</v>
      </c>
      <c r="AF4745" t="n">
        <v>5</v>
      </c>
      <c r="AG4745" t="n">
        <v>225</v>
      </c>
      <c r="AI4745" t="n">
        <v>837</v>
      </c>
      <c r="AJ4745" t="n">
        <v>544</v>
      </c>
      <c r="AK4745" t="n">
        <v>547</v>
      </c>
      <c r="AL4745" t="n">
        <v>717</v>
      </c>
      <c r="AN4745" t="n">
        <v>2324</v>
      </c>
      <c r="AO4745" t="n">
        <v>708</v>
      </c>
      <c r="AP4745" t="n">
        <v>141</v>
      </c>
      <c r="AQ4745" t="n">
        <v>525</v>
      </c>
      <c r="AS4745" t="n">
        <v>1469</v>
      </c>
    </row>
    <row r="4746">
      <c r="A4746" t="inlineStr">
        <is>
          <t>Income tax expense-c</t>
        </is>
      </c>
      <c r="F4746">
        <f>SUM(F4741,F4736)</f>
        <v/>
      </c>
      <c r="G4746">
        <f>SUM(G4741,G4736)</f>
        <v/>
      </c>
      <c r="H4746">
        <f>SUM(H4741,H4736)</f>
        <v/>
      </c>
      <c r="J4746">
        <f>SUM(J4741,J4736)</f>
        <v/>
      </c>
      <c r="K4746">
        <f>SUM(K4741,K4736)</f>
        <v/>
      </c>
      <c r="L4746">
        <f>SUM(L4741,L4736)</f>
        <v/>
      </c>
      <c r="M4746">
        <f>SUM(M4741,M4736)</f>
        <v/>
      </c>
      <c r="O4746">
        <f>SUM(O4741,O4736)</f>
        <v/>
      </c>
      <c r="P4746">
        <f>SUM(P4741,P4736)</f>
        <v/>
      </c>
      <c r="Q4746">
        <f>SUM(Q4741,Q4736)</f>
        <v/>
      </c>
      <c r="R4746">
        <f>SUM(R4741,R4736)</f>
        <v/>
      </c>
      <c r="T4746">
        <f>SUM(T4741,T4736)</f>
        <v/>
      </c>
      <c r="U4746">
        <f>SUM(U4741,U4736)</f>
        <v/>
      </c>
      <c r="V4746">
        <f>SUM(V4741,V4736)</f>
        <v/>
      </c>
      <c r="W4746">
        <f>SUM(W4741,W4736)</f>
        <v/>
      </c>
      <c r="Y4746">
        <f>SUM(Y4741,Y4736)</f>
        <v/>
      </c>
      <c r="Z4746">
        <f>SUM(Z4741,Z4736)</f>
        <v/>
      </c>
      <c r="AA4746">
        <f>SUM(AA4741,AA4736)</f>
        <v/>
      </c>
      <c r="AB4746">
        <f>SUM(AB4741,AB4736)</f>
        <v/>
      </c>
      <c r="AD4746">
        <f>SUM(AD4741,AD4736)</f>
        <v/>
      </c>
      <c r="AE4746">
        <f>SUM(AE4741,AE4736)</f>
        <v/>
      </c>
      <c r="AF4746">
        <f>SUM(AF4741,AF4736)</f>
        <v/>
      </c>
      <c r="AG4746">
        <f>SUM(AG4741,AG4736)</f>
        <v/>
      </c>
      <c r="AI4746">
        <f>SUM(AI4741,AI4736)</f>
        <v/>
      </c>
      <c r="AJ4746">
        <f>SUM(AJ4741,AJ4736)</f>
        <v/>
      </c>
      <c r="AK4746">
        <f>SUM(AK4741,AK4736)</f>
        <v/>
      </c>
      <c r="AL4746">
        <f>SUM(AL4741,AL4736)</f>
        <v/>
      </c>
      <c r="AN4746">
        <f>SUM(AN4741,AN4736)</f>
        <v/>
      </c>
      <c r="AO4746">
        <f>SUM(AO4741,AO4736)</f>
        <v/>
      </c>
      <c r="AP4746">
        <f>SUM(AP4741,AP4736)</f>
        <v/>
      </c>
      <c r="AQ4746">
        <f>SUM(AQ4741,AQ4736)</f>
        <v/>
      </c>
      <c r="AS4746">
        <f>SUM(AS4741,AS4736)</f>
        <v/>
      </c>
    </row>
    <row r="4747">
      <c r="A4747" t="inlineStr">
        <is>
          <t>Sum check</t>
        </is>
      </c>
      <c r="F4747">
        <f>F4745-F4746</f>
        <v/>
      </c>
      <c r="G4747">
        <f>G4745-G4746</f>
        <v/>
      </c>
      <c r="H4747">
        <f>H4745-H4746</f>
        <v/>
      </c>
      <c r="J4747">
        <f>J4745-J4746</f>
        <v/>
      </c>
      <c r="K4747">
        <f>K4745-K4746</f>
        <v/>
      </c>
      <c r="L4747">
        <f>L4745-L4746</f>
        <v/>
      </c>
      <c r="M4747">
        <f>M4745-M4746</f>
        <v/>
      </c>
      <c r="O4747">
        <f>O4745-O4746</f>
        <v/>
      </c>
      <c r="P4747">
        <f>P4745-P4746</f>
        <v/>
      </c>
      <c r="Q4747">
        <f>Q4745-Q4746</f>
        <v/>
      </c>
      <c r="R4747">
        <f>R4745-R4746</f>
        <v/>
      </c>
      <c r="T4747">
        <f>T4745-T4746</f>
        <v/>
      </c>
      <c r="U4747">
        <f>U4745-U4746</f>
        <v/>
      </c>
      <c r="V4747">
        <f>V4745-V4746</f>
        <v/>
      </c>
      <c r="W4747">
        <f>W4745-W4746</f>
        <v/>
      </c>
      <c r="Y4747">
        <f>Y4745-Y4746</f>
        <v/>
      </c>
      <c r="Z4747">
        <f>Z4745-Z4746</f>
        <v/>
      </c>
      <c r="AA4747">
        <f>AA4745-AA4746</f>
        <v/>
      </c>
      <c r="AB4747">
        <f>AB4745-AB4746</f>
        <v/>
      </c>
      <c r="AD4747">
        <f>AD4745-AD4746</f>
        <v/>
      </c>
      <c r="AE4747">
        <f>AE4745-AE4746</f>
        <v/>
      </c>
      <c r="AF4747">
        <f>AF4745-AF4746</f>
        <v/>
      </c>
      <c r="AG4747">
        <f>AG4745-AG4746</f>
        <v/>
      </c>
      <c r="AI4747">
        <f>AI4745-AI4746</f>
        <v/>
      </c>
      <c r="AJ4747">
        <f>AJ4745-AJ4746</f>
        <v/>
      </c>
      <c r="AK4747">
        <f>AK4745-AK4746</f>
        <v/>
      </c>
      <c r="AL4747">
        <f>AL4745-AL4746</f>
        <v/>
      </c>
      <c r="AN4747">
        <f>AN4745-AN4746</f>
        <v/>
      </c>
      <c r="AO4747">
        <f>AO4745-AO4746</f>
        <v/>
      </c>
      <c r="AP4747">
        <f>AP4745-AP4746</f>
        <v/>
      </c>
      <c r="AQ4747">
        <f>AQ4745-AQ4746</f>
        <v/>
      </c>
      <c r="AS4747">
        <f>AS4745-AS4746</f>
        <v/>
      </c>
    </row>
    <row r="4748">
      <c r="A4748" t="inlineStr">
        <is>
          <t>Link check</t>
        </is>
      </c>
      <c r="F4748">
        <f>F4745+F1261</f>
        <v/>
      </c>
      <c r="G4748">
        <f>G4745+G1261</f>
        <v/>
      </c>
      <c r="H4748">
        <f>H4745+H1261</f>
        <v/>
      </c>
      <c r="J4748">
        <f>J4745+J1261</f>
        <v/>
      </c>
      <c r="K4748">
        <f>K4745+K1261</f>
        <v/>
      </c>
      <c r="L4748">
        <f>L4745+L1261</f>
        <v/>
      </c>
      <c r="M4748">
        <f>M4745+M1261</f>
        <v/>
      </c>
      <c r="O4748">
        <f>O4745+O1261</f>
        <v/>
      </c>
      <c r="P4748">
        <f>P4745+P1261</f>
        <v/>
      </c>
      <c r="Q4748">
        <f>Q4745+Q1261</f>
        <v/>
      </c>
      <c r="R4748">
        <f>R4745+R1261</f>
        <v/>
      </c>
      <c r="T4748">
        <f>T4745+T1261</f>
        <v/>
      </c>
      <c r="U4748">
        <f>U4745+U1261</f>
        <v/>
      </c>
      <c r="V4748">
        <f>V4745+V1261</f>
        <v/>
      </c>
      <c r="W4748">
        <f>W4745+W1261</f>
        <v/>
      </c>
      <c r="Y4748">
        <f>Y4745+Y1261</f>
        <v/>
      </c>
      <c r="Z4748">
        <f>Z4745+Z1261</f>
        <v/>
      </c>
      <c r="AA4748">
        <f>AA4745+AA1261</f>
        <v/>
      </c>
      <c r="AB4748">
        <f>AB4745+AB1261</f>
        <v/>
      </c>
      <c r="AD4748">
        <f>AD4745+AD1261</f>
        <v/>
      </c>
      <c r="AE4748">
        <f>AE4745+AE1261</f>
        <v/>
      </c>
      <c r="AF4748">
        <f>AF4745+AF1261</f>
        <v/>
      </c>
      <c r="AG4748">
        <f>AG4745+AG1261</f>
        <v/>
      </c>
      <c r="AI4748">
        <f>AI4745+AI1261</f>
        <v/>
      </c>
      <c r="AJ4748">
        <f>AJ4745+AJ1261</f>
        <v/>
      </c>
      <c r="AK4748">
        <f>AK4745+AK1261</f>
        <v/>
      </c>
      <c r="AL4748">
        <f>AL4745+AL1261</f>
        <v/>
      </c>
      <c r="AN4748">
        <f>AN4745+AN1261</f>
        <v/>
      </c>
      <c r="AO4748">
        <f>AO4745+AO1261</f>
        <v/>
      </c>
      <c r="AP4748">
        <f>AP4745+AP1261</f>
        <v/>
      </c>
      <c r="AQ4748">
        <f>AQ4745+AQ1261</f>
        <v/>
      </c>
      <c r="AS4748">
        <f>AS4745+AS1261</f>
        <v/>
      </c>
    </row>
    <row r="4750">
      <c r="A4750" t="inlineStr">
        <is>
          <t>Direct costs</t>
        </is>
      </c>
    </row>
    <row r="4751">
      <c r="A4751" t="inlineStr">
        <is>
          <t>Cost of sales</t>
        </is>
      </c>
      <c r="C4751" t="inlineStr">
        <is>
          <t>Million</t>
        </is>
      </c>
      <c r="D4751" t="inlineStr">
        <is>
          <t>QQQQ</t>
        </is>
      </c>
      <c r="J4751" t="n">
        <v>9988</v>
      </c>
      <c r="O4751" t="n">
        <v>12487</v>
      </c>
      <c r="T4751" t="n">
        <v>26461</v>
      </c>
      <c r="Y4751" t="n">
        <v>37506</v>
      </c>
      <c r="AD4751" t="n">
        <v>41463</v>
      </c>
      <c r="AI4751" t="n">
        <v>35150</v>
      </c>
      <c r="AN4751" t="n">
        <v>44149</v>
      </c>
      <c r="AS4751" t="n">
        <v>54044</v>
      </c>
    </row>
    <row r="4752">
      <c r="A4752" t="inlineStr">
        <is>
          <t>Compensation</t>
        </is>
      </c>
      <c r="C4752" t="inlineStr">
        <is>
          <t>Million</t>
        </is>
      </c>
      <c r="D4752" t="inlineStr">
        <is>
          <t>QQQQ</t>
        </is>
      </c>
      <c r="J4752" t="n">
        <v>1686</v>
      </c>
      <c r="O4752" t="n">
        <v>2039</v>
      </c>
      <c r="T4752" t="n">
        <v>2795</v>
      </c>
      <c r="Y4752" t="n">
        <v>3954</v>
      </c>
      <c r="AD4752" t="n">
        <v>6035</v>
      </c>
      <c r="AI4752" t="n">
        <v>6857</v>
      </c>
      <c r="AN4752" t="n">
        <v>7804</v>
      </c>
      <c r="AS4752" t="n">
        <v>9849</v>
      </c>
    </row>
    <row r="4753">
      <c r="A4753" t="inlineStr">
        <is>
          <t>Depreciation and amortization</t>
        </is>
      </c>
      <c r="C4753" t="inlineStr">
        <is>
          <t>Million</t>
        </is>
      </c>
      <c r="D4753" t="inlineStr">
        <is>
          <t>QQQQ</t>
        </is>
      </c>
      <c r="AN4753" t="n">
        <v>6437</v>
      </c>
      <c r="AS4753" t="n">
        <v>7683</v>
      </c>
    </row>
    <row r="4754">
      <c r="A4754" t="inlineStr">
        <is>
          <t>Selling, general and administrative expenses</t>
        </is>
      </c>
      <c r="C4754" t="inlineStr">
        <is>
          <t>Million</t>
        </is>
      </c>
      <c r="D4754" t="inlineStr">
        <is>
          <t>QQQQ</t>
        </is>
      </c>
      <c r="J4754" t="n">
        <v>1264</v>
      </c>
      <c r="O4754" t="n">
        <v>1544</v>
      </c>
      <c r="T4754" t="n">
        <v>1339</v>
      </c>
      <c r="Y4754" t="n">
        <v>1765</v>
      </c>
      <c r="AD4754" t="n">
        <v>2612</v>
      </c>
      <c r="AI4754" t="n">
        <v>2860</v>
      </c>
      <c r="AN4754" t="n">
        <v>3197</v>
      </c>
      <c r="AS4754" t="n">
        <v>3931</v>
      </c>
    </row>
    <row r="4755">
      <c r="A4755" t="inlineStr">
        <is>
          <t>Property taxes, sales taxes and other</t>
        </is>
      </c>
      <c r="C4755" t="inlineStr">
        <is>
          <t>Million</t>
        </is>
      </c>
      <c r="D4755" t="inlineStr">
        <is>
          <t>QQQQ</t>
        </is>
      </c>
      <c r="J4755" t="n">
        <v>1495</v>
      </c>
      <c r="O4755" t="n">
        <v>1648</v>
      </c>
      <c r="T4755" t="n">
        <v>1793</v>
      </c>
      <c r="Y4755" t="n">
        <v>2294</v>
      </c>
      <c r="AD4755" t="n">
        <v>2618</v>
      </c>
      <c r="AI4755" t="n">
        <v>2519</v>
      </c>
      <c r="AN4755" t="n">
        <v>2413</v>
      </c>
      <c r="AS4755" t="n">
        <v>3004</v>
      </c>
    </row>
    <row r="4756">
      <c r="A4756" t="inlineStr">
        <is>
          <t>Total</t>
        </is>
      </c>
      <c r="C4756" t="inlineStr">
        <is>
          <t>Million</t>
        </is>
      </c>
      <c r="D4756" t="inlineStr">
        <is>
          <t>QQQQ</t>
        </is>
      </c>
      <c r="J4756" t="n">
        <v>14433</v>
      </c>
      <c r="O4756" t="n">
        <v>17718</v>
      </c>
      <c r="T4756" t="n">
        <v>32388</v>
      </c>
      <c r="Y4756" t="n">
        <v>45519</v>
      </c>
      <c r="AD4756" t="n">
        <v>52728</v>
      </c>
      <c r="AI4756" t="n">
        <v>47386</v>
      </c>
      <c r="AN4756" t="n">
        <v>64000</v>
      </c>
      <c r="AS4756" t="n">
        <v>78511</v>
      </c>
    </row>
    <row r="4757">
      <c r="A4757" t="inlineStr">
        <is>
          <t>Total-c</t>
        </is>
      </c>
      <c r="J4757">
        <f>SUM(J4751:J4755)</f>
        <v/>
      </c>
      <c r="O4757">
        <f>SUM(O4751:O4755)</f>
        <v/>
      </c>
      <c r="T4757">
        <f>SUM(T4751:T4755)</f>
        <v/>
      </c>
      <c r="Y4757">
        <f>SUM(Y4751:Y4755)</f>
        <v/>
      </c>
      <c r="AD4757">
        <f>SUM(AD4751:AD4755)</f>
        <v/>
      </c>
      <c r="AI4757">
        <f>SUM(AI4751:AI4755)</f>
        <v/>
      </c>
      <c r="AN4757">
        <f>SUM(AN4751:AN4755)</f>
        <v/>
      </c>
      <c r="AS4757">
        <f>SUM(AS4751:AS4755)</f>
        <v/>
      </c>
    </row>
    <row r="4758">
      <c r="A4758" t="inlineStr">
        <is>
          <t>Sum check</t>
        </is>
      </c>
      <c r="J4758">
        <f>J4756-J4757</f>
        <v/>
      </c>
      <c r="O4758">
        <f>O4756-O4757</f>
        <v/>
      </c>
      <c r="T4758">
        <f>T4756-T4757</f>
        <v/>
      </c>
      <c r="Y4758">
        <f>Y4756-Y4757</f>
        <v/>
      </c>
      <c r="AD4758">
        <f>AD4756-AD4757</f>
        <v/>
      </c>
      <c r="AI4758">
        <f>AI4756-AI4757</f>
        <v/>
      </c>
      <c r="AN4758">
        <f>AN4756-AN4757</f>
        <v/>
      </c>
      <c r="AS4758">
        <f>AS4756-AS4757</f>
        <v/>
      </c>
    </row>
    <row r="4759">
      <c r="A4759" t="inlineStr">
        <is>
          <t>Link check</t>
        </is>
      </c>
      <c r="J4759">
        <f>J4756+J1236</f>
        <v/>
      </c>
      <c r="O4759">
        <f>O4756+O1236</f>
        <v/>
      </c>
      <c r="T4759">
        <f>T4756+T1236</f>
        <v/>
      </c>
      <c r="Y4759">
        <f>Y4756+Y1236</f>
        <v/>
      </c>
      <c r="AD4759">
        <f>AD4756+AD1236</f>
        <v/>
      </c>
      <c r="AI4759">
        <f>AI4756+AI1236</f>
        <v/>
      </c>
      <c r="AN4759">
        <f>AN4756+AN1236</f>
        <v/>
      </c>
      <c r="AS4759">
        <f>AS4756+AS1236</f>
        <v/>
      </c>
    </row>
    <row r="4761">
      <c r="A4761" t="inlineStr">
        <is>
          <t>Undiscounted contractual earnings receivable of Company</t>
        </is>
      </c>
    </row>
    <row r="4762">
      <c r="A4762" t="inlineStr">
        <is>
          <t>Less than 1 year</t>
        </is>
      </c>
      <c r="C4762" t="inlineStr">
        <is>
          <t>Million</t>
        </is>
      </c>
      <c r="D4762" t="inlineStr">
        <is>
          <t>QQQQ</t>
        </is>
      </c>
      <c r="AR4762" t="n">
        <v>5719</v>
      </c>
    </row>
    <row r="4763">
      <c r="A4763" t="inlineStr">
        <is>
          <t>1-3 years</t>
        </is>
      </c>
      <c r="C4763" t="inlineStr">
        <is>
          <t>Million</t>
        </is>
      </c>
      <c r="D4763" t="inlineStr">
        <is>
          <t>QQQQ</t>
        </is>
      </c>
      <c r="AR4763" t="n">
        <v>9072</v>
      </c>
    </row>
    <row r="4764">
      <c r="A4764" t="inlineStr">
        <is>
          <t>4-5 years</t>
        </is>
      </c>
      <c r="C4764" t="inlineStr">
        <is>
          <t>Million</t>
        </is>
      </c>
      <c r="D4764" t="inlineStr">
        <is>
          <t>QQQQ</t>
        </is>
      </c>
      <c r="AR4764" t="n">
        <v>7038</v>
      </c>
    </row>
    <row r="4765">
      <c r="A4765" t="inlineStr">
        <is>
          <t>After 5 years</t>
        </is>
      </c>
      <c r="C4765" t="inlineStr">
        <is>
          <t>Million</t>
        </is>
      </c>
      <c r="D4765" t="inlineStr">
        <is>
          <t>QQQQ</t>
        </is>
      </c>
      <c r="AR4765" t="n">
        <v>15983</v>
      </c>
    </row>
    <row r="4766">
      <c r="A4766" t="inlineStr">
        <is>
          <t>Total</t>
        </is>
      </c>
      <c r="C4766" t="inlineStr">
        <is>
          <t>Million</t>
        </is>
      </c>
      <c r="D4766" t="inlineStr">
        <is>
          <t>QQQQ</t>
        </is>
      </c>
      <c r="AR4766" t="n">
        <v>37812</v>
      </c>
    </row>
    <row r="4767">
      <c r="A4767" t="inlineStr">
        <is>
          <t>Total-c</t>
        </is>
      </c>
      <c r="AR4767">
        <f>SUM(AR4762:AR4765)</f>
        <v/>
      </c>
    </row>
    <row r="4768">
      <c r="A4768" t="inlineStr">
        <is>
          <t>Sum check</t>
        </is>
      </c>
      <c r="AR4768">
        <f>AR4766-AR4767</f>
        <v/>
      </c>
    </row>
    <row r="4770">
      <c r="A4770" t="inlineStr">
        <is>
          <t>Related party transactions</t>
        </is>
      </c>
    </row>
    <row r="4771">
      <c r="A4771" t="inlineStr">
        <is>
          <t>Remuneration of key management personnel and director</t>
        </is>
      </c>
    </row>
    <row r="4772">
      <c r="A4772" t="inlineStr">
        <is>
          <t>Salaries incentives and short-term benefits</t>
        </is>
      </c>
      <c r="C4772" t="inlineStr">
        <is>
          <t>Million</t>
        </is>
      </c>
      <c r="D4772" t="inlineStr">
        <is>
          <t>QQQQ</t>
        </is>
      </c>
      <c r="J4772" t="n">
        <v>19</v>
      </c>
      <c r="O4772" t="n">
        <v>19</v>
      </c>
      <c r="T4772" t="n">
        <v>18</v>
      </c>
      <c r="Y4772" t="n">
        <v>21</v>
      </c>
      <c r="AD4772" t="n">
        <v>19</v>
      </c>
      <c r="AI4772" t="n">
        <v>14</v>
      </c>
      <c r="AN4772" t="n">
        <v>16</v>
      </c>
      <c r="AS4772" t="n">
        <v>14</v>
      </c>
    </row>
    <row r="4773">
      <c r="A4773" t="inlineStr">
        <is>
          <t>Share-based payments</t>
        </is>
      </c>
      <c r="C4773" t="inlineStr">
        <is>
          <t>Million</t>
        </is>
      </c>
      <c r="D4773" t="inlineStr">
        <is>
          <t>QQQQ</t>
        </is>
      </c>
      <c r="J4773" t="n">
        <v>55</v>
      </c>
      <c r="O4773" t="n">
        <v>50</v>
      </c>
      <c r="T4773" t="n">
        <v>54</v>
      </c>
      <c r="Y4773" t="n">
        <v>90</v>
      </c>
      <c r="AD4773" t="n">
        <v>46</v>
      </c>
      <c r="AI4773" t="n">
        <v>81</v>
      </c>
      <c r="AN4773" t="n">
        <v>56</v>
      </c>
      <c r="AS4773" t="n">
        <v>38</v>
      </c>
    </row>
    <row r="4774">
      <c r="A4774" t="inlineStr">
        <is>
          <t>Total</t>
        </is>
      </c>
      <c r="C4774" t="inlineStr">
        <is>
          <t>Million</t>
        </is>
      </c>
      <c r="D4774" t="inlineStr">
        <is>
          <t>QQQQ</t>
        </is>
      </c>
      <c r="J4774" t="n">
        <v>74</v>
      </c>
      <c r="O4774" t="n">
        <v>69</v>
      </c>
      <c r="T4774" t="n">
        <v>72</v>
      </c>
      <c r="Y4774" t="n">
        <v>111</v>
      </c>
      <c r="AD4774" t="n">
        <v>65</v>
      </c>
      <c r="AI4774" t="n">
        <v>95</v>
      </c>
      <c r="AN4774" t="n">
        <v>72</v>
      </c>
      <c r="AS4774" t="n">
        <v>52</v>
      </c>
    </row>
    <row r="4775">
      <c r="A4775" t="inlineStr">
        <is>
          <t>Total-c</t>
        </is>
      </c>
      <c r="J4775">
        <f>SUM(J4772:J4773)</f>
        <v/>
      </c>
      <c r="O4775">
        <f>SUM(O4772:O4773)</f>
        <v/>
      </c>
      <c r="T4775">
        <f>SUM(T4772:T4773)</f>
        <v/>
      </c>
      <c r="Y4775">
        <f>SUM(Y4772:Y4773)</f>
        <v/>
      </c>
      <c r="AD4775">
        <f>SUM(AD4772:AD4773)</f>
        <v/>
      </c>
      <c r="AI4775">
        <f>SUM(AI4772:AI4773)</f>
        <v/>
      </c>
      <c r="AN4775">
        <f>SUM(AN4772:AN4773)</f>
        <v/>
      </c>
      <c r="AS4775">
        <f>SUM(AS4772:AS4773)</f>
        <v/>
      </c>
    </row>
    <row r="4776">
      <c r="A4776" t="inlineStr">
        <is>
          <t>Sum check</t>
        </is>
      </c>
      <c r="J4776">
        <f>J4774-J4775</f>
        <v/>
      </c>
      <c r="O4776">
        <f>O4774-O4775</f>
        <v/>
      </c>
      <c r="T4776">
        <f>T4774-T4775</f>
        <v/>
      </c>
      <c r="Y4776">
        <f>Y4774-Y4775</f>
        <v/>
      </c>
      <c r="AD4776">
        <f>AD4774-AD4775</f>
        <v/>
      </c>
      <c r="AI4776">
        <f>AI4774-AI4775</f>
        <v/>
      </c>
      <c r="AN4776">
        <f>AN4774-AN4775</f>
        <v/>
      </c>
      <c r="AS4776">
        <f>AS4774-AS4775</f>
        <v/>
      </c>
    </row>
    <row r="4778">
      <c r="A4778" t="inlineStr">
        <is>
          <t>Related party balances</t>
        </is>
      </c>
    </row>
    <row r="4779">
      <c r="A4779" t="inlineStr">
        <is>
          <t>Financial assets</t>
        </is>
      </c>
      <c r="C4779" t="inlineStr">
        <is>
          <t>Million</t>
        </is>
      </c>
      <c r="D4779" t="inlineStr">
        <is>
          <t>QQQQ</t>
        </is>
      </c>
      <c r="I4779" t="n">
        <v>1364</v>
      </c>
      <c r="N4779" t="n">
        <v>1254</v>
      </c>
    </row>
    <row r="4780">
      <c r="A4780" t="inlineStr">
        <is>
          <t>Investment and other losses</t>
        </is>
      </c>
      <c r="C4780" t="inlineStr">
        <is>
          <t>Million</t>
        </is>
      </c>
      <c r="D4780" t="inlineStr">
        <is>
          <t>QQQQ</t>
        </is>
      </c>
      <c r="J4780" t="n">
        <v>-30</v>
      </c>
      <c r="O4780" t="n">
        <v>-110</v>
      </c>
      <c r="T4780" t="n">
        <v>-268</v>
      </c>
    </row>
    <row r="4781">
      <c r="A4781" t="inlineStr">
        <is>
          <t>Management fees earned</t>
        </is>
      </c>
      <c r="C4781" t="inlineStr">
        <is>
          <t>Million</t>
        </is>
      </c>
      <c r="D4781" t="inlineStr">
        <is>
          <t>QQQQ</t>
        </is>
      </c>
      <c r="J4781" t="n">
        <v>28</v>
      </c>
      <c r="O4781" t="n">
        <v>56</v>
      </c>
      <c r="T4781" t="n">
        <v>47</v>
      </c>
      <c r="Y4781" t="n">
        <v>56</v>
      </c>
      <c r="AD4781" t="n">
        <v>97</v>
      </c>
      <c r="AI4781" t="n">
        <v>31</v>
      </c>
      <c r="AN4781" t="n">
        <v>24</v>
      </c>
      <c r="AS4781" t="n">
        <v>102</v>
      </c>
    </row>
    <row r="4783">
      <c r="A4783" t="inlineStr">
        <is>
          <t>Common equity</t>
        </is>
      </c>
    </row>
    <row r="4784">
      <c r="A4784" t="inlineStr">
        <is>
          <t>Common shares</t>
        </is>
      </c>
      <c r="C4784" t="inlineStr">
        <is>
          <t>Million</t>
        </is>
      </c>
      <c r="D4784" t="inlineStr">
        <is>
          <t>QQQQ</t>
        </is>
      </c>
      <c r="F4784" t="n">
        <v>3071</v>
      </c>
      <c r="G4784" t="n">
        <v>4278</v>
      </c>
      <c r="H4784" t="n">
        <v>4278</v>
      </c>
      <c r="I4784" t="n">
        <v>4378</v>
      </c>
      <c r="K4784" t="n">
        <v>4376</v>
      </c>
      <c r="L4784" t="n">
        <v>4384</v>
      </c>
      <c r="M4784" t="n">
        <v>4391</v>
      </c>
      <c r="N4784" t="n">
        <v>4390</v>
      </c>
      <c r="P4784" t="n">
        <v>4404</v>
      </c>
      <c r="Q4784" t="n">
        <v>4413</v>
      </c>
      <c r="R4784" t="n">
        <v>4424</v>
      </c>
      <c r="S4784" t="n">
        <v>4428</v>
      </c>
      <c r="U4784" t="n">
        <v>4443</v>
      </c>
      <c r="V4784" t="n">
        <v>4452</v>
      </c>
      <c r="W4784" t="n">
        <v>4467</v>
      </c>
      <c r="X4784" t="n">
        <v>4457</v>
      </c>
      <c r="Z4784" t="n">
        <v>4468</v>
      </c>
      <c r="AA4784" t="n">
        <v>4482</v>
      </c>
      <c r="AB4784" t="n">
        <v>7301</v>
      </c>
      <c r="AC4784" t="n">
        <v>7305</v>
      </c>
      <c r="AE4784" t="n">
        <v>7344</v>
      </c>
      <c r="AF4784" t="n">
        <v>7345</v>
      </c>
      <c r="AG4784" t="n">
        <v>7360</v>
      </c>
      <c r="AH4784" t="n">
        <v>7368</v>
      </c>
      <c r="AJ4784" t="n">
        <v>7392</v>
      </c>
      <c r="AK4784" t="n">
        <v>7385</v>
      </c>
      <c r="AL4784" t="n">
        <v>10522</v>
      </c>
      <c r="AM4784" t="n">
        <v>10538</v>
      </c>
      <c r="AO4784" t="n">
        <v>10538</v>
      </c>
      <c r="AP4784" t="n">
        <v>10526</v>
      </c>
      <c r="AQ4784" t="n">
        <v>10812</v>
      </c>
      <c r="AR4784" t="n">
        <v>10901</v>
      </c>
      <c r="AT4784" t="n">
        <v>10849</v>
      </c>
    </row>
    <row r="4785">
      <c r="A4785" t="inlineStr">
        <is>
          <t>Contributed surplus</t>
        </is>
      </c>
      <c r="C4785" t="inlineStr">
        <is>
          <t>Million</t>
        </is>
      </c>
      <c r="D4785" t="inlineStr">
        <is>
          <t>QQQQ</t>
        </is>
      </c>
      <c r="F4785" t="n">
        <v>189</v>
      </c>
      <c r="G4785" t="n">
        <v>204</v>
      </c>
      <c r="H4785" t="n">
        <v>220</v>
      </c>
      <c r="I4785" t="n">
        <v>192</v>
      </c>
      <c r="K4785" t="n">
        <v>202</v>
      </c>
      <c r="L4785" t="n">
        <v>212</v>
      </c>
      <c r="M4785" t="n">
        <v>223</v>
      </c>
      <c r="N4785" t="n">
        <v>234</v>
      </c>
      <c r="P4785" t="n">
        <v>237</v>
      </c>
      <c r="Q4785" t="n">
        <v>248</v>
      </c>
      <c r="R4785" t="n">
        <v>254</v>
      </c>
      <c r="S4785" t="n">
        <v>263</v>
      </c>
      <c r="U4785" t="n">
        <v>246</v>
      </c>
      <c r="V4785" t="n">
        <v>257</v>
      </c>
      <c r="W4785" t="n">
        <v>261</v>
      </c>
      <c r="X4785" t="n">
        <v>271</v>
      </c>
      <c r="Z4785" t="n">
        <v>278</v>
      </c>
      <c r="AA4785" t="n">
        <v>279</v>
      </c>
      <c r="AB4785" t="n">
        <v>283</v>
      </c>
      <c r="AC4785" t="n">
        <v>286</v>
      </c>
      <c r="AE4785" t="n">
        <v>258</v>
      </c>
      <c r="AF4785" t="n">
        <v>267</v>
      </c>
      <c r="AG4785" t="n">
        <v>276</v>
      </c>
      <c r="AH4785" t="n">
        <v>285</v>
      </c>
      <c r="AJ4785" t="n">
        <v>289</v>
      </c>
      <c r="AK4785" t="n">
        <v>302</v>
      </c>
      <c r="AL4785" t="n">
        <v>311</v>
      </c>
      <c r="AM4785" t="n">
        <v>320</v>
      </c>
      <c r="AO4785" t="n">
        <v>334</v>
      </c>
      <c r="AP4785" t="n">
        <v>351</v>
      </c>
      <c r="AQ4785" t="n">
        <v>169</v>
      </c>
      <c r="AR4785" t="n">
        <v>148</v>
      </c>
      <c r="AT4785" t="n">
        <v>154</v>
      </c>
    </row>
    <row r="4786">
      <c r="A4786" t="inlineStr">
        <is>
          <t>Retained earnings</t>
        </is>
      </c>
      <c r="C4786" t="inlineStr">
        <is>
          <t>Million</t>
        </is>
      </c>
      <c r="D4786" t="inlineStr">
        <is>
          <t>QQQQ</t>
        </is>
      </c>
      <c r="F4786" t="n">
        <v>10121</v>
      </c>
      <c r="G4786" t="n">
        <v>10590</v>
      </c>
      <c r="H4786" t="n">
        <v>10628</v>
      </c>
      <c r="I4786" t="n">
        <v>11045</v>
      </c>
      <c r="K4786" t="n">
        <v>11067</v>
      </c>
      <c r="L4786" t="n">
        <v>10617</v>
      </c>
      <c r="M4786" t="n">
        <v>11501</v>
      </c>
      <c r="N4786" t="n">
        <v>11490</v>
      </c>
      <c r="P4786" t="n">
        <v>11234</v>
      </c>
      <c r="Q4786" t="n">
        <v>11185</v>
      </c>
      <c r="R4786" t="n">
        <v>11229</v>
      </c>
      <c r="S4786" t="n">
        <v>11864</v>
      </c>
      <c r="U4786" t="n">
        <v>12320</v>
      </c>
      <c r="V4786" t="n">
        <v>12774</v>
      </c>
      <c r="W4786" t="n">
        <v>12703</v>
      </c>
      <c r="X4786" t="n">
        <v>14244</v>
      </c>
      <c r="Z4786" t="n">
        <v>14615</v>
      </c>
      <c r="AA4786" t="n">
        <v>14870</v>
      </c>
      <c r="AB4786" t="n">
        <v>15499</v>
      </c>
      <c r="AC4786" t="n">
        <v>16026</v>
      </c>
      <c r="AE4786" t="n">
        <v>15462</v>
      </c>
      <c r="AF4786" t="n">
        <v>14723</v>
      </c>
      <c r="AG4786" t="n">
        <v>14821</v>
      </c>
      <c r="AH4786" t="n">
        <v>15178</v>
      </c>
      <c r="AJ4786" t="n">
        <v>16093</v>
      </c>
      <c r="AK4786" t="n">
        <v>16168</v>
      </c>
      <c r="AL4786" t="n">
        <v>16817</v>
      </c>
      <c r="AM4786" t="n">
        <v>17705</v>
      </c>
      <c r="AO4786" t="n">
        <v>18601</v>
      </c>
      <c r="AP4786" t="n">
        <v>18752</v>
      </c>
      <c r="AQ4786" t="n">
        <v>18807</v>
      </c>
      <c r="AR4786" t="n">
        <v>18006</v>
      </c>
      <c r="AT4786" t="n">
        <v>17747</v>
      </c>
    </row>
    <row r="4787">
      <c r="A4787" t="inlineStr">
        <is>
          <t>Ownership changes</t>
        </is>
      </c>
      <c r="C4787" t="inlineStr">
        <is>
          <t>Million</t>
        </is>
      </c>
      <c r="D4787" t="inlineStr">
        <is>
          <t>QQQQ</t>
        </is>
      </c>
      <c r="F4787" t="n">
        <v>1590</v>
      </c>
      <c r="G4787" t="n">
        <v>1542</v>
      </c>
      <c r="H4787" t="n">
        <v>1559</v>
      </c>
      <c r="I4787" t="n">
        <v>1500</v>
      </c>
      <c r="K4787" t="n">
        <v>1393</v>
      </c>
      <c r="L4787" t="n">
        <v>1433</v>
      </c>
      <c r="M4787" t="n">
        <v>1372</v>
      </c>
      <c r="N4787" t="n">
        <v>1199</v>
      </c>
      <c r="P4787" t="n">
        <v>1213</v>
      </c>
      <c r="Q4787" t="n">
        <v>1137</v>
      </c>
      <c r="R4787" t="n">
        <v>1301</v>
      </c>
      <c r="S4787" t="n">
        <v>1459</v>
      </c>
      <c r="U4787" t="n">
        <v>1470</v>
      </c>
      <c r="V4787" t="n">
        <v>1567</v>
      </c>
      <c r="W4787" t="n">
        <v>270</v>
      </c>
      <c r="X4787" t="n">
        <v>645</v>
      </c>
      <c r="Z4787" t="n">
        <v>935</v>
      </c>
      <c r="AA4787" t="n">
        <v>1113</v>
      </c>
      <c r="AB4787" t="n">
        <v>904</v>
      </c>
      <c r="AC4787" t="n">
        <v>1010</v>
      </c>
      <c r="AE4787" t="n">
        <v>1024</v>
      </c>
      <c r="AF4787" t="n">
        <v>1178</v>
      </c>
      <c r="AG4787" t="n">
        <v>2327</v>
      </c>
      <c r="AH4787" t="n">
        <v>2691</v>
      </c>
      <c r="AJ4787" t="n">
        <v>3558</v>
      </c>
      <c r="AK4787" t="n">
        <v>3595</v>
      </c>
      <c r="AL4787" t="n">
        <v>5765</v>
      </c>
      <c r="AM4787" t="n">
        <v>6243</v>
      </c>
      <c r="AO4787" t="n">
        <v>6150</v>
      </c>
      <c r="AP4787" t="n">
        <v>5937</v>
      </c>
      <c r="AQ4787" t="n">
        <v>5956</v>
      </c>
      <c r="AR4787" t="n">
        <v>2959</v>
      </c>
      <c r="AT4787" t="n">
        <v>3124</v>
      </c>
    </row>
    <row r="4788">
      <c r="A4788" t="inlineStr">
        <is>
          <t>Accumulated other comprehensive income</t>
        </is>
      </c>
      <c r="C4788" t="inlineStr">
        <is>
          <t>Million</t>
        </is>
      </c>
      <c r="D4788" t="inlineStr">
        <is>
          <t>QQQQ</t>
        </is>
      </c>
      <c r="F4788" t="n">
        <v>4469</v>
      </c>
      <c r="G4788" t="n">
        <v>4853</v>
      </c>
      <c r="H4788" t="n">
        <v>3621</v>
      </c>
      <c r="I4788" t="n">
        <v>4453</v>
      </c>
      <c r="K4788" t="n">
        <v>4844</v>
      </c>
      <c r="L4788" t="n">
        <v>4987</v>
      </c>
      <c r="M4788" t="n">
        <v>4945</v>
      </c>
      <c r="N4788" t="n">
        <v>5186</v>
      </c>
      <c r="P4788" t="n">
        <v>5423</v>
      </c>
      <c r="Q4788" t="n">
        <v>5346</v>
      </c>
      <c r="R4788" t="n">
        <v>5756</v>
      </c>
      <c r="S4788" t="n">
        <v>6038</v>
      </c>
      <c r="U4788" t="n">
        <v>5977</v>
      </c>
      <c r="V4788" t="n">
        <v>5331</v>
      </c>
      <c r="W4788" t="n">
        <v>4990</v>
      </c>
      <c r="X4788" t="n">
        <v>6030</v>
      </c>
      <c r="Z4788" t="n">
        <v>6098</v>
      </c>
      <c r="AA4788" t="n">
        <v>5915</v>
      </c>
      <c r="AB4788" t="n">
        <v>5440</v>
      </c>
      <c r="AC4788" t="n">
        <v>6241</v>
      </c>
      <c r="AE4788" t="n">
        <v>4577</v>
      </c>
      <c r="AF4788" t="n">
        <v>4412</v>
      </c>
      <c r="AG4788" t="n">
        <v>4222</v>
      </c>
      <c r="AH4788" t="n">
        <v>6171</v>
      </c>
      <c r="AJ4788" t="n">
        <v>5621</v>
      </c>
      <c r="AK4788" t="n">
        <v>5919</v>
      </c>
      <c r="AL4788" t="n">
        <v>5393</v>
      </c>
      <c r="AM4788" t="n">
        <v>7404</v>
      </c>
      <c r="AO4788" t="n">
        <v>7776</v>
      </c>
      <c r="AP4788" t="n">
        <v>6086</v>
      </c>
      <c r="AQ4788" t="n">
        <v>4657</v>
      </c>
      <c r="AR4788" t="n">
        <v>7594</v>
      </c>
      <c r="AT4788" t="n">
        <v>8086</v>
      </c>
    </row>
    <row r="4789">
      <c r="A4789" t="inlineStr">
        <is>
          <t>Total</t>
        </is>
      </c>
      <c r="C4789" t="inlineStr">
        <is>
          <t>Million</t>
        </is>
      </c>
      <c r="D4789" t="inlineStr">
        <is>
          <t>QQQQ</t>
        </is>
      </c>
      <c r="F4789" t="n">
        <v>19440</v>
      </c>
      <c r="G4789" t="n">
        <v>21467</v>
      </c>
      <c r="H4789" t="n">
        <v>20306</v>
      </c>
      <c r="I4789" t="n">
        <v>21568</v>
      </c>
      <c r="K4789" t="n">
        <v>21882</v>
      </c>
      <c r="L4789" t="n">
        <v>21633</v>
      </c>
      <c r="M4789" t="n">
        <v>22432</v>
      </c>
      <c r="N4789" t="n">
        <v>22499</v>
      </c>
      <c r="P4789" t="n">
        <v>22511</v>
      </c>
      <c r="Q4789" t="n">
        <v>22329</v>
      </c>
      <c r="R4789" t="n">
        <v>22964</v>
      </c>
      <c r="S4789" t="n">
        <v>24052</v>
      </c>
      <c r="U4789" t="n">
        <v>24456</v>
      </c>
      <c r="V4789" t="n">
        <v>24381</v>
      </c>
      <c r="W4789" t="n">
        <v>22691</v>
      </c>
      <c r="X4789" t="n">
        <v>25647</v>
      </c>
      <c r="Z4789" t="n">
        <v>26394</v>
      </c>
      <c r="AA4789" t="n">
        <v>26659</v>
      </c>
      <c r="AB4789" t="n">
        <v>29427</v>
      </c>
      <c r="AC4789" t="n">
        <v>30868</v>
      </c>
      <c r="AE4789" t="n">
        <v>28665</v>
      </c>
      <c r="AF4789" t="n">
        <v>27925</v>
      </c>
      <c r="AG4789" t="n">
        <v>29006</v>
      </c>
      <c r="AH4789" t="n">
        <v>31693</v>
      </c>
      <c r="AJ4789" t="n">
        <v>32953</v>
      </c>
      <c r="AK4789" t="n">
        <v>33369</v>
      </c>
      <c r="AL4789" t="n">
        <v>38808</v>
      </c>
      <c r="AM4789" t="n">
        <v>42210</v>
      </c>
      <c r="AO4789" t="n">
        <v>43399</v>
      </c>
      <c r="AP4789" t="n">
        <v>41652</v>
      </c>
      <c r="AQ4789" t="n">
        <v>40401</v>
      </c>
      <c r="AR4789" t="n">
        <v>39608</v>
      </c>
      <c r="AT4789" t="n">
        <v>39960</v>
      </c>
    </row>
    <row r="4790">
      <c r="A4790" t="inlineStr">
        <is>
          <t>Total-c</t>
        </is>
      </c>
      <c r="F4790">
        <f>SUM(F4784:F4788)</f>
        <v/>
      </c>
      <c r="G4790">
        <f>SUM(G4784:G4788)</f>
        <v/>
      </c>
      <c r="H4790">
        <f>SUM(H4784:H4788)</f>
        <v/>
      </c>
      <c r="I4790">
        <f>SUM(I4784:I4788)</f>
        <v/>
      </c>
      <c r="K4790">
        <f>SUM(K4784:K4788)</f>
        <v/>
      </c>
      <c r="L4790">
        <f>SUM(L4784:L4788)</f>
        <v/>
      </c>
      <c r="M4790">
        <f>SUM(M4784:M4788)</f>
        <v/>
      </c>
      <c r="N4790">
        <f>SUM(N4784:N4788)</f>
        <v/>
      </c>
      <c r="P4790">
        <f>SUM(P4784:P4788)</f>
        <v/>
      </c>
      <c r="Q4790">
        <f>SUM(Q4784:Q4788)</f>
        <v/>
      </c>
      <c r="R4790">
        <f>SUM(R4784:R4788)</f>
        <v/>
      </c>
      <c r="S4790">
        <f>SUM(S4784:S4788)</f>
        <v/>
      </c>
      <c r="U4790">
        <f>SUM(U4784:U4788)</f>
        <v/>
      </c>
      <c r="V4790">
        <f>SUM(V4784:V4788)</f>
        <v/>
      </c>
      <c r="W4790">
        <f>SUM(W4784:W4788)</f>
        <v/>
      </c>
      <c r="X4790">
        <f>SUM(X4784:X4788)</f>
        <v/>
      </c>
      <c r="Z4790">
        <f>SUM(Z4784:Z4788)</f>
        <v/>
      </c>
      <c r="AA4790">
        <f>SUM(AA4784:AA4788)</f>
        <v/>
      </c>
      <c r="AB4790">
        <f>SUM(AB4784:AB4788)</f>
        <v/>
      </c>
      <c r="AC4790">
        <f>SUM(AC4784:AC4788)</f>
        <v/>
      </c>
      <c r="AE4790">
        <f>SUM(AE4784:AE4788)</f>
        <v/>
      </c>
      <c r="AF4790">
        <f>SUM(AF4784:AF4788)</f>
        <v/>
      </c>
      <c r="AG4790">
        <f>SUM(AG4784:AG4788)</f>
        <v/>
      </c>
      <c r="AH4790">
        <f>SUM(AH4784:AH4788)</f>
        <v/>
      </c>
      <c r="AJ4790">
        <f>SUM(AJ4784:AJ4788)</f>
        <v/>
      </c>
      <c r="AK4790">
        <f>SUM(AK4784:AK4788)</f>
        <v/>
      </c>
      <c r="AL4790">
        <f>SUM(AL4784:AL4788)</f>
        <v/>
      </c>
      <c r="AM4790">
        <f>SUM(AM4784:AM4788)</f>
        <v/>
      </c>
      <c r="AO4790">
        <f>SUM(AO4784:AO4788)</f>
        <v/>
      </c>
      <c r="AP4790">
        <f>SUM(AP4784:AP4788)</f>
        <v/>
      </c>
      <c r="AQ4790">
        <f>SUM(AQ4784:AQ4788)</f>
        <v/>
      </c>
      <c r="AR4790">
        <f>SUM(AR4784:AR4788)</f>
        <v/>
      </c>
      <c r="AT4790">
        <f>SUM(AT4784:AT4788)</f>
        <v/>
      </c>
    </row>
    <row r="4791">
      <c r="A4791" t="inlineStr">
        <is>
          <t>Sum check</t>
        </is>
      </c>
      <c r="F4791">
        <f>F4789-F4790</f>
        <v/>
      </c>
      <c r="G4791">
        <f>G4789-G4790</f>
        <v/>
      </c>
      <c r="H4791">
        <f>H4789-H4790</f>
        <v/>
      </c>
      <c r="I4791">
        <f>I4789-I4790</f>
        <v/>
      </c>
      <c r="K4791">
        <f>K4789-K4790</f>
        <v/>
      </c>
      <c r="L4791">
        <f>L4789-L4790</f>
        <v/>
      </c>
      <c r="M4791">
        <f>M4789-M4790</f>
        <v/>
      </c>
      <c r="N4791">
        <f>N4789-N4790</f>
        <v/>
      </c>
      <c r="P4791">
        <f>P4789-P4790</f>
        <v/>
      </c>
      <c r="Q4791">
        <f>Q4789-Q4790</f>
        <v/>
      </c>
      <c r="R4791">
        <f>R4789-R4790</f>
        <v/>
      </c>
      <c r="S4791">
        <f>S4789-S4790</f>
        <v/>
      </c>
      <c r="U4791">
        <f>U4789-U4790</f>
        <v/>
      </c>
      <c r="V4791">
        <f>V4789-V4790</f>
        <v/>
      </c>
      <c r="W4791">
        <f>W4789-W4790</f>
        <v/>
      </c>
      <c r="X4791">
        <f>X4789-X4790</f>
        <v/>
      </c>
      <c r="Z4791">
        <f>Z4789-Z4790</f>
        <v/>
      </c>
      <c r="AA4791">
        <f>AA4789-AA4790</f>
        <v/>
      </c>
      <c r="AB4791">
        <f>AB4789-AB4790</f>
        <v/>
      </c>
      <c r="AC4791">
        <f>AC4789-AC4790</f>
        <v/>
      </c>
      <c r="AE4791">
        <f>AE4789-AE4790</f>
        <v/>
      </c>
      <c r="AF4791">
        <f>AF4789-AF4790</f>
        <v/>
      </c>
      <c r="AG4791">
        <f>AG4789-AG4790</f>
        <v/>
      </c>
      <c r="AH4791">
        <f>AH4789-AH4790</f>
        <v/>
      </c>
      <c r="AJ4791">
        <f>AJ4789-AJ4790</f>
        <v/>
      </c>
      <c r="AK4791">
        <f>AK4789-AK4790</f>
        <v/>
      </c>
      <c r="AL4791">
        <f>AL4789-AL4790</f>
        <v/>
      </c>
      <c r="AM4791">
        <f>AM4789-AM4790</f>
        <v/>
      </c>
      <c r="AO4791">
        <f>AO4789-AO4790</f>
        <v/>
      </c>
      <c r="AP4791">
        <f>AP4789-AP4790</f>
        <v/>
      </c>
      <c r="AQ4791">
        <f>AQ4789-AQ4790</f>
        <v/>
      </c>
      <c r="AR4791">
        <f>AR4789-AR4790</f>
        <v/>
      </c>
      <c r="AT4791">
        <f>AT4789-AT4790</f>
        <v/>
      </c>
    </row>
    <row r="4792">
      <c r="A4792" t="inlineStr">
        <is>
          <t>Link check</t>
        </is>
      </c>
      <c r="F4792">
        <f>F4789-F1349</f>
        <v/>
      </c>
      <c r="G4792">
        <f>G4789-G1349</f>
        <v/>
      </c>
      <c r="H4792">
        <f>H4789-H1349</f>
        <v/>
      </c>
      <c r="I4792">
        <f>I4789-I1349</f>
        <v/>
      </c>
      <c r="K4792">
        <f>K4789-K1349</f>
        <v/>
      </c>
      <c r="L4792">
        <f>L4789-L1349</f>
        <v/>
      </c>
      <c r="M4792">
        <f>M4789-M1349</f>
        <v/>
      </c>
      <c r="N4792">
        <f>N4789-N1349</f>
        <v/>
      </c>
      <c r="P4792">
        <f>P4789-P1349</f>
        <v/>
      </c>
      <c r="Q4792">
        <f>Q4789-Q1349</f>
        <v/>
      </c>
      <c r="R4792">
        <f>R4789-R1349</f>
        <v/>
      </c>
      <c r="S4792">
        <f>S4789-S1349</f>
        <v/>
      </c>
      <c r="U4792">
        <f>U4789-U1349</f>
        <v/>
      </c>
      <c r="V4792">
        <f>V4789-V1349</f>
        <v/>
      </c>
      <c r="W4792">
        <f>W4789-W1349</f>
        <v/>
      </c>
      <c r="X4792">
        <f>X4789-X1349</f>
        <v/>
      </c>
      <c r="Z4792">
        <f>Z4789-Z1349</f>
        <v/>
      </c>
      <c r="AA4792">
        <f>AA4789-AA1349</f>
        <v/>
      </c>
      <c r="AB4792">
        <f>AB4789-AB1349</f>
        <v/>
      </c>
      <c r="AC4792">
        <f>AC4789-AC1349</f>
        <v/>
      </c>
      <c r="AE4792">
        <f>AE4789-AE1349</f>
        <v/>
      </c>
      <c r="AF4792">
        <f>AF4789-AF1349</f>
        <v/>
      </c>
      <c r="AG4792">
        <f>AG4789-AG1349</f>
        <v/>
      </c>
      <c r="AH4792">
        <f>AH4789-AH1349</f>
        <v/>
      </c>
      <c r="AJ4792">
        <f>AJ4789-AJ1349</f>
        <v/>
      </c>
      <c r="AK4792">
        <f>AK4789-AK1349</f>
        <v/>
      </c>
      <c r="AL4792">
        <f>AL4789-AL1349</f>
        <v/>
      </c>
      <c r="AM4792">
        <f>AM4789-AM1349</f>
        <v/>
      </c>
      <c r="AO4792">
        <f>AO4789-AO1349</f>
        <v/>
      </c>
      <c r="AP4792">
        <f>AP4789-AP1349</f>
        <v/>
      </c>
      <c r="AQ4792">
        <f>AQ4789-AQ1349</f>
        <v/>
      </c>
      <c r="AR4792">
        <f>AR4789-AR1349</f>
        <v/>
      </c>
      <c r="AT4792">
        <f>AT4789-AT1349</f>
        <v/>
      </c>
    </row>
    <row r="4794">
      <c r="A4794" t="inlineStr">
        <is>
          <t>Balance and nature of the changes in goodwill</t>
        </is>
      </c>
    </row>
    <row r="4795">
      <c r="A4795" t="inlineStr">
        <is>
          <t>Cost</t>
        </is>
      </c>
    </row>
    <row r="4796">
      <c r="A4796" t="inlineStr">
        <is>
          <t>Balance, beginning of year</t>
        </is>
      </c>
      <c r="C4796" t="inlineStr">
        <is>
          <t>Million</t>
        </is>
      </c>
      <c r="D4796" t="inlineStr">
        <is>
          <t>QQQQ</t>
        </is>
      </c>
      <c r="I4796" t="n">
        <v>1579</v>
      </c>
      <c r="N4796" t="n">
        <v>2806</v>
      </c>
      <c r="S4796" t="n">
        <v>4162</v>
      </c>
      <c r="X4796" t="n">
        <v>5707</v>
      </c>
      <c r="AC4796" t="n">
        <v>9198</v>
      </c>
      <c r="AH4796" t="n">
        <v>15412</v>
      </c>
      <c r="AM4796" t="n">
        <v>15539</v>
      </c>
      <c r="AR4796" t="n">
        <v>21216</v>
      </c>
    </row>
    <row r="4797">
      <c r="A4797" t="inlineStr">
        <is>
          <t>Acquisitions through business combinations</t>
        </is>
      </c>
      <c r="C4797" t="inlineStr">
        <is>
          <t>Million</t>
        </is>
      </c>
      <c r="D4797" t="inlineStr">
        <is>
          <t>QQQA</t>
        </is>
      </c>
      <c r="I4797" t="n">
        <v>1302</v>
      </c>
      <c r="N4797" t="n">
        <v>1286</v>
      </c>
      <c r="S4797" t="n">
        <v>1157</v>
      </c>
      <c r="X4797" t="n">
        <v>4158</v>
      </c>
      <c r="AC4797" t="n">
        <v>6125</v>
      </c>
      <c r="AH4797" t="n">
        <v>145</v>
      </c>
      <c r="AM4797" t="n">
        <v>6591</v>
      </c>
      <c r="AR4797" t="n">
        <v>9581</v>
      </c>
    </row>
    <row r="4798">
      <c r="A4798" t="inlineStr">
        <is>
          <t>Disposals</t>
        </is>
      </c>
      <c r="C4798" t="inlineStr">
        <is>
          <t>Million</t>
        </is>
      </c>
      <c r="D4798" t="inlineStr">
        <is>
          <t>QQQA</t>
        </is>
      </c>
      <c r="I4798" t="n">
        <v>-7</v>
      </c>
    </row>
    <row r="4799">
      <c r="A4799" t="inlineStr">
        <is>
          <t>Foreign currency translation and other</t>
        </is>
      </c>
      <c r="C4799" t="inlineStr">
        <is>
          <t>Million</t>
        </is>
      </c>
      <c r="D4799" t="inlineStr">
        <is>
          <t>QQQA</t>
        </is>
      </c>
      <c r="I4799" t="n">
        <v>-68</v>
      </c>
      <c r="N4799" t="n">
        <v>70</v>
      </c>
      <c r="S4799" t="n">
        <v>388</v>
      </c>
      <c r="X4799" t="n">
        <v>-667</v>
      </c>
      <c r="AC4799" t="n">
        <v>89</v>
      </c>
      <c r="AH4799" t="n">
        <v>-18</v>
      </c>
      <c r="AM4799" t="n">
        <v>-914</v>
      </c>
      <c r="AR4799" t="n">
        <v>-1030</v>
      </c>
    </row>
    <row r="4800">
      <c r="A4800" t="inlineStr">
        <is>
          <t>Balance, end of year</t>
        </is>
      </c>
      <c r="C4800" t="inlineStr">
        <is>
          <t>Million</t>
        </is>
      </c>
      <c r="D4800" t="inlineStr">
        <is>
          <t>QQQQ</t>
        </is>
      </c>
      <c r="I4800" t="n">
        <v>2806</v>
      </c>
      <c r="N4800" t="n">
        <v>4162</v>
      </c>
      <c r="S4800" t="n">
        <v>5707</v>
      </c>
      <c r="X4800" t="n">
        <v>9198</v>
      </c>
      <c r="AC4800" t="n">
        <v>15412</v>
      </c>
      <c r="AH4800" t="n">
        <v>15539</v>
      </c>
      <c r="AM4800" t="n">
        <v>21216</v>
      </c>
      <c r="AR4800" t="n">
        <v>29767</v>
      </c>
    </row>
    <row r="4801">
      <c r="A4801" t="inlineStr">
        <is>
          <t>Balance, end of year-c</t>
        </is>
      </c>
      <c r="I4801">
        <f>SUM(I4796:I4799)</f>
        <v/>
      </c>
      <c r="N4801">
        <f>SUM(N4796:N4799)</f>
        <v/>
      </c>
      <c r="S4801">
        <f>SUM(S4796:S4799)</f>
        <v/>
      </c>
      <c r="X4801">
        <f>SUM(X4796:X4799)</f>
        <v/>
      </c>
      <c r="AC4801">
        <f>SUM(AC4796:AC4799)</f>
        <v/>
      </c>
      <c r="AH4801">
        <f>SUM(AH4796:AH4799)</f>
        <v/>
      </c>
      <c r="AM4801">
        <f>SUM(AM4796:AM4799)</f>
        <v/>
      </c>
      <c r="AR4801">
        <f>SUM(AR4796:AR4799)</f>
        <v/>
      </c>
    </row>
    <row r="4802">
      <c r="A4802" t="inlineStr">
        <is>
          <t>Sum check</t>
        </is>
      </c>
      <c r="I4802">
        <f>I4800-I4801</f>
        <v/>
      </c>
      <c r="N4802">
        <f>N4800-N4801</f>
        <v/>
      </c>
      <c r="S4802">
        <f>S4800-S4801</f>
        <v/>
      </c>
      <c r="X4802">
        <f>X4800-X4801</f>
        <v/>
      </c>
      <c r="AC4802">
        <f>AC4800-AC4801</f>
        <v/>
      </c>
      <c r="AH4802">
        <f>AH4800-AH4801</f>
        <v/>
      </c>
      <c r="AM4802">
        <f>AM4800-AM4801</f>
        <v/>
      </c>
      <c r="AR4802">
        <f>AR4800-AR4801</f>
        <v/>
      </c>
    </row>
    <row r="4804">
      <c r="A4804" t="inlineStr">
        <is>
          <t>Accumulated impairment</t>
        </is>
      </c>
    </row>
    <row r="4805">
      <c r="A4805" t="inlineStr">
        <is>
          <t>Balance, beginning of year</t>
        </is>
      </c>
      <c r="C4805" t="inlineStr">
        <is>
          <t>Million</t>
        </is>
      </c>
      <c r="D4805" t="inlineStr">
        <is>
          <t>QQQQ</t>
        </is>
      </c>
      <c r="I4805" t="n">
        <v>-173</v>
      </c>
      <c r="N4805" t="n">
        <v>-263</v>
      </c>
      <c r="S4805" t="n">
        <v>-379</v>
      </c>
      <c r="X4805" t="n">
        <v>-390</v>
      </c>
      <c r="AC4805" t="n">
        <v>-383</v>
      </c>
      <c r="AH4805" t="n">
        <v>-862</v>
      </c>
      <c r="AM4805" t="n">
        <v>-825</v>
      </c>
      <c r="AR4805" t="n">
        <v>-989</v>
      </c>
    </row>
    <row r="4806">
      <c r="A4806" t="inlineStr">
        <is>
          <t>Impairment losses</t>
        </is>
      </c>
      <c r="C4806" t="inlineStr">
        <is>
          <t>Million</t>
        </is>
      </c>
      <c r="D4806" t="inlineStr">
        <is>
          <t>QQQA</t>
        </is>
      </c>
      <c r="I4806" t="n">
        <v>-112</v>
      </c>
      <c r="N4806" t="n">
        <v>-65</v>
      </c>
      <c r="S4806" t="n">
        <v>-5</v>
      </c>
      <c r="AC4806" t="n">
        <v>-453</v>
      </c>
      <c r="AH4806" t="n">
        <v>-3</v>
      </c>
      <c r="AM4806" t="n">
        <v>-177</v>
      </c>
      <c r="AR4806" t="n">
        <v>-121</v>
      </c>
    </row>
    <row r="4807">
      <c r="A4807" t="inlineStr">
        <is>
          <t>Foreign currency translation and other</t>
        </is>
      </c>
      <c r="C4807" t="inlineStr">
        <is>
          <t>Million</t>
        </is>
      </c>
      <c r="D4807" t="inlineStr">
        <is>
          <t>QQQA</t>
        </is>
      </c>
      <c r="I4807" t="n">
        <v>22</v>
      </c>
      <c r="N4807" t="n">
        <v>-51</v>
      </c>
      <c r="S4807" t="n">
        <v>-6</v>
      </c>
      <c r="X4807" t="n">
        <v>7</v>
      </c>
      <c r="AC4807" t="n">
        <v>-26</v>
      </c>
      <c r="AH4807" t="n">
        <v>40</v>
      </c>
      <c r="AM4807" t="n">
        <v>13</v>
      </c>
      <c r="AR4807" t="n">
        <v>5</v>
      </c>
    </row>
    <row r="4808">
      <c r="A4808" t="inlineStr">
        <is>
          <t>Balance, end of year</t>
        </is>
      </c>
      <c r="C4808" t="inlineStr">
        <is>
          <t>Million</t>
        </is>
      </c>
      <c r="D4808" t="inlineStr">
        <is>
          <t>QQQQ</t>
        </is>
      </c>
      <c r="I4808" t="n">
        <v>-263</v>
      </c>
      <c r="N4808" t="n">
        <v>-379</v>
      </c>
      <c r="S4808" t="n">
        <v>-390</v>
      </c>
      <c r="X4808" t="n">
        <v>-383</v>
      </c>
      <c r="AC4808" t="n">
        <v>-862</v>
      </c>
      <c r="AH4808" t="n">
        <v>-825</v>
      </c>
      <c r="AM4808" t="n">
        <v>-989</v>
      </c>
      <c r="AR4808" t="n">
        <v>-1105</v>
      </c>
    </row>
    <row r="4809">
      <c r="A4809" t="inlineStr">
        <is>
          <t>Balance, end of year-c</t>
        </is>
      </c>
      <c r="I4809">
        <f>SUM(I4805:I4807)</f>
        <v/>
      </c>
      <c r="N4809">
        <f>SUM(N4805:N4807)</f>
        <v/>
      </c>
      <c r="S4809">
        <f>SUM(S4805:S4807)</f>
        <v/>
      </c>
      <c r="X4809">
        <f>SUM(X4805:X4807)</f>
        <v/>
      </c>
      <c r="AC4809">
        <f>SUM(AC4805:AC4807)</f>
        <v/>
      </c>
      <c r="AH4809">
        <f>SUM(AH4805:AH4807)</f>
        <v/>
      </c>
      <c r="AM4809">
        <f>SUM(AM4805:AM4807)</f>
        <v/>
      </c>
      <c r="AR4809">
        <f>SUM(AR4805:AR4807)</f>
        <v/>
      </c>
    </row>
    <row r="4810">
      <c r="A4810" t="inlineStr">
        <is>
          <t>Sum check</t>
        </is>
      </c>
      <c r="I4810">
        <f>I4808-I4809</f>
        <v/>
      </c>
      <c r="N4810">
        <f>N4808-N4809</f>
        <v/>
      </c>
      <c r="S4810">
        <f>S4808-S4809</f>
        <v/>
      </c>
      <c r="X4810">
        <f>X4808-X4809</f>
        <v/>
      </c>
      <c r="AC4810">
        <f>AC4808-AC4809</f>
        <v/>
      </c>
      <c r="AH4810">
        <f>AH4808-AH4809</f>
        <v/>
      </c>
      <c r="AM4810">
        <f>AM4808-AM4809</f>
        <v/>
      </c>
      <c r="AR4810">
        <f>AR4808-AR4809</f>
        <v/>
      </c>
    </row>
    <row r="4812">
      <c r="A4812" t="inlineStr">
        <is>
          <t>Total</t>
        </is>
      </c>
    </row>
    <row r="4813">
      <c r="A4813" t="inlineStr">
        <is>
          <t>Balance, beginning of year</t>
        </is>
      </c>
      <c r="C4813" t="inlineStr">
        <is>
          <t>Million</t>
        </is>
      </c>
      <c r="D4813" t="inlineStr">
        <is>
          <t>QQQQ</t>
        </is>
      </c>
      <c r="I4813" t="n">
        <v>1406</v>
      </c>
      <c r="N4813" t="n">
        <v>2543</v>
      </c>
      <c r="S4813" t="n">
        <v>3783</v>
      </c>
      <c r="X4813" t="n">
        <v>5317</v>
      </c>
      <c r="AC4813" t="n">
        <v>8815</v>
      </c>
      <c r="AH4813" t="n">
        <v>14550</v>
      </c>
      <c r="AM4813" t="n">
        <v>14714</v>
      </c>
      <c r="AR4813" t="n">
        <v>20227</v>
      </c>
    </row>
    <row r="4814">
      <c r="A4814" t="inlineStr">
        <is>
          <t>Acquisitions through business combinations</t>
        </is>
      </c>
      <c r="C4814" t="inlineStr">
        <is>
          <t>Million</t>
        </is>
      </c>
      <c r="D4814" t="inlineStr">
        <is>
          <t>QQQA</t>
        </is>
      </c>
      <c r="I4814" t="n">
        <v>1302</v>
      </c>
      <c r="N4814" t="n">
        <v>1286</v>
      </c>
      <c r="S4814" t="n">
        <v>1157</v>
      </c>
      <c r="X4814" t="n">
        <v>4158</v>
      </c>
      <c r="AC4814" t="n">
        <v>6125</v>
      </c>
      <c r="AH4814" t="n">
        <v>145</v>
      </c>
      <c r="AM4814" t="n">
        <v>6591</v>
      </c>
      <c r="AR4814" t="n">
        <v>9581</v>
      </c>
    </row>
    <row r="4815">
      <c r="A4815" t="inlineStr">
        <is>
          <t>Disposals</t>
        </is>
      </c>
      <c r="C4815" t="inlineStr">
        <is>
          <t>Million</t>
        </is>
      </c>
      <c r="D4815" t="inlineStr">
        <is>
          <t>QQQA</t>
        </is>
      </c>
      <c r="I4815" t="n">
        <v>-7</v>
      </c>
    </row>
    <row r="4816">
      <c r="A4816" t="inlineStr">
        <is>
          <t>Impairment losses</t>
        </is>
      </c>
      <c r="C4816" t="inlineStr">
        <is>
          <t>Million</t>
        </is>
      </c>
      <c r="D4816" t="inlineStr">
        <is>
          <t>QQQA</t>
        </is>
      </c>
      <c r="I4816" t="n">
        <v>-112</v>
      </c>
      <c r="N4816" t="n">
        <v>-65</v>
      </c>
      <c r="S4816" t="n">
        <v>-5</v>
      </c>
      <c r="AC4816" t="n">
        <v>-453</v>
      </c>
      <c r="AH4816" t="n">
        <v>-3</v>
      </c>
      <c r="AM4816" t="n">
        <v>-177</v>
      </c>
      <c r="AR4816" t="n">
        <v>-121</v>
      </c>
    </row>
    <row r="4817">
      <c r="A4817" t="inlineStr">
        <is>
          <t>Foreign currency translation and other</t>
        </is>
      </c>
      <c r="C4817" t="inlineStr">
        <is>
          <t>Million</t>
        </is>
      </c>
      <c r="D4817" t="inlineStr">
        <is>
          <t>QQQA</t>
        </is>
      </c>
      <c r="I4817" t="n">
        <v>-46</v>
      </c>
      <c r="N4817" t="n">
        <v>19</v>
      </c>
      <c r="S4817" t="n">
        <v>382</v>
      </c>
      <c r="X4817" t="n">
        <v>-660</v>
      </c>
      <c r="AC4817" t="n">
        <v>63</v>
      </c>
      <c r="AH4817" t="n">
        <v>22</v>
      </c>
      <c r="AM4817" t="n">
        <v>-901</v>
      </c>
      <c r="AR4817" t="n">
        <v>-1025</v>
      </c>
    </row>
    <row r="4818">
      <c r="A4818" t="inlineStr">
        <is>
          <t>Balance, end of year</t>
        </is>
      </c>
      <c r="C4818" t="inlineStr">
        <is>
          <t>Million</t>
        </is>
      </c>
      <c r="D4818" t="inlineStr">
        <is>
          <t>QQQQ</t>
        </is>
      </c>
      <c r="I4818" t="n">
        <v>2543</v>
      </c>
      <c r="N4818" t="n">
        <v>3783</v>
      </c>
      <c r="S4818" t="n">
        <v>5317</v>
      </c>
      <c r="X4818" t="n">
        <v>8815</v>
      </c>
      <c r="AC4818" t="n">
        <v>14550</v>
      </c>
      <c r="AH4818" t="n">
        <v>14714</v>
      </c>
      <c r="AM4818" t="n">
        <v>20227</v>
      </c>
      <c r="AR4818" t="n">
        <v>28662</v>
      </c>
    </row>
    <row r="4819">
      <c r="A4819" t="inlineStr">
        <is>
          <t>Balance, end of year-c</t>
        </is>
      </c>
      <c r="I4819">
        <f>SUM(I4813:I4817)</f>
        <v/>
      </c>
      <c r="N4819">
        <f>SUM(N4813:N4817)</f>
        <v/>
      </c>
      <c r="S4819">
        <f>SUM(S4813:S4817)</f>
        <v/>
      </c>
      <c r="X4819">
        <f>SUM(X4813:X4817)</f>
        <v/>
      </c>
      <c r="AC4819">
        <f>SUM(AC4813:AC4817)</f>
        <v/>
      </c>
      <c r="AH4819">
        <f>SUM(AH4813:AH4817)</f>
        <v/>
      </c>
      <c r="AM4819">
        <f>SUM(AM4813:AM4817)</f>
        <v/>
      </c>
      <c r="AR4819">
        <f>SUM(AR4813:AR4817)</f>
        <v/>
      </c>
    </row>
    <row r="4820">
      <c r="A4820" t="inlineStr">
        <is>
          <t>Sum check 1</t>
        </is>
      </c>
      <c r="I4820">
        <f>I4818-I4819</f>
        <v/>
      </c>
      <c r="N4820">
        <f>N4818-N4819</f>
        <v/>
      </c>
      <c r="S4820">
        <f>S4818-S4819</f>
        <v/>
      </c>
      <c r="X4820">
        <f>X4818-X4819</f>
        <v/>
      </c>
      <c r="AC4820">
        <f>AC4818-AC4819</f>
        <v/>
      </c>
      <c r="AH4820">
        <f>AH4818-AH4819</f>
        <v/>
      </c>
      <c r="AM4820">
        <f>AM4818-AM4819</f>
        <v/>
      </c>
      <c r="AR4820">
        <f>AR4818-AR4819</f>
        <v/>
      </c>
    </row>
    <row r="4821">
      <c r="A4821" t="inlineStr">
        <is>
          <t>Sum check 2</t>
        </is>
      </c>
      <c r="I4821">
        <f>I4818-SUM(I4809,I4801)</f>
        <v/>
      </c>
      <c r="N4821">
        <f>N4818-SUM(N4809,N4801)</f>
        <v/>
      </c>
      <c r="S4821">
        <f>S4818-SUM(S4809,S4801)</f>
        <v/>
      </c>
      <c r="X4821">
        <f>X4818-SUM(X4809,X4801)</f>
        <v/>
      </c>
      <c r="AC4821">
        <f>AC4818-SUM(AC4809,AC4801)</f>
        <v/>
      </c>
      <c r="AH4821">
        <f>AH4818-SUM(AH4809,AH4801)</f>
        <v/>
      </c>
      <c r="AM4821">
        <f>AM4818-SUM(AM4809,AM4801)</f>
        <v/>
      </c>
      <c r="AR4821">
        <f>AR4818-SUM(AR4809,AR4801)</f>
        <v/>
      </c>
    </row>
    <row r="4822">
      <c r="A4822" t="inlineStr">
        <is>
          <t>Link check</t>
        </is>
      </c>
      <c r="I4822">
        <f>I4818-I1325</f>
        <v/>
      </c>
      <c r="N4822">
        <f>N4818-N1325</f>
        <v/>
      </c>
      <c r="S4822">
        <f>S4818-S1325</f>
        <v/>
      </c>
      <c r="X4822">
        <f>X4818-X1325</f>
        <v/>
      </c>
      <c r="AC4822">
        <f>AC4818-AC1325</f>
        <v/>
      </c>
      <c r="AH4822">
        <f>AH4818-AH1325</f>
        <v/>
      </c>
      <c r="AM4822">
        <f>AM4818-AM1325</f>
        <v/>
      </c>
      <c r="AR4822">
        <f>AR4818-AR1325</f>
        <v/>
      </c>
    </row>
    <row r="4824">
      <c r="A4824" t="inlineStr">
        <is>
          <t>Principal repayments on subsidiary borrowings</t>
        </is>
      </c>
    </row>
    <row r="4825">
      <c r="A4825" t="inlineStr">
        <is>
          <t>Real estate</t>
        </is>
      </c>
    </row>
    <row r="4826">
      <c r="A4826" t="inlineStr">
        <is>
          <t>Next year</t>
        </is>
      </c>
      <c r="C4826" t="inlineStr">
        <is>
          <t>Million</t>
        </is>
      </c>
      <c r="D4826" t="inlineStr">
        <is>
          <t>QQQQ</t>
        </is>
      </c>
      <c r="AR4826" t="n">
        <v>725</v>
      </c>
    </row>
    <row r="4827">
      <c r="A4827" t="inlineStr">
        <is>
          <t>Next to next year</t>
        </is>
      </c>
      <c r="C4827" t="inlineStr">
        <is>
          <t>Million</t>
        </is>
      </c>
      <c r="D4827" t="inlineStr">
        <is>
          <t>QQQQ</t>
        </is>
      </c>
      <c r="AR4827" t="n">
        <v>826</v>
      </c>
    </row>
    <row r="4828">
      <c r="A4828" t="inlineStr">
        <is>
          <t>Next 3rd year</t>
        </is>
      </c>
      <c r="C4828" t="inlineStr">
        <is>
          <t>Million</t>
        </is>
      </c>
      <c r="D4828" t="inlineStr">
        <is>
          <t>QQQQ</t>
        </is>
      </c>
      <c r="AR4828" t="n">
        <v>369</v>
      </c>
    </row>
    <row r="4829">
      <c r="A4829" t="inlineStr">
        <is>
          <t>Next 4th year</t>
        </is>
      </c>
      <c r="C4829" t="inlineStr">
        <is>
          <t>Million</t>
        </is>
      </c>
      <c r="D4829" t="inlineStr">
        <is>
          <t>QQQQ</t>
        </is>
      </c>
      <c r="AR4829" t="n">
        <v>369</v>
      </c>
    </row>
    <row r="4830">
      <c r="A4830" t="inlineStr">
        <is>
          <t>Next 5th year</t>
        </is>
      </c>
      <c r="C4830" t="inlineStr">
        <is>
          <t>Million</t>
        </is>
      </c>
      <c r="D4830" t="inlineStr">
        <is>
          <t>QQQQ</t>
        </is>
      </c>
      <c r="AR4830" t="n">
        <v>3412</v>
      </c>
    </row>
    <row r="4831">
      <c r="A4831" t="inlineStr">
        <is>
          <t>Thereafter</t>
        </is>
      </c>
      <c r="C4831" t="inlineStr">
        <is>
          <t>Million</t>
        </is>
      </c>
      <c r="D4831" t="inlineStr">
        <is>
          <t>QQQQ</t>
        </is>
      </c>
      <c r="AR4831" t="n">
        <v>1034</v>
      </c>
    </row>
    <row r="4832">
      <c r="A4832" t="inlineStr">
        <is>
          <t>Total principal repayments</t>
        </is>
      </c>
      <c r="C4832" t="inlineStr">
        <is>
          <t>Million</t>
        </is>
      </c>
      <c r="D4832" t="inlineStr">
        <is>
          <t>QQQQ</t>
        </is>
      </c>
      <c r="AR4832" t="n">
        <v>6735</v>
      </c>
    </row>
    <row r="4833">
      <c r="A4833" t="inlineStr">
        <is>
          <t>Total principal repayments-c</t>
        </is>
      </c>
      <c r="AR4833">
        <f>SUM(AR4826:AR4831)</f>
        <v/>
      </c>
    </row>
    <row r="4834">
      <c r="A4834" t="inlineStr">
        <is>
          <t>Sum check</t>
        </is>
      </c>
      <c r="AR4834">
        <f>AR4832-AR4833</f>
        <v/>
      </c>
    </row>
    <row r="4836">
      <c r="A4836" t="inlineStr">
        <is>
          <t>Deferred financing costs and other</t>
        </is>
      </c>
      <c r="C4836" t="inlineStr">
        <is>
          <t>Million</t>
        </is>
      </c>
      <c r="D4836" t="inlineStr">
        <is>
          <t>QQQQ</t>
        </is>
      </c>
      <c r="AR4836" t="n">
        <v>-33</v>
      </c>
    </row>
    <row r="4837">
      <c r="A4837" t="inlineStr">
        <is>
          <t>Total</t>
        </is>
      </c>
      <c r="C4837" t="inlineStr">
        <is>
          <t>Million</t>
        </is>
      </c>
      <c r="D4837" t="inlineStr">
        <is>
          <t>QQQQ</t>
        </is>
      </c>
      <c r="AR4837" t="n">
        <v>6702</v>
      </c>
    </row>
    <row r="4838">
      <c r="A4838" t="inlineStr">
        <is>
          <t>Total-c</t>
        </is>
      </c>
      <c r="AR4838">
        <f>SUM(AR4836,AR4832)</f>
        <v/>
      </c>
    </row>
    <row r="4839">
      <c r="A4839" t="inlineStr">
        <is>
          <t>Sum check</t>
        </is>
      </c>
      <c r="AR4839">
        <f>AR4837-AR4838</f>
        <v/>
      </c>
    </row>
    <row r="4841">
      <c r="A4841" t="inlineStr">
        <is>
          <t>Renewable power and transition</t>
        </is>
      </c>
    </row>
    <row r="4842">
      <c r="A4842" t="inlineStr">
        <is>
          <t>Next year</t>
        </is>
      </c>
      <c r="C4842" t="inlineStr">
        <is>
          <t>Million</t>
        </is>
      </c>
      <c r="D4842" t="inlineStr">
        <is>
          <t>QQQQ</t>
        </is>
      </c>
      <c r="AR4842" t="n">
        <v>249</v>
      </c>
    </row>
    <row r="4843">
      <c r="A4843" t="inlineStr">
        <is>
          <t>Next 3rd year</t>
        </is>
      </c>
      <c r="C4843" t="inlineStr">
        <is>
          <t>Million</t>
        </is>
      </c>
      <c r="D4843" t="inlineStr">
        <is>
          <t>QQQQ</t>
        </is>
      </c>
      <c r="AR4843" t="n">
        <v>295</v>
      </c>
    </row>
    <row r="4844">
      <c r="A4844" t="inlineStr">
        <is>
          <t>Next 5th year</t>
        </is>
      </c>
      <c r="C4844" t="inlineStr">
        <is>
          <t>Million</t>
        </is>
      </c>
      <c r="D4844" t="inlineStr">
        <is>
          <t>QQQQ</t>
        </is>
      </c>
      <c r="AR4844" t="n">
        <v>369</v>
      </c>
    </row>
    <row r="4845">
      <c r="A4845" t="inlineStr">
        <is>
          <t>Thereafter</t>
        </is>
      </c>
      <c r="C4845" t="inlineStr">
        <is>
          <t>Million</t>
        </is>
      </c>
      <c r="D4845" t="inlineStr">
        <is>
          <t>QQQQ</t>
        </is>
      </c>
      <c r="AR4845" t="n">
        <v>1642</v>
      </c>
    </row>
    <row r="4846">
      <c r="A4846" t="inlineStr">
        <is>
          <t>Total principal repayments</t>
        </is>
      </c>
      <c r="C4846" t="inlineStr">
        <is>
          <t>Million</t>
        </is>
      </c>
      <c r="D4846" t="inlineStr">
        <is>
          <t>QQQQ</t>
        </is>
      </c>
      <c r="AR4846" t="n">
        <v>2555</v>
      </c>
    </row>
    <row r="4847">
      <c r="A4847" t="inlineStr">
        <is>
          <t>Total principal repayments-c</t>
        </is>
      </c>
      <c r="AR4847">
        <f>SUM(AR4842:AR4845)</f>
        <v/>
      </c>
    </row>
    <row r="4848">
      <c r="A4848" t="inlineStr">
        <is>
          <t>Sum check</t>
        </is>
      </c>
      <c r="AR4848">
        <f>AR4846-AR4847</f>
        <v/>
      </c>
    </row>
    <row r="4850">
      <c r="A4850" t="inlineStr">
        <is>
          <t>Deferred financing costs and other</t>
        </is>
      </c>
      <c r="C4850" t="inlineStr">
        <is>
          <t>Million</t>
        </is>
      </c>
      <c r="D4850" t="inlineStr">
        <is>
          <t>QQQQ</t>
        </is>
      </c>
      <c r="AR4850" t="n">
        <v>-9</v>
      </c>
    </row>
    <row r="4851">
      <c r="A4851" t="inlineStr">
        <is>
          <t>Total</t>
        </is>
      </c>
      <c r="C4851" t="inlineStr">
        <is>
          <t>Million</t>
        </is>
      </c>
      <c r="D4851" t="inlineStr">
        <is>
          <t>QQQQ</t>
        </is>
      </c>
      <c r="AR4851" t="n">
        <v>2546</v>
      </c>
    </row>
    <row r="4852">
      <c r="A4852" t="inlineStr">
        <is>
          <t>Total-c</t>
        </is>
      </c>
      <c r="AR4852">
        <f>SUM(AR4850,AR4846)</f>
        <v/>
      </c>
    </row>
    <row r="4853">
      <c r="A4853" t="inlineStr">
        <is>
          <t>Sum check</t>
        </is>
      </c>
      <c r="AR4853">
        <f>AR4851-AR4852</f>
        <v/>
      </c>
    </row>
    <row r="4855">
      <c r="A4855" t="inlineStr">
        <is>
          <t>Infrastructure</t>
        </is>
      </c>
    </row>
    <row r="4856">
      <c r="A4856" t="inlineStr">
        <is>
          <t>Next year</t>
        </is>
      </c>
      <c r="C4856" t="inlineStr">
        <is>
          <t>Million</t>
        </is>
      </c>
      <c r="D4856" t="inlineStr">
        <is>
          <t>QQQQ</t>
        </is>
      </c>
      <c r="AR4856" t="n">
        <v>464</v>
      </c>
    </row>
    <row r="4857">
      <c r="A4857" t="inlineStr">
        <is>
          <t>Next to next year</t>
        </is>
      </c>
      <c r="C4857" t="inlineStr">
        <is>
          <t>Million</t>
        </is>
      </c>
      <c r="D4857" t="inlineStr">
        <is>
          <t>QQQQ</t>
        </is>
      </c>
      <c r="AR4857" t="n">
        <v>517</v>
      </c>
    </row>
    <row r="4858">
      <c r="A4858" t="inlineStr">
        <is>
          <t>Next 5th year</t>
        </is>
      </c>
      <c r="C4858" t="inlineStr">
        <is>
          <t>Million</t>
        </is>
      </c>
      <c r="D4858" t="inlineStr">
        <is>
          <t>QQQQ</t>
        </is>
      </c>
      <c r="AR4858" t="n">
        <v>428</v>
      </c>
    </row>
    <row r="4859">
      <c r="A4859" t="inlineStr">
        <is>
          <t>Thereafter</t>
        </is>
      </c>
      <c r="C4859" t="inlineStr">
        <is>
          <t>Million</t>
        </is>
      </c>
      <c r="D4859" t="inlineStr">
        <is>
          <t>QQQQ</t>
        </is>
      </c>
      <c r="AR4859" t="n">
        <v>2279</v>
      </c>
    </row>
    <row r="4860">
      <c r="A4860" t="inlineStr">
        <is>
          <t>Total principal repayments</t>
        </is>
      </c>
      <c r="C4860" t="inlineStr">
        <is>
          <t>Million</t>
        </is>
      </c>
      <c r="D4860" t="inlineStr">
        <is>
          <t>QQQQ</t>
        </is>
      </c>
      <c r="AR4860" t="n">
        <v>3688</v>
      </c>
    </row>
    <row r="4861">
      <c r="A4861" t="inlineStr">
        <is>
          <t>Total principal repayments-c</t>
        </is>
      </c>
      <c r="AR4861">
        <f>SUM(AR4856:AR4859)</f>
        <v/>
      </c>
    </row>
    <row r="4862">
      <c r="A4862" t="inlineStr">
        <is>
          <t>Sum check</t>
        </is>
      </c>
      <c r="AR4862">
        <f>AR4860-AR4861</f>
        <v/>
      </c>
    </row>
    <row r="4864">
      <c r="A4864" t="inlineStr">
        <is>
          <t>Deferred financing costs and other</t>
        </is>
      </c>
      <c r="C4864" t="inlineStr">
        <is>
          <t>Million</t>
        </is>
      </c>
      <c r="D4864" t="inlineStr">
        <is>
          <t>QQQQ</t>
        </is>
      </c>
      <c r="AR4864" t="n">
        <v>-22</v>
      </c>
    </row>
    <row r="4865">
      <c r="A4865" t="inlineStr">
        <is>
          <t>Total</t>
        </is>
      </c>
      <c r="C4865" t="inlineStr">
        <is>
          <t>Million</t>
        </is>
      </c>
      <c r="D4865" t="inlineStr">
        <is>
          <t>QQQQ</t>
        </is>
      </c>
      <c r="AR4865" t="n">
        <v>3666</v>
      </c>
    </row>
    <row r="4866">
      <c r="A4866" t="inlineStr">
        <is>
          <t>Total-c</t>
        </is>
      </c>
      <c r="AR4866">
        <f>SUM(AR4864,AR4860)</f>
        <v/>
      </c>
    </row>
    <row r="4867">
      <c r="A4867" t="inlineStr">
        <is>
          <t>Sum check</t>
        </is>
      </c>
      <c r="AR4867">
        <f>AR4865-AR4866</f>
        <v/>
      </c>
    </row>
    <row r="4869">
      <c r="A4869" t="inlineStr">
        <is>
          <t>Private equity</t>
        </is>
      </c>
    </row>
    <row r="4870">
      <c r="A4870" t="inlineStr">
        <is>
          <t>Next year</t>
        </is>
      </c>
      <c r="C4870" t="inlineStr">
        <is>
          <t>Million</t>
        </is>
      </c>
      <c r="D4870" t="inlineStr">
        <is>
          <t>QQQQ</t>
        </is>
      </c>
      <c r="AR4870" t="n">
        <v>31</v>
      </c>
    </row>
    <row r="4871">
      <c r="A4871" t="inlineStr">
        <is>
          <t>Next to next year</t>
        </is>
      </c>
      <c r="C4871" t="inlineStr">
        <is>
          <t>Million</t>
        </is>
      </c>
      <c r="D4871" t="inlineStr">
        <is>
          <t>QQQQ</t>
        </is>
      </c>
      <c r="AR4871" t="n">
        <v>45</v>
      </c>
    </row>
    <row r="4872">
      <c r="A4872" t="inlineStr">
        <is>
          <t>Next 3rd year</t>
        </is>
      </c>
      <c r="C4872" t="inlineStr">
        <is>
          <t>Million</t>
        </is>
      </c>
      <c r="D4872" t="inlineStr">
        <is>
          <t>QQQQ</t>
        </is>
      </c>
      <c r="AR4872" t="n">
        <v>51</v>
      </c>
    </row>
    <row r="4873">
      <c r="A4873" t="inlineStr">
        <is>
          <t>Next 5th year</t>
        </is>
      </c>
      <c r="C4873" t="inlineStr">
        <is>
          <t>Million</t>
        </is>
      </c>
      <c r="D4873" t="inlineStr">
        <is>
          <t>QQQQ</t>
        </is>
      </c>
      <c r="AR4873" t="n">
        <v>2100</v>
      </c>
    </row>
    <row r="4874">
      <c r="A4874" t="inlineStr">
        <is>
          <t>Total principal repayments</t>
        </is>
      </c>
      <c r="C4874" t="inlineStr">
        <is>
          <t>Million</t>
        </is>
      </c>
      <c r="D4874" t="inlineStr">
        <is>
          <t>QQQQ</t>
        </is>
      </c>
      <c r="AR4874" t="n">
        <v>2227</v>
      </c>
    </row>
    <row r="4875">
      <c r="A4875" t="inlineStr">
        <is>
          <t>Total principal repayments-c</t>
        </is>
      </c>
      <c r="AR4875">
        <f>SUM(AR4870:AR4873)</f>
        <v/>
      </c>
    </row>
    <row r="4876">
      <c r="A4876" t="inlineStr">
        <is>
          <t>Sum check</t>
        </is>
      </c>
      <c r="AR4876">
        <f>AR4874-AR4875</f>
        <v/>
      </c>
    </row>
    <row r="4878">
      <c r="A4878" t="inlineStr">
        <is>
          <t>Deferred financing costs and other</t>
        </is>
      </c>
      <c r="C4878" t="inlineStr">
        <is>
          <t>Million</t>
        </is>
      </c>
      <c r="D4878" t="inlineStr">
        <is>
          <t>QQQQ</t>
        </is>
      </c>
      <c r="AR4878" t="n">
        <v>-1</v>
      </c>
    </row>
    <row r="4879">
      <c r="A4879" t="inlineStr">
        <is>
          <t>Total</t>
        </is>
      </c>
      <c r="C4879" t="inlineStr">
        <is>
          <t>Million</t>
        </is>
      </c>
      <c r="D4879" t="inlineStr">
        <is>
          <t>QQQQ</t>
        </is>
      </c>
      <c r="AR4879" t="n">
        <v>2226</v>
      </c>
    </row>
    <row r="4880">
      <c r="A4880" t="inlineStr">
        <is>
          <t>Total-c</t>
        </is>
      </c>
      <c r="AR4880">
        <f>SUM(AR4874,AR4878)</f>
        <v/>
      </c>
    </row>
    <row r="4881">
      <c r="A4881" t="inlineStr">
        <is>
          <t>Sum check</t>
        </is>
      </c>
      <c r="AR4881">
        <f>AR4879-AR4880</f>
        <v/>
      </c>
    </row>
    <row r="4883">
      <c r="A4883" t="inlineStr">
        <is>
          <t>Total</t>
        </is>
      </c>
    </row>
    <row r="4884">
      <c r="A4884" t="inlineStr">
        <is>
          <t>Next year</t>
        </is>
      </c>
      <c r="C4884" t="inlineStr">
        <is>
          <t>Million</t>
        </is>
      </c>
      <c r="D4884" t="inlineStr">
        <is>
          <t>QQQQ</t>
        </is>
      </c>
      <c r="AR4884" t="n">
        <v>1469</v>
      </c>
    </row>
    <row r="4885">
      <c r="A4885" t="inlineStr">
        <is>
          <t>Next to next year</t>
        </is>
      </c>
      <c r="C4885" t="inlineStr">
        <is>
          <t>Million</t>
        </is>
      </c>
      <c r="D4885" t="inlineStr">
        <is>
          <t>QQQQ</t>
        </is>
      </c>
      <c r="AR4885" t="n">
        <v>1388</v>
      </c>
    </row>
    <row r="4886">
      <c r="A4886" t="inlineStr">
        <is>
          <t>Next 3rd year</t>
        </is>
      </c>
      <c r="C4886" t="inlineStr">
        <is>
          <t>Million</t>
        </is>
      </c>
      <c r="D4886" t="inlineStr">
        <is>
          <t>QQQQ</t>
        </is>
      </c>
      <c r="AR4886" t="n">
        <v>715</v>
      </c>
    </row>
    <row r="4887">
      <c r="A4887" t="inlineStr">
        <is>
          <t>Next 4th year</t>
        </is>
      </c>
      <c r="C4887" t="inlineStr">
        <is>
          <t>Million</t>
        </is>
      </c>
      <c r="D4887" t="inlineStr">
        <is>
          <t>QQQQ</t>
        </is>
      </c>
      <c r="AR4887" t="n">
        <v>369</v>
      </c>
    </row>
    <row r="4888">
      <c r="A4888" t="inlineStr">
        <is>
          <t>Next 5th year</t>
        </is>
      </c>
      <c r="C4888" t="inlineStr">
        <is>
          <t>Million</t>
        </is>
      </c>
      <c r="D4888" t="inlineStr">
        <is>
          <t>QQQQ</t>
        </is>
      </c>
      <c r="AR4888" t="n">
        <v>6309</v>
      </c>
    </row>
    <row r="4889">
      <c r="A4889" t="inlineStr">
        <is>
          <t>Thereafter</t>
        </is>
      </c>
      <c r="C4889" t="inlineStr">
        <is>
          <t>Million</t>
        </is>
      </c>
      <c r="D4889" t="inlineStr">
        <is>
          <t>QQQQ</t>
        </is>
      </c>
      <c r="AR4889" t="n">
        <v>4955</v>
      </c>
    </row>
    <row r="4890">
      <c r="A4890" t="inlineStr">
        <is>
          <t>Total principal repayments</t>
        </is>
      </c>
      <c r="C4890" t="inlineStr">
        <is>
          <t>Million</t>
        </is>
      </c>
      <c r="D4890" t="inlineStr">
        <is>
          <t>QQQQ</t>
        </is>
      </c>
      <c r="AR4890" t="n">
        <v>15205</v>
      </c>
    </row>
    <row r="4891">
      <c r="A4891" t="inlineStr">
        <is>
          <t>Total principal repayments-c</t>
        </is>
      </c>
      <c r="AR4891">
        <f>SUM(AR4884:AR4889)</f>
        <v/>
      </c>
    </row>
    <row r="4892">
      <c r="A4892" t="inlineStr">
        <is>
          <t>Sum check 1</t>
        </is>
      </c>
      <c r="AR4892">
        <f>AR4890-AR4891</f>
        <v/>
      </c>
    </row>
    <row r="4893">
      <c r="A4893" t="inlineStr">
        <is>
          <t>Sum check 2</t>
        </is>
      </c>
      <c r="AR4893">
        <f>AR4890-SUM(AR4875,AR4861,AR4847,AR4833)</f>
        <v/>
      </c>
    </row>
    <row r="4895">
      <c r="A4895" t="inlineStr">
        <is>
          <t>Deferred financing costs and other</t>
        </is>
      </c>
      <c r="C4895" t="inlineStr">
        <is>
          <t>Million</t>
        </is>
      </c>
      <c r="D4895" t="inlineStr">
        <is>
          <t>QQQQ</t>
        </is>
      </c>
      <c r="AR4895" t="n">
        <v>-65</v>
      </c>
    </row>
    <row r="4896">
      <c r="A4896" t="inlineStr">
        <is>
          <t>Total</t>
        </is>
      </c>
      <c r="C4896" t="inlineStr">
        <is>
          <t>Million</t>
        </is>
      </c>
      <c r="D4896" t="inlineStr">
        <is>
          <t>QQQQ</t>
        </is>
      </c>
      <c r="AR4896" t="n">
        <v>15140</v>
      </c>
    </row>
    <row r="4897">
      <c r="A4897" t="inlineStr">
        <is>
          <t>Total-c</t>
        </is>
      </c>
      <c r="AR4897">
        <f>SUM(AR4895,AR4890)</f>
        <v/>
      </c>
    </row>
    <row r="4898">
      <c r="A4898" t="inlineStr">
        <is>
          <t>Sum check 1</t>
        </is>
      </c>
      <c r="AR4898">
        <f>AR4896-AR4897</f>
        <v/>
      </c>
    </row>
    <row r="4899">
      <c r="A4899" t="inlineStr">
        <is>
          <t>Sum check 2</t>
        </is>
      </c>
      <c r="AR4899">
        <f>AR4896-SUM(AR4880,AR4866,AR4852,AR4838)</f>
        <v/>
      </c>
    </row>
    <row r="4900">
      <c r="A4900" t="inlineStr">
        <is>
          <t>Link check</t>
        </is>
      </c>
      <c r="AR4900">
        <f>AR4896-AR2591</f>
        <v/>
      </c>
    </row>
    <row r="4902">
      <c r="A4902" t="inlineStr">
        <is>
          <t>Principal repayments on property-specific borrowings</t>
        </is>
      </c>
    </row>
    <row r="4903">
      <c r="A4903" t="inlineStr">
        <is>
          <t>Real estate</t>
        </is>
      </c>
    </row>
    <row r="4904">
      <c r="A4904" t="inlineStr">
        <is>
          <t>Next year</t>
        </is>
      </c>
      <c r="C4904" t="inlineStr">
        <is>
          <t>Million</t>
        </is>
      </c>
      <c r="D4904" t="inlineStr">
        <is>
          <t>QQQQ</t>
        </is>
      </c>
      <c r="AR4904" t="n">
        <v>31016</v>
      </c>
    </row>
    <row r="4905">
      <c r="A4905" t="inlineStr">
        <is>
          <t>Next to next year</t>
        </is>
      </c>
      <c r="C4905" t="inlineStr">
        <is>
          <t>Million</t>
        </is>
      </c>
      <c r="D4905" t="inlineStr">
        <is>
          <t>QQQQ</t>
        </is>
      </c>
      <c r="AR4905" t="n">
        <v>20400</v>
      </c>
    </row>
    <row r="4906">
      <c r="A4906" t="inlineStr">
        <is>
          <t>Next 3rd year</t>
        </is>
      </c>
      <c r="C4906" t="inlineStr">
        <is>
          <t>Million</t>
        </is>
      </c>
      <c r="D4906" t="inlineStr">
        <is>
          <t>QQQQ</t>
        </is>
      </c>
      <c r="AR4906" t="n">
        <v>12025</v>
      </c>
    </row>
    <row r="4907">
      <c r="A4907" t="inlineStr">
        <is>
          <t>Next 4th year</t>
        </is>
      </c>
      <c r="C4907" t="inlineStr">
        <is>
          <t>Million</t>
        </is>
      </c>
      <c r="D4907" t="inlineStr">
        <is>
          <t>QQQQ</t>
        </is>
      </c>
      <c r="AR4907" t="n">
        <v>6228</v>
      </c>
    </row>
    <row r="4908">
      <c r="A4908" t="inlineStr">
        <is>
          <t>Next 5th year</t>
        </is>
      </c>
      <c r="C4908" t="inlineStr">
        <is>
          <t>Million</t>
        </is>
      </c>
      <c r="D4908" t="inlineStr">
        <is>
          <t>QQQQ</t>
        </is>
      </c>
      <c r="AR4908" t="n">
        <v>7802</v>
      </c>
    </row>
    <row r="4909">
      <c r="A4909" t="inlineStr">
        <is>
          <t>Thereafter</t>
        </is>
      </c>
      <c r="C4909" t="inlineStr">
        <is>
          <t>Million</t>
        </is>
      </c>
      <c r="D4909" t="inlineStr">
        <is>
          <t>QQQQ</t>
        </is>
      </c>
      <c r="AR4909" t="n">
        <v>9090</v>
      </c>
    </row>
    <row r="4910">
      <c r="A4910" t="inlineStr">
        <is>
          <t>Total principal repayments</t>
        </is>
      </c>
      <c r="C4910" t="inlineStr">
        <is>
          <t>Million</t>
        </is>
      </c>
      <c r="D4910" t="inlineStr">
        <is>
          <t>QQQQ</t>
        </is>
      </c>
      <c r="AR4910" t="n">
        <v>86561</v>
      </c>
    </row>
    <row r="4911">
      <c r="A4911" t="inlineStr">
        <is>
          <t>Total principal repayments-c</t>
        </is>
      </c>
      <c r="AR4911">
        <f>SUM(AR4904:AR4909)</f>
        <v/>
      </c>
    </row>
    <row r="4912">
      <c r="A4912" t="inlineStr">
        <is>
          <t>Sum check</t>
        </is>
      </c>
      <c r="AR4912">
        <f>AR4910-AR4911</f>
        <v/>
      </c>
    </row>
    <row r="4914">
      <c r="A4914" t="inlineStr">
        <is>
          <t>Deferred financing costs and other</t>
        </is>
      </c>
      <c r="C4914" t="inlineStr">
        <is>
          <t>Million</t>
        </is>
      </c>
      <c r="D4914" t="inlineStr">
        <is>
          <t>QQQQ</t>
        </is>
      </c>
      <c r="AR4914" t="n">
        <v>-511</v>
      </c>
    </row>
    <row r="4915">
      <c r="A4915" t="inlineStr">
        <is>
          <t>Total</t>
        </is>
      </c>
      <c r="C4915" t="inlineStr">
        <is>
          <t>Million</t>
        </is>
      </c>
      <c r="D4915" t="inlineStr">
        <is>
          <t>QQQQ</t>
        </is>
      </c>
      <c r="AR4915" t="n">
        <v>86050</v>
      </c>
    </row>
    <row r="4916">
      <c r="A4916" t="inlineStr">
        <is>
          <t>Total-c</t>
        </is>
      </c>
      <c r="AR4916">
        <f>SUM(AR4914,AR4910)</f>
        <v/>
      </c>
    </row>
    <row r="4917">
      <c r="A4917" t="inlineStr">
        <is>
          <t>Sum check</t>
        </is>
      </c>
      <c r="AR4917">
        <f>AR4915-AR4916</f>
        <v/>
      </c>
    </row>
    <row r="4919">
      <c r="A4919" t="inlineStr">
        <is>
          <t>Renewable power and transition</t>
        </is>
      </c>
    </row>
    <row r="4920">
      <c r="A4920" t="inlineStr">
        <is>
          <t>Next year</t>
        </is>
      </c>
      <c r="C4920" t="inlineStr">
        <is>
          <t>Million</t>
        </is>
      </c>
      <c r="D4920" t="inlineStr">
        <is>
          <t>QQQQ</t>
        </is>
      </c>
      <c r="AR4920" t="n">
        <v>2092</v>
      </c>
    </row>
    <row r="4921">
      <c r="A4921" t="inlineStr">
        <is>
          <t>Next to next year</t>
        </is>
      </c>
      <c r="C4921" t="inlineStr">
        <is>
          <t>Million</t>
        </is>
      </c>
      <c r="D4921" t="inlineStr">
        <is>
          <t>QQQQ</t>
        </is>
      </c>
      <c r="AR4921" t="n">
        <v>3657</v>
      </c>
    </row>
    <row r="4922">
      <c r="A4922" t="inlineStr">
        <is>
          <t>Next 3rd year</t>
        </is>
      </c>
      <c r="C4922" t="inlineStr">
        <is>
          <t>Million</t>
        </is>
      </c>
      <c r="D4922" t="inlineStr">
        <is>
          <t>QQQQ</t>
        </is>
      </c>
      <c r="AR4922" t="n">
        <v>1458</v>
      </c>
    </row>
    <row r="4923">
      <c r="A4923" t="inlineStr">
        <is>
          <t>Next 4th year</t>
        </is>
      </c>
      <c r="C4923" t="inlineStr">
        <is>
          <t>Million</t>
        </is>
      </c>
      <c r="D4923" t="inlineStr">
        <is>
          <t>QQQQ</t>
        </is>
      </c>
      <c r="AR4923" t="n">
        <v>2089</v>
      </c>
    </row>
    <row r="4924">
      <c r="A4924" t="inlineStr">
        <is>
          <t>Next 5th year</t>
        </is>
      </c>
      <c r="C4924" t="inlineStr">
        <is>
          <t>Million</t>
        </is>
      </c>
      <c r="D4924" t="inlineStr">
        <is>
          <t>QQQQ</t>
        </is>
      </c>
      <c r="AR4924" t="n">
        <v>1168</v>
      </c>
    </row>
    <row r="4925">
      <c r="A4925" t="inlineStr">
        <is>
          <t>Thereafter</t>
        </is>
      </c>
      <c r="C4925" t="inlineStr">
        <is>
          <t>Million</t>
        </is>
      </c>
      <c r="D4925" t="inlineStr">
        <is>
          <t>QQQQ</t>
        </is>
      </c>
      <c r="AR4925" t="n">
        <v>12401</v>
      </c>
    </row>
    <row r="4926">
      <c r="A4926" t="inlineStr">
        <is>
          <t>Total principal repayments</t>
        </is>
      </c>
      <c r="C4926" t="inlineStr">
        <is>
          <t>Million</t>
        </is>
      </c>
      <c r="D4926" t="inlineStr">
        <is>
          <t>QQQQ</t>
        </is>
      </c>
      <c r="AR4926" t="n">
        <v>22865</v>
      </c>
    </row>
    <row r="4927">
      <c r="A4927" t="inlineStr">
        <is>
          <t>Total principal repayments-c</t>
        </is>
      </c>
      <c r="AR4927">
        <f>SUM(AR4920:AR4925)</f>
        <v/>
      </c>
    </row>
    <row r="4928">
      <c r="A4928" t="inlineStr">
        <is>
          <t>Sum check</t>
        </is>
      </c>
      <c r="AR4928">
        <f>AR4926-AR4927</f>
        <v/>
      </c>
    </row>
    <row r="4930">
      <c r="A4930" t="inlineStr">
        <is>
          <t>Deferred financing costs and other</t>
        </is>
      </c>
      <c r="C4930" t="inlineStr">
        <is>
          <t>Million</t>
        </is>
      </c>
      <c r="D4930" t="inlineStr">
        <is>
          <t>QQQQ</t>
        </is>
      </c>
      <c r="AR4930" t="n">
        <v>-39</v>
      </c>
    </row>
    <row r="4931">
      <c r="A4931" t="inlineStr">
        <is>
          <t>Total</t>
        </is>
      </c>
      <c r="C4931" t="inlineStr">
        <is>
          <t>Million</t>
        </is>
      </c>
      <c r="D4931" t="inlineStr">
        <is>
          <t>QQQQ</t>
        </is>
      </c>
      <c r="AR4931" t="n">
        <v>22826</v>
      </c>
    </row>
    <row r="4932">
      <c r="A4932" t="inlineStr">
        <is>
          <t>Total-c</t>
        </is>
      </c>
      <c r="AR4932">
        <f>SUM(AR4930,AR4926)</f>
        <v/>
      </c>
    </row>
    <row r="4933">
      <c r="A4933" t="inlineStr">
        <is>
          <t>Sum check</t>
        </is>
      </c>
      <c r="AR4933">
        <f>AR4931-AR4932</f>
        <v/>
      </c>
    </row>
    <row r="4935">
      <c r="A4935" t="inlineStr">
        <is>
          <t>Infrastructure</t>
        </is>
      </c>
    </row>
    <row r="4936">
      <c r="A4936" t="inlineStr">
        <is>
          <t>Next year</t>
        </is>
      </c>
      <c r="C4936" t="inlineStr">
        <is>
          <t>Million</t>
        </is>
      </c>
      <c r="D4936" t="inlineStr">
        <is>
          <t>QQQQ</t>
        </is>
      </c>
      <c r="AR4936" t="n">
        <v>4446</v>
      </c>
    </row>
    <row r="4937">
      <c r="A4937" t="inlineStr">
        <is>
          <t>Next to next year</t>
        </is>
      </c>
      <c r="C4937" t="inlineStr">
        <is>
          <t>Million</t>
        </is>
      </c>
      <c r="D4937" t="inlineStr">
        <is>
          <t>QQQQ</t>
        </is>
      </c>
      <c r="AR4937" t="n">
        <v>3048</v>
      </c>
    </row>
    <row r="4938">
      <c r="A4938" t="inlineStr">
        <is>
          <t>Next 3rd year</t>
        </is>
      </c>
      <c r="C4938" t="inlineStr">
        <is>
          <t>Million</t>
        </is>
      </c>
      <c r="D4938" t="inlineStr">
        <is>
          <t>QQQQ</t>
        </is>
      </c>
      <c r="AR4938" t="n">
        <v>3153</v>
      </c>
    </row>
    <row r="4939">
      <c r="A4939" t="inlineStr">
        <is>
          <t>Next 4th year</t>
        </is>
      </c>
      <c r="C4939" t="inlineStr">
        <is>
          <t>Million</t>
        </is>
      </c>
      <c r="D4939" t="inlineStr">
        <is>
          <t>QQQQ</t>
        </is>
      </c>
      <c r="AR4939" t="n">
        <v>4877</v>
      </c>
    </row>
    <row r="4940">
      <c r="A4940" t="inlineStr">
        <is>
          <t>Next 5th year</t>
        </is>
      </c>
      <c r="C4940" t="inlineStr">
        <is>
          <t>Million</t>
        </is>
      </c>
      <c r="D4940" t="inlineStr">
        <is>
          <t>QQQQ</t>
        </is>
      </c>
      <c r="AR4940" t="n">
        <v>2942</v>
      </c>
    </row>
    <row r="4941">
      <c r="A4941" t="inlineStr">
        <is>
          <t>Thereafter</t>
        </is>
      </c>
      <c r="C4941" t="inlineStr">
        <is>
          <t>Million</t>
        </is>
      </c>
      <c r="D4941" t="inlineStr">
        <is>
          <t>QQQQ</t>
        </is>
      </c>
      <c r="AR4941" t="n">
        <v>11793</v>
      </c>
    </row>
    <row r="4942">
      <c r="A4942" t="inlineStr">
        <is>
          <t>Total principal repayments</t>
        </is>
      </c>
      <c r="C4942" t="inlineStr">
        <is>
          <t>Million</t>
        </is>
      </c>
      <c r="D4942" t="inlineStr">
        <is>
          <t>QQQQ</t>
        </is>
      </c>
      <c r="AR4942" t="n">
        <v>30259</v>
      </c>
    </row>
    <row r="4943">
      <c r="A4943" t="inlineStr">
        <is>
          <t>Total principal repayments-c</t>
        </is>
      </c>
      <c r="AR4943">
        <f>SUM(AR4936:AR4941)</f>
        <v/>
      </c>
    </row>
    <row r="4944">
      <c r="A4944" t="inlineStr">
        <is>
          <t>Sum check</t>
        </is>
      </c>
      <c r="AR4944">
        <f>AR4942-AR4943</f>
        <v/>
      </c>
    </row>
    <row r="4946">
      <c r="A4946" t="inlineStr">
        <is>
          <t>Deferred financing costs and other</t>
        </is>
      </c>
      <c r="C4946" t="inlineStr">
        <is>
          <t>Million</t>
        </is>
      </c>
      <c r="D4946" t="inlineStr">
        <is>
          <t>QQQQ</t>
        </is>
      </c>
      <c r="AR4946" t="n">
        <v>-378</v>
      </c>
    </row>
    <row r="4947">
      <c r="A4947" t="inlineStr">
        <is>
          <t>Total</t>
        </is>
      </c>
      <c r="C4947" t="inlineStr">
        <is>
          <t>Million</t>
        </is>
      </c>
      <c r="D4947" t="inlineStr">
        <is>
          <t>QQQQ</t>
        </is>
      </c>
      <c r="AR4947" t="n">
        <v>29881</v>
      </c>
    </row>
    <row r="4948">
      <c r="A4948" t="inlineStr">
        <is>
          <t>Total-c</t>
        </is>
      </c>
      <c r="AR4948">
        <f>SUM(AR4946,AR4942)</f>
        <v/>
      </c>
    </row>
    <row r="4949">
      <c r="A4949" t="inlineStr">
        <is>
          <t>Sum check</t>
        </is>
      </c>
      <c r="AR4949">
        <f>AR4947-AR4948</f>
        <v/>
      </c>
    </row>
    <row r="4951">
      <c r="A4951" t="inlineStr">
        <is>
          <t>Private equity</t>
        </is>
      </c>
    </row>
    <row r="4952">
      <c r="A4952" t="inlineStr">
        <is>
          <t>Next year</t>
        </is>
      </c>
      <c r="C4952" t="inlineStr">
        <is>
          <t>Million</t>
        </is>
      </c>
      <c r="D4952" t="inlineStr">
        <is>
          <t>QQQQ</t>
        </is>
      </c>
      <c r="AR4952" t="n">
        <v>4274</v>
      </c>
    </row>
    <row r="4953">
      <c r="A4953" t="inlineStr">
        <is>
          <t>Next to next year</t>
        </is>
      </c>
      <c r="C4953" t="inlineStr">
        <is>
          <t>Million</t>
        </is>
      </c>
      <c r="D4953" t="inlineStr">
        <is>
          <t>QQQQ</t>
        </is>
      </c>
      <c r="AR4953" t="n">
        <v>7933</v>
      </c>
    </row>
    <row r="4954">
      <c r="A4954" t="inlineStr">
        <is>
          <t>Next 3rd year</t>
        </is>
      </c>
      <c r="C4954" t="inlineStr">
        <is>
          <t>Million</t>
        </is>
      </c>
      <c r="D4954" t="inlineStr">
        <is>
          <t>QQQQ</t>
        </is>
      </c>
      <c r="AR4954" t="n">
        <v>5513</v>
      </c>
    </row>
    <row r="4955">
      <c r="A4955" t="inlineStr">
        <is>
          <t>Next 4th year</t>
        </is>
      </c>
      <c r="C4955" t="inlineStr">
        <is>
          <t>Million</t>
        </is>
      </c>
      <c r="D4955" t="inlineStr">
        <is>
          <t>QQQQ</t>
        </is>
      </c>
      <c r="AR4955" t="n">
        <v>9104</v>
      </c>
    </row>
    <row r="4956">
      <c r="A4956" t="inlineStr">
        <is>
          <t>Next 5th year</t>
        </is>
      </c>
      <c r="C4956" t="inlineStr">
        <is>
          <t>Million</t>
        </is>
      </c>
      <c r="D4956" t="inlineStr">
        <is>
          <t>QQQQ</t>
        </is>
      </c>
      <c r="AR4956" t="n">
        <v>3628</v>
      </c>
    </row>
    <row r="4957">
      <c r="A4957" t="inlineStr">
        <is>
          <t>Thereafter</t>
        </is>
      </c>
      <c r="C4957" t="inlineStr">
        <is>
          <t>Million</t>
        </is>
      </c>
      <c r="D4957" t="inlineStr">
        <is>
          <t>QQQQ</t>
        </is>
      </c>
      <c r="AR4957" t="n">
        <v>19247</v>
      </c>
    </row>
    <row r="4958">
      <c r="A4958" t="inlineStr">
        <is>
          <t>Total principal repayments</t>
        </is>
      </c>
      <c r="C4958" t="inlineStr">
        <is>
          <t>Million</t>
        </is>
      </c>
      <c r="D4958" t="inlineStr">
        <is>
          <t>QQQQ</t>
        </is>
      </c>
      <c r="AR4958" t="n">
        <v>49699</v>
      </c>
    </row>
    <row r="4959">
      <c r="A4959" t="inlineStr">
        <is>
          <t>Total principal repayments-c</t>
        </is>
      </c>
      <c r="AR4959">
        <f>SUM(AR4952:AR4957)</f>
        <v/>
      </c>
    </row>
    <row r="4960">
      <c r="A4960" t="inlineStr">
        <is>
          <t>Sum check</t>
        </is>
      </c>
      <c r="AR4960">
        <f>AR4958-AR4959</f>
        <v/>
      </c>
    </row>
    <row r="4962">
      <c r="A4962" t="inlineStr">
        <is>
          <t>Deferred financing costs and other</t>
        </is>
      </c>
      <c r="C4962" t="inlineStr">
        <is>
          <t>Million</t>
        </is>
      </c>
      <c r="D4962" t="inlineStr">
        <is>
          <t>QQQQ</t>
        </is>
      </c>
      <c r="AR4962" t="n">
        <v>-912</v>
      </c>
    </row>
    <row r="4963">
      <c r="A4963" t="inlineStr">
        <is>
          <t>Total</t>
        </is>
      </c>
      <c r="C4963" t="inlineStr">
        <is>
          <t>Million</t>
        </is>
      </c>
      <c r="D4963" t="inlineStr">
        <is>
          <t>QQQQ</t>
        </is>
      </c>
      <c r="AR4963" t="n">
        <v>48787</v>
      </c>
    </row>
    <row r="4964">
      <c r="A4964" t="inlineStr">
        <is>
          <t>Total-c</t>
        </is>
      </c>
      <c r="AR4964">
        <f>SUM(AR4962,AR4958)</f>
        <v/>
      </c>
    </row>
    <row r="4965">
      <c r="A4965" t="inlineStr">
        <is>
          <t>Sum check</t>
        </is>
      </c>
      <c r="AR4965">
        <f>AR4963-AR4964</f>
        <v/>
      </c>
    </row>
    <row r="4967">
      <c r="A4967" t="inlineStr">
        <is>
          <t>Total</t>
        </is>
      </c>
    </row>
    <row r="4968">
      <c r="A4968" t="inlineStr">
        <is>
          <t>Next year</t>
        </is>
      </c>
      <c r="C4968" t="inlineStr">
        <is>
          <t>Million</t>
        </is>
      </c>
      <c r="D4968" t="inlineStr">
        <is>
          <t>QQQQ</t>
        </is>
      </c>
      <c r="AR4968" t="n">
        <v>41828</v>
      </c>
    </row>
    <row r="4969">
      <c r="A4969" t="inlineStr">
        <is>
          <t>Next to next year</t>
        </is>
      </c>
      <c r="C4969" t="inlineStr">
        <is>
          <t>Million</t>
        </is>
      </c>
      <c r="D4969" t="inlineStr">
        <is>
          <t>QQQQ</t>
        </is>
      </c>
      <c r="AR4969" t="n">
        <v>35038</v>
      </c>
    </row>
    <row r="4970">
      <c r="A4970" t="inlineStr">
        <is>
          <t>Next 3rd year</t>
        </is>
      </c>
      <c r="C4970" t="inlineStr">
        <is>
          <t>Million</t>
        </is>
      </c>
      <c r="D4970" t="inlineStr">
        <is>
          <t>QQQQ</t>
        </is>
      </c>
      <c r="AR4970" t="n">
        <v>22149</v>
      </c>
    </row>
    <row r="4971">
      <c r="A4971" t="inlineStr">
        <is>
          <t>Next 4th year</t>
        </is>
      </c>
      <c r="C4971" t="inlineStr">
        <is>
          <t>Million</t>
        </is>
      </c>
      <c r="D4971" t="inlineStr">
        <is>
          <t>QQQQ</t>
        </is>
      </c>
      <c r="AR4971" t="n">
        <v>22298</v>
      </c>
    </row>
    <row r="4972">
      <c r="A4972" t="inlineStr">
        <is>
          <t>Next 5th year</t>
        </is>
      </c>
      <c r="C4972" t="inlineStr">
        <is>
          <t>Million</t>
        </is>
      </c>
      <c r="D4972" t="inlineStr">
        <is>
          <t>QQQQ</t>
        </is>
      </c>
      <c r="AR4972" t="n">
        <v>15540</v>
      </c>
    </row>
    <row r="4973">
      <c r="A4973" t="inlineStr">
        <is>
          <t>Thereafter</t>
        </is>
      </c>
      <c r="C4973" t="inlineStr">
        <is>
          <t>Million</t>
        </is>
      </c>
      <c r="D4973" t="inlineStr">
        <is>
          <t>QQQQ</t>
        </is>
      </c>
      <c r="AR4973" t="n">
        <v>52531</v>
      </c>
    </row>
    <row r="4974">
      <c r="A4974" t="inlineStr">
        <is>
          <t>Total principal repayments</t>
        </is>
      </c>
      <c r="C4974" t="inlineStr">
        <is>
          <t>Million</t>
        </is>
      </c>
      <c r="D4974" t="inlineStr">
        <is>
          <t>QQQQ</t>
        </is>
      </c>
      <c r="AR4974" t="n">
        <v>189384</v>
      </c>
    </row>
    <row r="4975">
      <c r="A4975" t="inlineStr">
        <is>
          <t>Total principal repayments-c</t>
        </is>
      </c>
      <c r="AR4975">
        <f>SUM(AR4968:AR4973)</f>
        <v/>
      </c>
    </row>
    <row r="4976">
      <c r="A4976" t="inlineStr">
        <is>
          <t>Sum check 1</t>
        </is>
      </c>
      <c r="AR4976">
        <f>AR4974-AR4975</f>
        <v/>
      </c>
    </row>
    <row r="4977">
      <c r="A4977" t="inlineStr">
        <is>
          <t>Sum check 2</t>
        </is>
      </c>
      <c r="AR4977">
        <f>AR4974-SUM(AR4959,AR4943,AR4927,AR4911)</f>
        <v/>
      </c>
    </row>
    <row r="4979">
      <c r="A4979" t="inlineStr">
        <is>
          <t>Deferred financing costs and other</t>
        </is>
      </c>
      <c r="C4979" t="inlineStr">
        <is>
          <t>Million</t>
        </is>
      </c>
      <c r="D4979" t="inlineStr">
        <is>
          <t>QQQQ</t>
        </is>
      </c>
      <c r="AR4979" t="n">
        <v>-1840</v>
      </c>
    </row>
    <row r="4980">
      <c r="A4980" t="inlineStr">
        <is>
          <t>Total</t>
        </is>
      </c>
      <c r="C4980" t="inlineStr">
        <is>
          <t>Million</t>
        </is>
      </c>
      <c r="D4980" t="inlineStr">
        <is>
          <t>QQQQ</t>
        </is>
      </c>
      <c r="AR4980" t="n">
        <v>187544</v>
      </c>
    </row>
    <row r="4981">
      <c r="A4981" t="inlineStr">
        <is>
          <t>Total-c</t>
        </is>
      </c>
      <c r="AR4981">
        <f>SUM(AR4979,AR4974)</f>
        <v/>
      </c>
    </row>
    <row r="4982">
      <c r="A4982" t="inlineStr">
        <is>
          <t>Sum check 1</t>
        </is>
      </c>
      <c r="AR4982">
        <f>AR4980-AR4981</f>
        <v/>
      </c>
    </row>
    <row r="4983">
      <c r="A4983" t="inlineStr">
        <is>
          <t>Sum check 2</t>
        </is>
      </c>
      <c r="AR4983">
        <f>AR4980-SUM(AR4964,AR4948,AR4932,AR4916)</f>
        <v/>
      </c>
    </row>
    <row r="4984">
      <c r="A4984" t="inlineStr">
        <is>
          <t>Link check</t>
        </is>
      </c>
      <c r="AR4984">
        <f>AR4980-AR2636</f>
        <v/>
      </c>
    </row>
    <row r="4986">
      <c r="A4986" t="inlineStr">
        <is>
          <t>Contractual obligations</t>
        </is>
      </c>
    </row>
    <row r="4987">
      <c r="A4987" t="inlineStr">
        <is>
          <t>Less than 1 year</t>
        </is>
      </c>
    </row>
    <row r="4988">
      <c r="A4988" t="inlineStr">
        <is>
          <t>Recourse obligations</t>
        </is>
      </c>
    </row>
    <row r="4989">
      <c r="A4989" t="inlineStr">
        <is>
          <t>Accounts payable and other</t>
        </is>
      </c>
      <c r="C4989" t="inlineStr">
        <is>
          <t>Million</t>
        </is>
      </c>
      <c r="D4989" t="inlineStr">
        <is>
          <t>QQQQ</t>
        </is>
      </c>
      <c r="AR4989" t="n">
        <v>3011</v>
      </c>
    </row>
    <row r="4990">
      <c r="A4990" t="inlineStr">
        <is>
          <t>Corporate borrowings</t>
        </is>
      </c>
      <c r="C4990" t="inlineStr">
        <is>
          <t>Million</t>
        </is>
      </c>
      <c r="D4990" t="inlineStr">
        <is>
          <t>QQQQ</t>
        </is>
      </c>
      <c r="AR4990" t="n">
        <v>484</v>
      </c>
    </row>
    <row r="4991">
      <c r="A4991" t="inlineStr">
        <is>
          <t>Non-recourse obligations</t>
        </is>
      </c>
    </row>
    <row r="4992">
      <c r="A4992" t="inlineStr">
        <is>
          <t>Property-specific borrowings</t>
        </is>
      </c>
      <c r="C4992" t="inlineStr">
        <is>
          <t>Million</t>
        </is>
      </c>
      <c r="D4992" t="inlineStr">
        <is>
          <t>QQQQ</t>
        </is>
      </c>
      <c r="AR4992" t="n">
        <v>41421</v>
      </c>
    </row>
    <row r="4993">
      <c r="A4993" t="inlineStr">
        <is>
          <t>Subsidiary borrowings</t>
        </is>
      </c>
      <c r="C4993" t="inlineStr">
        <is>
          <t>Million</t>
        </is>
      </c>
      <c r="D4993" t="inlineStr">
        <is>
          <t>QQQQ</t>
        </is>
      </c>
      <c r="AR4993" t="n">
        <v>1462</v>
      </c>
    </row>
    <row r="4994">
      <c r="A4994" t="inlineStr">
        <is>
          <t>Subsidiary equity obligations</t>
        </is>
      </c>
      <c r="C4994" t="inlineStr">
        <is>
          <t>Million</t>
        </is>
      </c>
      <c r="D4994" t="inlineStr">
        <is>
          <t>QQQQ</t>
        </is>
      </c>
      <c r="AR4994" t="n">
        <v>1187</v>
      </c>
    </row>
    <row r="4995">
      <c r="A4995" t="inlineStr">
        <is>
          <t>Lease obligations</t>
        </is>
      </c>
      <c r="C4995" t="inlineStr">
        <is>
          <t>Million</t>
        </is>
      </c>
      <c r="D4995" t="inlineStr">
        <is>
          <t>QQQQ</t>
        </is>
      </c>
      <c r="AR4995" t="n">
        <v>1186</v>
      </c>
    </row>
    <row r="4996">
      <c r="A4996" t="inlineStr">
        <is>
          <t>Accounts payable and other</t>
        </is>
      </c>
      <c r="C4996" t="inlineStr">
        <is>
          <t>Million</t>
        </is>
      </c>
      <c r="D4996" t="inlineStr">
        <is>
          <t>QQQQ</t>
        </is>
      </c>
      <c r="AR4996" t="n">
        <v>28428</v>
      </c>
    </row>
    <row r="4997">
      <c r="A4997" t="inlineStr">
        <is>
          <t>Commitments</t>
        </is>
      </c>
      <c r="C4997" t="inlineStr">
        <is>
          <t>Million</t>
        </is>
      </c>
      <c r="D4997" t="inlineStr">
        <is>
          <t>QQQQ</t>
        </is>
      </c>
      <c r="AR4997" t="n">
        <v>1737</v>
      </c>
    </row>
    <row r="4998">
      <c r="A4998" t="inlineStr">
        <is>
          <t>Interest expense</t>
        </is>
      </c>
    </row>
    <row r="4999">
      <c r="A4999" t="inlineStr">
        <is>
          <t>Non-recourse borrowings</t>
        </is>
      </c>
      <c r="C4999" t="inlineStr">
        <is>
          <t>Million</t>
        </is>
      </c>
      <c r="D4999" t="inlineStr">
        <is>
          <t>QQQQ</t>
        </is>
      </c>
      <c r="AR4999" t="n">
        <v>10597</v>
      </c>
    </row>
    <row r="5000">
      <c r="A5000" t="inlineStr">
        <is>
          <t>Subsidiary equity obligations</t>
        </is>
      </c>
      <c r="C5000" t="inlineStr">
        <is>
          <t>Million</t>
        </is>
      </c>
      <c r="D5000" t="inlineStr">
        <is>
          <t>QQQQ</t>
        </is>
      </c>
      <c r="AR5000" t="n">
        <v>152</v>
      </c>
    </row>
    <row r="5002">
      <c r="A5002" t="inlineStr">
        <is>
          <t>Between 1-3 years</t>
        </is>
      </c>
    </row>
    <row r="5003">
      <c r="A5003" t="inlineStr">
        <is>
          <t>Recourse obligations</t>
        </is>
      </c>
    </row>
    <row r="5004">
      <c r="A5004" t="inlineStr">
        <is>
          <t>Corporate borrowings</t>
        </is>
      </c>
      <c r="C5004" t="inlineStr">
        <is>
          <t>Million</t>
        </is>
      </c>
      <c r="D5004" t="inlineStr">
        <is>
          <t>QQQQ</t>
        </is>
      </c>
      <c r="AR5004" t="n">
        <v>1608</v>
      </c>
    </row>
    <row r="5005">
      <c r="A5005" t="inlineStr">
        <is>
          <t>Accounts payable and other</t>
        </is>
      </c>
      <c r="C5005" t="inlineStr">
        <is>
          <t>Million</t>
        </is>
      </c>
      <c r="D5005" t="inlineStr">
        <is>
          <t>QQQQ</t>
        </is>
      </c>
      <c r="AR5005" t="n">
        <v>114</v>
      </c>
    </row>
    <row r="5006">
      <c r="A5006" t="inlineStr">
        <is>
          <t>Interest expense</t>
        </is>
      </c>
    </row>
    <row r="5007">
      <c r="A5007" t="inlineStr">
        <is>
          <t>Corporate borrowings</t>
        </is>
      </c>
      <c r="C5007" t="inlineStr">
        <is>
          <t>Million</t>
        </is>
      </c>
      <c r="D5007" t="inlineStr">
        <is>
          <t>QQQQ</t>
        </is>
      </c>
      <c r="AR5007" t="n">
        <v>863</v>
      </c>
    </row>
    <row r="5009">
      <c r="A5009" t="inlineStr">
        <is>
          <t>Non-recourse obligations</t>
        </is>
      </c>
    </row>
    <row r="5010">
      <c r="A5010" t="inlineStr">
        <is>
          <t>Prinicpal repayments</t>
        </is>
      </c>
    </row>
    <row r="5011">
      <c r="A5011" t="inlineStr">
        <is>
          <t>Non-recourse borrowings of managed entities</t>
        </is>
      </c>
    </row>
    <row r="5012">
      <c r="A5012" t="inlineStr">
        <is>
          <t>Property-specific borrowings</t>
        </is>
      </c>
      <c r="C5012" t="inlineStr">
        <is>
          <t>Million</t>
        </is>
      </c>
      <c r="D5012" t="inlineStr">
        <is>
          <t>QQQQ</t>
        </is>
      </c>
      <c r="AR5012" t="n">
        <v>56633</v>
      </c>
    </row>
    <row r="5013">
      <c r="A5013" t="inlineStr">
        <is>
          <t>Subsidiary borrowings</t>
        </is>
      </c>
      <c r="C5013" t="inlineStr">
        <is>
          <t>Million</t>
        </is>
      </c>
      <c r="D5013" t="inlineStr">
        <is>
          <t>QQQQ</t>
        </is>
      </c>
      <c r="AR5013" t="n">
        <v>2093</v>
      </c>
    </row>
    <row r="5014">
      <c r="A5014" t="inlineStr">
        <is>
          <t>Subsidiary equity obligations</t>
        </is>
      </c>
      <c r="C5014" t="inlineStr">
        <is>
          <t>Million</t>
        </is>
      </c>
      <c r="D5014" t="inlineStr">
        <is>
          <t>QQQQ</t>
        </is>
      </c>
      <c r="AR5014" t="n">
        <v>746</v>
      </c>
    </row>
    <row r="5016">
      <c r="A5016" t="inlineStr">
        <is>
          <t>Accounts payable and other</t>
        </is>
      </c>
    </row>
    <row r="5017">
      <c r="A5017" t="inlineStr">
        <is>
          <t>Lease obligations</t>
        </is>
      </c>
      <c r="C5017" t="inlineStr">
        <is>
          <t>Million</t>
        </is>
      </c>
      <c r="D5017" t="inlineStr">
        <is>
          <t>QQQQ</t>
        </is>
      </c>
      <c r="AR5017" t="n">
        <v>1855</v>
      </c>
    </row>
    <row r="5018">
      <c r="A5018" t="inlineStr">
        <is>
          <t>Accounts payable and other</t>
        </is>
      </c>
      <c r="C5018" t="inlineStr">
        <is>
          <t>Million</t>
        </is>
      </c>
      <c r="D5018" t="inlineStr">
        <is>
          <t>QQQQ</t>
        </is>
      </c>
      <c r="AR5018" t="n">
        <v>4840</v>
      </c>
    </row>
    <row r="5019">
      <c r="A5019" t="inlineStr">
        <is>
          <t>Commiments</t>
        </is>
      </c>
      <c r="C5019" t="inlineStr">
        <is>
          <t>Million</t>
        </is>
      </c>
      <c r="D5019" t="inlineStr">
        <is>
          <t>QQQQ</t>
        </is>
      </c>
      <c r="AR5019" t="n">
        <v>540</v>
      </c>
    </row>
    <row r="5021">
      <c r="A5021" t="inlineStr">
        <is>
          <t>Interest expense</t>
        </is>
      </c>
    </row>
    <row r="5022">
      <c r="A5022" t="inlineStr">
        <is>
          <t>Non-recourse borrowings</t>
        </is>
      </c>
      <c r="C5022" t="inlineStr">
        <is>
          <t>Million</t>
        </is>
      </c>
      <c r="D5022" t="inlineStr">
        <is>
          <t>QQQQ</t>
        </is>
      </c>
      <c r="AR5022" t="n">
        <v>16016</v>
      </c>
    </row>
    <row r="5023">
      <c r="A5023" t="inlineStr">
        <is>
          <t>Subsidiary equity obligations</t>
        </is>
      </c>
      <c r="C5023" t="inlineStr">
        <is>
          <t>Million</t>
        </is>
      </c>
      <c r="D5023" t="inlineStr">
        <is>
          <t>QQQQ</t>
        </is>
      </c>
      <c r="AR5023" t="n">
        <v>273</v>
      </c>
    </row>
    <row r="5025">
      <c r="A5025" t="inlineStr">
        <is>
          <t>Between 4-5 years</t>
        </is>
      </c>
    </row>
    <row r="5026">
      <c r="A5026" t="inlineStr">
        <is>
          <t>Recourse obligations</t>
        </is>
      </c>
    </row>
    <row r="5027">
      <c r="A5027" t="inlineStr">
        <is>
          <t>Corporate borrowings</t>
        </is>
      </c>
      <c r="C5027" t="inlineStr">
        <is>
          <t>Million</t>
        </is>
      </c>
      <c r="D5027" t="inlineStr">
        <is>
          <t>QQQQ</t>
        </is>
      </c>
      <c r="AR5027" t="n">
        <v>1486</v>
      </c>
    </row>
    <row r="5028">
      <c r="A5028" t="inlineStr">
        <is>
          <t>Accounts payable and other</t>
        </is>
      </c>
      <c r="C5028" t="inlineStr">
        <is>
          <t>Million</t>
        </is>
      </c>
      <c r="D5028" t="inlineStr">
        <is>
          <t>QQQQ</t>
        </is>
      </c>
      <c r="AR5028" t="n">
        <v>52</v>
      </c>
    </row>
    <row r="5029">
      <c r="A5029" t="inlineStr">
        <is>
          <t>Interest expense</t>
        </is>
      </c>
    </row>
    <row r="5030">
      <c r="A5030" t="inlineStr">
        <is>
          <t>Corporate borrowings</t>
        </is>
      </c>
      <c r="C5030" t="inlineStr">
        <is>
          <t>Million</t>
        </is>
      </c>
      <c r="D5030" t="inlineStr">
        <is>
          <t>QQQQ</t>
        </is>
      </c>
      <c r="AR5030" t="n">
        <v>728</v>
      </c>
    </row>
    <row r="5032">
      <c r="A5032" t="inlineStr">
        <is>
          <t>Non-recourse obligations</t>
        </is>
      </c>
    </row>
    <row r="5033">
      <c r="A5033" t="inlineStr">
        <is>
          <t>Property-specific borrowings</t>
        </is>
      </c>
      <c r="C5033" t="inlineStr">
        <is>
          <t>Million</t>
        </is>
      </c>
      <c r="D5033" t="inlineStr">
        <is>
          <t>QQQQ</t>
        </is>
      </c>
      <c r="AR5033" t="n">
        <v>37470</v>
      </c>
    </row>
    <row r="5034">
      <c r="A5034" t="inlineStr">
        <is>
          <t>Subsidiary borrowings</t>
        </is>
      </c>
      <c r="C5034" t="inlineStr">
        <is>
          <t>Million</t>
        </is>
      </c>
      <c r="D5034" t="inlineStr">
        <is>
          <t>QQQQ</t>
        </is>
      </c>
      <c r="AR5034" t="n">
        <v>6649</v>
      </c>
    </row>
    <row r="5035">
      <c r="A5035" t="inlineStr">
        <is>
          <t>Subsidiary equity obligations</t>
        </is>
      </c>
      <c r="C5035" t="inlineStr">
        <is>
          <t>Million</t>
        </is>
      </c>
      <c r="D5035" t="inlineStr">
        <is>
          <t>QQQQ</t>
        </is>
      </c>
      <c r="AR5035" t="n">
        <v>553</v>
      </c>
    </row>
    <row r="5037">
      <c r="A5037" t="inlineStr">
        <is>
          <t>Accounts payable and other</t>
        </is>
      </c>
    </row>
    <row r="5038">
      <c r="A5038" t="inlineStr">
        <is>
          <t>Lease obligations</t>
        </is>
      </c>
      <c r="C5038" t="inlineStr">
        <is>
          <t>Million</t>
        </is>
      </c>
      <c r="D5038" t="inlineStr">
        <is>
          <t>QQQQ</t>
        </is>
      </c>
      <c r="AR5038" t="n">
        <v>1540</v>
      </c>
    </row>
    <row r="5039">
      <c r="A5039" t="inlineStr">
        <is>
          <t>Accounts payable and other</t>
        </is>
      </c>
      <c r="C5039" t="inlineStr">
        <is>
          <t>Million</t>
        </is>
      </c>
      <c r="D5039" t="inlineStr">
        <is>
          <t>QQQQ</t>
        </is>
      </c>
      <c r="AR5039" t="n">
        <v>1231</v>
      </c>
    </row>
    <row r="5040">
      <c r="A5040" t="inlineStr">
        <is>
          <t>Commiments</t>
        </is>
      </c>
      <c r="C5040" t="inlineStr">
        <is>
          <t>Million</t>
        </is>
      </c>
      <c r="D5040" t="inlineStr">
        <is>
          <t>QQQQ</t>
        </is>
      </c>
      <c r="AR5040" t="n">
        <v>192</v>
      </c>
    </row>
    <row r="5041">
      <c r="A5041" t="inlineStr">
        <is>
          <t>Interest expense</t>
        </is>
      </c>
    </row>
    <row r="5042">
      <c r="A5042" t="inlineStr">
        <is>
          <t>Non-recourse borrowings</t>
        </is>
      </c>
      <c r="C5042" t="inlineStr">
        <is>
          <t>Million</t>
        </is>
      </c>
      <c r="D5042" t="inlineStr">
        <is>
          <t>QQQQ</t>
        </is>
      </c>
      <c r="AR5042" t="n">
        <v>11432</v>
      </c>
    </row>
    <row r="5043">
      <c r="A5043" t="inlineStr">
        <is>
          <t>Subsidiary equity obligations</t>
        </is>
      </c>
      <c r="C5043" t="inlineStr">
        <is>
          <t>Million</t>
        </is>
      </c>
      <c r="D5043" t="inlineStr">
        <is>
          <t>QQQQ</t>
        </is>
      </c>
      <c r="AR5043" t="n">
        <v>182</v>
      </c>
    </row>
    <row r="5045">
      <c r="A5045" t="inlineStr">
        <is>
          <t>After 5 years</t>
        </is>
      </c>
    </row>
    <row r="5046">
      <c r="A5046" t="inlineStr">
        <is>
          <t>Recourse obligations</t>
        </is>
      </c>
    </row>
    <row r="5047">
      <c r="A5047" t="inlineStr">
        <is>
          <t>Corporate borrowings</t>
        </is>
      </c>
      <c r="C5047" t="inlineStr">
        <is>
          <t>Million</t>
        </is>
      </c>
      <c r="D5047" t="inlineStr">
        <is>
          <t>QQQQ</t>
        </is>
      </c>
      <c r="AR5047" t="n">
        <v>8296</v>
      </c>
    </row>
    <row r="5048">
      <c r="A5048" t="inlineStr">
        <is>
          <t>Accounts payable and other</t>
        </is>
      </c>
      <c r="C5048" t="inlineStr">
        <is>
          <t>Million</t>
        </is>
      </c>
      <c r="D5048" t="inlineStr">
        <is>
          <t>QQQQ</t>
        </is>
      </c>
      <c r="AR5048" t="n">
        <v>2808</v>
      </c>
    </row>
    <row r="5049">
      <c r="A5049" t="inlineStr">
        <is>
          <t>Interest expense</t>
        </is>
      </c>
    </row>
    <row r="5050">
      <c r="A5050" t="inlineStr">
        <is>
          <t>Corporate borrowings</t>
        </is>
      </c>
      <c r="C5050" t="inlineStr">
        <is>
          <t>Million</t>
        </is>
      </c>
      <c r="D5050" t="inlineStr">
        <is>
          <t>QQQQ</t>
        </is>
      </c>
      <c r="AR5050" t="n">
        <v>3916</v>
      </c>
    </row>
    <row r="5052">
      <c r="A5052" t="inlineStr">
        <is>
          <t>Non-recourse obligations</t>
        </is>
      </c>
    </row>
    <row r="5053">
      <c r="A5053" t="inlineStr">
        <is>
          <t>Principal repayments</t>
        </is>
      </c>
    </row>
    <row r="5054">
      <c r="A5054" t="inlineStr">
        <is>
          <t>Non-recourse borrowings of managed entities</t>
        </is>
      </c>
    </row>
    <row r="5055">
      <c r="A5055" t="inlineStr">
        <is>
          <t>Property-specific borrowings</t>
        </is>
      </c>
      <c r="C5055" t="inlineStr">
        <is>
          <t>Million</t>
        </is>
      </c>
      <c r="D5055" t="inlineStr">
        <is>
          <t>QQQQ</t>
        </is>
      </c>
      <c r="AR5055" t="n">
        <v>52020</v>
      </c>
    </row>
    <row r="5056">
      <c r="A5056" t="inlineStr">
        <is>
          <t>Subsidiary borrowings</t>
        </is>
      </c>
      <c r="C5056" t="inlineStr">
        <is>
          <t>Million</t>
        </is>
      </c>
      <c r="D5056" t="inlineStr">
        <is>
          <t>QQQQ</t>
        </is>
      </c>
      <c r="AR5056" t="n">
        <v>4936</v>
      </c>
    </row>
    <row r="5057">
      <c r="A5057" t="inlineStr">
        <is>
          <t>Subsidiary equity obligations</t>
        </is>
      </c>
      <c r="C5057" t="inlineStr">
        <is>
          <t>Million</t>
        </is>
      </c>
      <c r="D5057" t="inlineStr">
        <is>
          <t>QQQQ</t>
        </is>
      </c>
      <c r="AR5057" t="n">
        <v>1702</v>
      </c>
    </row>
    <row r="5059">
      <c r="A5059" t="inlineStr">
        <is>
          <t>Lease obligations</t>
        </is>
      </c>
      <c r="C5059" t="inlineStr">
        <is>
          <t>Million</t>
        </is>
      </c>
      <c r="D5059" t="inlineStr">
        <is>
          <t>QQQQ</t>
        </is>
      </c>
      <c r="AR5059" t="n">
        <v>13192</v>
      </c>
    </row>
    <row r="5060">
      <c r="A5060" t="inlineStr">
        <is>
          <t>Accounts payable and other</t>
        </is>
      </c>
      <c r="C5060" t="inlineStr">
        <is>
          <t>Million</t>
        </is>
      </c>
      <c r="D5060" t="inlineStr">
        <is>
          <t>QQQQ</t>
        </is>
      </c>
      <c r="AR5060" t="n">
        <v>4485</v>
      </c>
    </row>
    <row r="5061">
      <c r="A5061" t="inlineStr">
        <is>
          <t>Commitments</t>
        </is>
      </c>
      <c r="C5061" t="inlineStr">
        <is>
          <t>Million</t>
        </is>
      </c>
      <c r="D5061" t="inlineStr">
        <is>
          <t>QQQQ</t>
        </is>
      </c>
      <c r="AR5061" t="n">
        <v>308</v>
      </c>
    </row>
    <row r="5062">
      <c r="A5062" t="inlineStr">
        <is>
          <t>Interest expense</t>
        </is>
      </c>
    </row>
    <row r="5063">
      <c r="A5063" t="inlineStr">
        <is>
          <t>Non-recourse borrowings</t>
        </is>
      </c>
      <c r="C5063" t="inlineStr">
        <is>
          <t>Million</t>
        </is>
      </c>
      <c r="D5063" t="inlineStr">
        <is>
          <t>QQQQ</t>
        </is>
      </c>
      <c r="AR5063" t="n">
        <v>18320</v>
      </c>
    </row>
    <row r="5064">
      <c r="A5064" t="inlineStr">
        <is>
          <t>Subsidiary equity obligtations</t>
        </is>
      </c>
      <c r="C5064" t="inlineStr">
        <is>
          <t>Million</t>
        </is>
      </c>
      <c r="D5064" t="inlineStr">
        <is>
          <t>QQQQ</t>
        </is>
      </c>
      <c r="AR5064" t="n">
        <v>563</v>
      </c>
    </row>
    <row r="5066">
      <c r="A5066" t="inlineStr">
        <is>
          <t>Total</t>
        </is>
      </c>
    </row>
    <row r="5067">
      <c r="A5067" t="inlineStr">
        <is>
          <t>Recourse obligations</t>
        </is>
      </c>
    </row>
    <row r="5068">
      <c r="A5068" t="inlineStr">
        <is>
          <t>Corporate borrowings</t>
        </is>
      </c>
      <c r="C5068" t="inlineStr">
        <is>
          <t>Million</t>
        </is>
      </c>
      <c r="D5068" t="inlineStr">
        <is>
          <t>QQQQ</t>
        </is>
      </c>
      <c r="AR5068" t="n">
        <v>11390</v>
      </c>
    </row>
    <row r="5069">
      <c r="A5069" t="inlineStr">
        <is>
          <t>Corporate borrowings-c</t>
        </is>
      </c>
      <c r="AR5069">
        <f>SUM(AR5047,AR5027,AR5004)</f>
        <v/>
      </c>
    </row>
    <row r="5070">
      <c r="A5070" t="inlineStr">
        <is>
          <t>Sum check</t>
        </is>
      </c>
      <c r="AR5070">
        <f>AR5068-AR5069</f>
        <v/>
      </c>
    </row>
    <row r="5072">
      <c r="A5072" t="inlineStr">
        <is>
          <t>Accounts payable and other</t>
        </is>
      </c>
      <c r="C5072" t="inlineStr">
        <is>
          <t>Million</t>
        </is>
      </c>
      <c r="D5072" t="inlineStr">
        <is>
          <t>QQQQ</t>
        </is>
      </c>
      <c r="AR5072" t="n">
        <v>5985</v>
      </c>
    </row>
    <row r="5073">
      <c r="A5073" t="inlineStr">
        <is>
          <t>Accounts payable and other-c</t>
        </is>
      </c>
      <c r="AR5073">
        <f>SUM(AR5048,AR5028,AR5005,AR4989)</f>
        <v/>
      </c>
    </row>
    <row r="5074">
      <c r="A5074" t="inlineStr">
        <is>
          <t>Sum check</t>
        </is>
      </c>
      <c r="AR5074">
        <f>AR5072-AR5073</f>
        <v/>
      </c>
    </row>
    <row r="5076">
      <c r="A5076" t="inlineStr">
        <is>
          <t>Interest expense</t>
        </is>
      </c>
    </row>
    <row r="5077">
      <c r="A5077" t="inlineStr">
        <is>
          <t>Corporate borrowings</t>
        </is>
      </c>
      <c r="C5077" t="inlineStr">
        <is>
          <t>Million</t>
        </is>
      </c>
      <c r="D5077" t="inlineStr">
        <is>
          <t>QQQQ</t>
        </is>
      </c>
      <c r="AR5077" t="n">
        <v>5991</v>
      </c>
    </row>
    <row r="5078">
      <c r="A5078" t="inlineStr">
        <is>
          <t>Corporate borrowings-c</t>
        </is>
      </c>
      <c r="AR5078">
        <f>SUM(AR5050,AR5030,AR5007,AR4990)</f>
        <v/>
      </c>
    </row>
    <row r="5079">
      <c r="A5079" t="inlineStr">
        <is>
          <t>Sum check</t>
        </is>
      </c>
      <c r="AR5079">
        <f>AR5077-AR5078</f>
        <v/>
      </c>
    </row>
    <row r="5081">
      <c r="A5081" t="inlineStr">
        <is>
          <t>Non-recourse obligations</t>
        </is>
      </c>
    </row>
    <row r="5082">
      <c r="A5082" t="inlineStr">
        <is>
          <t>Principal repayments</t>
        </is>
      </c>
    </row>
    <row r="5083">
      <c r="A5083" t="inlineStr">
        <is>
          <t>Property-specific borrowings</t>
        </is>
      </c>
      <c r="C5083" t="inlineStr">
        <is>
          <t>Million</t>
        </is>
      </c>
      <c r="D5083" t="inlineStr">
        <is>
          <t>QQQQ</t>
        </is>
      </c>
      <c r="AR5083" t="n">
        <v>187544</v>
      </c>
    </row>
    <row r="5084">
      <c r="A5084" t="inlineStr">
        <is>
          <t>Property-specific borrowings-c</t>
        </is>
      </c>
      <c r="AR5084">
        <f>SUM(AR5055,AR5033,AR5012,AR4992)</f>
        <v/>
      </c>
    </row>
    <row r="5085">
      <c r="A5085" t="inlineStr">
        <is>
          <t>Sum check</t>
        </is>
      </c>
      <c r="AR5085">
        <f>AR5083-AR5084</f>
        <v/>
      </c>
    </row>
    <row r="5087">
      <c r="A5087" t="inlineStr">
        <is>
          <t>Subsidiary borrowings</t>
        </is>
      </c>
      <c r="C5087" t="inlineStr">
        <is>
          <t>Million</t>
        </is>
      </c>
      <c r="D5087" t="inlineStr">
        <is>
          <t>QQQQ</t>
        </is>
      </c>
      <c r="AR5087" t="n">
        <v>15140</v>
      </c>
    </row>
    <row r="5088">
      <c r="A5088" t="inlineStr">
        <is>
          <t>Subsidiary borrowings-c</t>
        </is>
      </c>
      <c r="AR5088">
        <f>SUM(AR5056,AR5034,AR5013,AR4993)</f>
        <v/>
      </c>
    </row>
    <row r="5089">
      <c r="A5089" t="inlineStr">
        <is>
          <t>Sum check</t>
        </is>
      </c>
      <c r="AR5089">
        <f>AR5087-AR5088</f>
        <v/>
      </c>
    </row>
    <row r="5091">
      <c r="A5091" t="inlineStr">
        <is>
          <t>Subsidiary equity obligations</t>
        </is>
      </c>
      <c r="C5091" t="inlineStr">
        <is>
          <t>Million</t>
        </is>
      </c>
      <c r="D5091" t="inlineStr">
        <is>
          <t>QQQQ</t>
        </is>
      </c>
      <c r="AR5091" t="n">
        <v>4188</v>
      </c>
    </row>
    <row r="5092">
      <c r="A5092" t="inlineStr">
        <is>
          <t>Subsidiary equity obligations-c</t>
        </is>
      </c>
      <c r="AR5092">
        <f>SUM(AR5057,AR5035,AR5014,AR4994)</f>
        <v/>
      </c>
    </row>
    <row r="5093">
      <c r="A5093" t="inlineStr">
        <is>
          <t>Sum check</t>
        </is>
      </c>
      <c r="AR5093">
        <f>AR5091-AR5092</f>
        <v/>
      </c>
    </row>
    <row r="5095">
      <c r="A5095" t="inlineStr">
        <is>
          <t>Accounts payable and other</t>
        </is>
      </c>
    </row>
    <row r="5096">
      <c r="A5096" t="inlineStr">
        <is>
          <t>Lease obligations</t>
        </is>
      </c>
      <c r="C5096" t="inlineStr">
        <is>
          <t>Million</t>
        </is>
      </c>
      <c r="D5096" t="inlineStr">
        <is>
          <t>QQQQ</t>
        </is>
      </c>
      <c r="AR5096" t="n">
        <v>17773</v>
      </c>
    </row>
    <row r="5097">
      <c r="A5097" t="inlineStr">
        <is>
          <t>Lease obligations-c</t>
        </is>
      </c>
      <c r="AR5097">
        <f>SUM(AR5059,AR5038,AR5017,AR4995)</f>
        <v/>
      </c>
    </row>
    <row r="5098">
      <c r="A5098" t="inlineStr">
        <is>
          <t>Sum check</t>
        </is>
      </c>
      <c r="AR5098">
        <f>AR5096-AR5097</f>
        <v/>
      </c>
    </row>
    <row r="5100">
      <c r="A5100" t="inlineStr">
        <is>
          <t>Accounts payable and other</t>
        </is>
      </c>
      <c r="C5100" t="inlineStr">
        <is>
          <t>Million</t>
        </is>
      </c>
      <c r="D5100" t="inlineStr">
        <is>
          <t>QQQQ</t>
        </is>
      </c>
      <c r="AR5100" t="n">
        <v>38984</v>
      </c>
    </row>
    <row r="5101">
      <c r="A5101" t="inlineStr">
        <is>
          <t>Accounts payable and other-c</t>
        </is>
      </c>
      <c r="AR5101">
        <f>SUM(AR5060,AR5039,AR5018,AR4996)</f>
        <v/>
      </c>
    </row>
    <row r="5102">
      <c r="A5102" t="inlineStr">
        <is>
          <t>Sum check</t>
        </is>
      </c>
      <c r="AR5102">
        <f>AR5100-AR5101</f>
        <v/>
      </c>
    </row>
    <row r="5104">
      <c r="A5104" t="inlineStr">
        <is>
          <t>Commitments</t>
        </is>
      </c>
      <c r="C5104" t="inlineStr">
        <is>
          <t>Million</t>
        </is>
      </c>
      <c r="D5104" t="inlineStr">
        <is>
          <t>QQQQ</t>
        </is>
      </c>
      <c r="AR5104" t="n">
        <v>2777</v>
      </c>
    </row>
    <row r="5105">
      <c r="A5105" t="inlineStr">
        <is>
          <t>Commitments-c</t>
        </is>
      </c>
      <c r="AR5105">
        <f>SUM(AR5061,AR5040,AR5019,AR4997)</f>
        <v/>
      </c>
    </row>
    <row r="5106">
      <c r="A5106" t="inlineStr">
        <is>
          <t>Sum check</t>
        </is>
      </c>
      <c r="AR5106">
        <f>AR5104-AR5105</f>
        <v/>
      </c>
    </row>
    <row r="5108">
      <c r="A5108" t="inlineStr">
        <is>
          <t>Interest expense</t>
        </is>
      </c>
    </row>
    <row r="5109">
      <c r="A5109" t="inlineStr">
        <is>
          <t>Non-recourse borrowings</t>
        </is>
      </c>
      <c r="C5109" t="inlineStr">
        <is>
          <t>Million</t>
        </is>
      </c>
      <c r="D5109" t="inlineStr">
        <is>
          <t>QQQQ</t>
        </is>
      </c>
      <c r="AR5109" t="n">
        <v>56365</v>
      </c>
    </row>
    <row r="5110">
      <c r="A5110" t="inlineStr">
        <is>
          <t>Non-recourse borrowings-c</t>
        </is>
      </c>
      <c r="AR5110">
        <f>SUM(AR5063,AR5042,AR5022,AR4999)</f>
        <v/>
      </c>
    </row>
    <row r="5111">
      <c r="A5111" t="inlineStr">
        <is>
          <t>Sum check</t>
        </is>
      </c>
      <c r="AR5111">
        <f>AR5109-AR5110</f>
        <v/>
      </c>
    </row>
    <row r="5113">
      <c r="A5113" t="inlineStr">
        <is>
          <t>Subsidiary equity obligations</t>
        </is>
      </c>
      <c r="C5113" t="inlineStr">
        <is>
          <t>Million</t>
        </is>
      </c>
      <c r="D5113" t="inlineStr">
        <is>
          <t>QQQQ</t>
        </is>
      </c>
      <c r="AR5113" t="n">
        <v>1170</v>
      </c>
    </row>
    <row r="5114">
      <c r="A5114" t="inlineStr">
        <is>
          <t>Subsidiary equity obligations-c</t>
        </is>
      </c>
      <c r="AR5114">
        <f>SUM(AR5064,AR5043,AR5023,AR5000)</f>
        <v/>
      </c>
    </row>
    <row r="5115">
      <c r="A5115" t="inlineStr">
        <is>
          <t>Sum check</t>
        </is>
      </c>
      <c r="AR5115">
        <f>AR5113-AR5114</f>
        <v/>
      </c>
    </row>
    <row r="5117">
      <c r="A5117" t="inlineStr">
        <is>
          <t>Operating employees</t>
        </is>
      </c>
      <c r="C5117" t="inlineStr">
        <is>
          <t>Actual</t>
        </is>
      </c>
      <c r="D5117" t="inlineStr">
        <is>
          <t>QQQQ</t>
        </is>
      </c>
      <c r="F5117" t="n">
        <v>28000</v>
      </c>
      <c r="I5117" t="n">
        <v>55000</v>
      </c>
      <c r="N5117" t="n">
        <v>70000</v>
      </c>
      <c r="S5117" t="n">
        <v>80000</v>
      </c>
      <c r="U5117" t="n">
        <v>80000</v>
      </c>
      <c r="V5117" t="n">
        <v>80000</v>
      </c>
      <c r="W5117" t="n">
        <v>80000</v>
      </c>
      <c r="X5117" t="n">
        <v>100000</v>
      </c>
      <c r="Z5117" t="n">
        <v>100000</v>
      </c>
      <c r="AA5117" t="n">
        <v>100000</v>
      </c>
      <c r="AB5117" t="n">
        <v>130000</v>
      </c>
      <c r="AC5117" t="n">
        <v>150000</v>
      </c>
      <c r="AE5117" t="n">
        <v>150000</v>
      </c>
      <c r="AF5117" t="n">
        <v>150000</v>
      </c>
      <c r="AG5117" t="n">
        <v>150000</v>
      </c>
      <c r="AH5117" t="n">
        <v>150000</v>
      </c>
      <c r="AJ5117" t="n">
        <v>150000</v>
      </c>
      <c r="AK5117" t="n">
        <v>150000</v>
      </c>
      <c r="AL5117" t="n">
        <v>150000</v>
      </c>
      <c r="AM5117" t="n">
        <v>180000</v>
      </c>
      <c r="AO5117" t="n">
        <v>180000</v>
      </c>
      <c r="AP5117" t="n">
        <v>180000</v>
      </c>
      <c r="AQ5117" t="n">
        <v>180000</v>
      </c>
      <c r="AR5117" t="n">
        <v>200000</v>
      </c>
    </row>
    <row r="5118">
      <c r="A5118" t="inlineStr">
        <is>
          <t>Employees within asset management business</t>
        </is>
      </c>
      <c r="C5118" t="inlineStr">
        <is>
          <t>Actual</t>
        </is>
      </c>
      <c r="D5118" t="inlineStr">
        <is>
          <t>QQQQ</t>
        </is>
      </c>
      <c r="U5118" t="n">
        <v>1200</v>
      </c>
      <c r="V5118" t="n">
        <v>1200</v>
      </c>
      <c r="W5118" t="n">
        <v>1200</v>
      </c>
    </row>
    <row r="5119">
      <c r="A5119" t="inlineStr">
        <is>
          <t>Countries</t>
        </is>
      </c>
      <c r="C5119" t="inlineStr">
        <is>
          <t>Actual</t>
        </is>
      </c>
      <c r="D5119" t="inlineStr">
        <is>
          <t>QQQQ</t>
        </is>
      </c>
      <c r="I5119" t="n">
        <v>30</v>
      </c>
      <c r="N5119" t="n">
        <v>30</v>
      </c>
      <c r="S5119" t="n">
        <v>30</v>
      </c>
      <c r="U5119" t="n">
        <v>30</v>
      </c>
      <c r="V5119" t="n">
        <v>30</v>
      </c>
      <c r="W5119" t="n">
        <v>30</v>
      </c>
      <c r="X5119" t="n">
        <v>30</v>
      </c>
      <c r="Z5119" t="n">
        <v>30</v>
      </c>
      <c r="AA5119" t="n">
        <v>30</v>
      </c>
      <c r="AB5119" t="n">
        <v>30</v>
      </c>
      <c r="AC5119" t="n">
        <v>30</v>
      </c>
      <c r="AE5119" t="n">
        <v>30</v>
      </c>
      <c r="AF5119" t="n">
        <v>30</v>
      </c>
      <c r="AG5119" t="n">
        <v>30</v>
      </c>
      <c r="AH5119" t="n">
        <v>30</v>
      </c>
      <c r="AJ5119" t="n">
        <v>30</v>
      </c>
      <c r="AK5119" t="n">
        <v>30</v>
      </c>
      <c r="AL5119" t="n">
        <v>30</v>
      </c>
      <c r="AM5119" t="n">
        <v>30</v>
      </c>
      <c r="AO5119" t="n">
        <v>30</v>
      </c>
      <c r="AP5119" t="n">
        <v>30</v>
      </c>
      <c r="AQ5119" t="n">
        <v>30</v>
      </c>
      <c r="AR5119" t="n">
        <v>30</v>
      </c>
      <c r="AT5119" t="n">
        <v>30</v>
      </c>
    </row>
    <row r="5120">
      <c r="A5120" t="inlineStr">
        <is>
          <t>Investment professionals</t>
        </is>
      </c>
      <c r="C5120" t="inlineStr">
        <is>
          <t>Actual</t>
        </is>
      </c>
      <c r="D5120" t="inlineStr">
        <is>
          <t>QQQQ</t>
        </is>
      </c>
      <c r="I5120" t="n">
        <v>700</v>
      </c>
      <c r="N5120" t="n">
        <v>700</v>
      </c>
      <c r="S5120" t="n">
        <v>750</v>
      </c>
      <c r="X5120" t="n">
        <v>750</v>
      </c>
      <c r="AC5120" t="n">
        <v>1000</v>
      </c>
      <c r="AH5120" t="n">
        <v>1000</v>
      </c>
      <c r="AM5120" t="n">
        <v>1000</v>
      </c>
    </row>
    <row r="5121">
      <c r="A5121" t="inlineStr">
        <is>
          <t>Investment and asset management professionals</t>
        </is>
      </c>
      <c r="C5121" t="inlineStr">
        <is>
          <t>Actual</t>
        </is>
      </c>
      <c r="D5121" t="inlineStr">
        <is>
          <t>QQQQ</t>
        </is>
      </c>
      <c r="AR5121" t="n">
        <v>2500</v>
      </c>
    </row>
    <row r="5123">
      <c r="A5123" t="inlineStr">
        <is>
          <t>Accumulated unrealized carried interest</t>
        </is>
      </c>
    </row>
    <row r="5124">
      <c r="A5124" t="inlineStr">
        <is>
          <t>Real estate</t>
        </is>
      </c>
      <c r="C5124" t="inlineStr">
        <is>
          <t>Million</t>
        </is>
      </c>
      <c r="D5124" t="inlineStr">
        <is>
          <t>QQQQ</t>
        </is>
      </c>
      <c r="I5124" t="n">
        <v>345</v>
      </c>
      <c r="N5124" t="n">
        <v>503</v>
      </c>
      <c r="P5124" t="n">
        <v>575</v>
      </c>
      <c r="Q5124" t="n">
        <v>666</v>
      </c>
      <c r="R5124" t="n">
        <v>860</v>
      </c>
      <c r="S5124" t="n">
        <v>904</v>
      </c>
      <c r="U5124" t="n">
        <v>1097</v>
      </c>
      <c r="V5124" t="n">
        <v>1155</v>
      </c>
      <c r="W5124" t="n">
        <v>1169</v>
      </c>
      <c r="X5124" t="n">
        <v>1087</v>
      </c>
      <c r="Z5124" t="n">
        <v>1060</v>
      </c>
      <c r="AA5124" t="n">
        <v>906</v>
      </c>
      <c r="AB5124" t="n">
        <v>1035</v>
      </c>
      <c r="AC5124" t="n">
        <v>986</v>
      </c>
      <c r="AE5124" t="n">
        <v>956</v>
      </c>
      <c r="AF5124" t="n">
        <v>640</v>
      </c>
      <c r="AG5124" t="n">
        <v>751</v>
      </c>
      <c r="AH5124" t="n">
        <v>855</v>
      </c>
      <c r="AJ5124" t="n">
        <v>1011</v>
      </c>
      <c r="AK5124" t="n">
        <v>1193</v>
      </c>
      <c r="AL5124" t="n">
        <v>1591</v>
      </c>
      <c r="AM5124" t="n">
        <v>2147</v>
      </c>
      <c r="AO5124" t="n">
        <v>2400</v>
      </c>
      <c r="AP5124" t="n">
        <v>2504</v>
      </c>
      <c r="AQ5124" t="n">
        <v>2552</v>
      </c>
      <c r="AR5124" t="n">
        <v>2573</v>
      </c>
    </row>
    <row r="5125">
      <c r="A5125" t="inlineStr">
        <is>
          <t>Infrastructure</t>
        </is>
      </c>
      <c r="C5125" t="inlineStr">
        <is>
          <t>Million</t>
        </is>
      </c>
      <c r="D5125" t="inlineStr">
        <is>
          <t>QQQQ</t>
        </is>
      </c>
      <c r="I5125" t="n">
        <v>204</v>
      </c>
      <c r="N5125" t="n">
        <v>348</v>
      </c>
      <c r="P5125" t="n">
        <v>427</v>
      </c>
      <c r="Q5125" t="n">
        <v>479</v>
      </c>
      <c r="R5125" t="n">
        <v>506</v>
      </c>
      <c r="S5125" t="n">
        <v>559</v>
      </c>
      <c r="U5125" t="n">
        <v>690</v>
      </c>
      <c r="V5125" t="n">
        <v>683</v>
      </c>
      <c r="W5125" t="n">
        <v>708</v>
      </c>
      <c r="X5125" t="n">
        <v>725</v>
      </c>
      <c r="Z5125" t="n">
        <v>896</v>
      </c>
      <c r="AA5125" t="n">
        <v>992</v>
      </c>
      <c r="AB5125" t="n">
        <v>1096</v>
      </c>
      <c r="AC5125" t="n">
        <v>1175</v>
      </c>
      <c r="AE5125" t="n">
        <v>970</v>
      </c>
      <c r="AF5125" t="n">
        <v>1095</v>
      </c>
      <c r="AG5125" t="n">
        <v>1288</v>
      </c>
      <c r="AH5125" t="n">
        <v>1492</v>
      </c>
      <c r="AJ5125" t="n">
        <v>1731</v>
      </c>
      <c r="AK5125" t="n">
        <v>1825</v>
      </c>
      <c r="AL5125" t="n">
        <v>1851</v>
      </c>
      <c r="AM5125" t="n">
        <v>2064</v>
      </c>
      <c r="AO5125" t="n">
        <v>2337</v>
      </c>
      <c r="AP5125" t="n">
        <v>2585</v>
      </c>
      <c r="AQ5125" t="n">
        <v>2638</v>
      </c>
      <c r="AR5125" t="n">
        <v>2777</v>
      </c>
    </row>
    <row r="5126">
      <c r="A5126" t="inlineStr">
        <is>
          <t>Private equity</t>
        </is>
      </c>
      <c r="C5126" t="inlineStr">
        <is>
          <t>Million</t>
        </is>
      </c>
      <c r="D5126" t="inlineStr">
        <is>
          <t>QQQQ</t>
        </is>
      </c>
      <c r="I5126" t="n">
        <v>109</v>
      </c>
      <c r="N5126" t="n">
        <v>47</v>
      </c>
      <c r="P5126" t="n">
        <v>62</v>
      </c>
      <c r="Q5126" t="n">
        <v>74</v>
      </c>
      <c r="R5126" t="n">
        <v>195</v>
      </c>
      <c r="S5126" t="n">
        <v>616</v>
      </c>
      <c r="U5126" t="n">
        <v>629</v>
      </c>
      <c r="V5126" t="n">
        <v>689</v>
      </c>
      <c r="W5126" t="n">
        <v>735</v>
      </c>
      <c r="X5126" t="n">
        <v>674</v>
      </c>
      <c r="Z5126" t="n">
        <v>743</v>
      </c>
      <c r="AA5126" t="n">
        <v>639</v>
      </c>
      <c r="AB5126" t="n">
        <v>647</v>
      </c>
      <c r="AC5126" t="n">
        <v>596</v>
      </c>
      <c r="AE5126" t="n">
        <v>565</v>
      </c>
      <c r="AF5126" t="n">
        <v>552</v>
      </c>
      <c r="AG5126" t="n">
        <v>752</v>
      </c>
      <c r="AH5126" t="n">
        <v>599</v>
      </c>
      <c r="AJ5126" t="n">
        <v>715</v>
      </c>
      <c r="AK5126" t="n">
        <v>879</v>
      </c>
      <c r="AL5126" t="n">
        <v>923</v>
      </c>
      <c r="AM5126" t="n">
        <v>1027</v>
      </c>
      <c r="AO5126" t="n">
        <v>1044</v>
      </c>
      <c r="AP5126" t="n">
        <v>944</v>
      </c>
      <c r="AQ5126" t="n">
        <v>894</v>
      </c>
      <c r="AR5126" t="n">
        <v>851</v>
      </c>
    </row>
    <row r="5127">
      <c r="A5127" t="inlineStr">
        <is>
          <t>Credit and other</t>
        </is>
      </c>
      <c r="C5127" t="inlineStr">
        <is>
          <t>Million</t>
        </is>
      </c>
      <c r="D5127" t="inlineStr">
        <is>
          <t>QQQQ</t>
        </is>
      </c>
      <c r="AB5127" t="n">
        <v>824</v>
      </c>
      <c r="AC5127" t="n">
        <v>890</v>
      </c>
      <c r="AE5127" t="n">
        <v>673</v>
      </c>
      <c r="AF5127" t="n">
        <v>645</v>
      </c>
      <c r="AG5127" t="n">
        <v>728</v>
      </c>
      <c r="AH5127" t="n">
        <v>1078</v>
      </c>
      <c r="AJ5127" t="n">
        <v>1210</v>
      </c>
      <c r="AK5127" t="n">
        <v>1432</v>
      </c>
      <c r="AL5127" t="n">
        <v>1532</v>
      </c>
      <c r="AM5127" t="n">
        <v>1547</v>
      </c>
      <c r="AO5127" t="n">
        <v>1615</v>
      </c>
      <c r="AP5127" t="n">
        <v>1664</v>
      </c>
      <c r="AQ5127" t="n">
        <v>1740</v>
      </c>
      <c r="AR5127" t="n">
        <v>1882</v>
      </c>
    </row>
    <row r="5128">
      <c r="A5128" t="inlineStr">
        <is>
          <t>Accumulated unrealized carried interest</t>
        </is>
      </c>
      <c r="C5128" t="inlineStr">
        <is>
          <t>Million</t>
        </is>
      </c>
      <c r="D5128" t="inlineStr">
        <is>
          <t>QQQQ</t>
        </is>
      </c>
      <c r="I5128" t="n">
        <v>658</v>
      </c>
      <c r="N5128" t="n">
        <v>898</v>
      </c>
      <c r="P5128" t="n">
        <v>1064</v>
      </c>
      <c r="Q5128" t="n">
        <v>1219</v>
      </c>
      <c r="R5128" t="n">
        <v>1561</v>
      </c>
      <c r="S5128" t="n">
        <v>2079</v>
      </c>
      <c r="U5128" t="n">
        <v>2416</v>
      </c>
      <c r="V5128" t="n">
        <v>2527</v>
      </c>
      <c r="W5128" t="n">
        <v>2612</v>
      </c>
      <c r="X5128" t="n">
        <v>2486</v>
      </c>
      <c r="Z5128" t="n">
        <v>2699</v>
      </c>
      <c r="AA5128" t="n">
        <v>2537</v>
      </c>
      <c r="AB5128" t="n">
        <v>3602</v>
      </c>
      <c r="AC5128" t="n">
        <v>3647</v>
      </c>
      <c r="AE5128" t="n">
        <v>3164</v>
      </c>
      <c r="AF5128" t="n">
        <v>2932</v>
      </c>
      <c r="AG5128" t="n">
        <v>3519</v>
      </c>
      <c r="AH5128" t="n">
        <v>4024</v>
      </c>
      <c r="AJ5128" t="n">
        <v>4667</v>
      </c>
      <c r="AK5128" t="n">
        <v>5329</v>
      </c>
      <c r="AL5128" t="n">
        <v>5897</v>
      </c>
      <c r="AM5128" t="n">
        <v>6785</v>
      </c>
      <c r="AO5128" t="n">
        <v>7396</v>
      </c>
      <c r="AP5128" t="n">
        <v>7697</v>
      </c>
      <c r="AQ5128" t="n">
        <v>7824</v>
      </c>
      <c r="AR5128" t="n">
        <v>8083</v>
      </c>
    </row>
    <row r="5129">
      <c r="A5129" t="inlineStr">
        <is>
          <t>Accumulated unrealized carried interest-c</t>
        </is>
      </c>
      <c r="I5129">
        <f>SUM(I5124:I5127)</f>
        <v/>
      </c>
      <c r="N5129">
        <f>SUM(N5124:N5127)</f>
        <v/>
      </c>
      <c r="P5129">
        <f>SUM(P5124:P5127)</f>
        <v/>
      </c>
      <c r="Q5129">
        <f>SUM(Q5124:Q5127)</f>
        <v/>
      </c>
      <c r="R5129">
        <f>SUM(R5124:R5127)</f>
        <v/>
      </c>
      <c r="S5129">
        <f>SUM(S5124:S5127)</f>
        <v/>
      </c>
      <c r="U5129">
        <f>SUM(U5124:U5127)</f>
        <v/>
      </c>
      <c r="V5129">
        <f>SUM(V5124:V5127)</f>
        <v/>
      </c>
      <c r="W5129">
        <f>SUM(W5124:W5127)</f>
        <v/>
      </c>
      <c r="X5129">
        <f>SUM(X5124:X5127)</f>
        <v/>
      </c>
      <c r="Z5129">
        <f>SUM(Z5124:Z5127)</f>
        <v/>
      </c>
      <c r="AA5129">
        <f>SUM(AA5124:AA5127)</f>
        <v/>
      </c>
      <c r="AB5129">
        <f>SUM(AB5124:AB5127)</f>
        <v/>
      </c>
      <c r="AC5129">
        <f>SUM(AC5124:AC5127)</f>
        <v/>
      </c>
      <c r="AE5129">
        <f>SUM(AE5124:AE5127)</f>
        <v/>
      </c>
      <c r="AF5129">
        <f>SUM(AF5124:AF5127)</f>
        <v/>
      </c>
      <c r="AG5129">
        <f>SUM(AG5124:AG5127)</f>
        <v/>
      </c>
      <c r="AH5129">
        <f>SUM(AH5124:AH5127)</f>
        <v/>
      </c>
      <c r="AJ5129">
        <f>SUM(AJ5124:AJ5127)</f>
        <v/>
      </c>
      <c r="AK5129">
        <f>SUM(AK5124:AK5127)</f>
        <v/>
      </c>
      <c r="AL5129">
        <f>SUM(AL5124:AL5127)</f>
        <v/>
      </c>
      <c r="AM5129">
        <f>SUM(AM5124:AM5127)</f>
        <v/>
      </c>
      <c r="AO5129">
        <f>SUM(AO5124:AO5127)</f>
        <v/>
      </c>
      <c r="AP5129">
        <f>SUM(AP5124:AP5127)</f>
        <v/>
      </c>
      <c r="AQ5129">
        <f>SUM(AQ5124:AQ5127)</f>
        <v/>
      </c>
      <c r="AR5129">
        <f>SUM(AR5124:AR5127)</f>
        <v/>
      </c>
    </row>
    <row r="5130">
      <c r="A5130" t="inlineStr">
        <is>
          <t>Sum check</t>
        </is>
      </c>
      <c r="I5130">
        <f>I5128-I5129</f>
        <v/>
      </c>
      <c r="N5130">
        <f>N5128-N5129</f>
        <v/>
      </c>
      <c r="P5130">
        <f>P5128-P5129</f>
        <v/>
      </c>
      <c r="Q5130">
        <f>Q5128-Q5129</f>
        <v/>
      </c>
      <c r="R5130">
        <f>R5128-R5129</f>
        <v/>
      </c>
      <c r="S5130">
        <f>S5128-S5129</f>
        <v/>
      </c>
      <c r="U5130">
        <f>U5128-U5129</f>
        <v/>
      </c>
      <c r="V5130">
        <f>V5128-V5129</f>
        <v/>
      </c>
      <c r="W5130">
        <f>W5128-W5129</f>
        <v/>
      </c>
      <c r="X5130">
        <f>X5128-X5129</f>
        <v/>
      </c>
      <c r="Z5130">
        <f>Z5128-Z5129</f>
        <v/>
      </c>
      <c r="AA5130">
        <f>AA5128-AA5129</f>
        <v/>
      </c>
      <c r="AB5130">
        <f>AB5128-AB5129</f>
        <v/>
      </c>
      <c r="AC5130">
        <f>AC5128-AC5129</f>
        <v/>
      </c>
      <c r="AE5130">
        <f>AE5128-AE5129</f>
        <v/>
      </c>
      <c r="AF5130">
        <f>AF5128-AF5129</f>
        <v/>
      </c>
      <c r="AG5130">
        <f>AG5128-AG5129</f>
        <v/>
      </c>
      <c r="AH5130">
        <f>AH5128-AH5129</f>
        <v/>
      </c>
      <c r="AJ5130">
        <f>AJ5128-AJ5129</f>
        <v/>
      </c>
      <c r="AK5130">
        <f>AK5128-AK5129</f>
        <v/>
      </c>
      <c r="AL5130">
        <f>AL5128-AL5129</f>
        <v/>
      </c>
      <c r="AM5130">
        <f>AM5128-AM5129</f>
        <v/>
      </c>
      <c r="AO5130">
        <f>AO5128-AO5129</f>
        <v/>
      </c>
      <c r="AP5130">
        <f>AP5128-AP5129</f>
        <v/>
      </c>
      <c r="AQ5130">
        <f>AQ5128-AQ5129</f>
        <v/>
      </c>
      <c r="AR5130">
        <f>AR5128-AR5129</f>
        <v/>
      </c>
    </row>
    <row r="5132">
      <c r="A5132" t="inlineStr">
        <is>
          <t>Less associated expenses</t>
        </is>
      </c>
      <c r="C5132" t="inlineStr">
        <is>
          <t>Million</t>
        </is>
      </c>
      <c r="D5132" t="inlineStr">
        <is>
          <t>QQQQ</t>
        </is>
      </c>
      <c r="I5132" t="n">
        <v>-223</v>
      </c>
      <c r="N5132" t="n">
        <v>-322</v>
      </c>
      <c r="P5132" t="n">
        <v>-354</v>
      </c>
      <c r="Q5132" t="n">
        <v>-384</v>
      </c>
      <c r="R5132" t="n">
        <v>-479</v>
      </c>
      <c r="S5132" t="n">
        <v>-649</v>
      </c>
      <c r="U5132" t="n">
        <v>-760</v>
      </c>
      <c r="V5132" t="n">
        <v>-778</v>
      </c>
      <c r="W5132" t="n">
        <v>-803</v>
      </c>
      <c r="X5132" t="n">
        <v>-754</v>
      </c>
      <c r="Z5132" t="n">
        <v>-810</v>
      </c>
      <c r="AA5132" t="n">
        <v>-765</v>
      </c>
      <c r="AB5132" t="n">
        <v>-1244</v>
      </c>
      <c r="AC5132" t="n">
        <v>-1258</v>
      </c>
      <c r="AE5132" t="n">
        <v>-1069</v>
      </c>
      <c r="AF5132" t="n">
        <v>-1032</v>
      </c>
      <c r="AG5132" t="n">
        <v>-1238</v>
      </c>
      <c r="AH5132" t="n">
        <v>-1423</v>
      </c>
      <c r="AJ5132" t="n">
        <v>-1588</v>
      </c>
      <c r="AK5132" t="n">
        <v>-1823</v>
      </c>
      <c r="AL5132" t="n">
        <v>-1930</v>
      </c>
      <c r="AM5132" t="n">
        <v>-2066</v>
      </c>
      <c r="AO5132" t="n">
        <v>-2234</v>
      </c>
      <c r="AP5132" t="n">
        <v>-2298</v>
      </c>
      <c r="AQ5132" t="n">
        <v>-2341</v>
      </c>
      <c r="AR5132" t="n">
        <v>-2474</v>
      </c>
    </row>
    <row r="5133">
      <c r="A5133" t="inlineStr">
        <is>
          <t>Accumulated unrealized carried interest, net</t>
        </is>
      </c>
      <c r="C5133" t="inlineStr">
        <is>
          <t>Million</t>
        </is>
      </c>
      <c r="D5133" t="inlineStr">
        <is>
          <t>QQQQ</t>
        </is>
      </c>
      <c r="I5133" t="n">
        <v>435</v>
      </c>
      <c r="N5133" t="n">
        <v>576</v>
      </c>
      <c r="P5133" t="n">
        <v>710</v>
      </c>
      <c r="Q5133" t="n">
        <v>835</v>
      </c>
      <c r="R5133" t="n">
        <v>1082</v>
      </c>
      <c r="S5133" t="n">
        <v>1430</v>
      </c>
      <c r="U5133" t="n">
        <v>1656</v>
      </c>
      <c r="V5133" t="n">
        <v>1749</v>
      </c>
      <c r="W5133" t="n">
        <v>1809</v>
      </c>
      <c r="X5133" t="n">
        <v>1732</v>
      </c>
      <c r="Z5133" t="n">
        <v>1889</v>
      </c>
      <c r="AA5133" t="n">
        <v>1772</v>
      </c>
      <c r="AB5133" t="n">
        <v>2358</v>
      </c>
      <c r="AC5133" t="n">
        <v>2389</v>
      </c>
      <c r="AE5133" t="n">
        <v>2095</v>
      </c>
      <c r="AF5133" t="n">
        <v>1900</v>
      </c>
      <c r="AG5133" t="n">
        <v>2281</v>
      </c>
      <c r="AH5133" t="n">
        <v>2601</v>
      </c>
      <c r="AJ5133" t="n">
        <v>3079</v>
      </c>
      <c r="AK5133" t="n">
        <v>3506</v>
      </c>
      <c r="AL5133" t="n">
        <v>3967</v>
      </c>
      <c r="AM5133" t="n">
        <v>4719</v>
      </c>
      <c r="AO5133" t="n">
        <v>5162</v>
      </c>
      <c r="AP5133" t="n">
        <v>5399</v>
      </c>
      <c r="AQ5133" t="n">
        <v>5483</v>
      </c>
      <c r="AR5133" t="n">
        <v>5609</v>
      </c>
    </row>
    <row r="5134">
      <c r="A5134" t="inlineStr">
        <is>
          <t>Accumulated unrealized carried interest, net-c</t>
        </is>
      </c>
      <c r="I5134">
        <f>SUM(I5132,I5128)</f>
        <v/>
      </c>
      <c r="N5134">
        <f>SUM(N5132,N5128)</f>
        <v/>
      </c>
      <c r="P5134">
        <f>SUM(P5132,P5128)</f>
        <v/>
      </c>
      <c r="Q5134">
        <f>SUM(Q5132,Q5128)</f>
        <v/>
      </c>
      <c r="R5134">
        <f>SUM(R5132,R5128)</f>
        <v/>
      </c>
      <c r="S5134">
        <f>SUM(S5132,S5128)</f>
        <v/>
      </c>
      <c r="U5134">
        <f>SUM(U5132,U5128)</f>
        <v/>
      </c>
      <c r="V5134">
        <f>SUM(V5132,V5128)</f>
        <v/>
      </c>
      <c r="W5134">
        <f>SUM(W5132,W5128)</f>
        <v/>
      </c>
      <c r="X5134">
        <f>SUM(X5132,X5128)</f>
        <v/>
      </c>
      <c r="Z5134">
        <f>SUM(Z5132,Z5128)</f>
        <v/>
      </c>
      <c r="AA5134">
        <f>SUM(AA5132,AA5128)</f>
        <v/>
      </c>
      <c r="AB5134">
        <f>SUM(AB5132,AB5128)</f>
        <v/>
      </c>
      <c r="AC5134">
        <f>SUM(AC5132,AC5128)</f>
        <v/>
      </c>
      <c r="AE5134">
        <f>SUM(AE5132,AE5128)</f>
        <v/>
      </c>
      <c r="AF5134">
        <f>SUM(AF5132,AF5128)</f>
        <v/>
      </c>
      <c r="AG5134">
        <f>SUM(AG5132,AG5128)</f>
        <v/>
      </c>
      <c r="AH5134">
        <f>SUM(AH5132,AH5128)</f>
        <v/>
      </c>
      <c r="AJ5134">
        <f>SUM(AJ5132,AJ5128)</f>
        <v/>
      </c>
      <c r="AK5134">
        <f>SUM(AK5132,AK5128)</f>
        <v/>
      </c>
      <c r="AL5134">
        <f>SUM(AL5132,AL5128)</f>
        <v/>
      </c>
      <c r="AM5134">
        <f>SUM(AM5132,AM5128)</f>
        <v/>
      </c>
      <c r="AO5134">
        <f>SUM(AO5132,AO5128)</f>
        <v/>
      </c>
      <c r="AP5134">
        <f>SUM(AP5132,AP5128)</f>
        <v/>
      </c>
      <c r="AQ5134">
        <f>SUM(AQ5132,AQ5128)</f>
        <v/>
      </c>
      <c r="AR5134">
        <f>SUM(AR5132,AR5128)</f>
        <v/>
      </c>
    </row>
    <row r="5135">
      <c r="A5135" t="inlineStr">
        <is>
          <t>Sum check</t>
        </is>
      </c>
      <c r="I5135">
        <f>I5133-I5134</f>
        <v/>
      </c>
      <c r="N5135">
        <f>N5133-N5134</f>
        <v/>
      </c>
      <c r="P5135">
        <f>P5133-P5134</f>
        <v/>
      </c>
      <c r="Q5135">
        <f>Q5133-Q5134</f>
        <v/>
      </c>
      <c r="R5135">
        <f>R5133-R5134</f>
        <v/>
      </c>
      <c r="S5135">
        <f>S5133-S5134</f>
        <v/>
      </c>
      <c r="U5135">
        <f>U5133-U5134</f>
        <v/>
      </c>
      <c r="V5135">
        <f>V5133-V5134</f>
        <v/>
      </c>
      <c r="W5135">
        <f>W5133-W5134</f>
        <v/>
      </c>
      <c r="X5135">
        <f>X5133-X5134</f>
        <v/>
      </c>
      <c r="Z5135">
        <f>Z5133-Z5134</f>
        <v/>
      </c>
      <c r="AA5135">
        <f>AA5133-AA5134</f>
        <v/>
      </c>
      <c r="AB5135">
        <f>AB5133-AB5134</f>
        <v/>
      </c>
      <c r="AC5135">
        <f>AC5133-AC5134</f>
        <v/>
      </c>
      <c r="AE5135">
        <f>AE5133-AE5134</f>
        <v/>
      </c>
      <c r="AF5135">
        <f>AF5133-AF5134</f>
        <v/>
      </c>
      <c r="AG5135">
        <f>AG5133-AG5134</f>
        <v/>
      </c>
      <c r="AH5135">
        <f>AH5133-AH5134</f>
        <v/>
      </c>
      <c r="AJ5135">
        <f>AJ5133-AJ5134</f>
        <v/>
      </c>
      <c r="AK5135">
        <f>AK5133-AK5134</f>
        <v/>
      </c>
      <c r="AL5135">
        <f>AL5133-AL5134</f>
        <v/>
      </c>
      <c r="AM5135">
        <f>AM5133-AM5134</f>
        <v/>
      </c>
      <c r="AO5135">
        <f>AO5133-AO5134</f>
        <v/>
      </c>
      <c r="AP5135">
        <f>AP5133-AP5134</f>
        <v/>
      </c>
      <c r="AQ5135">
        <f>AQ5133-AQ5134</f>
        <v/>
      </c>
      <c r="AR5135">
        <f>AR5133-AR5134</f>
        <v/>
      </c>
    </row>
    <row r="5136">
      <c r="A5136" t="inlineStr">
        <is>
          <t>Link check</t>
        </is>
      </c>
      <c r="I5136">
        <f>I5133-I2456</f>
        <v/>
      </c>
      <c r="N5136">
        <f>N5133-N2456</f>
        <v/>
      </c>
      <c r="P5136">
        <f>P5133-P2456</f>
        <v/>
      </c>
      <c r="Q5136">
        <f>Q5133-Q2456</f>
        <v/>
      </c>
      <c r="R5136">
        <f>R5133-R2456</f>
        <v/>
      </c>
      <c r="S5136">
        <f>S5133-S2456</f>
        <v/>
      </c>
      <c r="U5136">
        <f>U5133-U2456</f>
        <v/>
      </c>
      <c r="V5136">
        <f>V5133-V2456</f>
        <v/>
      </c>
      <c r="W5136">
        <f>W5133-W2456</f>
        <v/>
      </c>
      <c r="X5136">
        <f>X5133-X2456</f>
        <v/>
      </c>
      <c r="Z5136">
        <f>Z5133-Z2456</f>
        <v/>
      </c>
      <c r="AA5136">
        <f>AA5133-AA2456</f>
        <v/>
      </c>
      <c r="AB5136">
        <f>AB5133-AB2456</f>
        <v/>
      </c>
      <c r="AC5136">
        <f>AC5133-AC2456</f>
        <v/>
      </c>
      <c r="AE5136">
        <f>AE5133-AE2456</f>
        <v/>
      </c>
      <c r="AF5136">
        <f>AF5133-AF2456</f>
        <v/>
      </c>
      <c r="AG5136">
        <f>AG5133-AG2456</f>
        <v/>
      </c>
      <c r="AH5136">
        <f>AH5133-AH2456</f>
        <v/>
      </c>
      <c r="AJ5136">
        <f>AJ5133-AJ2456</f>
        <v/>
      </c>
      <c r="AK5136">
        <f>AK5133-AK2456</f>
        <v/>
      </c>
      <c r="AL5136">
        <f>AL5133-AL2456</f>
        <v/>
      </c>
      <c r="AM5136">
        <f>AM5133-AM2456</f>
        <v/>
      </c>
      <c r="AO5136">
        <f>AO5133-AO2456</f>
        <v/>
      </c>
      <c r="AP5136">
        <f>AP5133-AP2456</f>
        <v/>
      </c>
      <c r="AQ5136">
        <f>AQ5133-AQ2456</f>
        <v/>
      </c>
      <c r="AR5136">
        <f>AR5133-AR2456</f>
        <v/>
      </c>
    </row>
    <row r="5138">
      <c r="A5138" t="inlineStr">
        <is>
          <t>Accounts payable and other</t>
        </is>
      </c>
    </row>
    <row r="5139">
      <c r="A5139" t="inlineStr">
        <is>
          <t>Accounts payable</t>
        </is>
      </c>
      <c r="C5139" t="inlineStr">
        <is>
          <t>Million</t>
        </is>
      </c>
      <c r="D5139" t="inlineStr">
        <is>
          <t>QQQQ</t>
        </is>
      </c>
      <c r="I5139" t="n">
        <v>5050</v>
      </c>
      <c r="N5139" t="n">
        <v>6028</v>
      </c>
      <c r="S5139" t="n">
        <v>5158</v>
      </c>
      <c r="X5139" t="n">
        <v>6873</v>
      </c>
      <c r="AC5139" t="n">
        <v>9583</v>
      </c>
      <c r="AH5139" t="n">
        <v>9543</v>
      </c>
      <c r="AM5139" t="n">
        <v>11258</v>
      </c>
      <c r="AR5139" t="n">
        <v>12743</v>
      </c>
    </row>
    <row r="5140">
      <c r="A5140" t="inlineStr">
        <is>
          <t>Provisions</t>
        </is>
      </c>
      <c r="C5140" t="inlineStr">
        <is>
          <t>Million</t>
        </is>
      </c>
      <c r="D5140" t="inlineStr">
        <is>
          <t>QQQQ</t>
        </is>
      </c>
      <c r="I5140" t="n">
        <v>883</v>
      </c>
      <c r="N5140" t="n">
        <v>1427</v>
      </c>
      <c r="S5140" t="n">
        <v>1651</v>
      </c>
      <c r="X5140" t="n">
        <v>2830</v>
      </c>
      <c r="AC5140" t="n">
        <v>4104</v>
      </c>
      <c r="AH5140" t="n">
        <v>5065</v>
      </c>
      <c r="AM5140" t="n">
        <v>4244</v>
      </c>
      <c r="AR5140" t="n">
        <v>3591</v>
      </c>
    </row>
    <row r="5141">
      <c r="A5141" t="inlineStr">
        <is>
          <t>Lease liabilities</t>
        </is>
      </c>
      <c r="C5141" t="inlineStr">
        <is>
          <t>Million</t>
        </is>
      </c>
      <c r="D5141" t="inlineStr">
        <is>
          <t>QQQQ</t>
        </is>
      </c>
      <c r="AC5141" t="n">
        <v>5494</v>
      </c>
      <c r="AH5141" t="n">
        <v>8223</v>
      </c>
      <c r="AM5141" t="n">
        <v>9041</v>
      </c>
      <c r="AR5141" t="n">
        <v>8506</v>
      </c>
    </row>
    <row r="5142">
      <c r="A5142" t="inlineStr">
        <is>
          <t>Other liabilities</t>
        </is>
      </c>
      <c r="C5142" t="inlineStr">
        <is>
          <t>Million</t>
        </is>
      </c>
      <c r="D5142" t="inlineStr">
        <is>
          <t>QQQQ</t>
        </is>
      </c>
      <c r="I5142" t="n">
        <v>5433</v>
      </c>
      <c r="N5142" t="n">
        <v>4460</v>
      </c>
      <c r="S5142" t="n">
        <v>11156</v>
      </c>
      <c r="X5142" t="n">
        <v>14286</v>
      </c>
      <c r="AC5142" t="n">
        <v>23896</v>
      </c>
      <c r="AH5142" t="n">
        <v>27851</v>
      </c>
      <c r="AM5142" t="n">
        <v>28003</v>
      </c>
      <c r="AR5142" t="n">
        <v>32225</v>
      </c>
    </row>
    <row r="5143">
      <c r="A5143" t="inlineStr">
        <is>
          <t>Total</t>
        </is>
      </c>
      <c r="C5143" t="inlineStr">
        <is>
          <t>Million</t>
        </is>
      </c>
      <c r="D5143" t="inlineStr">
        <is>
          <t>QQQQ</t>
        </is>
      </c>
      <c r="I5143" t="n">
        <v>11366</v>
      </c>
      <c r="N5143" t="n">
        <v>11915</v>
      </c>
      <c r="S5143" t="n">
        <v>17965</v>
      </c>
      <c r="X5143" t="n">
        <v>23989</v>
      </c>
      <c r="AC5143" t="n">
        <v>43077</v>
      </c>
      <c r="AH5143" t="n">
        <v>50682</v>
      </c>
      <c r="AM5143" t="n">
        <v>52546</v>
      </c>
      <c r="AR5143" t="n">
        <v>57065</v>
      </c>
    </row>
    <row r="5144">
      <c r="A5144" t="inlineStr">
        <is>
          <t>Total-c</t>
        </is>
      </c>
      <c r="I5144">
        <f>SUM(I5139:I5142)</f>
        <v/>
      </c>
      <c r="N5144">
        <f>SUM(N5139:N5142)</f>
        <v/>
      </c>
      <c r="S5144">
        <f>SUM(S5139:S5142)</f>
        <v/>
      </c>
      <c r="X5144">
        <f>SUM(X5139:X5142)</f>
        <v/>
      </c>
      <c r="AC5144">
        <f>SUM(AC5139:AC5142)</f>
        <v/>
      </c>
      <c r="AH5144">
        <f>SUM(AH5139:AH5142)</f>
        <v/>
      </c>
      <c r="AM5144">
        <f>SUM(AM5139:AM5142)</f>
        <v/>
      </c>
      <c r="AR5144">
        <f>SUM(AR5139:AR5142)</f>
        <v/>
      </c>
    </row>
    <row r="5145">
      <c r="A5145" t="inlineStr">
        <is>
          <t>Sum check</t>
        </is>
      </c>
      <c r="I5145">
        <f>I5143-I5144</f>
        <v/>
      </c>
      <c r="N5145">
        <f>N5143-N5144</f>
        <v/>
      </c>
      <c r="S5145">
        <f>S5143-S5144</f>
        <v/>
      </c>
      <c r="X5145">
        <f>X5143-X5144</f>
        <v/>
      </c>
      <c r="AC5145">
        <f>AC5143-AC5144</f>
        <v/>
      </c>
      <c r="AH5145">
        <f>AH5143-AH5144</f>
        <v/>
      </c>
      <c r="AM5145">
        <f>AM5143-AM5144</f>
        <v/>
      </c>
      <c r="AR5145">
        <f>AR5143-AR5144</f>
        <v/>
      </c>
    </row>
    <row r="5146">
      <c r="A5146" t="inlineStr">
        <is>
          <t>Link check</t>
        </is>
      </c>
      <c r="I5146">
        <f>I5143-I1333</f>
        <v/>
      </c>
      <c r="N5146">
        <f>N5143-N1333</f>
        <v/>
      </c>
      <c r="S5146">
        <f>S5143-S1333</f>
        <v/>
      </c>
      <c r="X5146">
        <f>X5143-X1333</f>
        <v/>
      </c>
      <c r="AC5146">
        <f>AC5143-AC1333</f>
        <v/>
      </c>
      <c r="AH5146">
        <f>AH5143-AH1333</f>
        <v/>
      </c>
      <c r="AM5146">
        <f>AM5143-AM1333</f>
        <v/>
      </c>
      <c r="AR5146">
        <f>AR5143-AR1333</f>
        <v/>
      </c>
    </row>
    <row r="5148">
      <c r="A5148" t="inlineStr">
        <is>
          <t>Current and non-current balances of accounts payable and other</t>
        </is>
      </c>
    </row>
    <row r="5149">
      <c r="A5149" t="inlineStr">
        <is>
          <t>Current</t>
        </is>
      </c>
      <c r="C5149" t="inlineStr">
        <is>
          <t>Million</t>
        </is>
      </c>
      <c r="D5149" t="inlineStr">
        <is>
          <t>QQQQ</t>
        </is>
      </c>
      <c r="F5149" t="n">
        <v>6268</v>
      </c>
      <c r="G5149" t="n">
        <v>7050</v>
      </c>
      <c r="H5149" t="n">
        <v>7475</v>
      </c>
      <c r="I5149" t="n">
        <v>7560</v>
      </c>
      <c r="K5149" t="n">
        <v>7874</v>
      </c>
      <c r="L5149" t="n">
        <v>7955</v>
      </c>
      <c r="M5149" t="n">
        <v>7876</v>
      </c>
      <c r="N5149" t="n">
        <v>7721</v>
      </c>
      <c r="P5149" t="n">
        <v>7708</v>
      </c>
      <c r="Q5149" t="n">
        <v>9968</v>
      </c>
      <c r="R5149" t="n">
        <v>10899</v>
      </c>
      <c r="S5149" t="n">
        <v>11148</v>
      </c>
      <c r="U5149" t="n">
        <v>11960</v>
      </c>
      <c r="V5149" t="n">
        <v>11785</v>
      </c>
      <c r="W5149" t="n">
        <v>13956</v>
      </c>
      <c r="X5149" t="n">
        <v>14337</v>
      </c>
      <c r="Z5149" t="n">
        <v>14763</v>
      </c>
      <c r="AA5149" t="n">
        <v>17126</v>
      </c>
      <c r="AB5149" t="n">
        <v>18041</v>
      </c>
      <c r="AC5149" t="n">
        <v>23212</v>
      </c>
      <c r="AE5149" t="n">
        <v>20835</v>
      </c>
      <c r="AF5149" t="n">
        <v>21908</v>
      </c>
      <c r="AG5149" t="n">
        <v>23647</v>
      </c>
      <c r="AH5149" t="n">
        <v>25857</v>
      </c>
      <c r="AJ5149" t="n">
        <v>24876</v>
      </c>
      <c r="AK5149" t="n">
        <v>27967</v>
      </c>
      <c r="AL5149" t="n">
        <v>29076</v>
      </c>
      <c r="AM5149" t="n">
        <v>29136</v>
      </c>
      <c r="AO5149" t="n">
        <v>31271</v>
      </c>
      <c r="AP5149" t="n">
        <v>30084</v>
      </c>
      <c r="AQ5149" t="n">
        <v>31333</v>
      </c>
      <c r="AR5149" t="n">
        <v>33574</v>
      </c>
      <c r="AT5149" t="n">
        <v>34709</v>
      </c>
    </row>
    <row r="5150">
      <c r="A5150" t="inlineStr">
        <is>
          <t>Non-current</t>
        </is>
      </c>
      <c r="C5150" t="inlineStr">
        <is>
          <t>Million</t>
        </is>
      </c>
      <c r="D5150" t="inlineStr">
        <is>
          <t>QQQQ</t>
        </is>
      </c>
      <c r="F5150" t="n">
        <v>4294</v>
      </c>
      <c r="G5150" t="n">
        <v>4067</v>
      </c>
      <c r="H5150" t="n">
        <v>3818</v>
      </c>
      <c r="I5150" t="n">
        <v>3806</v>
      </c>
      <c r="K5150" t="n">
        <v>4347</v>
      </c>
      <c r="L5150" t="n">
        <v>4282</v>
      </c>
      <c r="M5150" t="n">
        <v>4602</v>
      </c>
      <c r="N5150" t="n">
        <v>4194</v>
      </c>
      <c r="P5150" t="n">
        <v>4317</v>
      </c>
      <c r="Q5150" t="n">
        <v>5902</v>
      </c>
      <c r="R5150" t="n">
        <v>6146</v>
      </c>
      <c r="S5150" t="n">
        <v>6817</v>
      </c>
      <c r="U5150" t="n">
        <v>6696</v>
      </c>
      <c r="V5150" t="n">
        <v>6545</v>
      </c>
      <c r="W5150" t="n">
        <v>8590</v>
      </c>
      <c r="X5150" t="n">
        <v>9652</v>
      </c>
      <c r="Z5150" t="n">
        <v>13165</v>
      </c>
      <c r="AA5150" t="n">
        <v>15469</v>
      </c>
      <c r="AB5150" t="n">
        <v>16133</v>
      </c>
      <c r="AC5150" t="n">
        <v>19865</v>
      </c>
      <c r="AE5150" t="n">
        <v>19669</v>
      </c>
      <c r="AF5150" t="n">
        <v>20327</v>
      </c>
      <c r="AG5150" t="n">
        <v>21506</v>
      </c>
      <c r="AH5150" t="n">
        <v>24825</v>
      </c>
      <c r="AJ5150" t="n">
        <v>23986</v>
      </c>
      <c r="AK5150" t="n">
        <v>22363</v>
      </c>
      <c r="AL5150" t="n">
        <v>23011</v>
      </c>
      <c r="AM5150" t="n">
        <v>23410</v>
      </c>
      <c r="AO5150" t="n">
        <v>22539</v>
      </c>
      <c r="AP5150" t="n">
        <v>21050</v>
      </c>
      <c r="AQ5150" t="n">
        <v>21526</v>
      </c>
      <c r="AR5150" t="n">
        <v>23491</v>
      </c>
      <c r="AT5150" t="n">
        <v>23371</v>
      </c>
    </row>
    <row r="5151">
      <c r="A5151" t="inlineStr">
        <is>
          <t>Total</t>
        </is>
      </c>
      <c r="C5151" t="inlineStr">
        <is>
          <t>Million</t>
        </is>
      </c>
      <c r="D5151" t="inlineStr">
        <is>
          <t>QQQQ</t>
        </is>
      </c>
      <c r="F5151" t="n">
        <v>10562</v>
      </c>
      <c r="G5151" t="n">
        <v>11117</v>
      </c>
      <c r="H5151" t="n">
        <v>11293</v>
      </c>
      <c r="I5151" t="n">
        <v>11366</v>
      </c>
      <c r="K5151" t="n">
        <v>12221</v>
      </c>
      <c r="L5151" t="n">
        <v>12237</v>
      </c>
      <c r="M5151" t="n">
        <v>12478</v>
      </c>
      <c r="N5151" t="n">
        <v>11915</v>
      </c>
      <c r="P5151" t="n">
        <v>12025</v>
      </c>
      <c r="Q5151" t="n">
        <v>15870</v>
      </c>
      <c r="R5151" t="n">
        <v>17045</v>
      </c>
      <c r="S5151" t="n">
        <v>17965</v>
      </c>
      <c r="U5151" t="n">
        <v>18656</v>
      </c>
      <c r="V5151" t="n">
        <v>18330</v>
      </c>
      <c r="W5151" t="n">
        <v>22546</v>
      </c>
      <c r="X5151" t="n">
        <v>23989</v>
      </c>
      <c r="Z5151" t="n">
        <v>27928</v>
      </c>
      <c r="AA5151" t="n">
        <v>32595</v>
      </c>
      <c r="AB5151" t="n">
        <v>34174</v>
      </c>
      <c r="AC5151" t="n">
        <v>43077</v>
      </c>
      <c r="AE5151" t="n">
        <v>40504</v>
      </c>
      <c r="AF5151" t="n">
        <v>42235</v>
      </c>
      <c r="AG5151" t="n">
        <v>45153</v>
      </c>
      <c r="AH5151" t="n">
        <v>50682</v>
      </c>
      <c r="AJ5151" t="n">
        <v>48862</v>
      </c>
      <c r="AK5151" t="n">
        <v>50330</v>
      </c>
      <c r="AL5151" t="n">
        <v>52087</v>
      </c>
      <c r="AM5151" t="n">
        <v>52546</v>
      </c>
      <c r="AO5151" t="n">
        <v>53810</v>
      </c>
      <c r="AP5151" t="n">
        <v>51134</v>
      </c>
      <c r="AQ5151" t="n">
        <v>52859</v>
      </c>
      <c r="AR5151" t="n">
        <v>57065</v>
      </c>
      <c r="AT5151" t="n">
        <v>58080</v>
      </c>
    </row>
    <row r="5152">
      <c r="A5152" t="inlineStr">
        <is>
          <t>Total-c</t>
        </is>
      </c>
      <c r="F5152">
        <f>SUM(F5149:F5150)</f>
        <v/>
      </c>
      <c r="G5152">
        <f>SUM(G5149:G5150)</f>
        <v/>
      </c>
      <c r="H5152">
        <f>SUM(H5149:H5150)</f>
        <v/>
      </c>
      <c r="I5152">
        <f>SUM(I5149:I5150)</f>
        <v/>
      </c>
      <c r="K5152">
        <f>SUM(K5149:K5150)</f>
        <v/>
      </c>
      <c r="L5152">
        <f>SUM(L5149:L5150)</f>
        <v/>
      </c>
      <c r="M5152">
        <f>SUM(M5149:M5150)</f>
        <v/>
      </c>
      <c r="N5152">
        <f>SUM(N5149:N5150)</f>
        <v/>
      </c>
      <c r="P5152">
        <f>SUM(P5149:P5150)</f>
        <v/>
      </c>
      <c r="Q5152">
        <f>SUM(Q5149:Q5150)</f>
        <v/>
      </c>
      <c r="R5152">
        <f>SUM(R5149:R5150)</f>
        <v/>
      </c>
      <c r="S5152">
        <f>SUM(S5149:S5150)</f>
        <v/>
      </c>
      <c r="U5152">
        <f>SUM(U5149:U5150)</f>
        <v/>
      </c>
      <c r="V5152">
        <f>SUM(V5149:V5150)</f>
        <v/>
      </c>
      <c r="W5152">
        <f>SUM(W5149:W5150)</f>
        <v/>
      </c>
      <c r="X5152">
        <f>SUM(X5149:X5150)</f>
        <v/>
      </c>
      <c r="Z5152">
        <f>SUM(Z5149:Z5150)</f>
        <v/>
      </c>
      <c r="AA5152">
        <f>SUM(AA5149:AA5150)</f>
        <v/>
      </c>
      <c r="AB5152">
        <f>SUM(AB5149:AB5150)</f>
        <v/>
      </c>
      <c r="AC5152">
        <f>SUM(AC5149:AC5150)</f>
        <v/>
      </c>
      <c r="AE5152">
        <f>SUM(AE5149:AE5150)</f>
        <v/>
      </c>
      <c r="AF5152">
        <f>SUM(AF5149:AF5150)</f>
        <v/>
      </c>
      <c r="AG5152">
        <f>SUM(AG5149:AG5150)</f>
        <v/>
      </c>
      <c r="AH5152">
        <f>SUM(AH5149:AH5150)</f>
        <v/>
      </c>
      <c r="AJ5152">
        <f>SUM(AJ5149:AJ5150)</f>
        <v/>
      </c>
      <c r="AK5152">
        <f>SUM(AK5149:AK5150)</f>
        <v/>
      </c>
      <c r="AL5152">
        <f>SUM(AL5149:AL5150)</f>
        <v/>
      </c>
      <c r="AM5152">
        <f>SUM(AM5149:AM5150)</f>
        <v/>
      </c>
      <c r="AO5152">
        <f>SUM(AO5149:AO5150)</f>
        <v/>
      </c>
      <c r="AP5152">
        <f>SUM(AP5149:AP5150)</f>
        <v/>
      </c>
      <c r="AQ5152">
        <f>SUM(AQ5149:AQ5150)</f>
        <v/>
      </c>
      <c r="AR5152">
        <f>SUM(AR5149:AR5150)</f>
        <v/>
      </c>
      <c r="AT5152">
        <f>SUM(AT5149:AT5150)</f>
        <v/>
      </c>
    </row>
    <row r="5153">
      <c r="A5153" t="inlineStr">
        <is>
          <t>Sum check</t>
        </is>
      </c>
      <c r="F5153">
        <f>F5151-F5152</f>
        <v/>
      </c>
      <c r="G5153">
        <f>G5151-G5152</f>
        <v/>
      </c>
      <c r="H5153">
        <f>H5151-H5152</f>
        <v/>
      </c>
      <c r="I5153">
        <f>I5151-I5152</f>
        <v/>
      </c>
      <c r="K5153">
        <f>K5151-K5152</f>
        <v/>
      </c>
      <c r="L5153">
        <f>L5151-L5152</f>
        <v/>
      </c>
      <c r="M5153">
        <f>M5151-M5152</f>
        <v/>
      </c>
      <c r="N5153">
        <f>N5151-N5152</f>
        <v/>
      </c>
      <c r="P5153">
        <f>P5151-P5152</f>
        <v/>
      </c>
      <c r="Q5153">
        <f>Q5151-Q5152</f>
        <v/>
      </c>
      <c r="R5153">
        <f>R5151-R5152</f>
        <v/>
      </c>
      <c r="S5153">
        <f>S5151-S5152</f>
        <v/>
      </c>
      <c r="U5153">
        <f>U5151-U5152</f>
        <v/>
      </c>
      <c r="V5153">
        <f>V5151-V5152</f>
        <v/>
      </c>
      <c r="W5153">
        <f>W5151-W5152</f>
        <v/>
      </c>
      <c r="X5153">
        <f>X5151-X5152</f>
        <v/>
      </c>
      <c r="Z5153">
        <f>Z5151-Z5152</f>
        <v/>
      </c>
      <c r="AA5153">
        <f>AA5151-AA5152</f>
        <v/>
      </c>
      <c r="AB5153">
        <f>AB5151-AB5152</f>
        <v/>
      </c>
      <c r="AC5153">
        <f>AC5151-AC5152</f>
        <v/>
      </c>
      <c r="AE5153">
        <f>AE5151-AE5152</f>
        <v/>
      </c>
      <c r="AF5153">
        <f>AF5151-AF5152</f>
        <v/>
      </c>
      <c r="AG5153">
        <f>AG5151-AG5152</f>
        <v/>
      </c>
      <c r="AH5153">
        <f>AH5151-AH5152</f>
        <v/>
      </c>
      <c r="AJ5153">
        <f>AJ5151-AJ5152</f>
        <v/>
      </c>
      <c r="AK5153">
        <f>AK5151-AK5152</f>
        <v/>
      </c>
      <c r="AL5153">
        <f>AL5151-AL5152</f>
        <v/>
      </c>
      <c r="AM5153">
        <f>AM5151-AM5152</f>
        <v/>
      </c>
      <c r="AO5153">
        <f>AO5151-AO5152</f>
        <v/>
      </c>
      <c r="AP5153">
        <f>AP5151-AP5152</f>
        <v/>
      </c>
      <c r="AQ5153">
        <f>AQ5151-AQ5152</f>
        <v/>
      </c>
      <c r="AR5153">
        <f>AR5151-AR5152</f>
        <v/>
      </c>
      <c r="AT5153">
        <f>AT5151-AT5152</f>
        <v/>
      </c>
    </row>
    <row r="5154">
      <c r="A5154" t="inlineStr">
        <is>
          <t>Link check</t>
        </is>
      </c>
      <c r="F5154">
        <f>F5151-F1333</f>
        <v/>
      </c>
      <c r="G5154">
        <f>G5151-G1333</f>
        <v/>
      </c>
      <c r="H5154">
        <f>H5151-H1333</f>
        <v/>
      </c>
      <c r="I5154">
        <f>I5151-I1333</f>
        <v/>
      </c>
      <c r="K5154">
        <f>K5151-K1333</f>
        <v/>
      </c>
      <c r="L5154">
        <f>L5151-L1333</f>
        <v/>
      </c>
      <c r="M5154">
        <f>M5151-M1333</f>
        <v/>
      </c>
      <c r="N5154">
        <f>N5151-N1333</f>
        <v/>
      </c>
      <c r="P5154">
        <f>P5151-P1333</f>
        <v/>
      </c>
      <c r="Q5154">
        <f>Q5151-Q1333</f>
        <v/>
      </c>
      <c r="R5154">
        <f>R5151-R1333</f>
        <v/>
      </c>
      <c r="S5154">
        <f>S5151-S1333</f>
        <v/>
      </c>
      <c r="U5154">
        <f>U5151-U1333</f>
        <v/>
      </c>
      <c r="V5154">
        <f>V5151-V1333</f>
        <v/>
      </c>
      <c r="W5154">
        <f>W5151-W1333</f>
        <v/>
      </c>
      <c r="X5154">
        <f>X5151-X1333</f>
        <v/>
      </c>
      <c r="Z5154">
        <f>Z5151-Z1333</f>
        <v/>
      </c>
      <c r="AA5154">
        <f>AA5151-AA1333</f>
        <v/>
      </c>
      <c r="AB5154">
        <f>AB5151-AB1333</f>
        <v/>
      </c>
      <c r="AC5154">
        <f>AC5151-AC1333</f>
        <v/>
      </c>
      <c r="AE5154">
        <f>AE5151-AE1333</f>
        <v/>
      </c>
      <c r="AF5154">
        <f>AF5151-AF1333</f>
        <v/>
      </c>
      <c r="AG5154">
        <f>AG5151-AG1333</f>
        <v/>
      </c>
      <c r="AH5154">
        <f>AH5151-AH1333</f>
        <v/>
      </c>
      <c r="AJ5154">
        <f>AJ5151-AJ1333</f>
        <v/>
      </c>
      <c r="AK5154">
        <f>AK5151-AK1333</f>
        <v/>
      </c>
      <c r="AL5154">
        <f>AL5151-AL1333</f>
        <v/>
      </c>
      <c r="AM5154">
        <f>AM5151-AM1333</f>
        <v/>
      </c>
      <c r="AO5154">
        <f>AO5151-AO1333</f>
        <v/>
      </c>
      <c r="AP5154">
        <f>AP5151-AP1333</f>
        <v/>
      </c>
      <c r="AQ5154">
        <f>AQ5151-AQ1333</f>
        <v/>
      </c>
      <c r="AR5154">
        <f>AR5151-AR1333</f>
        <v/>
      </c>
      <c r="AT5154">
        <f>AT5151-AT1333</f>
        <v/>
      </c>
    </row>
    <row r="5156">
      <c r="A5156" t="inlineStr">
        <is>
          <t>Non-controlling interest</t>
        </is>
      </c>
    </row>
    <row r="5157">
      <c r="A5157" t="inlineStr">
        <is>
          <t>Common equity</t>
        </is>
      </c>
      <c r="C5157" t="inlineStr">
        <is>
          <t>Million</t>
        </is>
      </c>
      <c r="D5157" t="inlineStr">
        <is>
          <t>QQQQ</t>
        </is>
      </c>
      <c r="I5157" t="n">
        <v>29158</v>
      </c>
      <c r="N5157" t="n">
        <v>39974</v>
      </c>
      <c r="S5157" t="n">
        <v>47281</v>
      </c>
      <c r="X5157" t="n">
        <v>62109</v>
      </c>
      <c r="AC5157" t="n">
        <v>76557</v>
      </c>
      <c r="AH5157" t="n">
        <v>80915</v>
      </c>
      <c r="AM5157" t="n">
        <v>82898</v>
      </c>
      <c r="AR5157" t="n">
        <v>92991</v>
      </c>
    </row>
    <row r="5158">
      <c r="A5158" t="inlineStr">
        <is>
          <t>Preferred equity</t>
        </is>
      </c>
      <c r="C5158" t="inlineStr">
        <is>
          <t>Million</t>
        </is>
      </c>
      <c r="D5158" t="inlineStr">
        <is>
          <t>QQQQ</t>
        </is>
      </c>
      <c r="I5158" t="n">
        <v>2762</v>
      </c>
      <c r="N5158" t="n">
        <v>3261</v>
      </c>
      <c r="S5158" t="n">
        <v>4347</v>
      </c>
      <c r="X5158" t="n">
        <v>5226</v>
      </c>
      <c r="AC5158" t="n">
        <v>5276</v>
      </c>
      <c r="AH5158" t="n">
        <v>5889</v>
      </c>
      <c r="AM5158" t="n">
        <v>5488</v>
      </c>
      <c r="AR5158" t="n">
        <v>5147</v>
      </c>
    </row>
    <row r="5159">
      <c r="A5159" t="inlineStr">
        <is>
          <t>Total</t>
        </is>
      </c>
      <c r="C5159" t="inlineStr">
        <is>
          <t>Million</t>
        </is>
      </c>
      <c r="D5159" t="inlineStr">
        <is>
          <t>QQQQ</t>
        </is>
      </c>
      <c r="I5159" t="n">
        <v>31920</v>
      </c>
      <c r="N5159" t="n">
        <v>43235</v>
      </c>
      <c r="S5159" t="n">
        <v>51628</v>
      </c>
      <c r="X5159" t="n">
        <v>67335</v>
      </c>
      <c r="AC5159" t="n">
        <v>81833</v>
      </c>
      <c r="AH5159" t="n">
        <v>86804</v>
      </c>
      <c r="AM5159" t="n">
        <v>88386</v>
      </c>
      <c r="AR5159" t="n">
        <v>98138</v>
      </c>
    </row>
    <row r="5160">
      <c r="A5160" t="inlineStr">
        <is>
          <t>Total-c</t>
        </is>
      </c>
      <c r="I5160">
        <f>SUM(I5157:I5158)</f>
        <v/>
      </c>
      <c r="N5160">
        <f>SUM(N5157:N5158)</f>
        <v/>
      </c>
      <c r="S5160">
        <f>SUM(S5157:S5158)</f>
        <v/>
      </c>
      <c r="X5160">
        <f>SUM(X5157:X5158)</f>
        <v/>
      </c>
      <c r="AC5160">
        <f>SUM(AC5157:AC5158)</f>
        <v/>
      </c>
      <c r="AH5160">
        <f>SUM(AH5157:AH5158)</f>
        <v/>
      </c>
      <c r="AM5160">
        <f>SUM(AM5157:AM5158)</f>
        <v/>
      </c>
      <c r="AR5160">
        <f>SUM(AR5157:AR5158)</f>
        <v/>
      </c>
    </row>
    <row r="5161">
      <c r="A5161" t="inlineStr">
        <is>
          <t>Sum check</t>
        </is>
      </c>
      <c r="I5161">
        <f>I5159-I5160</f>
        <v/>
      </c>
      <c r="N5161">
        <f>N5159-N5160</f>
        <v/>
      </c>
      <c r="S5161">
        <f>S5159-S5160</f>
        <v/>
      </c>
      <c r="X5161">
        <f>X5159-X5160</f>
        <v/>
      </c>
      <c r="AC5161">
        <f>AC5159-AC5160</f>
        <v/>
      </c>
      <c r="AH5161">
        <f>AH5159-AH5160</f>
        <v/>
      </c>
      <c r="AM5161">
        <f>AM5159-AM5160</f>
        <v/>
      </c>
      <c r="AR5161">
        <f>AR5159-AR5160</f>
        <v/>
      </c>
    </row>
    <row r="5162">
      <c r="A5162" t="inlineStr">
        <is>
          <t>Link check</t>
        </is>
      </c>
      <c r="I5162">
        <f>I5159-I1348</f>
        <v/>
      </c>
      <c r="N5162">
        <f>N5159-N1348</f>
        <v/>
      </c>
      <c r="S5162">
        <f>S5159-S1348</f>
        <v/>
      </c>
      <c r="X5162">
        <f>X5159-X1348</f>
        <v/>
      </c>
      <c r="AC5162">
        <f>AC5159-AC1348</f>
        <v/>
      </c>
      <c r="AH5162">
        <f>AH5159-AH1348</f>
        <v/>
      </c>
      <c r="AM5162">
        <f>AM5159-AM1348</f>
        <v/>
      </c>
      <c r="AR5162">
        <f>AR5159-AR1348</f>
        <v/>
      </c>
    </row>
    <row r="5164">
      <c r="A5164" t="inlineStr">
        <is>
          <t>Current and non-current balances of property-specific borrowings</t>
        </is>
      </c>
    </row>
    <row r="5165">
      <c r="A5165" t="inlineStr">
        <is>
          <t>Current</t>
        </is>
      </c>
      <c r="C5165" t="inlineStr">
        <is>
          <t>Million</t>
        </is>
      </c>
      <c r="D5165" t="inlineStr">
        <is>
          <t>QQQQ</t>
        </is>
      </c>
      <c r="F5165" t="n">
        <v>4380</v>
      </c>
      <c r="G5165" t="n">
        <v>6044</v>
      </c>
      <c r="H5165" t="n">
        <v>9228</v>
      </c>
      <c r="I5165" t="n">
        <v>9426</v>
      </c>
      <c r="K5165" t="n">
        <v>9474</v>
      </c>
      <c r="L5165" t="n">
        <v>7654</v>
      </c>
      <c r="M5165" t="n">
        <v>7243</v>
      </c>
      <c r="N5165" t="n">
        <v>7655</v>
      </c>
      <c r="P5165" t="n">
        <v>7042</v>
      </c>
      <c r="Q5165" t="n">
        <v>6325</v>
      </c>
      <c r="R5165" t="n">
        <v>5726</v>
      </c>
      <c r="S5165" t="n">
        <v>8800</v>
      </c>
      <c r="U5165" t="n">
        <v>8351</v>
      </c>
      <c r="V5165" t="n">
        <v>7908</v>
      </c>
      <c r="W5165" t="n">
        <v>8585</v>
      </c>
      <c r="X5165" t="n">
        <v>10764</v>
      </c>
      <c r="AC5165" t="n">
        <v>15696</v>
      </c>
      <c r="AH5165" t="n">
        <v>20970</v>
      </c>
      <c r="AM5165" t="n">
        <v>31244</v>
      </c>
      <c r="AR5165" t="n">
        <v>41828</v>
      </c>
    </row>
    <row r="5166">
      <c r="A5166" t="inlineStr">
        <is>
          <t>Non-current</t>
        </is>
      </c>
      <c r="C5166" t="inlineStr">
        <is>
          <t>Million</t>
        </is>
      </c>
      <c r="D5166" t="inlineStr">
        <is>
          <t>QQQQ</t>
        </is>
      </c>
      <c r="F5166" t="n">
        <v>35144</v>
      </c>
      <c r="G5166" t="n">
        <v>34288</v>
      </c>
      <c r="H5166" t="n">
        <v>37200</v>
      </c>
      <c r="I5166" t="n">
        <v>36618</v>
      </c>
      <c r="K5166" t="n">
        <v>41225</v>
      </c>
      <c r="L5166" t="n">
        <v>43233</v>
      </c>
      <c r="M5166" t="n">
        <v>43667</v>
      </c>
      <c r="N5166" t="n">
        <v>44787</v>
      </c>
      <c r="P5166" t="n">
        <v>49593</v>
      </c>
      <c r="Q5166" t="n">
        <v>50921</v>
      </c>
      <c r="R5166" t="n">
        <v>52369</v>
      </c>
      <c r="S5166" t="n">
        <v>54921</v>
      </c>
      <c r="U5166" t="n">
        <v>57550</v>
      </c>
      <c r="V5166" t="n">
        <v>62730</v>
      </c>
      <c r="W5166" t="n">
        <v>82966</v>
      </c>
      <c r="X5166" t="n">
        <v>92445</v>
      </c>
      <c r="AC5166" t="n">
        <v>112173</v>
      </c>
      <c r="AH5166" t="n">
        <v>107586</v>
      </c>
      <c r="AM5166" t="n">
        <v>120764</v>
      </c>
      <c r="AR5166" t="n">
        <v>145716</v>
      </c>
    </row>
    <row r="5167">
      <c r="A5167" t="inlineStr">
        <is>
          <t>Total</t>
        </is>
      </c>
      <c r="C5167" t="inlineStr">
        <is>
          <t>Million</t>
        </is>
      </c>
      <c r="D5167" t="inlineStr">
        <is>
          <t>QQQQ</t>
        </is>
      </c>
      <c r="F5167" t="n">
        <v>39524</v>
      </c>
      <c r="G5167" t="n">
        <v>40332</v>
      </c>
      <c r="H5167" t="n">
        <v>46428</v>
      </c>
      <c r="I5167" t="n">
        <v>46044</v>
      </c>
      <c r="K5167" t="n">
        <v>50699</v>
      </c>
      <c r="L5167" t="n">
        <v>50887</v>
      </c>
      <c r="M5167" t="n">
        <v>50910</v>
      </c>
      <c r="N5167" t="n">
        <v>52442</v>
      </c>
      <c r="P5167" t="n">
        <v>56635</v>
      </c>
      <c r="Q5167" t="n">
        <v>57246</v>
      </c>
      <c r="R5167" t="n">
        <v>58095</v>
      </c>
      <c r="S5167" t="n">
        <v>63721</v>
      </c>
      <c r="U5167" t="n">
        <v>65901</v>
      </c>
      <c r="V5167" t="n">
        <v>70638</v>
      </c>
      <c r="W5167" t="n">
        <v>91551</v>
      </c>
      <c r="X5167" t="n">
        <v>103209</v>
      </c>
      <c r="AC5167" t="n">
        <v>127869</v>
      </c>
      <c r="AH5167" t="n">
        <v>128556</v>
      </c>
      <c r="AM5167" t="n">
        <v>152008</v>
      </c>
      <c r="AR5167" t="n">
        <v>187544</v>
      </c>
    </row>
    <row r="5168">
      <c r="A5168" t="inlineStr">
        <is>
          <t>Total-c</t>
        </is>
      </c>
      <c r="F5168">
        <f>SUM(F5165:F5166)</f>
        <v/>
      </c>
      <c r="G5168">
        <f>SUM(G5165:G5166)</f>
        <v/>
      </c>
      <c r="H5168">
        <f>SUM(H5165:H5166)</f>
        <v/>
      </c>
      <c r="I5168">
        <f>SUM(I5165:I5166)</f>
        <v/>
      </c>
      <c r="K5168">
        <f>SUM(K5165:K5166)</f>
        <v/>
      </c>
      <c r="L5168">
        <f>SUM(L5165:L5166)</f>
        <v/>
      </c>
      <c r="M5168">
        <f>SUM(M5165:M5166)</f>
        <v/>
      </c>
      <c r="N5168">
        <f>SUM(N5165:N5166)</f>
        <v/>
      </c>
      <c r="P5168">
        <f>SUM(P5165:P5166)</f>
        <v/>
      </c>
      <c r="Q5168">
        <f>SUM(Q5165:Q5166)</f>
        <v/>
      </c>
      <c r="R5168">
        <f>SUM(R5165:R5166)</f>
        <v/>
      </c>
      <c r="S5168">
        <f>SUM(S5165:S5166)</f>
        <v/>
      </c>
      <c r="U5168">
        <f>SUM(U5165:U5166)</f>
        <v/>
      </c>
      <c r="V5168">
        <f>SUM(V5165:V5166)</f>
        <v/>
      </c>
      <c r="W5168">
        <f>SUM(W5165:W5166)</f>
        <v/>
      </c>
      <c r="X5168">
        <f>SUM(X5165:X5166)</f>
        <v/>
      </c>
      <c r="AC5168">
        <f>SUM(AC5165:AC5166)</f>
        <v/>
      </c>
      <c r="AH5168">
        <f>SUM(AH5165:AH5166)</f>
        <v/>
      </c>
      <c r="AM5168">
        <f>SUM(AM5165:AM5166)</f>
        <v/>
      </c>
      <c r="AR5168">
        <f>SUM(AR5165:AR5166)</f>
        <v/>
      </c>
    </row>
    <row r="5169">
      <c r="A5169" t="inlineStr">
        <is>
          <t>Sum check</t>
        </is>
      </c>
      <c r="F5169">
        <f>F5167-F5168</f>
        <v/>
      </c>
      <c r="G5169">
        <f>G5167-G5168</f>
        <v/>
      </c>
      <c r="H5169">
        <f>H5167-H5168</f>
        <v/>
      </c>
      <c r="I5169">
        <f>I5167-I5168</f>
        <v/>
      </c>
      <c r="K5169">
        <f>K5167-K5168</f>
        <v/>
      </c>
      <c r="L5169">
        <f>L5167-L5168</f>
        <v/>
      </c>
      <c r="M5169">
        <f>M5167-M5168</f>
        <v/>
      </c>
      <c r="N5169">
        <f>N5167-N5168</f>
        <v/>
      </c>
      <c r="P5169">
        <f>P5167-P5168</f>
        <v/>
      </c>
      <c r="Q5169">
        <f>Q5167-Q5168</f>
        <v/>
      </c>
      <c r="R5169">
        <f>R5167-R5168</f>
        <v/>
      </c>
      <c r="S5169">
        <f>S5167-S5168</f>
        <v/>
      </c>
      <c r="U5169">
        <f>U5167-U5168</f>
        <v/>
      </c>
      <c r="V5169">
        <f>V5167-V5168</f>
        <v/>
      </c>
      <c r="W5169">
        <f>W5167-W5168</f>
        <v/>
      </c>
      <c r="X5169">
        <f>X5167-X5168</f>
        <v/>
      </c>
      <c r="AC5169">
        <f>AC5167-AC5168</f>
        <v/>
      </c>
      <c r="AH5169">
        <f>AH5167-AH5168</f>
        <v/>
      </c>
      <c r="AM5169">
        <f>AM5167-AM5168</f>
        <v/>
      </c>
      <c r="AR5169">
        <f>AR5167-AR5168</f>
        <v/>
      </c>
    </row>
    <row r="5170">
      <c r="A5170" t="inlineStr">
        <is>
          <t>Link check</t>
        </is>
      </c>
      <c r="F5170">
        <f>F5167-F2636</f>
        <v/>
      </c>
      <c r="G5170">
        <f>G5167-G2636</f>
        <v/>
      </c>
      <c r="H5170">
        <f>H5167-H2636</f>
        <v/>
      </c>
      <c r="I5170">
        <f>I5167-I2636</f>
        <v/>
      </c>
      <c r="K5170">
        <f>K5167-K2636</f>
        <v/>
      </c>
      <c r="L5170">
        <f>L5167-L2636</f>
        <v/>
      </c>
      <c r="M5170">
        <f>M5167-M2636</f>
        <v/>
      </c>
      <c r="N5170">
        <f>N5167-N2636</f>
        <v/>
      </c>
      <c r="P5170">
        <f>P5167-P2636</f>
        <v/>
      </c>
      <c r="Q5170">
        <f>Q5167-Q2636</f>
        <v/>
      </c>
      <c r="R5170">
        <f>R5167-R2636</f>
        <v/>
      </c>
      <c r="S5170">
        <f>S5167-S2636</f>
        <v/>
      </c>
      <c r="U5170">
        <f>U5167-U2636</f>
        <v/>
      </c>
      <c r="V5170">
        <f>V5167-V2636</f>
        <v/>
      </c>
      <c r="W5170">
        <f>W5167-W2636</f>
        <v/>
      </c>
      <c r="X5170">
        <f>X5167-X2636</f>
        <v/>
      </c>
      <c r="AC5170">
        <f>AC5167-AC2636</f>
        <v/>
      </c>
      <c r="AH5170">
        <f>AH5167-AH2636</f>
        <v/>
      </c>
      <c r="AM5170">
        <f>AM5167-AM2636</f>
        <v/>
      </c>
      <c r="AR5170">
        <f>AR5167-AR2636</f>
        <v/>
      </c>
    </row>
    <row r="5172">
      <c r="A5172" t="inlineStr">
        <is>
          <t>Current and non-current balances of subsidiary borrowings</t>
        </is>
      </c>
    </row>
    <row r="5173">
      <c r="A5173" t="inlineStr">
        <is>
          <t>Current</t>
        </is>
      </c>
      <c r="C5173" t="inlineStr">
        <is>
          <t>Million</t>
        </is>
      </c>
      <c r="D5173" t="inlineStr">
        <is>
          <t>QQQQ</t>
        </is>
      </c>
      <c r="F5173" t="n">
        <v>2904</v>
      </c>
      <c r="G5173" t="n">
        <v>2197</v>
      </c>
      <c r="H5173" t="n">
        <v>2053</v>
      </c>
      <c r="I5173" t="n">
        <v>1839</v>
      </c>
      <c r="K5173" t="n">
        <v>1743</v>
      </c>
      <c r="L5173" t="n">
        <v>627</v>
      </c>
      <c r="M5173" t="n">
        <v>630</v>
      </c>
      <c r="N5173" t="n">
        <v>866</v>
      </c>
      <c r="P5173" t="n">
        <v>1494</v>
      </c>
      <c r="Q5173" t="n">
        <v>1965</v>
      </c>
      <c r="R5173" t="n">
        <v>2230</v>
      </c>
      <c r="S5173" t="n">
        <v>1956</v>
      </c>
      <c r="U5173" t="n">
        <v>1597</v>
      </c>
      <c r="V5173" t="n">
        <v>1493</v>
      </c>
      <c r="W5173" t="n">
        <v>651</v>
      </c>
      <c r="X5173" t="n">
        <v>395</v>
      </c>
      <c r="AC5173" t="n">
        <v>17</v>
      </c>
      <c r="AH5173" t="n">
        <v>317</v>
      </c>
      <c r="AM5173" t="n">
        <v>635</v>
      </c>
      <c r="AR5173" t="n">
        <v>1469</v>
      </c>
    </row>
    <row r="5174">
      <c r="A5174" t="inlineStr">
        <is>
          <t>Non-current</t>
        </is>
      </c>
      <c r="C5174" t="inlineStr">
        <is>
          <t>Million</t>
        </is>
      </c>
      <c r="D5174" t="inlineStr">
        <is>
          <t>QQQQ</t>
        </is>
      </c>
      <c r="F5174" t="n">
        <v>6305</v>
      </c>
      <c r="G5174" t="n">
        <v>6501</v>
      </c>
      <c r="H5174" t="n">
        <v>6534</v>
      </c>
      <c r="I5174" t="n">
        <v>6464</v>
      </c>
      <c r="K5174" t="n">
        <v>7952</v>
      </c>
      <c r="L5174" t="n">
        <v>9547</v>
      </c>
      <c r="M5174" t="n">
        <v>9033</v>
      </c>
      <c r="N5174" t="n">
        <v>7083</v>
      </c>
      <c r="P5174" t="n">
        <v>6496</v>
      </c>
      <c r="Q5174" t="n">
        <v>7864</v>
      </c>
      <c r="R5174" t="n">
        <v>7257</v>
      </c>
      <c r="S5174" t="n">
        <v>7053</v>
      </c>
      <c r="U5174" t="n">
        <v>6341</v>
      </c>
      <c r="V5174" t="n">
        <v>6614</v>
      </c>
      <c r="W5174" t="n">
        <v>8111</v>
      </c>
      <c r="X5174" t="n">
        <v>8205</v>
      </c>
      <c r="AC5174" t="n">
        <v>8406</v>
      </c>
      <c r="AH5174" t="n">
        <v>10451</v>
      </c>
      <c r="AM5174" t="n">
        <v>12414</v>
      </c>
      <c r="AR5174" t="n">
        <v>13671</v>
      </c>
    </row>
    <row r="5175">
      <c r="A5175" t="inlineStr">
        <is>
          <t>Total</t>
        </is>
      </c>
      <c r="C5175" t="inlineStr">
        <is>
          <t>Million</t>
        </is>
      </c>
      <c r="D5175" t="inlineStr">
        <is>
          <t>QQQQ</t>
        </is>
      </c>
      <c r="F5175" t="n">
        <v>9209</v>
      </c>
      <c r="G5175" t="n">
        <v>8698</v>
      </c>
      <c r="H5175" t="n">
        <v>8587</v>
      </c>
      <c r="I5175" t="n">
        <v>8303</v>
      </c>
      <c r="K5175" t="n">
        <v>9695</v>
      </c>
      <c r="L5175" t="n">
        <v>10174</v>
      </c>
      <c r="M5175" t="n">
        <v>9663</v>
      </c>
      <c r="N5175" t="n">
        <v>7949</v>
      </c>
      <c r="P5175" t="n">
        <v>7990</v>
      </c>
      <c r="Q5175" t="n">
        <v>9829</v>
      </c>
      <c r="R5175" t="n">
        <v>9487</v>
      </c>
      <c r="S5175" t="n">
        <v>9009</v>
      </c>
      <c r="U5175" t="n">
        <v>7938</v>
      </c>
      <c r="V5175" t="n">
        <v>8107</v>
      </c>
      <c r="W5175" t="n">
        <v>8762</v>
      </c>
      <c r="X5175" t="n">
        <v>8600</v>
      </c>
      <c r="AC5175" t="n">
        <v>8423</v>
      </c>
      <c r="AH5175" t="n">
        <v>10768</v>
      </c>
      <c r="AM5175" t="n">
        <v>13049</v>
      </c>
      <c r="AR5175" t="n">
        <v>15140</v>
      </c>
    </row>
    <row r="5176">
      <c r="A5176" t="inlineStr">
        <is>
          <t>Total-c</t>
        </is>
      </c>
      <c r="F5176">
        <f>SUM(F5173:F5174)</f>
        <v/>
      </c>
      <c r="G5176">
        <f>SUM(G5173:G5174)</f>
        <v/>
      </c>
      <c r="H5176">
        <f>SUM(H5173:H5174)</f>
        <v/>
      </c>
      <c r="I5176">
        <f>SUM(I5173:I5174)</f>
        <v/>
      </c>
      <c r="K5176">
        <f>SUM(K5173:K5174)</f>
        <v/>
      </c>
      <c r="L5176">
        <f>SUM(L5173:L5174)</f>
        <v/>
      </c>
      <c r="M5176">
        <f>SUM(M5173:M5174)</f>
        <v/>
      </c>
      <c r="N5176">
        <f>SUM(N5173:N5174)</f>
        <v/>
      </c>
      <c r="P5176">
        <f>SUM(P5173:P5174)</f>
        <v/>
      </c>
      <c r="Q5176">
        <f>SUM(Q5173:Q5174)</f>
        <v/>
      </c>
      <c r="R5176">
        <f>SUM(R5173:R5174)</f>
        <v/>
      </c>
      <c r="S5176">
        <f>SUM(S5173:S5174)</f>
        <v/>
      </c>
      <c r="U5176">
        <f>SUM(U5173:U5174)</f>
        <v/>
      </c>
      <c r="V5176">
        <f>SUM(V5173:V5174)</f>
        <v/>
      </c>
      <c r="W5176">
        <f>SUM(W5173:W5174)</f>
        <v/>
      </c>
      <c r="X5176">
        <f>SUM(X5173:X5174)</f>
        <v/>
      </c>
      <c r="AC5176">
        <f>SUM(AC5173:AC5174)</f>
        <v/>
      </c>
      <c r="AH5176">
        <f>SUM(AH5173:AH5174)</f>
        <v/>
      </c>
      <c r="AM5176">
        <f>SUM(AM5173:AM5174)</f>
        <v/>
      </c>
      <c r="AR5176">
        <f>SUM(AR5173:AR5174)</f>
        <v/>
      </c>
    </row>
    <row r="5177">
      <c r="A5177" t="inlineStr">
        <is>
          <t>Sum check</t>
        </is>
      </c>
      <c r="F5177">
        <f>F5175-F5176</f>
        <v/>
      </c>
      <c r="G5177">
        <f>G5175-G5176</f>
        <v/>
      </c>
      <c r="H5177">
        <f>H5175-H5176</f>
        <v/>
      </c>
      <c r="I5177">
        <f>I5175-I5176</f>
        <v/>
      </c>
      <c r="K5177">
        <f>K5175-K5176</f>
        <v/>
      </c>
      <c r="L5177">
        <f>L5175-L5176</f>
        <v/>
      </c>
      <c r="M5177">
        <f>M5175-M5176</f>
        <v/>
      </c>
      <c r="N5177">
        <f>N5175-N5176</f>
        <v/>
      </c>
      <c r="P5177">
        <f>P5175-P5176</f>
        <v/>
      </c>
      <c r="Q5177">
        <f>Q5175-Q5176</f>
        <v/>
      </c>
      <c r="R5177">
        <f>R5175-R5176</f>
        <v/>
      </c>
      <c r="S5177">
        <f>S5175-S5176</f>
        <v/>
      </c>
      <c r="U5177">
        <f>U5175-U5176</f>
        <v/>
      </c>
      <c r="V5177">
        <f>V5175-V5176</f>
        <v/>
      </c>
      <c r="W5177">
        <f>W5175-W5176</f>
        <v/>
      </c>
      <c r="X5177">
        <f>X5175-X5176</f>
        <v/>
      </c>
      <c r="AC5177">
        <f>AC5175-AC5176</f>
        <v/>
      </c>
      <c r="AH5177">
        <f>AH5175-AH5176</f>
        <v/>
      </c>
      <c r="AM5177">
        <f>AM5175-AM5176</f>
        <v/>
      </c>
      <c r="AR5177">
        <f>AR5175-AR5176</f>
        <v/>
      </c>
    </row>
    <row r="5178">
      <c r="A5178" t="inlineStr">
        <is>
          <t>Link check</t>
        </is>
      </c>
      <c r="F5178">
        <f>F5175-F2591</f>
        <v/>
      </c>
      <c r="G5178">
        <f>G5175-G2591</f>
        <v/>
      </c>
      <c r="H5178">
        <f>H5175-H2591</f>
        <v/>
      </c>
      <c r="I5178">
        <f>I5175-I2591</f>
        <v/>
      </c>
      <c r="K5178">
        <f>K5175-K2591</f>
        <v/>
      </c>
      <c r="L5178">
        <f>L5175-L2591</f>
        <v/>
      </c>
      <c r="M5178">
        <f>M5175-M2591</f>
        <v/>
      </c>
      <c r="N5178">
        <f>N5175-N2591</f>
        <v/>
      </c>
      <c r="P5178">
        <f>P5175-P2591</f>
        <v/>
      </c>
      <c r="Q5178">
        <f>Q5175-Q2591</f>
        <v/>
      </c>
      <c r="R5178">
        <f>R5175-R2591</f>
        <v/>
      </c>
      <c r="S5178">
        <f>S5175-S2591</f>
        <v/>
      </c>
      <c r="U5178">
        <f>U5175-U2591</f>
        <v/>
      </c>
      <c r="V5178">
        <f>V5175-V2591</f>
        <v/>
      </c>
      <c r="W5178">
        <f>W5175-W2591</f>
        <v/>
      </c>
      <c r="X5178">
        <f>X5175-X2591</f>
        <v/>
      </c>
      <c r="AC5178">
        <f>AC5175-AC2591</f>
        <v/>
      </c>
      <c r="AH5178">
        <f>AH5175-AH2591</f>
        <v/>
      </c>
      <c r="AM5178">
        <f>AM5175-AM2591</f>
        <v/>
      </c>
      <c r="AR5178">
        <f>AR5175-AR2591</f>
        <v/>
      </c>
    </row>
    <row r="5180">
      <c r="A5180" t="inlineStr">
        <is>
          <t>Current and non-recourse borrowings of managed entities</t>
        </is>
      </c>
    </row>
    <row r="5181">
      <c r="A5181" t="inlineStr">
        <is>
          <t>Current</t>
        </is>
      </c>
      <c r="C5181" t="inlineStr">
        <is>
          <t>Million</t>
        </is>
      </c>
      <c r="D5181" t="inlineStr">
        <is>
          <t>QQQQ</t>
        </is>
      </c>
      <c r="X5181" t="n">
        <v>11159</v>
      </c>
      <c r="Z5181" t="n">
        <v>10877</v>
      </c>
      <c r="AA5181" t="n">
        <v>11039</v>
      </c>
      <c r="AB5181" t="n">
        <v>12457</v>
      </c>
      <c r="AC5181" t="n">
        <v>15713</v>
      </c>
      <c r="AE5181" t="n">
        <v>15015</v>
      </c>
      <c r="AF5181" t="n">
        <v>19091</v>
      </c>
      <c r="AG5181" t="n">
        <v>18819</v>
      </c>
      <c r="AH5181" t="n">
        <v>21287</v>
      </c>
      <c r="AJ5181" t="n">
        <v>24139</v>
      </c>
      <c r="AK5181" t="n">
        <v>20510</v>
      </c>
      <c r="AL5181" t="n">
        <v>24403</v>
      </c>
      <c r="AM5181" t="n">
        <v>31879</v>
      </c>
      <c r="AO5181" t="n">
        <v>37352</v>
      </c>
      <c r="AP5181" t="n">
        <v>42975</v>
      </c>
      <c r="AQ5181" t="n">
        <v>43026</v>
      </c>
      <c r="AT5181" t="n">
        <v>48373</v>
      </c>
    </row>
    <row r="5182">
      <c r="A5182" t="inlineStr">
        <is>
          <t>Non-current</t>
        </is>
      </c>
      <c r="C5182" t="inlineStr">
        <is>
          <t>Million</t>
        </is>
      </c>
      <c r="D5182" t="inlineStr">
        <is>
          <t>QQQQ</t>
        </is>
      </c>
      <c r="X5182" t="n">
        <v>100650</v>
      </c>
      <c r="Z5182" t="n">
        <v>100673</v>
      </c>
      <c r="AA5182" t="n">
        <v>112332</v>
      </c>
      <c r="AB5182" t="n">
        <v>110747</v>
      </c>
      <c r="AC5182" t="n">
        <v>120579</v>
      </c>
      <c r="AE5182" t="n">
        <v>118745</v>
      </c>
      <c r="AF5182" t="n">
        <v>117271</v>
      </c>
      <c r="AG5182" t="n">
        <v>121411</v>
      </c>
      <c r="AH5182" t="n">
        <v>118037</v>
      </c>
      <c r="AJ5182" t="n">
        <v>115348</v>
      </c>
      <c r="AK5182" t="n">
        <v>122616</v>
      </c>
      <c r="AL5182" t="n">
        <v>131762</v>
      </c>
      <c r="AM5182" t="n">
        <v>133178</v>
      </c>
      <c r="AO5182" t="n">
        <v>136528</v>
      </c>
      <c r="AP5182" t="n">
        <v>144610</v>
      </c>
      <c r="AQ5182" t="n">
        <v>150154</v>
      </c>
      <c r="AT5182" t="n">
        <v>162087</v>
      </c>
    </row>
    <row r="5183">
      <c r="A5183" t="inlineStr">
        <is>
          <t>Total</t>
        </is>
      </c>
      <c r="C5183" t="inlineStr">
        <is>
          <t>Million</t>
        </is>
      </c>
      <c r="D5183" t="inlineStr">
        <is>
          <t>QQQQ</t>
        </is>
      </c>
      <c r="X5183" t="n">
        <v>111809</v>
      </c>
      <c r="Z5183" t="n">
        <v>111550</v>
      </c>
      <c r="AA5183" t="n">
        <v>123371</v>
      </c>
      <c r="AB5183" t="n">
        <v>123204</v>
      </c>
      <c r="AC5183" t="n">
        <v>136292</v>
      </c>
      <c r="AE5183" t="n">
        <v>133760</v>
      </c>
      <c r="AF5183" t="n">
        <v>136362</v>
      </c>
      <c r="AG5183" t="n">
        <v>140230</v>
      </c>
      <c r="AH5183" t="n">
        <v>139324</v>
      </c>
      <c r="AJ5183" t="n">
        <v>139487</v>
      </c>
      <c r="AK5183" t="n">
        <v>143126</v>
      </c>
      <c r="AL5183" t="n">
        <v>156165</v>
      </c>
      <c r="AM5183" t="n">
        <v>165057</v>
      </c>
      <c r="AO5183" t="n">
        <v>173880</v>
      </c>
      <c r="AP5183" t="n">
        <v>187585</v>
      </c>
      <c r="AQ5183" t="n">
        <v>193180</v>
      </c>
      <c r="AT5183" t="n">
        <v>210460</v>
      </c>
    </row>
    <row r="5184">
      <c r="A5184" t="inlineStr">
        <is>
          <t>Total-c</t>
        </is>
      </c>
      <c r="X5184">
        <f>SUM(X5181:X5182)</f>
        <v/>
      </c>
      <c r="Z5184">
        <f>SUM(Z5181:Z5182)</f>
        <v/>
      </c>
      <c r="AA5184">
        <f>SUM(AA5181:AA5182)</f>
        <v/>
      </c>
      <c r="AB5184">
        <f>SUM(AB5181:AB5182)</f>
        <v/>
      </c>
      <c r="AC5184">
        <f>SUM(AC5181:AC5182)</f>
        <v/>
      </c>
      <c r="AE5184">
        <f>SUM(AE5181:AE5182)</f>
        <v/>
      </c>
      <c r="AF5184">
        <f>SUM(AF5181:AF5182)</f>
        <v/>
      </c>
      <c r="AG5184">
        <f>SUM(AG5181:AG5182)</f>
        <v/>
      </c>
      <c r="AH5184">
        <f>SUM(AH5181:AH5182)</f>
        <v/>
      </c>
      <c r="AJ5184">
        <f>SUM(AJ5181:AJ5182)</f>
        <v/>
      </c>
      <c r="AK5184">
        <f>SUM(AK5181:AK5182)</f>
        <v/>
      </c>
      <c r="AL5184">
        <f>SUM(AL5181:AL5182)</f>
        <v/>
      </c>
      <c r="AM5184">
        <f>SUM(AM5181:AM5182)</f>
        <v/>
      </c>
      <c r="AO5184">
        <f>SUM(AO5181:AO5182)</f>
        <v/>
      </c>
      <c r="AP5184">
        <f>SUM(AP5181:AP5182)</f>
        <v/>
      </c>
      <c r="AQ5184">
        <f>SUM(AQ5181:AQ5182)</f>
        <v/>
      </c>
      <c r="AT5184">
        <f>SUM(AT5181:AT5182)</f>
        <v/>
      </c>
    </row>
    <row r="5185">
      <c r="A5185" t="inlineStr">
        <is>
          <t>Sum check</t>
        </is>
      </c>
      <c r="X5185">
        <f>X5183-X5184</f>
        <v/>
      </c>
      <c r="Z5185">
        <f>Z5183-Z5184</f>
        <v/>
      </c>
      <c r="AA5185">
        <f>AA5183-AA5184</f>
        <v/>
      </c>
      <c r="AB5185">
        <f>AB5183-AB5184</f>
        <v/>
      </c>
      <c r="AC5185">
        <f>AC5183-AC5184</f>
        <v/>
      </c>
      <c r="AE5185">
        <f>AE5183-AE5184</f>
        <v/>
      </c>
      <c r="AF5185">
        <f>AF5183-AF5184</f>
        <v/>
      </c>
      <c r="AG5185">
        <f>AG5183-AG5184</f>
        <v/>
      </c>
      <c r="AH5185">
        <f>AH5183-AH5184</f>
        <v/>
      </c>
      <c r="AJ5185">
        <f>AJ5183-AJ5184</f>
        <v/>
      </c>
      <c r="AK5185">
        <f>AK5183-AK5184</f>
        <v/>
      </c>
      <c r="AL5185">
        <f>AL5183-AL5184</f>
        <v/>
      </c>
      <c r="AM5185">
        <f>AM5183-AM5184</f>
        <v/>
      </c>
      <c r="AO5185">
        <f>AO5183-AO5184</f>
        <v/>
      </c>
      <c r="AP5185">
        <f>AP5183-AP5184</f>
        <v/>
      </c>
      <c r="AQ5185">
        <f>AQ5183-AQ5184</f>
        <v/>
      </c>
      <c r="AT5185">
        <f>AT5183-AT5184</f>
        <v/>
      </c>
    </row>
    <row r="5186">
      <c r="A5186" t="inlineStr">
        <is>
          <t>Link check</t>
        </is>
      </c>
      <c r="X5186">
        <f>X5183-X1342</f>
        <v/>
      </c>
      <c r="Z5186">
        <f>Z5183-Z1342</f>
        <v/>
      </c>
      <c r="AA5186">
        <f>AA5183-AA1342</f>
        <v/>
      </c>
      <c r="AB5186">
        <f>AB5183-AB1342</f>
        <v/>
      </c>
      <c r="AC5186">
        <f>AC5183-AC1342</f>
        <v/>
      </c>
      <c r="AE5186">
        <f>AE5183-AE1342</f>
        <v/>
      </c>
      <c r="AF5186">
        <f>AF5183-AF1342</f>
        <v/>
      </c>
      <c r="AG5186">
        <f>AG5183-AG1342</f>
        <v/>
      </c>
      <c r="AH5186">
        <f>AH5183-AH1342</f>
        <v/>
      </c>
      <c r="AJ5186">
        <f>AJ5183-AJ1342</f>
        <v/>
      </c>
      <c r="AK5186">
        <f>AK5183-AK1342</f>
        <v/>
      </c>
      <c r="AL5186">
        <f>AL5183-AL1342</f>
        <v/>
      </c>
      <c r="AM5186">
        <f>AM5183-AM1342</f>
        <v/>
      </c>
      <c r="AO5186">
        <f>AO5183-AO1342</f>
        <v/>
      </c>
      <c r="AP5186">
        <f>AP5183-AP1342</f>
        <v/>
      </c>
      <c r="AQ5186">
        <f>AQ5183-AQ1342</f>
        <v/>
      </c>
      <c r="AT5186">
        <f>AT5183-AT1342</f>
        <v/>
      </c>
    </row>
    <row r="5188">
      <c r="A5188" t="inlineStr">
        <is>
          <t>Investments in associates and joint ventures</t>
        </is>
      </c>
    </row>
    <row r="5189">
      <c r="A5189" t="inlineStr">
        <is>
          <t>Oaktree</t>
        </is>
      </c>
      <c r="C5189" t="inlineStr">
        <is>
          <t>Million</t>
        </is>
      </c>
      <c r="D5189" t="inlineStr">
        <is>
          <t>QQQQ</t>
        </is>
      </c>
      <c r="AC5189" t="n">
        <v>5231</v>
      </c>
      <c r="AH5189" t="n">
        <v>5317</v>
      </c>
      <c r="AM5189" t="n">
        <v>5596</v>
      </c>
      <c r="AR5189" t="n">
        <v>5927</v>
      </c>
    </row>
    <row r="5190">
      <c r="A5190" t="inlineStr">
        <is>
          <t>Real estate</t>
        </is>
      </c>
      <c r="C5190" t="inlineStr">
        <is>
          <t>Million</t>
        </is>
      </c>
      <c r="D5190" t="inlineStr">
        <is>
          <t>QQQQ</t>
        </is>
      </c>
      <c r="S5190" t="n">
        <v>19597</v>
      </c>
      <c r="W5190" t="n">
        <v>21782</v>
      </c>
      <c r="X5190" t="n">
        <v>22949</v>
      </c>
      <c r="AC5190" t="n">
        <v>22314</v>
      </c>
      <c r="AH5190" t="n">
        <v>21024</v>
      </c>
      <c r="AM5190" t="n">
        <v>24829</v>
      </c>
      <c r="AR5190" t="n">
        <v>22264</v>
      </c>
    </row>
    <row r="5191">
      <c r="A5191" t="inlineStr">
        <is>
          <t>GGP</t>
        </is>
      </c>
      <c r="C5191" t="inlineStr">
        <is>
          <t>Million</t>
        </is>
      </c>
      <c r="D5191" t="inlineStr">
        <is>
          <t>QQQQ</t>
        </is>
      </c>
      <c r="F5191" t="n">
        <v>6987</v>
      </c>
      <c r="G5191" t="n">
        <v>7118</v>
      </c>
      <c r="H5191" t="n">
        <v>7196</v>
      </c>
      <c r="I5191" t="n">
        <v>7215</v>
      </c>
      <c r="K5191" t="n">
        <v>7217</v>
      </c>
      <c r="L5191" t="n">
        <v>7345</v>
      </c>
      <c r="M5191" t="n">
        <v>7455</v>
      </c>
      <c r="N5191" t="n">
        <v>7453</v>
      </c>
    </row>
    <row r="5192">
      <c r="A5192" t="inlineStr">
        <is>
          <t>Canary Wharf</t>
        </is>
      </c>
      <c r="C5192" t="inlineStr">
        <is>
          <t>Million</t>
        </is>
      </c>
      <c r="D5192" t="inlineStr">
        <is>
          <t>QQQQ</t>
        </is>
      </c>
      <c r="F5192" t="n">
        <v>2873</v>
      </c>
      <c r="G5192" t="n">
        <v>3387</v>
      </c>
      <c r="H5192" t="n">
        <v>3272</v>
      </c>
      <c r="I5192" t="n">
        <v>3400</v>
      </c>
      <c r="K5192" t="n">
        <v>3251</v>
      </c>
      <c r="L5192" t="n">
        <v>3013</v>
      </c>
      <c r="M5192" t="n">
        <v>2942</v>
      </c>
      <c r="N5192" t="n">
        <v>2866</v>
      </c>
    </row>
    <row r="5193">
      <c r="A5193" t="inlineStr">
        <is>
          <t>Other</t>
        </is>
      </c>
      <c r="C5193" t="inlineStr">
        <is>
          <t>Million</t>
        </is>
      </c>
      <c r="D5193" t="inlineStr">
        <is>
          <t>QQQQ</t>
        </is>
      </c>
      <c r="F5193" t="n">
        <v>3736</v>
      </c>
      <c r="G5193" t="n">
        <v>4217</v>
      </c>
      <c r="H5193" t="n">
        <v>4957</v>
      </c>
      <c r="I5193" t="n">
        <v>6879</v>
      </c>
      <c r="K5193" t="n">
        <v>6615</v>
      </c>
      <c r="L5193" t="n">
        <v>6557</v>
      </c>
      <c r="M5193" t="n">
        <v>6281</v>
      </c>
      <c r="N5193" t="n">
        <v>6309</v>
      </c>
    </row>
    <row r="5194">
      <c r="A5194" t="inlineStr">
        <is>
          <t>Infrastructure</t>
        </is>
      </c>
      <c r="C5194" t="inlineStr">
        <is>
          <t>Million</t>
        </is>
      </c>
      <c r="D5194" t="inlineStr">
        <is>
          <t>QQQQ</t>
        </is>
      </c>
      <c r="F5194" t="n">
        <v>4261</v>
      </c>
      <c r="G5194" t="n">
        <v>4469</v>
      </c>
      <c r="H5194" t="n">
        <v>4021</v>
      </c>
      <c r="I5194" t="n">
        <v>4690</v>
      </c>
      <c r="K5194" t="n">
        <v>4972</v>
      </c>
      <c r="L5194" t="n">
        <v>5727</v>
      </c>
      <c r="M5194" t="n">
        <v>6697</v>
      </c>
      <c r="N5194" t="n">
        <v>7346</v>
      </c>
      <c r="S5194" t="n">
        <v>8793</v>
      </c>
      <c r="W5194" t="n">
        <v>7218</v>
      </c>
      <c r="X5194" t="n">
        <v>7636</v>
      </c>
      <c r="AC5194" t="n">
        <v>8972</v>
      </c>
      <c r="AH5194" t="n">
        <v>10530</v>
      </c>
      <c r="AM5194" t="n">
        <v>9569</v>
      </c>
      <c r="AR5194" t="n">
        <v>11844</v>
      </c>
    </row>
    <row r="5195">
      <c r="A5195" t="inlineStr">
        <is>
          <t>Private equity</t>
        </is>
      </c>
      <c r="C5195" t="inlineStr">
        <is>
          <t>Million</t>
        </is>
      </c>
      <c r="D5195" t="inlineStr">
        <is>
          <t>QQQQ</t>
        </is>
      </c>
      <c r="S5195" t="n">
        <v>2387</v>
      </c>
      <c r="W5195" t="n">
        <v>1973</v>
      </c>
      <c r="X5195" t="n">
        <v>1943</v>
      </c>
      <c r="AC5195" t="n">
        <v>2596</v>
      </c>
      <c r="AH5195" t="n">
        <v>2623</v>
      </c>
      <c r="AM5195" t="n">
        <v>2945</v>
      </c>
      <c r="AR5195" t="n">
        <v>3574</v>
      </c>
    </row>
    <row r="5196">
      <c r="A5196" t="inlineStr">
        <is>
          <t>Renewable power</t>
        </is>
      </c>
      <c r="C5196" t="inlineStr">
        <is>
          <t>Million</t>
        </is>
      </c>
      <c r="D5196" t="inlineStr">
        <is>
          <t>QQQQ</t>
        </is>
      </c>
      <c r="F5196" t="n">
        <v>256</v>
      </c>
      <c r="G5196" t="n">
        <v>251</v>
      </c>
      <c r="H5196" t="n">
        <v>239</v>
      </c>
      <c r="I5196" t="n">
        <v>197</v>
      </c>
      <c r="K5196" t="n">
        <v>205</v>
      </c>
      <c r="L5196" t="n">
        <v>205</v>
      </c>
      <c r="M5196" t="n">
        <v>202</v>
      </c>
      <c r="N5196" t="n">
        <v>206</v>
      </c>
    </row>
    <row r="5197">
      <c r="A5197" t="inlineStr">
        <is>
          <t>Renewable power and other</t>
        </is>
      </c>
      <c r="C5197" t="inlineStr">
        <is>
          <t>Million</t>
        </is>
      </c>
      <c r="D5197" t="inlineStr">
        <is>
          <t>QQQQ</t>
        </is>
      </c>
      <c r="S5197" t="n">
        <v>1217</v>
      </c>
      <c r="W5197" t="n">
        <v>1021</v>
      </c>
      <c r="X5197" t="n">
        <v>1119</v>
      </c>
      <c r="AC5197" t="n">
        <v>1585</v>
      </c>
      <c r="AH5197" t="n">
        <v>1833</v>
      </c>
      <c r="AM5197" t="n">
        <v>3161</v>
      </c>
      <c r="AR5197" t="n">
        <v>3485</v>
      </c>
    </row>
    <row r="5198">
      <c r="A5198" t="inlineStr">
        <is>
          <t>Private equity and other</t>
        </is>
      </c>
      <c r="C5198" t="inlineStr">
        <is>
          <t>Million</t>
        </is>
      </c>
      <c r="D5198" t="inlineStr">
        <is>
          <t>QQQQ</t>
        </is>
      </c>
      <c r="F5198" t="n">
        <v>384</v>
      </c>
      <c r="G5198" t="n">
        <v>725</v>
      </c>
      <c r="H5198" t="n">
        <v>851</v>
      </c>
      <c r="I5198" t="n">
        <v>835</v>
      </c>
      <c r="K5198" t="n">
        <v>922</v>
      </c>
      <c r="L5198" t="n">
        <v>833</v>
      </c>
      <c r="M5198" t="n">
        <v>876</v>
      </c>
      <c r="N5198" t="n">
        <v>797</v>
      </c>
    </row>
    <row r="5199">
      <c r="A5199" t="inlineStr">
        <is>
          <t>Total</t>
        </is>
      </c>
      <c r="C5199" t="inlineStr">
        <is>
          <t>Million</t>
        </is>
      </c>
      <c r="D5199" t="inlineStr">
        <is>
          <t>QQQQ</t>
        </is>
      </c>
      <c r="F5199" t="n">
        <v>18497</v>
      </c>
      <c r="G5199" t="n">
        <v>20167</v>
      </c>
      <c r="H5199" t="n">
        <v>20536</v>
      </c>
      <c r="I5199" t="n">
        <v>23216</v>
      </c>
      <c r="K5199" t="n">
        <v>23182</v>
      </c>
      <c r="L5199" t="n">
        <v>23680</v>
      </c>
      <c r="M5199" t="n">
        <v>24453</v>
      </c>
      <c r="N5199" t="n">
        <v>24977</v>
      </c>
      <c r="S5199" t="n">
        <v>31994</v>
      </c>
      <c r="W5199" t="n">
        <v>31994</v>
      </c>
      <c r="X5199" t="n">
        <v>33647</v>
      </c>
      <c r="AC5199" t="n">
        <v>40698</v>
      </c>
      <c r="AH5199" t="n">
        <v>41327</v>
      </c>
      <c r="AM5199" t="n">
        <v>46100</v>
      </c>
      <c r="AR5199" t="n">
        <v>47094</v>
      </c>
    </row>
    <row r="5200">
      <c r="A5200" t="inlineStr">
        <is>
          <t>Total-c</t>
        </is>
      </c>
      <c r="F5200">
        <f>SUM(F5189:F5198)</f>
        <v/>
      </c>
      <c r="G5200">
        <f>SUM(G5189:G5198)</f>
        <v/>
      </c>
      <c r="H5200">
        <f>SUM(H5189:H5198)</f>
        <v/>
      </c>
      <c r="I5200">
        <f>SUM(I5189:I5198)</f>
        <v/>
      </c>
      <c r="K5200">
        <f>SUM(K5189:K5198)</f>
        <v/>
      </c>
      <c r="L5200">
        <f>SUM(L5189:L5198)</f>
        <v/>
      </c>
      <c r="M5200">
        <f>SUM(M5189:M5198)</f>
        <v/>
      </c>
      <c r="N5200">
        <f>SUM(N5189:N5198)</f>
        <v/>
      </c>
      <c r="S5200">
        <f>SUM(S5189:S5198)</f>
        <v/>
      </c>
      <c r="W5200">
        <f>SUM(W5189:W5198)</f>
        <v/>
      </c>
      <c r="X5200">
        <f>SUM(X5189:X5198)</f>
        <v/>
      </c>
      <c r="AC5200">
        <f>SUM(AC5189:AC5198)</f>
        <v/>
      </c>
      <c r="AH5200">
        <f>SUM(AH5189:AH5198)</f>
        <v/>
      </c>
      <c r="AM5200">
        <f>SUM(AM5189:AM5198)</f>
        <v/>
      </c>
      <c r="AR5200">
        <f>SUM(AR5189:AR5198)</f>
        <v/>
      </c>
    </row>
    <row r="5201">
      <c r="A5201" t="inlineStr">
        <is>
          <t>Sum check</t>
        </is>
      </c>
      <c r="F5201">
        <f>F5199-F5200</f>
        <v/>
      </c>
      <c r="G5201">
        <f>G5199-G5200</f>
        <v/>
      </c>
      <c r="H5201">
        <f>H5199-H5200</f>
        <v/>
      </c>
      <c r="I5201">
        <f>I5199-I5200</f>
        <v/>
      </c>
      <c r="K5201">
        <f>K5199-K5200</f>
        <v/>
      </c>
      <c r="L5201">
        <f>L5199-L5200</f>
        <v/>
      </c>
      <c r="M5201">
        <f>M5199-M5200</f>
        <v/>
      </c>
      <c r="N5201">
        <f>N5199-N5200</f>
        <v/>
      </c>
      <c r="S5201">
        <f>S5199-S5200</f>
        <v/>
      </c>
      <c r="W5201">
        <f>W5199-W5200</f>
        <v/>
      </c>
      <c r="X5201">
        <f>X5199-X5200</f>
        <v/>
      </c>
      <c r="AC5201">
        <f>AC5199-AC5200</f>
        <v/>
      </c>
      <c r="AH5201">
        <f>AH5199-AH5200</f>
        <v/>
      </c>
      <c r="AM5201">
        <f>AM5199-AM5200</f>
        <v/>
      </c>
      <c r="AR5201">
        <f>AR5199-AR5200</f>
        <v/>
      </c>
    </row>
    <row r="5202">
      <c r="A5202" t="inlineStr">
        <is>
          <t>Link check</t>
        </is>
      </c>
      <c r="F5202">
        <f>F5199-F1320</f>
        <v/>
      </c>
      <c r="G5202">
        <f>G5199-G1320</f>
        <v/>
      </c>
      <c r="H5202">
        <f>H5199-H1320</f>
        <v/>
      </c>
      <c r="I5202">
        <f>I5199-I1320</f>
        <v/>
      </c>
      <c r="K5202">
        <f>K5199-K1320</f>
        <v/>
      </c>
      <c r="L5202">
        <f>L5199-L1320</f>
        <v/>
      </c>
      <c r="M5202">
        <f>M5199-M1320</f>
        <v/>
      </c>
      <c r="N5202">
        <f>N5199-N1320</f>
        <v/>
      </c>
      <c r="S5202">
        <f>S5199-S1320</f>
        <v/>
      </c>
      <c r="W5202">
        <f>W5199-W1320</f>
        <v/>
      </c>
      <c r="X5202">
        <f>X5199-X1320</f>
        <v/>
      </c>
      <c r="AC5202">
        <f>AC5199-AC1320</f>
        <v/>
      </c>
      <c r="AH5202">
        <f>AH5199-AH1320</f>
        <v/>
      </c>
      <c r="AM5202">
        <f>AM5199-AM1320</f>
        <v/>
      </c>
      <c r="AR5202">
        <f>AR5199-AR1320</f>
        <v/>
      </c>
    </row>
    <row r="5204">
      <c r="A5204" t="inlineStr">
        <is>
          <t>Adjusted carry eligible capital</t>
        </is>
      </c>
    </row>
    <row r="5205">
      <c r="A5205" t="inlineStr">
        <is>
          <t>Real estate</t>
        </is>
      </c>
      <c r="C5205" t="inlineStr">
        <is>
          <t>Million</t>
        </is>
      </c>
      <c r="D5205" t="inlineStr">
        <is>
          <t>QQQQ</t>
        </is>
      </c>
      <c r="I5205" t="n">
        <v>5602</v>
      </c>
      <c r="N5205" t="n">
        <v>5376</v>
      </c>
      <c r="P5205" t="n">
        <v>8407</v>
      </c>
      <c r="Q5205" t="n">
        <v>8676</v>
      </c>
      <c r="R5205" t="n">
        <v>8514</v>
      </c>
      <c r="S5205" t="n">
        <v>7542</v>
      </c>
      <c r="U5205" t="n">
        <v>8369</v>
      </c>
      <c r="V5205" t="n">
        <v>8658</v>
      </c>
      <c r="W5205" t="n">
        <v>9063</v>
      </c>
      <c r="X5205" t="n">
        <v>8534</v>
      </c>
      <c r="Z5205" t="n">
        <v>8568</v>
      </c>
      <c r="AA5205" t="n">
        <v>9364</v>
      </c>
      <c r="AB5205" t="n">
        <v>8119</v>
      </c>
      <c r="AC5205" t="n">
        <v>6758</v>
      </c>
      <c r="AE5205" t="n">
        <v>8147</v>
      </c>
      <c r="AF5205" t="n">
        <v>7207</v>
      </c>
      <c r="AG5205" t="n">
        <v>8911</v>
      </c>
      <c r="AH5205" t="n">
        <v>8950</v>
      </c>
      <c r="AJ5205" t="n">
        <v>16942</v>
      </c>
      <c r="AK5205" t="n">
        <v>17233</v>
      </c>
      <c r="AL5205" t="n">
        <v>16972</v>
      </c>
      <c r="AM5205" t="n">
        <v>18332</v>
      </c>
      <c r="AO5205" t="n">
        <v>17704</v>
      </c>
      <c r="AP5205" t="n">
        <v>18040</v>
      </c>
      <c r="AQ5205" t="n">
        <v>17404</v>
      </c>
    </row>
    <row r="5206">
      <c r="A5206" t="inlineStr">
        <is>
          <t>Infrastructure</t>
        </is>
      </c>
      <c r="C5206" t="inlineStr">
        <is>
          <t>Million</t>
        </is>
      </c>
      <c r="D5206" t="inlineStr">
        <is>
          <t>QQQQ</t>
        </is>
      </c>
      <c r="I5206" t="n">
        <v>5168</v>
      </c>
      <c r="N5206" t="n">
        <v>5777</v>
      </c>
      <c r="P5206" t="n">
        <v>5874</v>
      </c>
      <c r="Q5206" t="n">
        <v>8453</v>
      </c>
      <c r="R5206" t="n">
        <v>8867</v>
      </c>
      <c r="S5206" t="n">
        <v>9613</v>
      </c>
      <c r="U5206" t="n">
        <v>9105</v>
      </c>
      <c r="V5206" t="n">
        <v>9609</v>
      </c>
      <c r="W5206" t="n">
        <v>10019</v>
      </c>
      <c r="X5206" t="n">
        <v>10022</v>
      </c>
      <c r="Z5206" t="n">
        <v>13994</v>
      </c>
      <c r="AA5206" t="n">
        <v>12994</v>
      </c>
      <c r="AB5206" t="n">
        <v>13261</v>
      </c>
      <c r="AC5206" t="n">
        <v>13397</v>
      </c>
      <c r="AE5206" t="n">
        <v>13154</v>
      </c>
      <c r="AF5206" t="n">
        <v>13280</v>
      </c>
      <c r="AG5206" t="n">
        <v>20377</v>
      </c>
      <c r="AH5206" t="n">
        <v>19964</v>
      </c>
      <c r="AJ5206" t="n">
        <v>21573</v>
      </c>
      <c r="AK5206" t="n">
        <v>22058</v>
      </c>
      <c r="AL5206" t="n">
        <v>23691</v>
      </c>
      <c r="AM5206" t="n">
        <v>23822</v>
      </c>
      <c r="AO5206" t="n">
        <v>23704</v>
      </c>
      <c r="AP5206" t="n">
        <v>24012</v>
      </c>
      <c r="AQ5206" t="n">
        <v>26010</v>
      </c>
    </row>
    <row r="5207">
      <c r="A5207" t="inlineStr">
        <is>
          <t>Private equity</t>
        </is>
      </c>
      <c r="C5207" t="inlineStr">
        <is>
          <t>Million</t>
        </is>
      </c>
      <c r="D5207" t="inlineStr">
        <is>
          <t>QQQQ</t>
        </is>
      </c>
      <c r="I5207" t="n">
        <v>14230</v>
      </c>
      <c r="N5207" t="n">
        <v>1321</v>
      </c>
      <c r="P5207" t="n">
        <v>1204</v>
      </c>
      <c r="Q5207" t="n">
        <v>1614</v>
      </c>
      <c r="R5207" t="n">
        <v>1861</v>
      </c>
      <c r="S5207" t="n">
        <v>1720</v>
      </c>
      <c r="U5207" t="n">
        <v>1855</v>
      </c>
      <c r="V5207" t="n">
        <v>2096</v>
      </c>
      <c r="W5207" t="n">
        <v>2304</v>
      </c>
      <c r="X5207" t="n">
        <v>2320</v>
      </c>
      <c r="Z5207" t="n">
        <v>2329</v>
      </c>
      <c r="AA5207" t="n">
        <v>1595</v>
      </c>
      <c r="AB5207" t="n">
        <v>2364</v>
      </c>
      <c r="AC5207" t="n">
        <v>2365</v>
      </c>
      <c r="AE5207" t="n">
        <v>2314</v>
      </c>
      <c r="AF5207" t="n">
        <v>2134</v>
      </c>
      <c r="AG5207" t="n">
        <v>2243</v>
      </c>
      <c r="AH5207" t="n">
        <v>4479</v>
      </c>
      <c r="AJ5207" t="n">
        <v>5008</v>
      </c>
      <c r="AK5207" t="n">
        <v>4655</v>
      </c>
      <c r="AL5207" t="n">
        <v>5770</v>
      </c>
      <c r="AM5207" t="n">
        <v>6993</v>
      </c>
      <c r="AO5207" t="n">
        <v>7120</v>
      </c>
      <c r="AP5207" t="n">
        <v>7723</v>
      </c>
      <c r="AQ5207" t="n">
        <v>8034</v>
      </c>
    </row>
    <row r="5208">
      <c r="A5208" t="inlineStr">
        <is>
          <t>Total</t>
        </is>
      </c>
      <c r="C5208" t="inlineStr">
        <is>
          <t>Million</t>
        </is>
      </c>
      <c r="D5208" t="inlineStr">
        <is>
          <t>QQQQ</t>
        </is>
      </c>
      <c r="I5208" t="n">
        <v>25000</v>
      </c>
      <c r="N5208" t="n">
        <v>12474</v>
      </c>
      <c r="P5208" t="n">
        <v>15485</v>
      </c>
      <c r="Q5208" t="n">
        <v>18743</v>
      </c>
      <c r="R5208" t="n">
        <v>19242</v>
      </c>
      <c r="S5208" t="n">
        <v>18875</v>
      </c>
      <c r="U5208" t="n">
        <v>19329</v>
      </c>
      <c r="V5208" t="n">
        <v>20363</v>
      </c>
      <c r="W5208" t="n">
        <v>21386</v>
      </c>
      <c r="X5208" t="n">
        <v>20876</v>
      </c>
      <c r="Z5208" t="n">
        <v>24891</v>
      </c>
      <c r="AA5208" t="n">
        <v>23953</v>
      </c>
      <c r="AB5208" t="n">
        <v>23744</v>
      </c>
      <c r="AC5208" t="n">
        <v>22520</v>
      </c>
      <c r="AE5208" t="n">
        <v>23615</v>
      </c>
      <c r="AF5208" t="n">
        <v>22621</v>
      </c>
      <c r="AG5208" t="n">
        <v>31531</v>
      </c>
      <c r="AH5208" t="n">
        <v>33393</v>
      </c>
      <c r="AJ5208" t="n">
        <v>43523</v>
      </c>
      <c r="AK5208" t="n">
        <v>43946</v>
      </c>
      <c r="AL5208" t="n">
        <v>46433</v>
      </c>
      <c r="AM5208" t="n">
        <v>49147</v>
      </c>
      <c r="AO5208" t="n">
        <v>48528</v>
      </c>
      <c r="AP5208" t="n">
        <v>49775</v>
      </c>
      <c r="AQ5208" t="n">
        <v>51448</v>
      </c>
    </row>
    <row r="5209">
      <c r="A5209" t="inlineStr">
        <is>
          <t>Total-c</t>
        </is>
      </c>
      <c r="I5209">
        <f>SUM(I5205:I5207)</f>
        <v/>
      </c>
      <c r="N5209">
        <f>SUM(N5205:N5207)</f>
        <v/>
      </c>
      <c r="P5209">
        <f>SUM(P5205:P5207)</f>
        <v/>
      </c>
      <c r="Q5209">
        <f>SUM(Q5205:Q5207)</f>
        <v/>
      </c>
      <c r="R5209">
        <f>SUM(R5205:R5207)</f>
        <v/>
      </c>
      <c r="S5209">
        <f>SUM(S5205:S5207)</f>
        <v/>
      </c>
      <c r="U5209">
        <f>SUM(U5205:U5207)</f>
        <v/>
      </c>
      <c r="V5209">
        <f>SUM(V5205:V5207)</f>
        <v/>
      </c>
      <c r="W5209">
        <f>SUM(W5205:W5207)</f>
        <v/>
      </c>
      <c r="X5209">
        <f>SUM(X5205:X5207)</f>
        <v/>
      </c>
      <c r="Z5209">
        <f>SUM(Z5205:Z5207)</f>
        <v/>
      </c>
      <c r="AA5209">
        <f>SUM(AA5205:AA5207)</f>
        <v/>
      </c>
      <c r="AB5209">
        <f>SUM(AB5205:AB5207)</f>
        <v/>
      </c>
      <c r="AC5209">
        <f>SUM(AC5205:AC5207)</f>
        <v/>
      </c>
      <c r="AE5209">
        <f>SUM(AE5205:AE5207)</f>
        <v/>
      </c>
      <c r="AF5209">
        <f>SUM(AF5205:AF5207)</f>
        <v/>
      </c>
      <c r="AG5209">
        <f>SUM(AG5205:AG5207)</f>
        <v/>
      </c>
      <c r="AH5209">
        <f>SUM(AH5205:AH5207)</f>
        <v/>
      </c>
      <c r="AJ5209">
        <f>SUM(AJ5205:AJ5207)</f>
        <v/>
      </c>
      <c r="AK5209">
        <f>SUM(AK5205:AK5207)</f>
        <v/>
      </c>
      <c r="AL5209">
        <f>SUM(AL5205:AL5207)</f>
        <v/>
      </c>
      <c r="AM5209">
        <f>SUM(AM5205:AM5207)</f>
        <v/>
      </c>
      <c r="AO5209">
        <f>SUM(AO5205:AO5207)</f>
        <v/>
      </c>
      <c r="AP5209">
        <f>SUM(AP5205:AP5207)</f>
        <v/>
      </c>
      <c r="AQ5209">
        <f>SUM(AQ5205:AQ5207)</f>
        <v/>
      </c>
    </row>
    <row r="5210">
      <c r="A5210" t="inlineStr">
        <is>
          <t>Sum check</t>
        </is>
      </c>
      <c r="I5210">
        <f>I5208-I5209</f>
        <v/>
      </c>
      <c r="N5210">
        <f>N5208-N5209</f>
        <v/>
      </c>
      <c r="P5210">
        <f>P5208-P5209</f>
        <v/>
      </c>
      <c r="Q5210">
        <f>Q5208-Q5209</f>
        <v/>
      </c>
      <c r="R5210">
        <f>R5208-R5209</f>
        <v/>
      </c>
      <c r="S5210">
        <f>S5208-S5209</f>
        <v/>
      </c>
      <c r="U5210">
        <f>U5208-U5209</f>
        <v/>
      </c>
      <c r="V5210">
        <f>V5208-V5209</f>
        <v/>
      </c>
      <c r="W5210">
        <f>W5208-W5209</f>
        <v/>
      </c>
      <c r="X5210">
        <f>X5208-X5209</f>
        <v/>
      </c>
      <c r="Z5210">
        <f>Z5208-Z5209</f>
        <v/>
      </c>
      <c r="AA5210">
        <f>AA5208-AA5209</f>
        <v/>
      </c>
      <c r="AB5210">
        <f>AB5208-AB5209</f>
        <v/>
      </c>
      <c r="AC5210">
        <f>AC5208-AC5209</f>
        <v/>
      </c>
      <c r="AE5210">
        <f>AE5208-AE5209</f>
        <v/>
      </c>
      <c r="AF5210">
        <f>AF5208-AF5209</f>
        <v/>
      </c>
      <c r="AG5210">
        <f>AG5208-AG5209</f>
        <v/>
      </c>
      <c r="AH5210">
        <f>AH5208-AH5209</f>
        <v/>
      </c>
      <c r="AJ5210">
        <f>AJ5208-AJ5209</f>
        <v/>
      </c>
      <c r="AK5210">
        <f>AK5208-AK5209</f>
        <v/>
      </c>
      <c r="AL5210">
        <f>AL5208-AL5209</f>
        <v/>
      </c>
      <c r="AM5210">
        <f>AM5208-AM5209</f>
        <v/>
      </c>
      <c r="AO5210">
        <f>AO5208-AO5209</f>
        <v/>
      </c>
      <c r="AP5210">
        <f>AP5208-AP5209</f>
        <v/>
      </c>
      <c r="AQ5210">
        <f>AQ5208-AQ5209</f>
        <v/>
      </c>
    </row>
    <row r="5211">
      <c r="A5211" t="inlineStr">
        <is>
          <t>Link check</t>
        </is>
      </c>
      <c r="I5211">
        <f>I5208-I4642</f>
        <v/>
      </c>
      <c r="N5211">
        <f>N5208-N4642</f>
        <v/>
      </c>
      <c r="P5211">
        <f>P5208-P4642</f>
        <v/>
      </c>
      <c r="Q5211">
        <f>Q5208-Q4642</f>
        <v/>
      </c>
      <c r="R5211">
        <f>R5208-R4642</f>
        <v/>
      </c>
      <c r="S5211">
        <f>S5208-S4642</f>
        <v/>
      </c>
      <c r="U5211">
        <f>U5208-U4642</f>
        <v/>
      </c>
      <c r="V5211">
        <f>V5208-V4642</f>
        <v/>
      </c>
      <c r="W5211">
        <f>W5208-W4642</f>
        <v/>
      </c>
      <c r="X5211">
        <f>X5208-X4642</f>
        <v/>
      </c>
      <c r="Z5211">
        <f>Z5208-Z4642</f>
        <v/>
      </c>
      <c r="AA5211">
        <f>AA5208-AA4642</f>
        <v/>
      </c>
      <c r="AB5211">
        <f>AB5208-AB4642</f>
        <v/>
      </c>
      <c r="AC5211">
        <f>AC5208-AC4642</f>
        <v/>
      </c>
      <c r="AE5211">
        <f>AE5208-AE4642</f>
        <v/>
      </c>
      <c r="AF5211">
        <f>AF5208-AF4642</f>
        <v/>
      </c>
      <c r="AG5211">
        <f>AG5208-AG4642</f>
        <v/>
      </c>
      <c r="AH5211">
        <f>AH5208-AH4642</f>
        <v/>
      </c>
      <c r="AJ5211">
        <f>AJ5208-AJ4642</f>
        <v/>
      </c>
      <c r="AK5211">
        <f>AK5208-AK4642</f>
        <v/>
      </c>
      <c r="AL5211">
        <f>AL5208-AL4642</f>
        <v/>
      </c>
      <c r="AM5211">
        <f>AM5208-AM4642</f>
        <v/>
      </c>
      <c r="AO5211">
        <f>AO5208-AO4642</f>
        <v/>
      </c>
      <c r="AP5211">
        <f>AP5208-AP4642</f>
        <v/>
      </c>
      <c r="AQ5211">
        <f>AQ5208-AQ4642</f>
        <v/>
      </c>
    </row>
    <row r="5213">
      <c r="A5213" t="inlineStr">
        <is>
          <t>Invested capital-distributions</t>
        </is>
      </c>
    </row>
    <row r="5214">
      <c r="A5214" t="inlineStr">
        <is>
          <t>Perpetual affiliates</t>
        </is>
      </c>
    </row>
    <row r="5215">
      <c r="A5215" t="inlineStr">
        <is>
          <t>BEP</t>
        </is>
      </c>
      <c r="C5215" t="inlineStr">
        <is>
          <t>Million</t>
        </is>
      </c>
      <c r="D5215" t="inlineStr">
        <is>
          <t>QQQQ</t>
        </is>
      </c>
      <c r="AH5215" t="n">
        <v>95</v>
      </c>
      <c r="AI5215" t="n">
        <v>398</v>
      </c>
      <c r="AJ5215" t="n">
        <v>99</v>
      </c>
      <c r="AK5215" t="n">
        <v>95</v>
      </c>
      <c r="AL5215" t="n">
        <v>95</v>
      </c>
      <c r="AM5215" t="n">
        <v>95</v>
      </c>
      <c r="AN5215" t="n">
        <v>384</v>
      </c>
      <c r="AO5215" t="n">
        <v>100</v>
      </c>
      <c r="AP5215" t="n">
        <v>100</v>
      </c>
      <c r="AQ5215" t="n">
        <v>100</v>
      </c>
      <c r="AR5215" t="n">
        <v>100</v>
      </c>
      <c r="AS5215" t="n">
        <v>400</v>
      </c>
    </row>
    <row r="5216">
      <c r="A5216" t="inlineStr">
        <is>
          <t>BIP</t>
        </is>
      </c>
      <c r="C5216" t="inlineStr">
        <is>
          <t>Million</t>
        </is>
      </c>
      <c r="D5216" t="inlineStr">
        <is>
          <t>QQQQ</t>
        </is>
      </c>
      <c r="AH5216" t="n">
        <v>64</v>
      </c>
      <c r="AI5216" t="n">
        <v>258</v>
      </c>
      <c r="AJ5216" t="n">
        <v>68</v>
      </c>
      <c r="AK5216" t="n">
        <v>68</v>
      </c>
      <c r="AL5216" t="n">
        <v>68</v>
      </c>
      <c r="AM5216" t="n">
        <v>71</v>
      </c>
      <c r="AN5216" t="n">
        <v>275</v>
      </c>
      <c r="AO5216" t="n">
        <v>75</v>
      </c>
      <c r="AP5216" t="n">
        <v>75</v>
      </c>
      <c r="AQ5216" t="n">
        <v>75</v>
      </c>
      <c r="AR5216" t="n">
        <v>75</v>
      </c>
      <c r="AS5216" t="n">
        <v>300</v>
      </c>
    </row>
    <row r="5217">
      <c r="A5217" t="inlineStr">
        <is>
          <t>BBU</t>
        </is>
      </c>
      <c r="C5217" t="inlineStr">
        <is>
          <t>Million</t>
        </is>
      </c>
      <c r="D5217" t="inlineStr">
        <is>
          <t>QQQQ</t>
        </is>
      </c>
      <c r="AH5217" t="n">
        <v>6</v>
      </c>
      <c r="AI5217" t="n">
        <v>24</v>
      </c>
      <c r="AJ5217" t="n">
        <v>6</v>
      </c>
      <c r="AK5217" t="n">
        <v>6</v>
      </c>
      <c r="AL5217" t="n">
        <v>6</v>
      </c>
      <c r="AM5217" t="n">
        <v>6</v>
      </c>
      <c r="AN5217" t="n">
        <v>24</v>
      </c>
      <c r="AO5217" t="n">
        <v>6</v>
      </c>
      <c r="AP5217" t="n">
        <v>9</v>
      </c>
      <c r="AQ5217" t="n">
        <v>9</v>
      </c>
      <c r="AR5217" t="n">
        <v>9</v>
      </c>
      <c r="AS5217" t="n">
        <v>33</v>
      </c>
    </row>
    <row r="5218">
      <c r="A5218" t="inlineStr">
        <is>
          <t>BPG</t>
        </is>
      </c>
      <c r="C5218" t="inlineStr">
        <is>
          <t>Million</t>
        </is>
      </c>
      <c r="D5218" t="inlineStr">
        <is>
          <t>QQQQ</t>
        </is>
      </c>
      <c r="AH5218" t="n">
        <v>194</v>
      </c>
      <c r="AI5218" t="n">
        <v>780</v>
      </c>
      <c r="AJ5218" t="n">
        <v>216</v>
      </c>
      <c r="AK5218" t="n">
        <v>252</v>
      </c>
      <c r="AL5218" t="n">
        <v>340</v>
      </c>
      <c r="AM5218" t="n">
        <v>379</v>
      </c>
      <c r="AN5218" t="n">
        <v>1187</v>
      </c>
      <c r="AO5218" t="n">
        <v>352</v>
      </c>
      <c r="AP5218" t="n">
        <v>364</v>
      </c>
      <c r="AQ5218" t="n">
        <v>353</v>
      </c>
      <c r="AR5218" t="n">
        <v>435</v>
      </c>
      <c r="AS5218" t="n">
        <v>1701</v>
      </c>
    </row>
    <row r="5219">
      <c r="A5219" t="inlineStr">
        <is>
          <t>Total</t>
        </is>
      </c>
      <c r="C5219" t="inlineStr">
        <is>
          <t>Million</t>
        </is>
      </c>
      <c r="D5219" t="inlineStr">
        <is>
          <t>QQQQ</t>
        </is>
      </c>
      <c r="AH5219" t="n">
        <v>359</v>
      </c>
      <c r="AI5219" t="n">
        <v>1460</v>
      </c>
      <c r="AJ5219" t="n">
        <v>389</v>
      </c>
      <c r="AK5219" t="n">
        <v>421</v>
      </c>
      <c r="AL5219" t="n">
        <v>509</v>
      </c>
      <c r="AM5219" t="n">
        <v>551</v>
      </c>
      <c r="AN5219" t="n">
        <v>1870</v>
      </c>
      <c r="AO5219" t="n">
        <v>533</v>
      </c>
      <c r="AP5219" t="n">
        <v>548</v>
      </c>
      <c r="AQ5219" t="n">
        <v>537</v>
      </c>
      <c r="AR5219" t="n">
        <v>619</v>
      </c>
      <c r="AS5219" t="n">
        <v>2434</v>
      </c>
    </row>
    <row r="5220">
      <c r="A5220" t="inlineStr">
        <is>
          <t>Total-c</t>
        </is>
      </c>
      <c r="AH5220">
        <f>SUM(AH5215:AH5218)</f>
        <v/>
      </c>
      <c r="AI5220">
        <f>SUM(AI5215:AI5218)</f>
        <v/>
      </c>
      <c r="AJ5220">
        <f>SUM(AJ5215:AJ5218)</f>
        <v/>
      </c>
      <c r="AK5220">
        <f>SUM(AK5215:AK5218)</f>
        <v/>
      </c>
      <c r="AL5220">
        <f>SUM(AL5215:AL5218)</f>
        <v/>
      </c>
      <c r="AM5220">
        <f>SUM(AM5215:AM5218)</f>
        <v/>
      </c>
      <c r="AN5220">
        <f>SUM(AN5215:AN5218)</f>
        <v/>
      </c>
      <c r="AO5220">
        <f>SUM(AO5215:AO5218)</f>
        <v/>
      </c>
      <c r="AP5220">
        <f>SUM(AP5215:AP5218)</f>
        <v/>
      </c>
      <c r="AQ5220">
        <f>SUM(AQ5215:AQ5218)</f>
        <v/>
      </c>
      <c r="AR5220">
        <f>SUM(AR5215:AR5218)</f>
        <v/>
      </c>
      <c r="AS5220">
        <f>SUM(AS5215:AS5218)</f>
        <v/>
      </c>
    </row>
    <row r="5221">
      <c r="A5221" t="inlineStr">
        <is>
          <t>Sum check</t>
        </is>
      </c>
      <c r="AH5221">
        <f>AH5219-AH5220</f>
        <v/>
      </c>
      <c r="AI5221">
        <f>AI5219-AI5220</f>
        <v/>
      </c>
      <c r="AJ5221">
        <f>AJ5219-AJ5220</f>
        <v/>
      </c>
      <c r="AK5221">
        <f>AK5219-AK5220</f>
        <v/>
      </c>
      <c r="AL5221">
        <f>AL5219-AL5220</f>
        <v/>
      </c>
      <c r="AM5221">
        <f>AM5219-AM5220</f>
        <v/>
      </c>
      <c r="AN5221">
        <f>AN5219-AN5220</f>
        <v/>
      </c>
      <c r="AO5221">
        <f>AO5219-AO5220</f>
        <v/>
      </c>
      <c r="AP5221">
        <f>AP5219-AP5220</f>
        <v/>
      </c>
      <c r="AQ5221">
        <f>AQ5219-AQ5220</f>
        <v/>
      </c>
      <c r="AR5221">
        <f>AR5219-AR5220</f>
        <v/>
      </c>
      <c r="AS5221">
        <f>AS5219-AS5220</f>
        <v/>
      </c>
    </row>
    <row r="5222">
      <c r="A5222" t="inlineStr">
        <is>
          <t>Link check</t>
        </is>
      </c>
      <c r="AL5222">
        <f>AL5219-AL2763</f>
        <v/>
      </c>
      <c r="AM5222">
        <f>AM5219-AM2763</f>
        <v/>
      </c>
      <c r="AN5222">
        <f>AN5219-AN2763</f>
        <v/>
      </c>
      <c r="AO5222">
        <f>AO5219-AO2763</f>
        <v/>
      </c>
      <c r="AP5222">
        <f>AP5219-AP2763</f>
        <v/>
      </c>
      <c r="AQ5222">
        <f>AQ5219-AQ2763</f>
        <v/>
      </c>
      <c r="AR5222">
        <f>AR5219-AR2763</f>
        <v/>
      </c>
      <c r="AS5222">
        <f>AS5219-AS2763</f>
        <v/>
      </c>
    </row>
    <row r="5224">
      <c r="A5224" t="inlineStr">
        <is>
          <t>Corporate cash and financial assets</t>
        </is>
      </c>
      <c r="C5224" t="inlineStr">
        <is>
          <t>Million</t>
        </is>
      </c>
      <c r="D5224" t="inlineStr">
        <is>
          <t>QQQQ</t>
        </is>
      </c>
      <c r="AH5224" t="n">
        <v>163</v>
      </c>
      <c r="AI5224" t="n">
        <v>377</v>
      </c>
      <c r="AJ5224" t="n">
        <v>73</v>
      </c>
      <c r="AK5224" t="n">
        <v>20</v>
      </c>
      <c r="AL5224" t="n">
        <v>-29</v>
      </c>
      <c r="AM5224" t="n">
        <v>-22</v>
      </c>
      <c r="AN5224" t="n">
        <v>42</v>
      </c>
      <c r="AO5224" t="n">
        <v>25</v>
      </c>
      <c r="AP5224" t="n">
        <v>-31</v>
      </c>
      <c r="AQ5224" t="n">
        <v>89</v>
      </c>
      <c r="AR5224" t="n">
        <v>-6</v>
      </c>
      <c r="AS5224" t="n">
        <v>77</v>
      </c>
    </row>
    <row r="5226">
      <c r="A5226" t="inlineStr">
        <is>
          <t>Other principal investments</t>
        </is>
      </c>
    </row>
    <row r="5227">
      <c r="A5227" t="inlineStr">
        <is>
          <t>Residential</t>
        </is>
      </c>
      <c r="C5227" t="inlineStr">
        <is>
          <t>Million</t>
        </is>
      </c>
      <c r="D5227" t="inlineStr">
        <is>
          <t>QQQQ</t>
        </is>
      </c>
      <c r="AH5227" t="n">
        <v>49</v>
      </c>
      <c r="AI5227" t="n">
        <v>66</v>
      </c>
      <c r="AJ5227" t="n">
        <v>23</v>
      </c>
      <c r="AK5227" t="n">
        <v>42</v>
      </c>
      <c r="AL5227" t="n">
        <v>76</v>
      </c>
      <c r="AM5227" t="n">
        <v>117</v>
      </c>
      <c r="AN5227" t="n">
        <v>258</v>
      </c>
      <c r="AO5227" t="n">
        <v>72</v>
      </c>
      <c r="AP5227" t="n">
        <v>100</v>
      </c>
      <c r="AQ5227" t="n">
        <v>66</v>
      </c>
    </row>
    <row r="5228">
      <c r="A5228" t="inlineStr">
        <is>
          <t>Energy contracts</t>
        </is>
      </c>
      <c r="C5228" t="inlineStr">
        <is>
          <t>Million</t>
        </is>
      </c>
      <c r="D5228" t="inlineStr">
        <is>
          <t>QQQQ</t>
        </is>
      </c>
      <c r="AH5228" t="n">
        <v>-16</v>
      </c>
      <c r="AI5228" t="n">
        <v>-126</v>
      </c>
      <c r="AJ5228" t="n">
        <v>-35</v>
      </c>
      <c r="AK5228" t="n">
        <v>-31</v>
      </c>
      <c r="AL5228" t="n">
        <v>-21</v>
      </c>
      <c r="AM5228" t="n">
        <v>-19</v>
      </c>
      <c r="AN5228" t="n">
        <v>-106</v>
      </c>
      <c r="AO5228" t="n">
        <v>-36</v>
      </c>
      <c r="AP5228" t="n">
        <v>-23</v>
      </c>
      <c r="AQ5228" t="n">
        <v>-5</v>
      </c>
      <c r="AR5228" t="n">
        <v>11</v>
      </c>
      <c r="AS5228" t="n">
        <v>-53</v>
      </c>
    </row>
    <row r="5229">
      <c r="A5229" t="inlineStr">
        <is>
          <t>Norbord / west fraser</t>
        </is>
      </c>
      <c r="C5229" t="inlineStr">
        <is>
          <t>Million</t>
        </is>
      </c>
      <c r="D5229" t="inlineStr">
        <is>
          <t>QQQQ</t>
        </is>
      </c>
      <c r="AH5229" t="n">
        <v>17</v>
      </c>
      <c r="AI5229" t="n">
        <v>31</v>
      </c>
      <c r="AJ5229" t="n">
        <v>1</v>
      </c>
      <c r="AL5229" t="n">
        <v>1</v>
      </c>
      <c r="AN5229" t="n">
        <v>2</v>
      </c>
    </row>
    <row r="5230">
      <c r="A5230" t="inlineStr">
        <is>
          <t>Other</t>
        </is>
      </c>
      <c r="C5230" t="inlineStr">
        <is>
          <t>Million</t>
        </is>
      </c>
      <c r="D5230" t="inlineStr">
        <is>
          <t>QQQQ</t>
        </is>
      </c>
      <c r="AH5230" t="n">
        <v>26</v>
      </c>
      <c r="AI5230" t="n">
        <v>38</v>
      </c>
      <c r="AJ5230" t="n">
        <v>38</v>
      </c>
      <c r="AK5230" t="n">
        <v>22</v>
      </c>
      <c r="AL5230" t="n">
        <v>31</v>
      </c>
      <c r="AM5230" t="n">
        <v>33</v>
      </c>
      <c r="AN5230" t="n">
        <v>132</v>
      </c>
      <c r="AO5230" t="n">
        <v>28</v>
      </c>
      <c r="AP5230" t="n">
        <v>18</v>
      </c>
      <c r="AQ5230" t="n">
        <v>9</v>
      </c>
      <c r="AS5230" t="n">
        <v>100</v>
      </c>
    </row>
    <row r="5231">
      <c r="A5231" t="inlineStr">
        <is>
          <t>Total</t>
        </is>
      </c>
      <c r="C5231" t="inlineStr">
        <is>
          <t>Million</t>
        </is>
      </c>
      <c r="D5231" t="inlineStr">
        <is>
          <t>QQQQ</t>
        </is>
      </c>
      <c r="AH5231" t="n">
        <v>76</v>
      </c>
      <c r="AI5231" t="n">
        <v>9</v>
      </c>
      <c r="AJ5231" t="n">
        <v>27</v>
      </c>
      <c r="AK5231" t="n">
        <v>33</v>
      </c>
      <c r="AL5231" t="n">
        <v>87</v>
      </c>
      <c r="AM5231" t="n">
        <v>131</v>
      </c>
      <c r="AN5231" t="n">
        <v>286</v>
      </c>
      <c r="AO5231" t="n">
        <v>64</v>
      </c>
      <c r="AP5231" t="n">
        <v>95</v>
      </c>
      <c r="AQ5231" t="n">
        <v>70</v>
      </c>
      <c r="AR5231" t="n">
        <v>11</v>
      </c>
      <c r="AS5231" t="n">
        <v>47</v>
      </c>
    </row>
    <row r="5232">
      <c r="A5232" t="inlineStr">
        <is>
          <t>Total-c</t>
        </is>
      </c>
      <c r="AH5232">
        <f>SUM(AH5227:AH5230)</f>
        <v/>
      </c>
      <c r="AI5232">
        <f>SUM(AI5227:AI5230)</f>
        <v/>
      </c>
      <c r="AJ5232">
        <f>SUM(AJ5227:AJ5230)</f>
        <v/>
      </c>
      <c r="AK5232">
        <f>SUM(AK5227:AK5230)</f>
        <v/>
      </c>
      <c r="AL5232">
        <f>SUM(AL5227:AL5230)</f>
        <v/>
      </c>
      <c r="AM5232">
        <f>SUM(AM5227:AM5230)</f>
        <v/>
      </c>
      <c r="AN5232">
        <f>SUM(AN5227:AN5230)</f>
        <v/>
      </c>
      <c r="AO5232">
        <f>SUM(AO5227:AO5230)</f>
        <v/>
      </c>
      <c r="AP5232">
        <f>SUM(AP5227:AP5230)</f>
        <v/>
      </c>
      <c r="AQ5232">
        <f>SUM(AQ5227:AQ5230)</f>
        <v/>
      </c>
      <c r="AR5232">
        <f>SUM(AR5227:AR5230)</f>
        <v/>
      </c>
      <c r="AS5232">
        <f>SUM(AS5227:AS5230)</f>
        <v/>
      </c>
    </row>
    <row r="5233">
      <c r="A5233" t="inlineStr">
        <is>
          <t>Sum check</t>
        </is>
      </c>
      <c r="AH5233">
        <f>AH5231-AH5232</f>
        <v/>
      </c>
      <c r="AI5233">
        <f>AI5231-AI5232</f>
        <v/>
      </c>
      <c r="AJ5233">
        <f>AJ5231-AJ5232</f>
        <v/>
      </c>
      <c r="AK5233">
        <f>AK5231-AK5232</f>
        <v/>
      </c>
      <c r="AL5233">
        <f>AL5231-AL5232</f>
        <v/>
      </c>
      <c r="AM5233">
        <f>AM5231-AM5232</f>
        <v/>
      </c>
      <c r="AN5233">
        <f>AN5231-AN5232</f>
        <v/>
      </c>
      <c r="AO5233">
        <f>AO5231-AO5232</f>
        <v/>
      </c>
      <c r="AP5233">
        <f>AP5231-AP5232</f>
        <v/>
      </c>
      <c r="AQ5233">
        <f>AQ5231-AQ5232</f>
        <v/>
      </c>
      <c r="AR5233">
        <f>AR5231-AR5232</f>
        <v/>
      </c>
      <c r="AS5233">
        <f>AS5231-AS5232</f>
        <v/>
      </c>
    </row>
    <row r="5235">
      <c r="A5235" t="inlineStr">
        <is>
          <t>Distributions from investments</t>
        </is>
      </c>
      <c r="C5235" t="inlineStr">
        <is>
          <t>Million</t>
        </is>
      </c>
      <c r="D5235" t="inlineStr">
        <is>
          <t>QQQQ</t>
        </is>
      </c>
      <c r="AH5235" t="n">
        <v>598</v>
      </c>
      <c r="AI5235" t="n">
        <v>1846</v>
      </c>
      <c r="AJ5235" t="n">
        <v>489</v>
      </c>
      <c r="AK5235" t="n">
        <v>474</v>
      </c>
      <c r="AL5235" t="n">
        <v>567</v>
      </c>
      <c r="AM5235" t="n">
        <v>660</v>
      </c>
      <c r="AN5235" t="n">
        <v>2198</v>
      </c>
      <c r="AO5235" t="n">
        <v>622</v>
      </c>
      <c r="AP5235" t="n">
        <v>612</v>
      </c>
      <c r="AQ5235" t="n">
        <v>696</v>
      </c>
      <c r="AR5235" t="n">
        <v>624</v>
      </c>
      <c r="AS5235" t="n">
        <v>2558</v>
      </c>
    </row>
    <row r="5236">
      <c r="A5236" t="inlineStr">
        <is>
          <t>Distributions from investments-c</t>
        </is>
      </c>
      <c r="AH5236">
        <f>SUM(AH5231,AH5224,AH5219)</f>
        <v/>
      </c>
      <c r="AI5236">
        <f>SUM(AI5231,AI5224,AI5219)</f>
        <v/>
      </c>
      <c r="AJ5236">
        <f>SUM(AJ5231,AJ5224,AJ5219)</f>
        <v/>
      </c>
      <c r="AK5236">
        <f>SUM(AK5231,AK5224,AK5219)</f>
        <v/>
      </c>
      <c r="AL5236">
        <f>SUM(AL5231,AL5224,AL5219)</f>
        <v/>
      </c>
      <c r="AM5236">
        <f>SUM(AM5231,AM5224,AM5219)</f>
        <v/>
      </c>
      <c r="AN5236">
        <f>SUM(AN5231,AN5224,AN5219)</f>
        <v/>
      </c>
      <c r="AO5236">
        <f>SUM(AO5231,AO5224,AO5219)</f>
        <v/>
      </c>
      <c r="AP5236">
        <f>SUM(AP5231,AP5224,AP5219)</f>
        <v/>
      </c>
      <c r="AQ5236">
        <f>SUM(AQ5231,AQ5224,AQ5219)</f>
        <v/>
      </c>
      <c r="AR5236">
        <f>SUM(AR5231,AR5224,AR5219)</f>
        <v/>
      </c>
      <c r="AS5236">
        <f>SUM(AS5231,AS5224,AS5219)</f>
        <v/>
      </c>
    </row>
    <row r="5237">
      <c r="A5237" t="inlineStr">
        <is>
          <t>Sum check</t>
        </is>
      </c>
      <c r="AH5237">
        <f>AH5235-AH5236</f>
        <v/>
      </c>
      <c r="AI5237">
        <f>AI5235-AI5236</f>
        <v/>
      </c>
      <c r="AJ5237">
        <f>AJ5235-AJ5236</f>
        <v/>
      </c>
      <c r="AK5237">
        <f>AK5235-AK5236</f>
        <v/>
      </c>
      <c r="AL5237">
        <f>AL5235-AL5236</f>
        <v/>
      </c>
      <c r="AM5237">
        <f>AM5235-AM5236</f>
        <v/>
      </c>
      <c r="AN5237">
        <f>AN5235-AN5236</f>
        <v/>
      </c>
      <c r="AO5237">
        <f>AO5235-AO5236</f>
        <v/>
      </c>
      <c r="AP5237">
        <f>AP5235-AP5236</f>
        <v/>
      </c>
      <c r="AQ5237">
        <f>AQ5235-AQ5236</f>
        <v/>
      </c>
      <c r="AR5237">
        <f>AR5235-AR5236</f>
        <v/>
      </c>
      <c r="AS5237">
        <f>AS5235-AS5236</f>
        <v/>
      </c>
    </row>
    <row r="5239">
      <c r="A5239" t="inlineStr">
        <is>
          <t>Insurance solutions operating earnings</t>
        </is>
      </c>
      <c r="C5239" t="inlineStr">
        <is>
          <t>Million</t>
        </is>
      </c>
      <c r="D5239" t="inlineStr">
        <is>
          <t>QQQQ</t>
        </is>
      </c>
      <c r="AL5239" t="n">
        <v>5</v>
      </c>
      <c r="AQ5239" t="n">
        <v>159</v>
      </c>
      <c r="AR5239" t="n">
        <v>170</v>
      </c>
      <c r="AS5239" t="n">
        <v>388</v>
      </c>
    </row>
    <row r="5240">
      <c r="A5240" t="inlineStr">
        <is>
          <t>Total distributions from investments</t>
        </is>
      </c>
      <c r="C5240" t="inlineStr">
        <is>
          <t>Million</t>
        </is>
      </c>
      <c r="D5240" t="inlineStr">
        <is>
          <t>QQQQ</t>
        </is>
      </c>
      <c r="AL5240" t="n">
        <v>572</v>
      </c>
      <c r="AQ5240" t="n">
        <v>855</v>
      </c>
      <c r="AR5240" t="n">
        <v>794</v>
      </c>
      <c r="AS5240" t="n">
        <v>2946</v>
      </c>
    </row>
    <row r="5241">
      <c r="A5241" t="inlineStr">
        <is>
          <t>Total distributions from investments-c</t>
        </is>
      </c>
      <c r="AL5241">
        <f>SUM(AL5239,AL5235)</f>
        <v/>
      </c>
      <c r="AQ5241">
        <f>SUM(AQ5239,AQ5235)</f>
        <v/>
      </c>
      <c r="AR5241">
        <f>SUM(AR5239,AR5235)</f>
        <v/>
      </c>
      <c r="AS5241">
        <f>SUM(AS5239,AS5235)</f>
        <v/>
      </c>
    </row>
    <row r="5242">
      <c r="A5242" t="inlineStr">
        <is>
          <t>Sum check</t>
        </is>
      </c>
      <c r="AL5242">
        <f>AL5240-AL5241</f>
        <v/>
      </c>
      <c r="AQ5242">
        <f>AQ5240-AQ5241</f>
        <v/>
      </c>
      <c r="AR5242">
        <f>AR5240-AR5241</f>
        <v/>
      </c>
      <c r="AS5242">
        <f>AS5240-AS5241</f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Errors</t>
        </is>
      </c>
      <c r="B1" t="inlineStr">
        <is>
          <t>Count</t>
        </is>
      </c>
    </row>
    <row r="2">
      <c r="A2" t="inlineStr">
        <is>
          <t>Data Deleted</t>
        </is>
      </c>
      <c r="B2" t="n">
        <v>0</v>
      </c>
    </row>
    <row r="3">
      <c r="A3" t="inlineStr">
        <is>
          <t>Data Added</t>
        </is>
      </c>
      <c r="B3" t="n">
        <v>108</v>
      </c>
      <c r="C3" s="3" t="n"/>
    </row>
    <row r="4">
      <c r="A4" t="inlineStr">
        <is>
          <t>Unit Error</t>
        </is>
      </c>
      <c r="B4" t="n">
        <v>0</v>
      </c>
      <c r="C4" s="6" t="n"/>
      <c r="D4" t="inlineStr">
        <is>
          <t>[]</t>
        </is>
      </c>
    </row>
    <row r="5">
      <c r="A5" t="inlineStr">
        <is>
          <t>Period Error</t>
        </is>
      </c>
      <c r="B5" t="n">
        <v>752</v>
      </c>
      <c r="C5" s="5" t="n"/>
      <c r="D5" t="inlineStr">
        <is>
          <t>['D2090', 'D2091', 'D2092', 'D2093', 'D2100', 'D2101', 'D2102', 'D2103', 'D2104', 'D2111', 'D2112', 'D2113', 'D2114', 'D2122', 'D2123', 'D2125', 'D2126', 'D2128', 'D2141', 'D2142', 'D2143', 'D2144', 'D2151', 'D2152', 'D2153', 'D2154', 'D2161', 'D2162', 'D2163', 'D2164', 'D2171', 'D2172', 'D2178', 'D1696', 'D1697', 'D1703', 'D1704', 'D1705', 'D1711', 'D1712', 'D1713', 'D1724', 'D1725', 'D1726', 'D1727', 'D1733', 'D1734', 'D1735', 'D1747', 'D1748', 'D1749', 'D1755', 'D1757', 'D1763', 'D1764', 'D1765', 'D1776', 'D1777', 'D1778', 'D1779', 'D1785', 'D1786', 'D1787', 'D1793', 'D1794', 'D1795', 'D1806', 'D1807', 'D1808', 'D1809', 'D1815', 'D1816', 'D1817', 'D1823', 'D1824', 'D1825', 'D1836', 'D1837', 'D1838', 'D1839', 'D1845', 'D1846', 'D1847', 'D1848', 'D1854', 'D1855', 'D1856', 'D1867', 'D1868', 'D1869', 'D1870', 'D1877', 'D1878', 'D1879', 'D1886', 'D1887', 'D1888', 'D1903', 'D1904', 'D1906', 'D1912', 'D1913', 'D1914', 'D1920', 'D1921', 'D1922', 'D1933', 'D1935', 'D1936', 'D1942', 'D1944', 'D1950', 'D1951', 'D1952', 'D1963', 'D1964', 'D1965', 'D1966', 'D1972', 'D1973', 'D1974', 'D1975', 'D1981', 'D1982', 'D1983', 'D1984', 'D1995', 'D1996', 'D1997', 'D1998', 'D2004', 'D2005', 'D2006', 'D2012', 'D2013', 'D2014', 'D2025', 'D2026', 'D2027', 'D2033', 'D2035', 'D2041', 'D2042', 'D2043', 'D2054', 'D2055', 'D2056', 'D2057', 'D2064', 'D2065', 'D2066', 'D2073', 'D2074', 'D2075']</t>
        </is>
      </c>
    </row>
    <row r="6">
      <c r="A6" t="inlineStr">
        <is>
          <t>Merging Error</t>
        </is>
      </c>
      <c r="B6" t="n">
        <v>456</v>
      </c>
      <c r="C6" s="2" t="n"/>
    </row>
    <row r="7">
      <c r="A7" t="inlineStr">
        <is>
          <t>Wrong Tagging - Quater</t>
        </is>
      </c>
      <c r="B7" t="n">
        <v>1399</v>
      </c>
      <c r="C7" s="4" t="n"/>
      <c r="D7" t="inlineStr">
        <is>
          <t>['J2089', 'O2089', 'T2089', 'Y2089', 'AD2089', 'AI2089', 'AN2089', 'AS2089', 'AD2090', 'AI2090', 'AN2090', 'AS2090', 'J2091', 'O2091', 'T2091', 'Y2091', 'AD2091', 'AI2091', 'AN2091', 'AS2091', 'J2092', 'O2092', 'T2092', 'Y2092', 'AD2092', 'AN2092', 'AS2092', 'J2093', 'O2093', 'T2093', 'Y2093', 'AD2093', 'AI2093', 'AN2093', 'AS2093', 'J2094', 'O2094', 'T2094', 'Y2094', 'AD2094', 'AI2094', 'AN2094', 'AS2094', 'J2099', 'O2099', 'T2099', 'Y2099', 'AD2099', 'AI2099', 'AN2099', 'AS2099', 'AI2100', 'AN2100', 'AS2100', 'T2101', 'Y2101', 'AD2101', 'AI2101', 'AN2101', 'AS2101', 'J2102', 'T2102', 'Y2102', 'AI2102', 'AN2102', 'AS2102', 'AS2103', 'J2104', 'O2104', 'T2104', 'Y2104', 'AD2104', 'AI2104', 'AN2104', 'AS2104', 'J2105', 'O2105', 'T2105', 'Y2105', 'AD2105', 'AI2105', 'AN2105', 'AS2105', 'J2110', 'O2110', 'T2110', 'Y2110', 'AD2110', 'AI2110', 'AN2110', 'AS2110', 'AI2111', 'AN2111', 'AS2111', 'O2112', 'T2112', 'Y2112', 'AD2112', 'AI2112', 'AN2112', 'AS2112', 'J2113', 'O2113', 'T2113', 'Y2113', 'AD2113', 'AI2113', 'AN2113', 'AS2113', 'J2114', 'O2114', 'T2114', 'Y2114', 'AD2114', 'AI2114', 'AN2114', 'AS2114', 'J2115', 'O2115', 'T2115', 'Y2115', 'AD2115', 'AI2115', 'AN2115', 'AS2115', 'T2120', 'Y2120', 'AD2120', 'AI2120', 'AN2120', 'AS2120', 'AD2122', 'AI2122', 'AN2122', 'AS2122', 'T2123', 'Y2123', 'AD2123', 'AN2123', 'AS2123', 'T2125', 'Y2125', 'AD2125', 'AI2125', 'AN2125', 'AS2125', 'T2126', 'Y2126', 'AD2126', 'AI2126', 'AN2126', 'AS2126', 'T2127', 'Y2127', 'AD2127', 'AI2127', 'AN2127', 'AS2127', 'AS2128', 'T2129', 'Y2129', 'AD2129', 'AI2129', 'AN2129', 'AS2129', 'T2134', 'Y2134', 'AD2134', 'AI2134', 'AN2134', 'AS2134', 'J2140', 'O2140', 'T2140', 'Y2140', 'AD2140', 'AI2140', 'AN2140', 'AS2140', 'AD2141', 'AN2141', 'AS2141', 'J2142', 'O2142', 'T2142', 'Y2142', 'AD2142', 'AI2142', 'AN2142', 'AS2142', 'J2143', 'T2143', 'Y2143', 'AD2143', 'AI2143', 'AN2143', 'AS2143', 'J2144', 'O2144', 'T2144', 'Y2144', 'AD2144', 'AI2144', 'AN2144', 'AS2144', 'J2145', 'O2145', 'T2145', 'Y2145', 'AD2145', 'AI2145', 'AN2145', 'AS2145', 'J2150', 'O2150', 'T2150', 'Y2150', 'AD2150', 'AI2150', 'AN2150', 'AS2150', 'AN2151', 'AS2151', 'J2152', 'O2152', 'T2152', 'Y2152', 'AI2152', 'AN2152', 'AS2152', 'J2153', 'O2153', 'T2153', 'Y2153', 'AD2153', 'AI2153', 'AN2153', 'AS2153', 'J2154', 'T2154', 'Y2154', 'AD2154', 'AI2154', 'AN2154', 'AS2154', 'J2155', 'O2155', 'T2155', 'Y2155', 'AD2155', 'AI2155', 'AN2155', 'AS2155', 'J2160', 'O2160', 'T2160', 'Y2160', 'AD2160', 'AI2160', 'AN2160', 'AS2160', 'AN2161', 'AS2161', 'J2162', 'O2162', 'T2162', 'Y2162', 'AD2162', 'AI2162', 'AN2162', 'AS2162', 'J2163', 'O2163', 'T2163', 'Y2163', 'AD2163', 'AI2163', 'AN2163', 'AS2163', 'J2164', 'O2164', 'T2164', 'Y2164', 'AD2164', 'AI2164', 'AN2164', 'AS2164', 'J2165', 'O2165', 'T2165', 'Y2165', 'AD2165', 'AI2165', 'AN2165', 'AS2165', 'T2170', 'Y2170', 'AD2170', 'AI2170', 'AN2170', 'AS2170', 'AD2171', 'AN2171', 'AS2171', 'T2172', 'Y2172', 'AD2172', 'AI2172', 'AN2172', 'AS2172', 'T2174', 'Y2174', 'AD2174', 'AI2174', 'AN2174', 'AS2174', 'T2177', 'Y2177', 'AD2177', 'AI2177', 'AN2177', 'AS2177', 'T2178', 'Y2178', 'AD2178', 'AI2178', 'AN2178', 'AS2178', 'T2180', 'Y2180', 'AD2180', 'AI2180', 'AN2180', 'AS2180', 'T2185', 'Y2185', 'AD2185', 'AI2185', 'AN2185', 'AS2185', 'J1695', 'O1695', 'T1695', 'Y1695', 'AD1695', 'AI1695', 'AN1695', 'AS1695', 'J1696', 'O1696', 'T1696', 'Y1696', 'AD1696', 'AI1696', 'AN1696', 'J1697', 'O1697', 'T1697', 'Y1697', 'AD1697', 'AI1697', 'AN1697', 'AS1697', 'J1698', 'O1698', 'T1698', 'Y1698', 'AD1698', 'AI1698', 'AN1698', 'J1702', 'O1702', 'T1702', 'Y1702', 'AD1702', 'AI1702', 'AN1702', 'AS1702', 'AD1703', 'AN1703', 'J1704', 'O1704', 'T1704', 'Y1704', 'AD1704', 'AI1704', 'AN1704', 'J1705', 'O1705', 'T1705', 'Y1705', 'AI1705', 'AN1705', 'AS1705', 'J1706', 'O1706', 'T1706', 'Y1706', 'AD1706', 'AI1706', 'AN1706', 'J1710', 'O1710', 'T1710', 'Y1710', 'AD1710', 'AI1710', 'AN1710', 'J1711', 'O1711', 'T1711', 'Y1711', 'AD1711', 'AI1711', 'AN1711', 'J1712', 'O1712', 'T1712', 'Y1712', 'AD1712', 'AI1712', 'AN1712', 'J1713', 'O1713', 'T1713', 'Y1713', 'AD1713', 'AI1713', 'AN1713', 'J1714', 'O1714', 'T1714', 'Y1714', 'AD1714', 'AI1714', 'J1718', 'O1718', 'T1718', 'Y1718', 'AD1718', 'AI1718', 'AD1723', 'AI1723', 'AN1723', 'AS1723', 'AD1724', 'Y1725', 'AD1725', 'AI1725', 'AN1725', 'AS1725', 'Y1726', 'AD1726', 'AI1726', 'AS1726', 'AD1727', 'AI1727', 'AN1727', 'AS1727', 'Y1728', 'AD1728', 'AI1728', 'AN1728', 'AS1728', 'AI1732', 'AN1732', 'AS1732', 'AD1733', 'AI1733', 'AN1733', 'AS1733', 'AI1734', 'AN1734', 'AS1734', 'AD1735', 'AI1735', 'AN1735', 'AS1735', 'AD1736', 'AI1736', 'AN1736', 'AS1736', 'Y1740', 'AD1740', 'AI1740', 'AN1740', 'AS1740', 'AI1745', 'AN1745', 'AS1745', 'AI1747', 'AN1747', 'AS1747', 'AN1748', 'AI1749', 'AN1749', 'AS1749', 'AI1750', 'AN1750', 'AS1750', 'AI1754', 'AN1754', 'AS1754', 'AI1755', 'AN1755', 'AS1755', 'AS1757', 'AI1758', 'AN1758', 'AS1758', 'AI1762', 'AN1762', 'AS1762', 'AI1763', 'AN1763', 'AS1763', 'AN1764', 'AS1764', 'AI1765', 'AN1765', 'AS1765', 'AI1766', 'AN1766', 'AS1766', 'AI1770', 'AN1770', 'AS1770', 'J1775', 'O1775', 'T1775', 'Y1775', 'AD1775', 'AD1776', 'J1777', 'O1777', 'T1777', 'Y1777', 'AD1777', 'O1778', 'T1778', 'Y1778', 'AD1778', 'J1779', 'O1779', 'T1779', 'Y1779', 'AD1779', 'J1780', 'O1780', 'T1780', 'Y1780', 'AD1780', 'J1784', 'O1784', 'T1784', 'Y1784', 'AD1784', 'J1785', 'O1785', 'T1785', 'Y1785', 'AD1785', 'J1786', 'J1787', 'O1787', 'T1787', 'Y1787', 'AD1787', 'J1788', 'O1788', 'T1788', 'Y1788', 'AD1788', 'J1792', 'O1792', 'T1792', 'Y1792', 'AD1792', 'J1793', 'O1793', 'T1793', 'Y1793', 'AD1793', 'J1794', 'T1794', 'Y1794', 'AD1794', 'J1795', 'O1795', 'T1795', 'Y1795', 'AD1795', 'J1796', 'O1796', 'T1796', 'Y1796', 'AD1796', 'J1800', 'O1800', 'T1800', 'Y1800', 'AD1800', 'J1805', 'O1805', 'T1805', 'Y1805', 'AD1805', 'AI1805', 'AN1805', 'AS1805', 'AD1806', 'J1807', 'O1807', 'T1807', 'Y1807', 'AD1807', 'AI1807', 'AN1807', 'AS1807', 'O1808', 'AD1808', 'AN1808', 'J1809', 'O1809', 'T1809', 'Y1809', 'AD1809', 'AI1809', 'AN1809', 'AS1809', 'J1810', 'O1810', 'T1810', 'Y1810', 'AD1810', 'AI1810', 'AN1810', 'AS1810', 'J1814', 'O1814', 'T1814', 'Y1814', 'AD1814', 'AI1814', 'AN1814', 'AS1814', 'J1815', 'O1815', 'T1815', 'Y1815', 'AD1815', 'AI1815', 'AN1815', 'AS1815', 'J1816', 'O1816', 'T1817', 'Y1817', 'AD1817', 'AI1817', 'AN1817', 'AS1817', 'J1818', 'O1818', 'T1818', 'Y1818', 'AD1818', 'AI1818', 'AN1818', 'AS1818', 'J1822', 'O1822', 'T1822', 'Y1822', 'AD1822', 'AI1822', 'AN1822', 'AS1822', 'J1823', 'O1823', 'T1823', 'Y1823', 'AD1823', 'AI1823', 'AN1823', 'AS1823', 'O1824', 'T1824', 'Y1824', 'AD1824', 'AI1824', 'AN1824', 'AS1824', 'J1825', 'O1825', 'T1825', 'Y1825', 'AD1825', 'AI1825', 'AN1825', 'AS1825', 'J1826', 'O1826', 'T1826', 'Y1826', 'AD1826', 'AI1826', 'AN1826', 'AS1826', 'J1830', 'O1830', 'T1830', 'Y1830', 'AD1830', 'AI1830', 'AN1830', 'AS1830', 'J1835', 'O1835', 'T1835', 'Y1835', 'AD1835', 'AI1835', 'AN1835', 'AS1835', 'AD1836', 'J1837', 'O1837', 'T1837', 'Y1837', 'AD1837', 'AI1837', 'AN1837', 'AS1837', 'Y1838', 'AN1838', 'AS1838', 'J1839', 'O1839', 'T1839', 'Y1839', 'AD1839', 'AI1839', 'AN1839', 'AS1839', 'J1840', 'O1840', 'T1840', 'Y1840', 'AD1840', 'AI1840', 'AN1840', 'AS1840', 'J1844', 'O1844', 'T1844', 'Y1844', 'AD1844', 'AI1844', 'AN1844', 'AS1844', 'AD1845', 'AN1845', 'J1846', 'O1846', 'T1846', 'Y1846', 'AD1846', 'AI1846', 'AN1846', 'AS1846', 'J1847', 'J1848', 'O1848', 'T1848', 'Y1848', 'AD1848', 'AI1848', 'AN1848', 'AS1848', 'J1849', 'O1849', 'T1849', 'Y1849', 'AD1849', 'AI1849', 'AN1849', 'AS1849', 'J1853', 'O1853', 'T1853', 'Y1853', 'AD1853', 'AI1853', 'AN1853', 'AS1853', 'J1854', 'O1854', 'T1854', 'Y1854', 'AD1854', 'AI1854', 'AN1854', 'AS1854', 'J1855', 'O1855', 'T1855', 'Y1855', 'AD1855', 'AI1855', 'AN1855', 'AS1855', 'J1856', 'O1856', 'T1856', 'Y1856', 'AD1856', 'AI1856', 'AN1856', 'AS1856', 'J1857', 'O1857', 'T1857', 'Y1857', 'AD1857', 'AI1857', 'AN1857', 'AS1857', 'J1861', 'O1861', 'T1861', 'Y1861', 'AD1861', 'AI1861', 'AN1861', 'AS1861', 'J1866', 'O1866', 'T1866', 'Y1866', 'AD1866', 'AI1866', 'AN1866', 'AS1866', 'AD1867', 'J1868', 'O1868', 'T1868', 'Y1868', 'AD1868', 'AI1868', 'AN1868', 'AS1868', 'O1869', 'T1869', 'Y1869', 'AD1869', 'AI1869', 'AN1869', 'AS1869', 'J1870', 'O1870', 'T1870', 'Y1870', 'AD1870', 'AI1870', 'AN1870', 'AS1870', 'J1871', 'O1871', 'T1871', 'Y1871', 'AD1871', 'AI1871', 'AN1871', 'AS1871', 'J1876', 'O1876', 'T1876', 'Y1876', 'AD1876', 'AI1876', 'AN1876', 'AS1876', 'J1877', 'O1877', 'T1877', 'Y1877', 'AD1877', 'AI1877', 'AN1877', 'AS1877', 'J1878', 'AD1878', 'AN1878', 'J1879', 'O1879', 'T1879', 'Y1879', 'AD1879', 'AI1879', 'AN1879', 'AS1879', 'J1880', 'O1880', 'T1880', 'Y1880', 'AD1880', 'AI1880', 'AN1880', 'AS1880', 'J1885', 'O1885', 'T1885', 'Y1885', 'AD1885', 'AI1885', 'AN1885', 'AS1885', 'J1886', 'O1886', 'T1886', 'Y1886', 'AD1886', 'AI1886', 'AN1886', 'AS1886', 'J1887', 'O1887', 'T1887', 'Y1887', 'AD1887', 'AI1887', 'AN1887', 'AS1887', 'J1888', 'O1888', 'T1888', 'Y1888', 'AD1888', 'AI1888', 'AN1888', 'AS1888', 'J1889', 'O1889', 'T1889', 'Y1889', 'AD1889', 'AI1889', 'AN1889', 'AS1889', 'J1894', 'O1894', 'T1894', 'Y1894', 'AD1894', 'AI1894', 'AN1894', 'AS1894', 'T1902', 'Y1902', 'AD1902', 'AI1902', 'AN1902', 'AS1902', 'T1903', 'Y1903', 'AD1903', 'AI1903', 'AN1903', 'AS1903', 'AD1904', 'T1906', 'Y1906', 'AD1906', 'AI1906', 'AN1906', 'AS1906', 'T1907', 'Y1907', 'AD1907', 'AI1907', 'AN1907', 'AS1907', 'T1911', 'Y1911', 'AD1911', 'AI1911', 'AN1911', 'AS1911', 'T1912', 'Y1912', 'AD1912', 'AI1912', 'AN1912', 'AS1912', 'T1913', 'T1914', 'Y1914', 'AD1914', 'AI1914', 'AN1914', 'AS1914', 'T1915', 'Y1915', 'AD1915', 'AI1915', 'AN1915', 'AS1915', 'T1919', 'Y1919', 'AD1919', 'AI1919', 'AN1919', 'AS1919', 'T1920', 'Y1920', 'AD1920', 'AI1920', 'AN1920', 'AS1920', 'Y1921', 'AD1921', 'AI1921', 'AN1921', 'AS1921', 'T1922', 'Y1922', 'AD1922', 'AI1922', 'AN1922', 'AS1922', 'T1923', 'Y1923', 'AD1923', 'AI1923', 'AN1923', 'AS1923', 'T1927', 'Y1927', 'AD1927', 'AI1927', 'AN1927', 'AS1927', 'J1932', 'O1932', 'J1933', 'O1933', 'J1935', 'O1935', 'J1936', 'O1936', 'J1937', 'O1937', 'J1941', 'O1941', 'J1942', 'O1942', 'J1944', 'O1944', 'J1945', 'O1945', 'J1949', 'O1949', 'J1950', 'O1950', 'O1951', 'J1952', 'O1952', 'J1953', 'O1953', 'J1957', 'O1957', 'J1962', 'O1962', 'Y1962', 'AD1962', 'AI1962', 'AN1962', 'AS1962', 'J1963', 'O1963', 'Y1963', 'AD1963', 'AI1963', 'AN1963', 'AS1963', 'AD1964', 'J1965', 'O1965', 'Y1965', 'AD1965', 'AN1965', 'AS1965', 'J1966', 'O1966', 'Y1966', 'AD1966', 'AI1966', 'AN1966', 'AS1966', 'J1967', 'O1967', 'Y1967', 'AD1967', 'AI1967', 'AN1967', 'AS1967', 'J1971', 'O1971', 'Y1971', 'AD1971', 'AI1971', 'AN1971', 'AS1971', 'J1972', 'O1972', 'Y1972', 'AD1972', 'AI1972', 'AN1972', 'AS1972', 'J1973', 'AD1973', 'AN1973', 'AS1973', 'J1974', 'O1974', 'Y1975', 'AD1975', 'AI1975', 'AN1975', 'AS1975', 'J1976', 'O1976', 'Y1976', 'AD1976', 'AI1976', 'AN1976', 'AS1976', 'J1980', 'O1980', 'Y1980', 'AD1980', 'AI1980', 'AN1980', 'AS1980', 'J1981', 'O1981', 'Y1981', 'AD1981', 'AI1981', 'AN1981', 'AS1981', 'J1982', 'O1982', 'Y1982', 'AD1982', 'AI1982', 'AN1982', 'AS1982', 'J1983', 'Y1984', 'AD1984', 'AI1984', 'AN1984', 'AS1984', 'J1985', 'O1985', 'Y1985', 'AD1985', 'AI1985', 'AN1985', 'AS1985', 'J1989', 'O1989', 'Y1989', 'AD1989', 'AI1989', 'AN1989', 'AS1989', 'Y1994', 'AD1994', 'AI1994', 'AN1994', 'AS1994', 'Y1995', 'AD1995', 'AI1995', 'AN1995', 'AS1995', 'AD1996', 'Y1997', 'AD1997', 'AI1997', 'AN1997', 'AS1997', 'Y1998', 'AD1998', 'AI1998', 'AN1998', 'AS1998', 'Y1999', 'AD1999', 'AI1999', 'AN1999', 'AS1999', 'Y2003', 'AD2003', 'AI2003', 'AN2003', 'AS2003', 'Y2004', 'AD2004', 'AI2004', 'AN2004', 'AS2004', 'AD2005', 'Y2006', 'AD2006', 'AI2006', 'AN2006', 'AS2006', 'Y2007', 'AD2007', 'AI2007', 'AN2007', 'AS2007', 'Y2011', 'AD2011', 'AI2011', 'AN2011', 'AS2011', 'Y2012', 'AD2012', 'AI2012', 'AN2012', 'AS2012', 'Y2013', 'AD2013', 'AI2013', 'AN2013', 'AS2013', 'Y2014', 'AD2014', 'AI2014', 'AN2014', 'AS2014', 'Y2015', 'AD2015', 'AI2015', 'AN2015', 'AS2015', 'Y2019', 'AD2019', 'AI2019', 'AN2019', 'AS2019', 'T2024', 'T2025', 'T2026', 'T2027', 'T2028', 'T2032', 'T2033', 'T2035', 'T2036', 'T2040', 'T2041', 'T2042', 'T2043', 'T2044', 'T2048', 'J2053', 'O2053', 'T2053', 'Y2053', 'AD2053', 'AI2053', 'AN2053', 'AS2053', 'J2054', 'O2054', 'T2054', 'Y2054', 'AD2054', 'AI2054', 'AN2054', 'AS2054', 'AD2055', 'J2056', 'O2056', 'T2056', 'Y2056', 'AD2056', 'AI2056', 'AN2056', 'AS2056', 'J2057', 'O2057', 'T2057', 'Y2057', 'AD2057', 'AI2057', 'AN2057', 'AS2057', 'J2058', 'O2058', 'T2058', 'Y2058', 'AD2058', 'AI2058', 'AN2058', 'AS2058', 'J2063', 'O2063', 'T2063', 'Y2063', 'AD2063', 'AI2063', 'AN2063', 'AS2063', 'J2064', 'O2064', 'T2064', 'Y2064', 'AD2064', 'AI2064', 'AN2064', 'AS2064', 'J2065', 'T2065', 'AD2065', 'AN2065', 'AS2065', 'J2066', 'O2066', 'T2066', 'Y2066', 'AD2066', 'AI2066', 'AN2066', 'AS2066', 'J2067', 'O2067', 'T2067', 'Y2067', 'AD2067', 'AI2067', 'AN2067', 'AS2067', 'J2072', 'O2072', 'T2072', 'Y2072', 'AD2072', 'AI2072', 'AN2072', 'AS2072', 'J2073', 'O2073', 'T2073', 'Y2073', 'AD2073', 'AI2073', 'AN2073', 'AS2073', 'J2074', 'O2074', 'T2074', 'Y2074', 'AD2074', 'AI2074', 'AN2074', 'AS2074', 'J2075', 'O2075', 'T2075', 'Y2075', 'AD2075', 'AI2075', 'AN2075', 'AS2075', 'J2076', 'O2076', 'T2076', 'Y2076', 'AD2076', 'AI2076', 'AN2076', 'AS2076', 'J2081', 'O2081', 'T2081', 'Y2081', 'AD2081', 'AI2081', 'AN2081', 'AS2081']</t>
        </is>
      </c>
    </row>
    <row r="8">
      <c r="A8" t="inlineStr">
        <is>
          <t>Wrong Tagging - Value</t>
        </is>
      </c>
      <c r="B8" t="n">
        <v>0</v>
      </c>
      <c r="C8" s="4" t="n"/>
      <c r="D8" t="inlineStr">
        <is>
          <t>[]</t>
        </is>
      </c>
    </row>
    <row r="9">
      <c r="A9" t="inlineStr">
        <is>
          <t>Wrong Tagging - Data Replaced</t>
        </is>
      </c>
      <c r="B9" t="n">
        <v>0</v>
      </c>
      <c r="C9" s="4" t="n"/>
      <c r="D9" t="inlineStr">
        <is>
          <t>[]</t>
        </is>
      </c>
    </row>
    <row r="10">
      <c r="A10" t="inlineStr">
        <is>
          <t>Wrong Fiscal</t>
        </is>
      </c>
      <c r="B10" t="n">
        <v>0</v>
      </c>
      <c r="C10" s="7" t="n"/>
      <c r="D10" t="inlineStr">
        <is>
          <t>[]</t>
        </is>
      </c>
    </row>
    <row r="11">
      <c r="A11" s="8" t="inlineStr">
        <is>
          <t>Total Errors</t>
        </is>
      </c>
      <c r="B11" s="8">
        <f>SUM(B2:B10)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2023-11-05T13:46:36Z</dcterms:created>
  <dcterms:modified xmlns:dcterms="http://purl.org/dc/terms/" xmlns:xsi="http://www.w3.org/2001/XMLSchema-instance" xsi:type="dcterms:W3CDTF">2023-11-05T14:49:26Z</dcterms:modified>
</cp:coreProperties>
</file>